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295"/>
  </bookViews>
  <sheets>
    <sheet name="Product" sheetId="1" r:id="rId1"/>
    <sheet name="Sp1" sheetId="3" r:id="rId2"/>
    <sheet name="Sp2" sheetId="4" r:id="rId3"/>
  </sheets>
  <calcPr calcId="144525"/>
</workbook>
</file>

<file path=xl/calcChain.xml><?xml version="1.0" encoding="utf-8"?>
<calcChain xmlns="http://schemas.openxmlformats.org/spreadsheetml/2006/main">
  <c r="E39" i="4" l="1"/>
  <c r="E37" i="4"/>
  <c r="E38" i="4"/>
  <c r="E36" i="4"/>
  <c r="D39" i="4"/>
  <c r="D37" i="4"/>
  <c r="D38" i="4"/>
  <c r="D36" i="4"/>
  <c r="G25" i="1" l="1"/>
  <c r="F14" i="1" l="1"/>
  <c r="G14" i="1"/>
  <c r="H14" i="1"/>
  <c r="I14" i="1"/>
  <c r="J14" i="1"/>
  <c r="K14" i="1"/>
  <c r="L14" i="1"/>
  <c r="M14" i="1"/>
  <c r="N14" i="1"/>
  <c r="O14" i="1"/>
  <c r="P14" i="1"/>
  <c r="E14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F12" i="1"/>
  <c r="G12" i="1"/>
  <c r="H12" i="1"/>
  <c r="I12" i="1"/>
  <c r="J12" i="1"/>
  <c r="K12" i="1"/>
  <c r="L12" i="1"/>
  <c r="M12" i="1"/>
  <c r="N12" i="1"/>
  <c r="O12" i="1"/>
  <c r="P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E13" i="1"/>
  <c r="E12" i="1"/>
  <c r="E11" i="1"/>
  <c r="F33" i="1"/>
  <c r="F35" i="1"/>
  <c r="G35" i="1" s="1"/>
  <c r="F28" i="1"/>
  <c r="F30" i="1"/>
  <c r="G30" i="1"/>
  <c r="P19" i="1"/>
  <c r="P18" i="1"/>
  <c r="P17" i="1"/>
  <c r="P16" i="1"/>
  <c r="F25" i="1" l="1"/>
  <c r="F23" i="1"/>
  <c r="Q18" i="1"/>
  <c r="R18" i="1" s="1"/>
  <c r="S18" i="1" s="1"/>
  <c r="T18" i="1" s="1"/>
  <c r="U18" i="1" s="1"/>
  <c r="V18" i="1" s="1"/>
  <c r="W18" i="1" s="1"/>
  <c r="X18" i="1" s="1"/>
  <c r="Q16" i="1"/>
  <c r="R16" i="1" s="1"/>
  <c r="S16" i="1" s="1"/>
  <c r="T16" i="1" s="1"/>
  <c r="R9" i="1"/>
  <c r="S9" i="1"/>
  <c r="V9" i="1"/>
  <c r="W9" i="1"/>
  <c r="X9" i="1"/>
  <c r="P9" i="1"/>
  <c r="R7" i="1"/>
  <c r="Q6" i="1"/>
  <c r="R6" i="1"/>
  <c r="S6" i="1"/>
  <c r="T6" i="1"/>
  <c r="V6" i="1"/>
  <c r="W6" i="1"/>
  <c r="X6" i="1"/>
  <c r="S7" i="1"/>
  <c r="V7" i="1"/>
  <c r="W7" i="1"/>
  <c r="X7" i="1"/>
  <c r="Q8" i="1"/>
  <c r="R8" i="1"/>
  <c r="S8" i="1"/>
  <c r="T8" i="1"/>
  <c r="U8" i="1"/>
  <c r="V8" i="1"/>
  <c r="W8" i="1"/>
  <c r="X8" i="1"/>
  <c r="P7" i="1"/>
  <c r="P8" i="1"/>
  <c r="P6" i="1"/>
  <c r="L28" i="4" l="1"/>
  <c r="K28" i="4"/>
  <c r="J28" i="4"/>
  <c r="I28" i="4"/>
  <c r="H28" i="4"/>
  <c r="G28" i="4"/>
  <c r="F28" i="4"/>
  <c r="E28" i="4"/>
  <c r="D28" i="4"/>
  <c r="L27" i="4"/>
  <c r="K27" i="4"/>
  <c r="J27" i="4"/>
  <c r="I27" i="4"/>
  <c r="U7" i="1" s="1"/>
  <c r="G24" i="1" s="1"/>
  <c r="H27" i="4"/>
  <c r="T7" i="1" s="1"/>
  <c r="G27" i="4"/>
  <c r="F27" i="4"/>
  <c r="E27" i="4"/>
  <c r="Q7" i="1" s="1"/>
  <c r="D27" i="4"/>
  <c r="L26" i="4"/>
  <c r="K26" i="4"/>
  <c r="J26" i="4"/>
  <c r="I26" i="4"/>
  <c r="U6" i="1" s="1"/>
  <c r="G23" i="1" s="1"/>
  <c r="H26" i="4"/>
  <c r="G26" i="4"/>
  <c r="F26" i="4"/>
  <c r="E26" i="4"/>
  <c r="D26" i="4"/>
  <c r="M24" i="4"/>
  <c r="M23" i="4"/>
  <c r="M22" i="4"/>
  <c r="L21" i="4"/>
  <c r="K21" i="4"/>
  <c r="J21" i="4"/>
  <c r="I21" i="4"/>
  <c r="H21" i="4"/>
  <c r="G21" i="4"/>
  <c r="F21" i="4"/>
  <c r="E21" i="4"/>
  <c r="D21" i="4"/>
  <c r="M20" i="4"/>
  <c r="M19" i="4"/>
  <c r="M18" i="4"/>
  <c r="L17" i="4"/>
  <c r="K17" i="4"/>
  <c r="J17" i="4"/>
  <c r="I17" i="4"/>
  <c r="H17" i="4"/>
  <c r="G17" i="4"/>
  <c r="F17" i="4"/>
  <c r="E17" i="4"/>
  <c r="D17" i="4"/>
  <c r="M16" i="4"/>
  <c r="M15" i="4"/>
  <c r="M14" i="4"/>
  <c r="L13" i="4"/>
  <c r="K13" i="4"/>
  <c r="J13" i="4"/>
  <c r="I13" i="4"/>
  <c r="H13" i="4"/>
  <c r="G13" i="4"/>
  <c r="F13" i="4"/>
  <c r="E13" i="4"/>
  <c r="D13" i="4"/>
  <c r="M12" i="4"/>
  <c r="M11" i="4"/>
  <c r="M10" i="4"/>
  <c r="L9" i="4"/>
  <c r="K9" i="4"/>
  <c r="J9" i="4"/>
  <c r="I9" i="4"/>
  <c r="H9" i="4"/>
  <c r="G9" i="4"/>
  <c r="F9" i="4"/>
  <c r="E9" i="4"/>
  <c r="D9" i="4"/>
  <c r="M8" i="4"/>
  <c r="M7" i="4"/>
  <c r="M27" i="4" s="1"/>
  <c r="M6" i="4"/>
  <c r="L5" i="4"/>
  <c r="L25" i="4" s="1"/>
  <c r="K5" i="4"/>
  <c r="J5" i="4"/>
  <c r="I5" i="4"/>
  <c r="H5" i="4"/>
  <c r="G5" i="4"/>
  <c r="G25" i="4" s="1"/>
  <c r="F5" i="4"/>
  <c r="F25" i="4" s="1"/>
  <c r="E5" i="4"/>
  <c r="D5" i="4"/>
  <c r="D25" i="4" s="1"/>
  <c r="G28" i="1" l="1"/>
  <c r="G33" i="1"/>
  <c r="Q12" i="1"/>
  <c r="W12" i="1"/>
  <c r="X12" i="1"/>
  <c r="R12" i="1"/>
  <c r="S12" i="1"/>
  <c r="T12" i="1"/>
  <c r="U12" i="1"/>
  <c r="V12" i="1"/>
  <c r="F24" i="1"/>
  <c r="Q17" i="1"/>
  <c r="R17" i="1" s="1"/>
  <c r="S17" i="1" s="1"/>
  <c r="T17" i="1" s="1"/>
  <c r="U17" i="1" s="1"/>
  <c r="V17" i="1" s="1"/>
  <c r="W17" i="1" s="1"/>
  <c r="X17" i="1" s="1"/>
  <c r="W11" i="1"/>
  <c r="X11" i="1"/>
  <c r="U11" i="1"/>
  <c r="V11" i="1"/>
  <c r="U16" i="1"/>
  <c r="V16" i="1" s="1"/>
  <c r="W16" i="1" s="1"/>
  <c r="X16" i="1" s="1"/>
  <c r="H25" i="4"/>
  <c r="T9" i="1" s="1"/>
  <c r="I25" i="4"/>
  <c r="U9" i="1" s="1"/>
  <c r="G26" i="1" s="1"/>
  <c r="J25" i="4"/>
  <c r="M28" i="4"/>
  <c r="M26" i="4"/>
  <c r="F36" i="4"/>
  <c r="M9" i="4"/>
  <c r="J31" i="4"/>
  <c r="K25" i="4"/>
  <c r="K31" i="4"/>
  <c r="M17" i="4"/>
  <c r="D30" i="4"/>
  <c r="E25" i="4"/>
  <c r="M13" i="4"/>
  <c r="M21" i="4"/>
  <c r="D33" i="4"/>
  <c r="G30" i="4"/>
  <c r="G32" i="4"/>
  <c r="D31" i="4"/>
  <c r="L31" i="4"/>
  <c r="H32" i="4"/>
  <c r="E31" i="4"/>
  <c r="I32" i="4"/>
  <c r="F31" i="4"/>
  <c r="J32" i="4"/>
  <c r="G31" i="4"/>
  <c r="K32" i="4"/>
  <c r="M5" i="4"/>
  <c r="H31" i="4"/>
  <c r="D32" i="4"/>
  <c r="L32" i="4"/>
  <c r="E30" i="4"/>
  <c r="I31" i="4"/>
  <c r="E32" i="4"/>
  <c r="F30" i="4"/>
  <c r="F32" i="4"/>
  <c r="E28" i="1"/>
  <c r="E24" i="1"/>
  <c r="E25" i="1"/>
  <c r="E26" i="1"/>
  <c r="E23" i="1"/>
  <c r="D24" i="1"/>
  <c r="D25" i="1"/>
  <c r="D26" i="1"/>
  <c r="D23" i="1"/>
  <c r="E16" i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D17" i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D18" i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D16" i="1"/>
  <c r="D26" i="3"/>
  <c r="E26" i="3"/>
  <c r="F26" i="3"/>
  <c r="G26" i="3"/>
  <c r="H26" i="3"/>
  <c r="I26" i="3"/>
  <c r="J26" i="3"/>
  <c r="K26" i="3"/>
  <c r="L26" i="3"/>
  <c r="M26" i="3"/>
  <c r="N26" i="3"/>
  <c r="O26" i="3"/>
  <c r="D27" i="3"/>
  <c r="E27" i="3"/>
  <c r="F27" i="3"/>
  <c r="G27" i="3"/>
  <c r="H27" i="3"/>
  <c r="I27" i="3"/>
  <c r="J27" i="3"/>
  <c r="K27" i="3"/>
  <c r="L27" i="3"/>
  <c r="M27" i="3"/>
  <c r="N27" i="3"/>
  <c r="O27" i="3"/>
  <c r="D28" i="3"/>
  <c r="E28" i="3"/>
  <c r="F28" i="3"/>
  <c r="G28" i="3"/>
  <c r="H28" i="3"/>
  <c r="I28" i="3"/>
  <c r="J28" i="3"/>
  <c r="K28" i="3"/>
  <c r="L28" i="3"/>
  <c r="M28" i="3"/>
  <c r="N28" i="3"/>
  <c r="O28" i="3"/>
  <c r="F33" i="3"/>
  <c r="G33" i="3"/>
  <c r="H33" i="3"/>
  <c r="I33" i="3"/>
  <c r="J33" i="3"/>
  <c r="K33" i="3"/>
  <c r="L33" i="3"/>
  <c r="M33" i="3"/>
  <c r="N33" i="3"/>
  <c r="O33" i="3"/>
  <c r="E33" i="3"/>
  <c r="D33" i="3"/>
  <c r="F32" i="3"/>
  <c r="G32" i="3"/>
  <c r="H32" i="3"/>
  <c r="I32" i="3"/>
  <c r="J32" i="3"/>
  <c r="K32" i="3"/>
  <c r="L32" i="3"/>
  <c r="M32" i="3"/>
  <c r="N32" i="3"/>
  <c r="O32" i="3"/>
  <c r="E32" i="3"/>
  <c r="D32" i="3"/>
  <c r="F31" i="3"/>
  <c r="G31" i="3"/>
  <c r="H31" i="3"/>
  <c r="I31" i="3"/>
  <c r="J31" i="3"/>
  <c r="K31" i="3"/>
  <c r="L31" i="3"/>
  <c r="M31" i="3"/>
  <c r="N31" i="3"/>
  <c r="O31" i="3"/>
  <c r="D31" i="3"/>
  <c r="E31" i="3"/>
  <c r="N30" i="3"/>
  <c r="O30" i="3"/>
  <c r="M30" i="3"/>
  <c r="L30" i="3"/>
  <c r="K30" i="3"/>
  <c r="J30" i="3"/>
  <c r="I30" i="3"/>
  <c r="H30" i="3"/>
  <c r="G30" i="3"/>
  <c r="F30" i="3"/>
  <c r="E30" i="3"/>
  <c r="D30" i="3"/>
  <c r="P24" i="3"/>
  <c r="P23" i="3"/>
  <c r="P22" i="3"/>
  <c r="O21" i="3"/>
  <c r="N21" i="3"/>
  <c r="M21" i="3"/>
  <c r="L21" i="3"/>
  <c r="K21" i="3"/>
  <c r="J21" i="3"/>
  <c r="I21" i="3"/>
  <c r="H21" i="3"/>
  <c r="G21" i="3"/>
  <c r="F21" i="3"/>
  <c r="E21" i="3"/>
  <c r="D21" i="3"/>
  <c r="P20" i="3"/>
  <c r="P19" i="3"/>
  <c r="P18" i="3"/>
  <c r="O17" i="3"/>
  <c r="N17" i="3"/>
  <c r="M17" i="3"/>
  <c r="L17" i="3"/>
  <c r="K17" i="3"/>
  <c r="J17" i="3"/>
  <c r="I17" i="3"/>
  <c r="H17" i="3"/>
  <c r="G17" i="3"/>
  <c r="F17" i="3"/>
  <c r="E17" i="3"/>
  <c r="D17" i="3"/>
  <c r="P16" i="3"/>
  <c r="P15" i="3"/>
  <c r="P14" i="3"/>
  <c r="O13" i="3"/>
  <c r="N13" i="3"/>
  <c r="M13" i="3"/>
  <c r="L13" i="3"/>
  <c r="K13" i="3"/>
  <c r="J13" i="3"/>
  <c r="I13" i="3"/>
  <c r="H13" i="3"/>
  <c r="G13" i="3"/>
  <c r="F13" i="3"/>
  <c r="E13" i="3"/>
  <c r="D13" i="3"/>
  <c r="P12" i="3"/>
  <c r="P11" i="3"/>
  <c r="P10" i="3"/>
  <c r="O9" i="3"/>
  <c r="N9" i="3"/>
  <c r="M9" i="3"/>
  <c r="L9" i="3"/>
  <c r="K9" i="3"/>
  <c r="J9" i="3"/>
  <c r="I9" i="3"/>
  <c r="H9" i="3"/>
  <c r="G9" i="3"/>
  <c r="F9" i="3"/>
  <c r="E9" i="3"/>
  <c r="D9" i="3"/>
  <c r="P8" i="3"/>
  <c r="P28" i="3" s="1"/>
  <c r="P7" i="3"/>
  <c r="P27" i="3" s="1"/>
  <c r="P6" i="3"/>
  <c r="O5" i="3"/>
  <c r="N5" i="3"/>
  <c r="M5" i="3"/>
  <c r="L5" i="3"/>
  <c r="K5" i="3"/>
  <c r="J5" i="3"/>
  <c r="I5" i="3"/>
  <c r="I25" i="3" s="1"/>
  <c r="H5" i="3"/>
  <c r="G5" i="3"/>
  <c r="F5" i="3"/>
  <c r="E5" i="3"/>
  <c r="D5" i="3"/>
  <c r="D25" i="3" s="1"/>
  <c r="H33" i="4" l="1"/>
  <c r="E33" i="4"/>
  <c r="Q9" i="1"/>
  <c r="F33" i="4"/>
  <c r="G33" i="4"/>
  <c r="H30" i="4"/>
  <c r="F34" i="1"/>
  <c r="G34" i="1" s="1"/>
  <c r="F29" i="1"/>
  <c r="G29" i="1"/>
  <c r="J30" i="4"/>
  <c r="I33" i="4"/>
  <c r="I30" i="4"/>
  <c r="K30" i="4"/>
  <c r="V14" i="1"/>
  <c r="W14" i="1"/>
  <c r="X14" i="1"/>
  <c r="U14" i="1"/>
  <c r="D41" i="4"/>
  <c r="E41" i="4"/>
  <c r="L30" i="4"/>
  <c r="K33" i="4"/>
  <c r="E44" i="4"/>
  <c r="M25" i="4"/>
  <c r="L33" i="4"/>
  <c r="J33" i="4"/>
  <c r="E42" i="4"/>
  <c r="D42" i="4"/>
  <c r="F37" i="4"/>
  <c r="E43" i="4"/>
  <c r="D43" i="4"/>
  <c r="F38" i="4"/>
  <c r="D28" i="1"/>
  <c r="D30" i="1"/>
  <c r="D33" i="1"/>
  <c r="E33" i="1" s="1"/>
  <c r="D35" i="1"/>
  <c r="E35" i="1" s="1"/>
  <c r="E30" i="1"/>
  <c r="D29" i="1"/>
  <c r="D31" i="1"/>
  <c r="D34" i="1"/>
  <c r="E34" i="1" s="1"/>
  <c r="D36" i="1"/>
  <c r="E36" i="1" s="1"/>
  <c r="E29" i="1"/>
  <c r="E31" i="1"/>
  <c r="E25" i="3"/>
  <c r="E38" i="3"/>
  <c r="M25" i="3"/>
  <c r="O25" i="3"/>
  <c r="E36" i="3"/>
  <c r="G25" i="3"/>
  <c r="H25" i="3"/>
  <c r="P26" i="3"/>
  <c r="D36" i="3"/>
  <c r="J25" i="3"/>
  <c r="E37" i="3"/>
  <c r="E41" i="3"/>
  <c r="D41" i="3"/>
  <c r="D38" i="3"/>
  <c r="D37" i="3"/>
  <c r="F37" i="3" s="1"/>
  <c r="F36" i="3"/>
  <c r="P17" i="3"/>
  <c r="K25" i="3"/>
  <c r="E39" i="3" s="1"/>
  <c r="F25" i="3"/>
  <c r="N25" i="3"/>
  <c r="P13" i="3"/>
  <c r="P9" i="3"/>
  <c r="P21" i="3"/>
  <c r="L25" i="3"/>
  <c r="P5" i="3"/>
  <c r="Q14" i="1" l="1"/>
  <c r="R14" i="1"/>
  <c r="S14" i="1"/>
  <c r="T14" i="1"/>
  <c r="Q19" i="1"/>
  <c r="R19" i="1" s="1"/>
  <c r="S19" i="1" s="1"/>
  <c r="T19" i="1" s="1"/>
  <c r="U19" i="1" s="1"/>
  <c r="V19" i="1" s="1"/>
  <c r="W19" i="1" s="1"/>
  <c r="X19" i="1" s="1"/>
  <c r="F26" i="1"/>
  <c r="F39" i="4"/>
  <c r="D44" i="4"/>
  <c r="P25" i="3"/>
  <c r="F38" i="3"/>
  <c r="E43" i="3"/>
  <c r="D43" i="3"/>
  <c r="E42" i="3"/>
  <c r="D42" i="3"/>
  <c r="D39" i="3"/>
  <c r="F31" i="1" l="1"/>
  <c r="G31" i="1"/>
  <c r="F36" i="1"/>
  <c r="G36" i="1" s="1"/>
  <c r="E44" i="3"/>
  <c r="F39" i="3"/>
  <c r="D44" i="3"/>
</calcChain>
</file>

<file path=xl/sharedStrings.xml><?xml version="1.0" encoding="utf-8"?>
<sst xmlns="http://schemas.openxmlformats.org/spreadsheetml/2006/main" count="138" uniqueCount="42">
  <si>
    <t>Sprint 1</t>
  </si>
  <si>
    <t>Week 1</t>
  </si>
  <si>
    <t>Week 2</t>
  </si>
  <si>
    <t>Daily Effort</t>
  </si>
  <si>
    <t>Cumulative</t>
  </si>
  <si>
    <t>Daily Velocity</t>
  </si>
  <si>
    <t>Total Daily Effort</t>
  </si>
  <si>
    <t>Bryan</t>
  </si>
  <si>
    <t>Dan</t>
  </si>
  <si>
    <t>Zach</t>
  </si>
  <si>
    <t>Date</t>
  </si>
  <si>
    <t>Day</t>
  </si>
  <si>
    <t>Backlog Item</t>
  </si>
  <si>
    <t>Task</t>
  </si>
  <si>
    <t>Total Effort</t>
  </si>
  <si>
    <t>Research Web API's</t>
  </si>
  <si>
    <t>Parse Weather Data</t>
  </si>
  <si>
    <t>Calculate Evaporation Rate</t>
  </si>
  <si>
    <t>Pull Data from NOAA</t>
  </si>
  <si>
    <t>Create Graph</t>
  </si>
  <si>
    <t>Actual Effort</t>
  </si>
  <si>
    <t>Team Total:</t>
  </si>
  <si>
    <t>Week:</t>
  </si>
  <si>
    <t>Sprint Total</t>
  </si>
  <si>
    <t>Weekly Effort</t>
  </si>
  <si>
    <t>Team Cumulative</t>
  </si>
  <si>
    <t>Weekly Velocity</t>
  </si>
  <si>
    <t>Sprint</t>
  </si>
  <si>
    <t>Week</t>
  </si>
  <si>
    <t>Total Weekly Effort</t>
  </si>
  <si>
    <t>Estimated Planned Effort</t>
  </si>
  <si>
    <t>Add colors to graph background</t>
  </si>
  <si>
    <t>4, 5, and 8</t>
  </si>
  <si>
    <t>Add option for inputing concrete temp</t>
  </si>
  <si>
    <t>Show weather variables when hovering over a point and add metric</t>
  </si>
  <si>
    <t>Added</t>
  </si>
  <si>
    <t>Improve input and output UI</t>
  </si>
  <si>
    <t>Validation for Zip Code</t>
  </si>
  <si>
    <t>Total:</t>
  </si>
  <si>
    <t>Sprint 2</t>
  </si>
  <si>
    <t>Week 3</t>
  </si>
  <si>
    <t>Week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</si>
</sst>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;@"/>
    <numFmt numFmtId="165" formatCode="0.0_);[Red]\(0.0\)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</borders>
  <cellStyleXfs count="1">
    <xf numFmtId="0" fontId="0" fillId="0" borderId="0"/>
  </cellStyleXfs>
  <cellXfs count="166">
    <xf numFmtId="0" fontId="0" fillId="0" borderId="0" xfId="0"/>
    <xf numFmtId="164" fontId="2" fillId="0" borderId="4" xfId="0" applyNumberFormat="1" applyFont="1" applyFill="1" applyBorder="1"/>
    <xf numFmtId="16" fontId="2" fillId="0" borderId="4" xfId="0" applyNumberFormat="1" applyFont="1" applyFill="1" applyBorder="1"/>
    <xf numFmtId="0" fontId="0" fillId="0" borderId="5" xfId="0" applyBorder="1"/>
    <xf numFmtId="0" fontId="0" fillId="0" borderId="4" xfId="0" applyBorder="1"/>
    <xf numFmtId="0" fontId="3" fillId="0" borderId="0" xfId="0" applyFont="1" applyAlignment="1">
      <alignment horizontal="center" vertical="center" textRotation="90" wrapText="1"/>
    </xf>
    <xf numFmtId="0" fontId="0" fillId="0" borderId="0" xfId="0" applyAlignment="1">
      <alignment horizontal="right"/>
    </xf>
    <xf numFmtId="0" fontId="0" fillId="0" borderId="7" xfId="0" applyBorder="1"/>
    <xf numFmtId="0" fontId="0" fillId="2" borderId="8" xfId="0" applyFill="1" applyBorder="1"/>
    <xf numFmtId="0" fontId="0" fillId="0" borderId="9" xfId="0" applyFill="1" applyBorder="1"/>
    <xf numFmtId="0" fontId="5" fillId="0" borderId="1" xfId="0" applyFont="1" applyFill="1" applyBorder="1"/>
    <xf numFmtId="0" fontId="2" fillId="0" borderId="2" xfId="0" applyFont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0" fontId="0" fillId="0" borderId="13" xfId="0" applyFill="1" applyBorder="1" applyAlignment="1">
      <alignment horizontal="right"/>
    </xf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/>
    <xf numFmtId="0" fontId="2" fillId="0" borderId="14" xfId="0" applyFont="1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3" borderId="6" xfId="0" applyFont="1" applyFill="1" applyBorder="1"/>
    <xf numFmtId="0" fontId="2" fillId="0" borderId="16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65" fontId="0" fillId="0" borderId="0" xfId="0" applyNumberFormat="1"/>
    <xf numFmtId="165" fontId="9" fillId="0" borderId="0" xfId="0" applyNumberFormat="1" applyFont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2" fontId="0" fillId="0" borderId="0" xfId="0" applyNumberFormat="1"/>
    <xf numFmtId="2" fontId="0" fillId="0" borderId="21" xfId="0" applyNumberFormat="1" applyBorder="1"/>
    <xf numFmtId="2" fontId="0" fillId="0" borderId="2" xfId="0" applyNumberFormat="1" applyBorder="1"/>
    <xf numFmtId="2" fontId="0" fillId="0" borderId="22" xfId="0" applyNumberFormat="1" applyBorder="1"/>
    <xf numFmtId="2" fontId="1" fillId="0" borderId="23" xfId="0" applyNumberFormat="1" applyFont="1" applyBorder="1"/>
    <xf numFmtId="2" fontId="1" fillId="0" borderId="6" xfId="0" applyNumberFormat="1" applyFont="1" applyBorder="1"/>
    <xf numFmtId="2" fontId="0" fillId="0" borderId="3" xfId="0" applyNumberFormat="1" applyBorder="1"/>
    <xf numFmtId="2" fontId="0" fillId="0" borderId="0" xfId="0" applyNumberFormat="1" applyBorder="1"/>
    <xf numFmtId="2" fontId="0" fillId="0" borderId="14" xfId="0" applyNumberFormat="1" applyBorder="1"/>
    <xf numFmtId="2" fontId="0" fillId="0" borderId="26" xfId="0" applyNumberFormat="1" applyBorder="1"/>
    <xf numFmtId="2" fontId="1" fillId="0" borderId="16" xfId="0" applyNumberFormat="1" applyFont="1" applyBorder="1"/>
    <xf numFmtId="0" fontId="7" fillId="0" borderId="0" xfId="0" applyFont="1" applyBorder="1" applyAlignment="1">
      <alignment horizontal="right"/>
    </xf>
    <xf numFmtId="0" fontId="7" fillId="0" borderId="14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0" fontId="6" fillId="0" borderId="2" xfId="0" applyFont="1" applyBorder="1" applyAlignment="1">
      <alignment horizontal="left"/>
    </xf>
    <xf numFmtId="0" fontId="0" fillId="0" borderId="21" xfId="0" applyFill="1" applyBorder="1" applyAlignment="1"/>
    <xf numFmtId="0" fontId="0" fillId="0" borderId="32" xfId="0" applyFill="1" applyBorder="1" applyAlignment="1"/>
    <xf numFmtId="0" fontId="0" fillId="0" borderId="18" xfId="0" applyFill="1" applyBorder="1" applyAlignment="1"/>
    <xf numFmtId="0" fontId="0" fillId="0" borderId="14" xfId="0" applyFill="1" applyBorder="1" applyAlignment="1"/>
    <xf numFmtId="0" fontId="0" fillId="0" borderId="23" xfId="0" applyFill="1" applyBorder="1" applyAlignment="1"/>
    <xf numFmtId="0" fontId="0" fillId="0" borderId="16" xfId="0" applyFill="1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6" xfId="0" applyBorder="1" applyAlignment="1"/>
    <xf numFmtId="0" fontId="0" fillId="0" borderId="0" xfId="0" applyBorder="1"/>
    <xf numFmtId="0" fontId="0" fillId="0" borderId="1" xfId="0" applyBorder="1"/>
    <xf numFmtId="0" fontId="5" fillId="0" borderId="2" xfId="0" applyFont="1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6" xfId="0" applyFill="1" applyBorder="1" applyAlignment="1">
      <alignment horizontal="right"/>
    </xf>
    <xf numFmtId="0" fontId="5" fillId="0" borderId="2" xfId="0" applyFont="1" applyFill="1" applyBorder="1"/>
    <xf numFmtId="0" fontId="7" fillId="0" borderId="0" xfId="0" applyFont="1" applyBorder="1"/>
    <xf numFmtId="0" fontId="5" fillId="0" borderId="0" xfId="0" applyFont="1" applyFill="1" applyBorder="1" applyAlignment="1">
      <alignment horizontal="left"/>
    </xf>
    <xf numFmtId="0" fontId="7" fillId="0" borderId="13" xfId="0" applyFont="1" applyBorder="1"/>
    <xf numFmtId="0" fontId="7" fillId="0" borderId="14" xfId="0" applyFont="1" applyBorder="1"/>
    <xf numFmtId="0" fontId="0" fillId="0" borderId="13" xfId="0" applyBorder="1"/>
    <xf numFmtId="0" fontId="0" fillId="0" borderId="14" xfId="0" applyBorder="1"/>
    <xf numFmtId="0" fontId="4" fillId="0" borderId="15" xfId="0" applyFont="1" applyBorder="1" applyAlignment="1">
      <alignment horizontal="right"/>
    </xf>
    <xf numFmtId="0" fontId="4" fillId="0" borderId="18" xfId="0" applyFont="1" applyBorder="1" applyAlignment="1">
      <alignment horizontal="right"/>
    </xf>
    <xf numFmtId="0" fontId="7" fillId="0" borderId="13" xfId="0" applyFont="1" applyBorder="1" applyAlignment="1">
      <alignment horizontal="right"/>
    </xf>
    <xf numFmtId="0" fontId="6" fillId="0" borderId="1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7" fillId="0" borderId="1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6" fillId="0" borderId="15" xfId="0" applyFont="1" applyBorder="1"/>
    <xf numFmtId="0" fontId="6" fillId="0" borderId="6" xfId="0" applyFont="1" applyBorder="1"/>
    <xf numFmtId="0" fontId="6" fillId="0" borderId="16" xfId="0" applyFont="1" applyBorder="1"/>
    <xf numFmtId="0" fontId="0" fillId="0" borderId="2" xfId="0" applyBorder="1"/>
    <xf numFmtId="0" fontId="0" fillId="0" borderId="3" xfId="0" applyBorder="1"/>
    <xf numFmtId="2" fontId="6" fillId="0" borderId="6" xfId="0" applyNumberFormat="1" applyFont="1" applyBorder="1" applyAlignment="1">
      <alignment horizontal="left"/>
    </xf>
    <xf numFmtId="0" fontId="4" fillId="0" borderId="21" xfId="0" applyFont="1" applyBorder="1" applyAlignment="1">
      <alignment horizontal="right"/>
    </xf>
    <xf numFmtId="0" fontId="4" fillId="0" borderId="23" xfId="0" applyFont="1" applyBorder="1" applyAlignment="1">
      <alignment horizontal="right"/>
    </xf>
    <xf numFmtId="2" fontId="0" fillId="0" borderId="6" xfId="0" applyNumberFormat="1" applyBorder="1"/>
    <xf numFmtId="2" fontId="0" fillId="0" borderId="16" xfId="0" applyNumberFormat="1" applyBorder="1"/>
    <xf numFmtId="0" fontId="10" fillId="0" borderId="1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textRotation="90" wrapText="1"/>
    </xf>
    <xf numFmtId="0" fontId="4" fillId="0" borderId="0" xfId="0" applyFont="1" applyBorder="1" applyAlignment="1">
      <alignment horizontal="right"/>
    </xf>
    <xf numFmtId="166" fontId="0" fillId="0" borderId="2" xfId="0" applyNumberFormat="1" applyBorder="1"/>
    <xf numFmtId="166" fontId="0" fillId="0" borderId="3" xfId="0" applyNumberFormat="1" applyBorder="1"/>
    <xf numFmtId="166" fontId="0" fillId="0" borderId="0" xfId="0" applyNumberFormat="1" applyBorder="1"/>
    <xf numFmtId="166" fontId="0" fillId="0" borderId="14" xfId="0" applyNumberFormat="1" applyBorder="1"/>
    <xf numFmtId="166" fontId="0" fillId="0" borderId="6" xfId="0" applyNumberFormat="1" applyBorder="1"/>
    <xf numFmtId="166" fontId="0" fillId="0" borderId="16" xfId="0" applyNumberFormat="1" applyBorder="1"/>
    <xf numFmtId="0" fontId="10" fillId="0" borderId="39" xfId="0" applyFont="1" applyBorder="1" applyAlignment="1">
      <alignment horizontal="center"/>
    </xf>
    <xf numFmtId="0" fontId="10" fillId="0" borderId="41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166" fontId="0" fillId="0" borderId="1" xfId="0" applyNumberFormat="1" applyBorder="1"/>
    <xf numFmtId="166" fontId="0" fillId="0" borderId="13" xfId="0" applyNumberFormat="1" applyBorder="1"/>
    <xf numFmtId="166" fontId="0" fillId="0" borderId="15" xfId="0" applyNumberForma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24" xfId="0" applyFont="1" applyBorder="1" applyAlignment="1">
      <alignment horizontal="center" vertical="center" textRotation="90" wrapText="1"/>
    </xf>
    <xf numFmtId="0" fontId="3" fillId="0" borderId="25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9" xfId="0" applyFont="1" applyBorder="1" applyAlignment="1">
      <alignment horizontal="center" vertical="center" textRotation="90" wrapText="1"/>
    </xf>
    <xf numFmtId="0" fontId="3" fillId="0" borderId="30" xfId="0" applyFont="1" applyBorder="1" applyAlignment="1">
      <alignment horizontal="center" vertical="center" textRotation="90" wrapText="1"/>
    </xf>
    <xf numFmtId="0" fontId="3" fillId="0" borderId="31" xfId="0" applyFont="1" applyBorder="1" applyAlignment="1">
      <alignment horizontal="center" vertical="center" textRotation="90" wrapText="1"/>
    </xf>
    <xf numFmtId="1" fontId="10" fillId="0" borderId="38" xfId="0" applyNumberFormat="1" applyFont="1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1" fontId="10" fillId="0" borderId="24" xfId="0" applyNumberFormat="1" applyFont="1" applyBorder="1" applyAlignment="1">
      <alignment horizontal="center"/>
    </xf>
    <xf numFmtId="1" fontId="10" fillId="0" borderId="4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textRotation="90" wrapText="1"/>
    </xf>
    <xf numFmtId="0" fontId="3" fillId="0" borderId="3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10" xfId="0" applyFont="1" applyBorder="1" applyAlignment="1">
      <alignment horizontal="center" vertical="center" textRotation="90" wrapText="1"/>
    </xf>
    <xf numFmtId="0" fontId="0" fillId="0" borderId="1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0" borderId="14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0" fillId="0" borderId="16" xfId="0" applyFill="1" applyBorder="1" applyAlignment="1">
      <alignment horizontal="right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0" borderId="5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7" xfId="0" applyBorder="1" applyAlignment="1">
      <alignment horizontal="center" vertical="center" textRotation="90"/>
    </xf>
    <xf numFmtId="0" fontId="3" fillId="0" borderId="5" xfId="0" applyFont="1" applyBorder="1" applyAlignment="1">
      <alignment horizontal="center" vertical="center" textRotation="90" wrapText="1"/>
    </xf>
    <xf numFmtId="0" fontId="3" fillId="0" borderId="12" xfId="0" applyFont="1" applyBorder="1" applyAlignment="1">
      <alignment horizontal="center" vertical="center" textRotation="90" wrapText="1"/>
    </xf>
    <xf numFmtId="0" fontId="3" fillId="0" borderId="17" xfId="0" applyFont="1" applyBorder="1" applyAlignment="1">
      <alignment horizontal="center" vertical="center" textRotation="90" wrapText="1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6" fontId="0" fillId="0" borderId="1" xfId="0" applyNumberFormat="1" applyFill="1" applyBorder="1" applyAlignment="1">
      <alignment horizontal="center" vertical="center"/>
    </xf>
    <xf numFmtId="16" fontId="0" fillId="0" borderId="13" xfId="0" applyNumberFormat="1" applyFill="1" applyBorder="1" applyAlignment="1">
      <alignment horizontal="center" vertical="center"/>
    </xf>
    <xf numFmtId="0" fontId="0" fillId="0" borderId="0" xfId="0" applyFill="1" applyAlignment="1">
      <alignment horizontal="right"/>
    </xf>
    <xf numFmtId="0" fontId="0" fillId="0" borderId="21" xfId="0" applyFill="1" applyBorder="1" applyAlignment="1">
      <alignment horizontal="right"/>
    </xf>
    <xf numFmtId="0" fontId="0" fillId="0" borderId="32" xfId="0" applyFill="1" applyBorder="1" applyAlignment="1">
      <alignment horizontal="right"/>
    </xf>
    <xf numFmtId="0" fontId="0" fillId="0" borderId="18" xfId="0" applyFill="1" applyBorder="1" applyAlignment="1">
      <alignment horizontal="right"/>
    </xf>
    <xf numFmtId="0" fontId="0" fillId="0" borderId="23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Daily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Product!$D$4:$X$4</c:f>
              <c:numCache>
                <c:formatCode>d\-mmm</c:formatCode>
                <c:ptCount val="21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</c:numCache>
            </c:numRef>
          </c:cat>
          <c:val>
            <c:numRef>
              <c:f>Product!$D$14:$X$14</c:f>
              <c:numCache>
                <c:formatCode>0.00</c:formatCode>
                <c:ptCount val="21"/>
                <c:pt idx="0">
                  <c:v>0.75</c:v>
                </c:pt>
                <c:pt idx="1">
                  <c:v>0.375</c:v>
                </c:pt>
                <c:pt idx="2">
                  <c:v>0.25</c:v>
                </c:pt>
                <c:pt idx="3">
                  <c:v>0.1875</c:v>
                </c:pt>
                <c:pt idx="4">
                  <c:v>0.15</c:v>
                </c:pt>
                <c:pt idx="5">
                  <c:v>0.45833333333333331</c:v>
                </c:pt>
                <c:pt idx="6">
                  <c:v>1.4642857142857142</c:v>
                </c:pt>
                <c:pt idx="7">
                  <c:v>1.96875</c:v>
                </c:pt>
                <c:pt idx="8">
                  <c:v>1.75</c:v>
                </c:pt>
                <c:pt idx="9">
                  <c:v>1.575</c:v>
                </c:pt>
                <c:pt idx="10">
                  <c:v>1.4318181818181819</c:v>
                </c:pt>
                <c:pt idx="11">
                  <c:v>1.3125</c:v>
                </c:pt>
                <c:pt idx="12">
                  <c:v>1.2115384615384615</c:v>
                </c:pt>
                <c:pt idx="13">
                  <c:v>1.4107142857142858</c:v>
                </c:pt>
                <c:pt idx="14">
                  <c:v>1.3166666666666667</c:v>
                </c:pt>
                <c:pt idx="15">
                  <c:v>1.234375</c:v>
                </c:pt>
                <c:pt idx="16">
                  <c:v>1.75</c:v>
                </c:pt>
                <c:pt idx="17">
                  <c:v>2.6527777777777777</c:v>
                </c:pt>
                <c:pt idx="18">
                  <c:v>2.513157894736842</c:v>
                </c:pt>
                <c:pt idx="19">
                  <c:v>2.3875000000000002</c:v>
                </c:pt>
                <c:pt idx="20">
                  <c:v>2.2738095238095237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Product!$D$4:$X$4</c:f>
              <c:numCache>
                <c:formatCode>d\-mmm</c:formatCode>
                <c:ptCount val="21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</c:numCache>
            </c:numRef>
          </c:cat>
          <c:val>
            <c:numRef>
              <c:f>Product!$D$9:$X$9</c:f>
              <c:numCache>
                <c:formatCode>General</c:formatCode>
                <c:ptCount val="21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7.5</c:v>
                </c:pt>
                <c:pt idx="7">
                  <c:v>5.5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18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44992"/>
        <c:axId val="85931136"/>
      </c:lineChart>
      <c:dateAx>
        <c:axId val="7584499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85931136"/>
        <c:crosses val="autoZero"/>
        <c:auto val="1"/>
        <c:lblOffset val="100"/>
        <c:baseTimeUnit val="days"/>
      </c:dateAx>
      <c:valAx>
        <c:axId val="859311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5844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'Sp1'!$D$30:$O$30</c:f>
              <c:numCache>
                <c:formatCode>0.00</c:formatCode>
                <c:ptCount val="12"/>
                <c:pt idx="0">
                  <c:v>0.75</c:v>
                </c:pt>
                <c:pt idx="1">
                  <c:v>0.25</c:v>
                </c:pt>
                <c:pt idx="2">
                  <c:v>0.16666666666666666</c:v>
                </c:pt>
                <c:pt idx="3">
                  <c:v>0.125</c:v>
                </c:pt>
                <c:pt idx="4">
                  <c:v>0.1</c:v>
                </c:pt>
                <c:pt idx="5">
                  <c:v>0.39473684210526316</c:v>
                </c:pt>
                <c:pt idx="6">
                  <c:v>1</c:v>
                </c:pt>
                <c:pt idx="7">
                  <c:v>1.4259259259259258</c:v>
                </c:pt>
                <c:pt idx="8">
                  <c:v>1.2833333333333334</c:v>
                </c:pt>
                <c:pt idx="9">
                  <c:v>1.1666666666666667</c:v>
                </c:pt>
                <c:pt idx="10">
                  <c:v>1.0694444444444444</c:v>
                </c:pt>
                <c:pt idx="11">
                  <c:v>0.98717948717948723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'Sp1'!$D$26:$O$26</c:f>
              <c:numCache>
                <c:formatCode>General</c:formatCode>
                <c:ptCount val="12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99616"/>
        <c:axId val="86001152"/>
      </c:lineChart>
      <c:dateAx>
        <c:axId val="8599961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86001152"/>
        <c:crosses val="autoZero"/>
        <c:auto val="1"/>
        <c:lblOffset val="100"/>
        <c:baseTimeUnit val="days"/>
      </c:dateAx>
      <c:valAx>
        <c:axId val="860011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599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'Sp1'!$D$31:$O$31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0.2857142857142857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'Sp1'!$D$27:$O$27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10112"/>
        <c:axId val="86020096"/>
      </c:lineChart>
      <c:dateAx>
        <c:axId val="8601011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86020096"/>
        <c:crosses val="autoZero"/>
        <c:auto val="1"/>
        <c:lblOffset val="100"/>
        <c:baseTimeUnit val="days"/>
      </c:dateAx>
      <c:valAx>
        <c:axId val="860200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601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'Sp1'!$D$32:$O$32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'Sp1'!$D$28:$P$28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53632"/>
        <c:axId val="86055168"/>
      </c:lineChart>
      <c:dateAx>
        <c:axId val="8605363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86055168"/>
        <c:crosses val="autoZero"/>
        <c:auto val="1"/>
        <c:lblOffset val="100"/>
        <c:baseTimeUnit val="days"/>
      </c:dateAx>
      <c:valAx>
        <c:axId val="860551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6053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'Sp2'!$D$33:$L$33</c:f>
              <c:numCache>
                <c:formatCode>0.00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1.3333333333333333</c:v>
                </c:pt>
                <c:pt idx="3">
                  <c:v>1</c:v>
                </c:pt>
                <c:pt idx="4">
                  <c:v>2.8</c:v>
                </c:pt>
                <c:pt idx="5">
                  <c:v>5.333333333333333</c:v>
                </c:pt>
                <c:pt idx="6">
                  <c:v>4.5714285714285712</c:v>
                </c:pt>
                <c:pt idx="7">
                  <c:v>4</c:v>
                </c:pt>
                <c:pt idx="8">
                  <c:v>3.5555555555555554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'Sp2'!$D$25:$L$25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01376"/>
        <c:axId val="86107264"/>
      </c:lineChart>
      <c:dateAx>
        <c:axId val="8610137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86107264"/>
        <c:crosses val="autoZero"/>
        <c:auto val="1"/>
        <c:lblOffset val="100"/>
        <c:baseTimeUnit val="days"/>
      </c:dateAx>
      <c:valAx>
        <c:axId val="861072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6101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'Sp2'!$D$30:$L$30</c:f>
              <c:numCache>
                <c:formatCode>0.00</c:formatCode>
                <c:ptCount val="9"/>
                <c:pt idx="0">
                  <c:v>0</c:v>
                </c:pt>
                <c:pt idx="1">
                  <c:v>0.66666666666666663</c:v>
                </c:pt>
                <c:pt idx="2">
                  <c:v>0.44444444444444442</c:v>
                </c:pt>
                <c:pt idx="3">
                  <c:v>0.33333333333333331</c:v>
                </c:pt>
                <c:pt idx="4">
                  <c:v>1.59375</c:v>
                </c:pt>
                <c:pt idx="5">
                  <c:v>2.5952380952380953</c:v>
                </c:pt>
                <c:pt idx="6">
                  <c:v>2.2708333333333335</c:v>
                </c:pt>
                <c:pt idx="7">
                  <c:v>2.0185185185185186</c:v>
                </c:pt>
                <c:pt idx="8">
                  <c:v>1.8166666666666667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'Sp2'!$D$26:$L$26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45600"/>
        <c:axId val="86347136"/>
      </c:lineChart>
      <c:dateAx>
        <c:axId val="8634560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86347136"/>
        <c:crosses val="autoZero"/>
        <c:auto val="1"/>
        <c:lblOffset val="100"/>
        <c:baseTimeUnit val="days"/>
      </c:dateAx>
      <c:valAx>
        <c:axId val="863471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6345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'Sp2'!$D$31:$L$31</c:f>
              <c:numCache>
                <c:formatCode>0.00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1.3333333333333333</c:v>
                </c:pt>
                <c:pt idx="3">
                  <c:v>1</c:v>
                </c:pt>
                <c:pt idx="4">
                  <c:v>1.6</c:v>
                </c:pt>
                <c:pt idx="5">
                  <c:v>3.8333333333333335</c:v>
                </c:pt>
                <c:pt idx="6">
                  <c:v>3.2857142857142856</c:v>
                </c:pt>
                <c:pt idx="7">
                  <c:v>2.875</c:v>
                </c:pt>
                <c:pt idx="8">
                  <c:v>2.5555555555555554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'Sp2'!$D$27:$L$27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21440"/>
        <c:axId val="88622976"/>
      </c:lineChart>
      <c:dateAx>
        <c:axId val="8862144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88622976"/>
        <c:crosses val="autoZero"/>
        <c:auto val="1"/>
        <c:lblOffset val="100"/>
        <c:baseTimeUnit val="days"/>
      </c:dateAx>
      <c:valAx>
        <c:axId val="886229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8621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'Sp2'!$D$32:$L$32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'Sp2'!$D$28:$L$28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60608"/>
        <c:axId val="88662400"/>
      </c:lineChart>
      <c:dateAx>
        <c:axId val="8866060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88662400"/>
        <c:crosses val="autoZero"/>
        <c:auto val="1"/>
        <c:lblOffset val="100"/>
        <c:baseTimeUnit val="days"/>
      </c:dateAx>
      <c:valAx>
        <c:axId val="886624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8660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Daily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Product!$D$4:$X$4</c:f>
              <c:numCache>
                <c:formatCode>d\-mmm</c:formatCode>
                <c:ptCount val="21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</c:numCache>
            </c:numRef>
          </c:cat>
          <c:val>
            <c:numRef>
              <c:f>Product!$D$11:$X$11</c:f>
              <c:numCache>
                <c:formatCode>0.00</c:formatCode>
                <c:ptCount val="21"/>
                <c:pt idx="0">
                  <c:v>0.75</c:v>
                </c:pt>
                <c:pt idx="1">
                  <c:v>0.375</c:v>
                </c:pt>
                <c:pt idx="2">
                  <c:v>0.25</c:v>
                </c:pt>
                <c:pt idx="3">
                  <c:v>0.1875</c:v>
                </c:pt>
                <c:pt idx="4">
                  <c:v>0.15</c:v>
                </c:pt>
                <c:pt idx="5">
                  <c:v>0.45833333333333331</c:v>
                </c:pt>
                <c:pt idx="6">
                  <c:v>0.9642857142857143</c:v>
                </c:pt>
                <c:pt idx="7">
                  <c:v>0.84375</c:v>
                </c:pt>
                <c:pt idx="8">
                  <c:v>0.75</c:v>
                </c:pt>
                <c:pt idx="9">
                  <c:v>0.67500000000000004</c:v>
                </c:pt>
                <c:pt idx="10">
                  <c:v>0.61363636363636365</c:v>
                </c:pt>
                <c:pt idx="11">
                  <c:v>0.5625</c:v>
                </c:pt>
                <c:pt idx="12">
                  <c:v>0.51923076923076927</c:v>
                </c:pt>
                <c:pt idx="13">
                  <c:v>0.48214285714285715</c:v>
                </c:pt>
                <c:pt idx="14">
                  <c:v>0.45</c:v>
                </c:pt>
                <c:pt idx="15">
                  <c:v>0.421875</c:v>
                </c:pt>
                <c:pt idx="16">
                  <c:v>0.75</c:v>
                </c:pt>
                <c:pt idx="17">
                  <c:v>0.875</c:v>
                </c:pt>
                <c:pt idx="18">
                  <c:v>0.82894736842105265</c:v>
                </c:pt>
                <c:pt idx="19">
                  <c:v>0.78749999999999998</c:v>
                </c:pt>
                <c:pt idx="20">
                  <c:v>0.75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Product!$D$4:$X$4</c:f>
              <c:numCache>
                <c:formatCode>d\-mmm</c:formatCode>
                <c:ptCount val="21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</c:numCache>
            </c:numRef>
          </c:cat>
          <c:val>
            <c:numRef>
              <c:f>Product!$D$6:$X$6</c:f>
              <c:numCache>
                <c:formatCode>General</c:formatCode>
                <c:ptCount val="21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57888"/>
        <c:axId val="69959680"/>
      </c:lineChart>
      <c:dateAx>
        <c:axId val="6995788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69959680"/>
        <c:crosses val="autoZero"/>
        <c:auto val="1"/>
        <c:lblOffset val="100"/>
        <c:baseTimeUnit val="days"/>
      </c:dateAx>
      <c:valAx>
        <c:axId val="699596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995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Daily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Product!$D$4:$X$4</c:f>
              <c:numCache>
                <c:formatCode>d\-mmm</c:formatCode>
                <c:ptCount val="21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</c:numCache>
            </c:numRef>
          </c:cat>
          <c:val>
            <c:numRef>
              <c:f>Product!$D$12:$X$12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0.2857142857142857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0.7857142857142857</c:v>
                </c:pt>
                <c:pt idx="14">
                  <c:v>0.73333333333333328</c:v>
                </c:pt>
                <c:pt idx="15">
                  <c:v>0.6875</c:v>
                </c:pt>
                <c:pt idx="16">
                  <c:v>0.88235294117647056</c:v>
                </c:pt>
                <c:pt idx="17">
                  <c:v>1.6666666666666667</c:v>
                </c:pt>
                <c:pt idx="18">
                  <c:v>1.5789473684210527</c:v>
                </c:pt>
                <c:pt idx="19">
                  <c:v>1.5</c:v>
                </c:pt>
                <c:pt idx="20">
                  <c:v>1.4285714285714286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Product!$D$4:$X$4</c:f>
              <c:numCache>
                <c:formatCode>d\-mmm</c:formatCode>
                <c:ptCount val="21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</c:numCache>
            </c:numRef>
          </c:cat>
          <c:val>
            <c:numRef>
              <c:f>Product!$D$7:$X$7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21856"/>
        <c:axId val="85723392"/>
      </c:lineChart>
      <c:dateAx>
        <c:axId val="8572185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85723392"/>
        <c:crosses val="autoZero"/>
        <c:auto val="1"/>
        <c:lblOffset val="100"/>
        <c:baseTimeUnit val="days"/>
      </c:dateAx>
      <c:valAx>
        <c:axId val="857233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5721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Daily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Product!$D$4:$X$4</c:f>
              <c:numCache>
                <c:formatCode>d\-mmm</c:formatCode>
                <c:ptCount val="21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</c:numCache>
            </c:numRef>
          </c:cat>
          <c:val>
            <c:numRef>
              <c:f>Product!$D$13:$X$13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9.5238095238095233E-2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Product!$D$4:$X$4</c:f>
              <c:numCache>
                <c:formatCode>d\-mmm</c:formatCode>
                <c:ptCount val="21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</c:numCache>
            </c:numRef>
          </c:cat>
          <c:val>
            <c:numRef>
              <c:f>Product!$D$8:$X$8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36448"/>
        <c:axId val="85742336"/>
      </c:lineChart>
      <c:dateAx>
        <c:axId val="8573644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85742336"/>
        <c:crosses val="autoZero"/>
        <c:auto val="1"/>
        <c:lblOffset val="100"/>
        <c:baseTimeUnit val="days"/>
      </c:dateAx>
      <c:valAx>
        <c:axId val="857423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5736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Product!$D$22:$G$22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Product!$D$31:$G$31</c:f>
              <c:numCache>
                <c:formatCode>0.0</c:formatCode>
                <c:ptCount val="4"/>
                <c:pt idx="0">
                  <c:v>2.75</c:v>
                </c:pt>
                <c:pt idx="1">
                  <c:v>7.875</c:v>
                </c:pt>
                <c:pt idx="2">
                  <c:v>9.9166666666666661</c:v>
                </c:pt>
                <c:pt idx="3">
                  <c:v>11.9375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Product!$D$22:$G$22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Product!$D$26:$G$26</c:f>
              <c:numCache>
                <c:formatCode>0.0</c:formatCode>
                <c:ptCount val="4"/>
                <c:pt idx="0">
                  <c:v>2.75</c:v>
                </c:pt>
                <c:pt idx="1">
                  <c:v>13</c:v>
                </c:pt>
                <c:pt idx="2">
                  <c:v>14</c:v>
                </c:pt>
                <c:pt idx="3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53856"/>
        <c:axId val="85755392"/>
      </c:lineChart>
      <c:catAx>
        <c:axId val="8575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755392"/>
        <c:crosses val="autoZero"/>
        <c:auto val="1"/>
        <c:lblAlgn val="ctr"/>
        <c:lblOffset val="100"/>
        <c:noMultiLvlLbl val="1"/>
      </c:catAx>
      <c:valAx>
        <c:axId val="8575539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8575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Weekly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Product!$D$22:$G$22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Product!$D$28:$G$28</c:f>
              <c:numCache>
                <c:formatCode>0.0</c:formatCode>
                <c:ptCount val="4"/>
                <c:pt idx="0">
                  <c:v>2.75</c:v>
                </c:pt>
                <c:pt idx="1">
                  <c:v>3.375</c:v>
                </c:pt>
                <c:pt idx="2">
                  <c:v>4.25</c:v>
                </c:pt>
                <c:pt idx="3">
                  <c:v>3.9375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Product!$D$22:$G$22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Product!$D$23:$G$23</c:f>
              <c:numCache>
                <c:formatCode>0.0</c:formatCode>
                <c:ptCount val="4"/>
                <c:pt idx="0">
                  <c:v>2.75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72928"/>
        <c:axId val="85778816"/>
      </c:lineChart>
      <c:catAx>
        <c:axId val="8577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778816"/>
        <c:crosses val="autoZero"/>
        <c:auto val="1"/>
        <c:lblAlgn val="ctr"/>
        <c:lblOffset val="100"/>
        <c:noMultiLvlLbl val="1"/>
      </c:catAx>
      <c:valAx>
        <c:axId val="8577881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85772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Weekly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Product!$D$22:$G$22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Product!$D$29:$G$29</c:f>
              <c:numCache>
                <c:formatCode>0.0</c:formatCode>
                <c:ptCount val="4"/>
                <c:pt idx="0">
                  <c:v>0</c:v>
                </c:pt>
                <c:pt idx="1">
                  <c:v>3.5</c:v>
                </c:pt>
                <c:pt idx="2">
                  <c:v>5</c:v>
                </c:pt>
                <c:pt idx="3">
                  <c:v>7.5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Product!$D$22:$G$22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Product!$D$24:$G$24</c:f>
              <c:numCache>
                <c:formatCode>0.0</c:formatCode>
                <c:ptCount val="4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57408"/>
        <c:axId val="85858944"/>
      </c:lineChart>
      <c:catAx>
        <c:axId val="8585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858944"/>
        <c:crosses val="autoZero"/>
        <c:auto val="1"/>
        <c:lblAlgn val="ctr"/>
        <c:lblOffset val="100"/>
        <c:noMultiLvlLbl val="1"/>
      </c:catAx>
      <c:valAx>
        <c:axId val="8585894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85857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Weekly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Product!$D$22:$G$22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Product!$D$30:$G$30</c:f>
              <c:numCache>
                <c:formatCode>0.0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Product!$D$22:$G$22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Product!$D$25:$G$25</c:f>
              <c:numCache>
                <c:formatCode>0.0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76096"/>
        <c:axId val="85894272"/>
      </c:lineChart>
      <c:catAx>
        <c:axId val="8587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894272"/>
        <c:crosses val="autoZero"/>
        <c:auto val="1"/>
        <c:lblAlgn val="ctr"/>
        <c:lblOffset val="100"/>
        <c:noMultiLvlLbl val="1"/>
      </c:catAx>
      <c:valAx>
        <c:axId val="8589427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8587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'Sp1'!$D$33:$O$33</c:f>
              <c:numCache>
                <c:formatCode>0.00</c:formatCode>
                <c:ptCount val="12"/>
                <c:pt idx="0">
                  <c:v>0.75</c:v>
                </c:pt>
                <c:pt idx="1">
                  <c:v>0.375</c:v>
                </c:pt>
                <c:pt idx="2">
                  <c:v>0.25</c:v>
                </c:pt>
                <c:pt idx="3">
                  <c:v>0.1875</c:v>
                </c:pt>
                <c:pt idx="4">
                  <c:v>0.15</c:v>
                </c:pt>
                <c:pt idx="5">
                  <c:v>0.45833333333333331</c:v>
                </c:pt>
                <c:pt idx="6">
                  <c:v>1.4642857142857142</c:v>
                </c:pt>
                <c:pt idx="7">
                  <c:v>1.96875</c:v>
                </c:pt>
                <c:pt idx="8">
                  <c:v>1.75</c:v>
                </c:pt>
                <c:pt idx="9">
                  <c:v>1.575</c:v>
                </c:pt>
                <c:pt idx="10">
                  <c:v>1.4318181818181819</c:v>
                </c:pt>
                <c:pt idx="11">
                  <c:v>1.3125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'Sp1'!$D$25:$O$25</c:f>
              <c:numCache>
                <c:formatCode>General</c:formatCode>
                <c:ptCount val="12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7.5</c:v>
                </c:pt>
                <c:pt idx="7">
                  <c:v>5.5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60576"/>
        <c:axId val="85962112"/>
      </c:lineChart>
      <c:dateAx>
        <c:axId val="8596057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85962112"/>
        <c:crosses val="autoZero"/>
        <c:auto val="1"/>
        <c:lblOffset val="100"/>
        <c:baseTimeUnit val="days"/>
      </c:dateAx>
      <c:valAx>
        <c:axId val="859621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596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23811</xdr:rowOff>
    </xdr:from>
    <xdr:to>
      <xdr:col>7</xdr:col>
      <xdr:colOff>523875</xdr:colOff>
      <xdr:row>53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7</xdr:col>
      <xdr:colOff>523875</xdr:colOff>
      <xdr:row>71</xdr:row>
      <xdr:rowOff>42863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72</xdr:row>
      <xdr:rowOff>0</xdr:rowOff>
    </xdr:from>
    <xdr:to>
      <xdr:col>7</xdr:col>
      <xdr:colOff>523875</xdr:colOff>
      <xdr:row>88</xdr:row>
      <xdr:rowOff>42863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89</xdr:row>
      <xdr:rowOff>0</xdr:rowOff>
    </xdr:from>
    <xdr:to>
      <xdr:col>7</xdr:col>
      <xdr:colOff>523875</xdr:colOff>
      <xdr:row>105</xdr:row>
      <xdr:rowOff>42863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16</xdr:col>
      <xdr:colOff>304800</xdr:colOff>
      <xdr:row>53</xdr:row>
      <xdr:rowOff>42863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55</xdr:row>
      <xdr:rowOff>0</xdr:rowOff>
    </xdr:from>
    <xdr:to>
      <xdr:col>16</xdr:col>
      <xdr:colOff>304800</xdr:colOff>
      <xdr:row>71</xdr:row>
      <xdr:rowOff>42863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72</xdr:row>
      <xdr:rowOff>0</xdr:rowOff>
    </xdr:from>
    <xdr:to>
      <xdr:col>16</xdr:col>
      <xdr:colOff>304800</xdr:colOff>
      <xdr:row>88</xdr:row>
      <xdr:rowOff>42863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89</xdr:row>
      <xdr:rowOff>0</xdr:rowOff>
    </xdr:from>
    <xdr:to>
      <xdr:col>16</xdr:col>
      <xdr:colOff>304800</xdr:colOff>
      <xdr:row>105</xdr:row>
      <xdr:rowOff>42863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45</xdr:row>
      <xdr:rowOff>90487</xdr:rowOff>
    </xdr:from>
    <xdr:to>
      <xdr:col>6</xdr:col>
      <xdr:colOff>542925</xdr:colOff>
      <xdr:row>59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6</xdr:col>
      <xdr:colOff>485775</xdr:colOff>
      <xdr:row>75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15</xdr:col>
      <xdr:colOff>304800</xdr:colOff>
      <xdr:row>75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45</xdr:row>
      <xdr:rowOff>90487</xdr:rowOff>
    </xdr:from>
    <xdr:to>
      <xdr:col>6</xdr:col>
      <xdr:colOff>542925</xdr:colOff>
      <xdr:row>59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6</xdr:col>
      <xdr:colOff>485775</xdr:colOff>
      <xdr:row>75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15</xdr:col>
      <xdr:colOff>304800</xdr:colOff>
      <xdr:row>75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36"/>
  <sheetViews>
    <sheetView tabSelected="1" workbookViewId="0">
      <selection activeCell="G28" sqref="G28"/>
    </sheetView>
  </sheetViews>
  <sheetFormatPr defaultRowHeight="15" x14ac:dyDescent="0.25"/>
  <cols>
    <col min="3" max="3" width="15" customWidth="1"/>
  </cols>
  <sheetData>
    <row r="2" spans="2:24" x14ac:dyDescent="0.25">
      <c r="D2" s="106" t="s">
        <v>0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8"/>
      <c r="P2" s="106" t="s">
        <v>39</v>
      </c>
      <c r="Q2" s="107"/>
      <c r="R2" s="107"/>
      <c r="S2" s="107"/>
      <c r="T2" s="107"/>
      <c r="U2" s="107"/>
      <c r="V2" s="107"/>
      <c r="W2" s="107"/>
      <c r="X2" s="108"/>
    </row>
    <row r="3" spans="2:24" x14ac:dyDescent="0.25">
      <c r="D3" s="112" t="s">
        <v>1</v>
      </c>
      <c r="E3" s="113"/>
      <c r="F3" s="113"/>
      <c r="G3" s="113"/>
      <c r="H3" s="113"/>
      <c r="I3" s="113"/>
      <c r="J3" s="106" t="s">
        <v>2</v>
      </c>
      <c r="K3" s="107"/>
      <c r="L3" s="107"/>
      <c r="M3" s="107"/>
      <c r="N3" s="107"/>
      <c r="O3" s="108"/>
      <c r="P3" s="106" t="s">
        <v>40</v>
      </c>
      <c r="Q3" s="107"/>
      <c r="R3" s="107"/>
      <c r="S3" s="107"/>
      <c r="T3" s="107"/>
      <c r="U3" s="106" t="s">
        <v>41</v>
      </c>
      <c r="V3" s="107"/>
      <c r="W3" s="107"/>
      <c r="X3" s="108"/>
    </row>
    <row r="4" spans="2:24" x14ac:dyDescent="0.25">
      <c r="D4" s="1">
        <v>41939</v>
      </c>
      <c r="E4" s="2">
        <v>41940</v>
      </c>
      <c r="F4" s="1">
        <v>41941</v>
      </c>
      <c r="G4" s="2">
        <v>41942</v>
      </c>
      <c r="H4" s="1">
        <v>41943</v>
      </c>
      <c r="I4" s="2">
        <v>41944</v>
      </c>
      <c r="J4" s="1">
        <v>41945</v>
      </c>
      <c r="K4" s="2">
        <v>41946</v>
      </c>
      <c r="L4" s="1">
        <v>41947</v>
      </c>
      <c r="M4" s="2">
        <v>41948</v>
      </c>
      <c r="N4" s="1">
        <v>41949</v>
      </c>
      <c r="O4" s="2">
        <v>41950</v>
      </c>
      <c r="P4" s="1">
        <v>41975</v>
      </c>
      <c r="Q4" s="1">
        <v>41976</v>
      </c>
      <c r="R4" s="1">
        <v>41977</v>
      </c>
      <c r="S4" s="1">
        <v>41978</v>
      </c>
      <c r="T4" s="1">
        <v>41979</v>
      </c>
      <c r="U4" s="1">
        <v>41980</v>
      </c>
      <c r="V4" s="1">
        <v>41981</v>
      </c>
      <c r="W4" s="1">
        <v>41982</v>
      </c>
      <c r="X4" s="1">
        <v>41983</v>
      </c>
    </row>
    <row r="5" spans="2:24" x14ac:dyDescent="0.25">
      <c r="D5" s="4">
        <v>1</v>
      </c>
      <c r="E5" s="4">
        <v>2</v>
      </c>
      <c r="F5" s="4">
        <v>3</v>
      </c>
      <c r="G5" s="4">
        <v>4</v>
      </c>
      <c r="H5" s="4">
        <v>5</v>
      </c>
      <c r="I5" s="4">
        <v>6</v>
      </c>
      <c r="J5" s="4">
        <v>7</v>
      </c>
      <c r="K5" s="4">
        <v>8</v>
      </c>
      <c r="L5" s="4">
        <v>9</v>
      </c>
      <c r="M5" s="4">
        <v>10</v>
      </c>
      <c r="N5" s="4">
        <v>11</v>
      </c>
      <c r="O5" s="4">
        <v>12</v>
      </c>
      <c r="P5" s="4">
        <v>13</v>
      </c>
      <c r="Q5" s="4">
        <v>14</v>
      </c>
      <c r="R5" s="4">
        <v>15</v>
      </c>
      <c r="S5" s="4">
        <v>16</v>
      </c>
      <c r="T5" s="4">
        <v>17</v>
      </c>
      <c r="U5" s="4">
        <v>18</v>
      </c>
      <c r="V5" s="4">
        <v>19</v>
      </c>
      <c r="W5" s="4">
        <v>20</v>
      </c>
      <c r="X5" s="4">
        <v>21</v>
      </c>
    </row>
    <row r="6" spans="2:24" x14ac:dyDescent="0.25">
      <c r="B6" s="114" t="s">
        <v>3</v>
      </c>
      <c r="C6" s="28" t="s">
        <v>7</v>
      </c>
      <c r="D6" s="75">
        <v>0.75</v>
      </c>
      <c r="E6" s="76">
        <v>0</v>
      </c>
      <c r="F6" s="76">
        <v>0</v>
      </c>
      <c r="G6" s="76">
        <v>0</v>
      </c>
      <c r="H6" s="76">
        <v>0</v>
      </c>
      <c r="I6" s="76">
        <v>2</v>
      </c>
      <c r="J6" s="76">
        <v>4</v>
      </c>
      <c r="K6" s="76">
        <v>0</v>
      </c>
      <c r="L6" s="76">
        <v>0</v>
      </c>
      <c r="M6" s="76">
        <v>0</v>
      </c>
      <c r="N6" s="76">
        <v>0</v>
      </c>
      <c r="O6" s="77">
        <v>0</v>
      </c>
      <c r="P6" s="78">
        <f>'Sp2'!D26</f>
        <v>0</v>
      </c>
      <c r="Q6" s="79">
        <f>'Sp2'!E26</f>
        <v>0</v>
      </c>
      <c r="R6" s="79">
        <f>'Sp2'!F26</f>
        <v>0</v>
      </c>
      <c r="S6" s="79">
        <f>'Sp2'!G26</f>
        <v>0</v>
      </c>
      <c r="T6" s="79">
        <f>'Sp2'!H26</f>
        <v>6</v>
      </c>
      <c r="U6" s="79">
        <f>'Sp2'!I26</f>
        <v>3</v>
      </c>
      <c r="V6" s="79">
        <f>'Sp2'!J26</f>
        <v>0</v>
      </c>
      <c r="W6" s="79">
        <f>'Sp2'!K26</f>
        <v>0</v>
      </c>
      <c r="X6" s="80">
        <f>'Sp2'!L26</f>
        <v>0</v>
      </c>
    </row>
    <row r="7" spans="2:24" x14ac:dyDescent="0.25">
      <c r="B7" s="115"/>
      <c r="C7" s="29" t="s">
        <v>8</v>
      </c>
      <c r="D7" s="71">
        <v>0</v>
      </c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42">
        <v>2</v>
      </c>
      <c r="K7" s="42">
        <v>5</v>
      </c>
      <c r="L7" s="42">
        <v>0</v>
      </c>
      <c r="M7" s="42">
        <v>0</v>
      </c>
      <c r="N7" s="42">
        <v>0</v>
      </c>
      <c r="O7" s="43">
        <v>0</v>
      </c>
      <c r="P7" s="65">
        <f>'Sp2'!D27</f>
        <v>0</v>
      </c>
      <c r="Q7" s="63">
        <f>'Sp2'!E27</f>
        <v>4</v>
      </c>
      <c r="R7" s="63">
        <f>'Sp2'!F27</f>
        <v>0</v>
      </c>
      <c r="S7" s="63">
        <f>'Sp2'!G27</f>
        <v>0</v>
      </c>
      <c r="T7" s="63">
        <f>'Sp2'!H27</f>
        <v>4</v>
      </c>
      <c r="U7" s="63">
        <f>'Sp2'!I27</f>
        <v>15</v>
      </c>
      <c r="V7" s="63">
        <f>'Sp2'!J27</f>
        <v>0</v>
      </c>
      <c r="W7" s="63">
        <f>'Sp2'!K27</f>
        <v>0</v>
      </c>
      <c r="X7" s="66">
        <f>'Sp2'!L27</f>
        <v>0</v>
      </c>
    </row>
    <row r="8" spans="2:24" x14ac:dyDescent="0.25">
      <c r="B8" s="115"/>
      <c r="C8" s="30" t="s">
        <v>9</v>
      </c>
      <c r="D8" s="71">
        <v>0</v>
      </c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42">
        <v>1.5</v>
      </c>
      <c r="K8" s="42">
        <v>0.5</v>
      </c>
      <c r="L8" s="42">
        <v>0</v>
      </c>
      <c r="M8" s="42">
        <v>0</v>
      </c>
      <c r="N8" s="42">
        <v>0</v>
      </c>
      <c r="O8" s="43">
        <v>0</v>
      </c>
      <c r="P8" s="65">
        <f>'Sp2'!D28</f>
        <v>0</v>
      </c>
      <c r="Q8" s="63">
        <f>'Sp2'!E28</f>
        <v>0</v>
      </c>
      <c r="R8" s="63">
        <f>'Sp2'!F28</f>
        <v>0</v>
      </c>
      <c r="S8" s="63">
        <f>'Sp2'!G28</f>
        <v>0</v>
      </c>
      <c r="T8" s="63">
        <f>'Sp2'!H28</f>
        <v>0</v>
      </c>
      <c r="U8" s="63">
        <f>'Sp2'!I28</f>
        <v>0</v>
      </c>
      <c r="V8" s="63">
        <f>'Sp2'!J28</f>
        <v>0</v>
      </c>
      <c r="W8" s="63">
        <f>'Sp2'!K28</f>
        <v>0</v>
      </c>
      <c r="X8" s="66">
        <f>'Sp2'!L28</f>
        <v>0</v>
      </c>
    </row>
    <row r="9" spans="2:24" x14ac:dyDescent="0.25">
      <c r="B9" s="116"/>
      <c r="C9" s="69" t="s">
        <v>4</v>
      </c>
      <c r="D9" s="72">
        <v>0.75</v>
      </c>
      <c r="E9" s="73">
        <v>0</v>
      </c>
      <c r="F9" s="73">
        <v>0</v>
      </c>
      <c r="G9" s="73">
        <v>0</v>
      </c>
      <c r="H9" s="73">
        <v>0</v>
      </c>
      <c r="I9" s="73">
        <v>2</v>
      </c>
      <c r="J9" s="73">
        <v>7.5</v>
      </c>
      <c r="K9" s="73">
        <v>5.5</v>
      </c>
      <c r="L9" s="73">
        <v>0</v>
      </c>
      <c r="M9" s="73">
        <v>0</v>
      </c>
      <c r="N9" s="73">
        <v>0</v>
      </c>
      <c r="O9" s="74">
        <v>0</v>
      </c>
      <c r="P9" s="81">
        <f>'Sp2'!D25</f>
        <v>0</v>
      </c>
      <c r="Q9" s="82">
        <f>'Sp2'!E25</f>
        <v>4</v>
      </c>
      <c r="R9" s="82">
        <f>'Sp2'!F25</f>
        <v>0</v>
      </c>
      <c r="S9" s="82">
        <f>'Sp2'!G25</f>
        <v>0</v>
      </c>
      <c r="T9" s="82">
        <f>'Sp2'!H25</f>
        <v>10</v>
      </c>
      <c r="U9" s="82">
        <f>'Sp2'!I25</f>
        <v>18</v>
      </c>
      <c r="V9" s="82">
        <f>'Sp2'!J25</f>
        <v>0</v>
      </c>
      <c r="W9" s="82">
        <f>'Sp2'!K25</f>
        <v>0</v>
      </c>
      <c r="X9" s="83">
        <f>'Sp2'!L25</f>
        <v>0</v>
      </c>
    </row>
    <row r="10" spans="2:24" x14ac:dyDescent="0.25">
      <c r="B10" s="5"/>
      <c r="D10" s="6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68"/>
      <c r="P10" s="67"/>
      <c r="Q10" s="57"/>
      <c r="R10" s="57"/>
      <c r="S10" s="57"/>
      <c r="T10" s="57"/>
      <c r="U10" s="57"/>
      <c r="V10" s="57"/>
      <c r="W10" s="57"/>
      <c r="X10" s="68"/>
    </row>
    <row r="11" spans="2:24" ht="15" customHeight="1" x14ac:dyDescent="0.25">
      <c r="B11" s="114" t="s">
        <v>5</v>
      </c>
      <c r="C11" s="28" t="s">
        <v>7</v>
      </c>
      <c r="D11" s="33">
        <v>0.75</v>
      </c>
      <c r="E11" s="33">
        <f>AVERAGE($D$6:E6)</f>
        <v>0.375</v>
      </c>
      <c r="F11" s="33">
        <f>AVERAGE($D$6:F6)</f>
        <v>0.25</v>
      </c>
      <c r="G11" s="33">
        <f>AVERAGE($D$6:G6)</f>
        <v>0.1875</v>
      </c>
      <c r="H11" s="33">
        <f>AVERAGE($D$6:H6)</f>
        <v>0.15</v>
      </c>
      <c r="I11" s="33">
        <f>AVERAGE($D$6:I6)</f>
        <v>0.45833333333333331</v>
      </c>
      <c r="J11" s="33">
        <f>AVERAGE($D$6:J6)</f>
        <v>0.9642857142857143</v>
      </c>
      <c r="K11" s="33">
        <f>AVERAGE($D$6:K6)</f>
        <v>0.84375</v>
      </c>
      <c r="L11" s="33">
        <f>AVERAGE($D$6:L6)</f>
        <v>0.75</v>
      </c>
      <c r="M11" s="33">
        <f>AVERAGE($D$6:M6)</f>
        <v>0.67500000000000004</v>
      </c>
      <c r="N11" s="33">
        <f>AVERAGE($D$6:N6)</f>
        <v>0.61363636363636365</v>
      </c>
      <c r="O11" s="37">
        <f>AVERAGE($D$6:O6)</f>
        <v>0.5625</v>
      </c>
      <c r="P11" s="33">
        <f>AVERAGE($D$6:P6)</f>
        <v>0.51923076923076927</v>
      </c>
      <c r="Q11" s="33">
        <f>AVERAGE($D$6:Q6)</f>
        <v>0.48214285714285715</v>
      </c>
      <c r="R11" s="33">
        <f>AVERAGE($D$6:R6)</f>
        <v>0.45</v>
      </c>
      <c r="S11" s="33">
        <f>AVERAGE($D$6:S6)</f>
        <v>0.421875</v>
      </c>
      <c r="T11" s="33">
        <f>AVERAGE($D$6:T6)</f>
        <v>0.75</v>
      </c>
      <c r="U11" s="33">
        <f>AVERAGE($D$6:U6)</f>
        <v>0.875</v>
      </c>
      <c r="V11" s="33">
        <f>AVERAGE($D$6:V6)</f>
        <v>0.82894736842105265</v>
      </c>
      <c r="W11" s="33">
        <f>AVERAGE($D$6:W6)</f>
        <v>0.78749999999999998</v>
      </c>
      <c r="X11" s="37">
        <f>AVERAGE($D$6:X6)</f>
        <v>0.75</v>
      </c>
    </row>
    <row r="12" spans="2:24" x14ac:dyDescent="0.25">
      <c r="B12" s="115"/>
      <c r="C12" s="29" t="s">
        <v>8</v>
      </c>
      <c r="D12" s="38">
        <v>0</v>
      </c>
      <c r="E12" s="38">
        <f>AVERAGE($D$7:E7)</f>
        <v>0</v>
      </c>
      <c r="F12" s="38">
        <f>AVERAGE($D$7:F7)</f>
        <v>0</v>
      </c>
      <c r="G12" s="38">
        <f>AVERAGE($D$7:G7)</f>
        <v>0</v>
      </c>
      <c r="H12" s="38">
        <f>AVERAGE($D$7:H7)</f>
        <v>0</v>
      </c>
      <c r="I12" s="38">
        <f>AVERAGE($D$7:I7)</f>
        <v>0</v>
      </c>
      <c r="J12" s="38">
        <f>AVERAGE($D$7:J7)</f>
        <v>0.2857142857142857</v>
      </c>
      <c r="K12" s="38">
        <f>AVERAGE($D$7:K7)</f>
        <v>0.875</v>
      </c>
      <c r="L12" s="38">
        <f>AVERAGE($D$7:L7)</f>
        <v>0.77777777777777779</v>
      </c>
      <c r="M12" s="38">
        <f>AVERAGE($D$7:M7)</f>
        <v>0.7</v>
      </c>
      <c r="N12" s="38">
        <f>AVERAGE($D$7:N7)</f>
        <v>0.63636363636363635</v>
      </c>
      <c r="O12" s="39">
        <f>AVERAGE($D$7:O7)</f>
        <v>0.58333333333333337</v>
      </c>
      <c r="P12" s="38">
        <f>AVERAGE($D$7:P7)</f>
        <v>0.53846153846153844</v>
      </c>
      <c r="Q12" s="38">
        <f>AVERAGE($D$7:Q7)</f>
        <v>0.7857142857142857</v>
      </c>
      <c r="R12" s="38">
        <f>AVERAGE($D$7:R7)</f>
        <v>0.73333333333333328</v>
      </c>
      <c r="S12" s="38">
        <f>AVERAGE($D$7:S7)</f>
        <v>0.6875</v>
      </c>
      <c r="T12" s="38">
        <f>AVERAGE($D$7:T7)</f>
        <v>0.88235294117647056</v>
      </c>
      <c r="U12" s="38">
        <f>AVERAGE($D$7:U7)</f>
        <v>1.6666666666666667</v>
      </c>
      <c r="V12" s="38">
        <f>AVERAGE($D$7:V7)</f>
        <v>1.5789473684210527</v>
      </c>
      <c r="W12" s="38">
        <f>AVERAGE($D$7:W7)</f>
        <v>1.5</v>
      </c>
      <c r="X12" s="39">
        <f>AVERAGE($D$7:X7)</f>
        <v>1.4285714285714286</v>
      </c>
    </row>
    <row r="13" spans="2:24" x14ac:dyDescent="0.25">
      <c r="B13" s="115"/>
      <c r="C13" s="30" t="s">
        <v>9</v>
      </c>
      <c r="D13" s="38">
        <v>0</v>
      </c>
      <c r="E13" s="38">
        <f>AVERAGE($D$8:E8)</f>
        <v>0</v>
      </c>
      <c r="F13" s="38">
        <f>AVERAGE($D$8:F8)</f>
        <v>0</v>
      </c>
      <c r="G13" s="38">
        <f>AVERAGE($D$8:G8)</f>
        <v>0</v>
      </c>
      <c r="H13" s="38">
        <f>AVERAGE($D$8:H8)</f>
        <v>0</v>
      </c>
      <c r="I13" s="38">
        <f>AVERAGE($D$8:I8)</f>
        <v>0</v>
      </c>
      <c r="J13" s="38">
        <f>AVERAGE($D$8:J8)</f>
        <v>0.21428571428571427</v>
      </c>
      <c r="K13" s="38">
        <f>AVERAGE($D$8:K8)</f>
        <v>0.25</v>
      </c>
      <c r="L13" s="38">
        <f>AVERAGE($D$8:L8)</f>
        <v>0.22222222222222221</v>
      </c>
      <c r="M13" s="38">
        <f>AVERAGE($D$8:M8)</f>
        <v>0.2</v>
      </c>
      <c r="N13" s="38">
        <f>AVERAGE($D$8:N8)</f>
        <v>0.18181818181818182</v>
      </c>
      <c r="O13" s="39">
        <f>AVERAGE($D$8:O8)</f>
        <v>0.16666666666666666</v>
      </c>
      <c r="P13" s="38">
        <f>AVERAGE($D$8:P8)</f>
        <v>0.15384615384615385</v>
      </c>
      <c r="Q13" s="38">
        <f>AVERAGE($D$8:Q8)</f>
        <v>0.14285714285714285</v>
      </c>
      <c r="R13" s="38">
        <f>AVERAGE($D$8:R8)</f>
        <v>0.13333333333333333</v>
      </c>
      <c r="S13" s="38">
        <f>AVERAGE($D$8:S8)</f>
        <v>0.125</v>
      </c>
      <c r="T13" s="38">
        <f>AVERAGE($D$8:T8)</f>
        <v>0.11764705882352941</v>
      </c>
      <c r="U13" s="38">
        <f>AVERAGE($D$8:U8)</f>
        <v>0.1111111111111111</v>
      </c>
      <c r="V13" s="38">
        <f>AVERAGE($D$8:V8)</f>
        <v>0.10526315789473684</v>
      </c>
      <c r="W13" s="38">
        <f>AVERAGE($D$8:W8)</f>
        <v>0.1</v>
      </c>
      <c r="X13" s="39">
        <f>AVERAGE($D$8:X8)</f>
        <v>9.5238095238095233E-2</v>
      </c>
    </row>
    <row r="14" spans="2:24" x14ac:dyDescent="0.25">
      <c r="B14" s="116"/>
      <c r="C14" s="69" t="s">
        <v>4</v>
      </c>
      <c r="D14" s="86">
        <v>0.75</v>
      </c>
      <c r="E14" s="89">
        <f>AVERAGE($D$9:E9)</f>
        <v>0.375</v>
      </c>
      <c r="F14" s="89">
        <f>AVERAGE($D$9:F9)</f>
        <v>0.25</v>
      </c>
      <c r="G14" s="89">
        <f>AVERAGE($D$9:G9)</f>
        <v>0.1875</v>
      </c>
      <c r="H14" s="89">
        <f>AVERAGE($D$9:H9)</f>
        <v>0.15</v>
      </c>
      <c r="I14" s="89">
        <f>AVERAGE($D$9:I9)</f>
        <v>0.45833333333333331</v>
      </c>
      <c r="J14" s="89">
        <f>AVERAGE($D$9:J9)</f>
        <v>1.4642857142857142</v>
      </c>
      <c r="K14" s="89">
        <f>AVERAGE($D$9:K9)</f>
        <v>1.96875</v>
      </c>
      <c r="L14" s="89">
        <f>AVERAGE($D$9:L9)</f>
        <v>1.75</v>
      </c>
      <c r="M14" s="89">
        <f>AVERAGE($D$9:M9)</f>
        <v>1.575</v>
      </c>
      <c r="N14" s="89">
        <f>AVERAGE($D$9:N9)</f>
        <v>1.4318181818181819</v>
      </c>
      <c r="O14" s="90">
        <f>AVERAGE($D$9:O9)</f>
        <v>1.3125</v>
      </c>
      <c r="P14" s="89">
        <f>AVERAGE($D$9:P9)</f>
        <v>1.2115384615384615</v>
      </c>
      <c r="Q14" s="89">
        <f>AVERAGE($D$9:Q9)</f>
        <v>1.4107142857142858</v>
      </c>
      <c r="R14" s="89">
        <f>AVERAGE($D$9:R9)</f>
        <v>1.3166666666666667</v>
      </c>
      <c r="S14" s="89">
        <f>AVERAGE($D$9:S9)</f>
        <v>1.234375</v>
      </c>
      <c r="T14" s="89">
        <f>AVERAGE($D$9:T9)</f>
        <v>1.75</v>
      </c>
      <c r="U14" s="89">
        <f>AVERAGE($D$9:U9)</f>
        <v>2.6527777777777777</v>
      </c>
      <c r="V14" s="89">
        <f>AVERAGE($D$9:V9)</f>
        <v>2.513157894736842</v>
      </c>
      <c r="W14" s="89">
        <f>AVERAGE($D$9:W9)</f>
        <v>2.3875000000000002</v>
      </c>
      <c r="X14" s="90">
        <f>AVERAGE($D$9:X9)</f>
        <v>2.2738095238095237</v>
      </c>
    </row>
    <row r="15" spans="2:24" x14ac:dyDescent="0.25">
      <c r="B15" s="5"/>
      <c r="D15" s="6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68"/>
      <c r="P15" s="67"/>
      <c r="Q15" s="57"/>
      <c r="R15" s="57"/>
      <c r="S15" s="57"/>
      <c r="T15" s="57"/>
      <c r="U15" s="57"/>
      <c r="V15" s="57"/>
      <c r="W15" s="57"/>
      <c r="X15" s="68"/>
    </row>
    <row r="16" spans="2:24" x14ac:dyDescent="0.25">
      <c r="B16" s="109" t="s">
        <v>6</v>
      </c>
      <c r="C16" s="87" t="s">
        <v>7</v>
      </c>
      <c r="D16" s="58">
        <f>D6</f>
        <v>0.75</v>
      </c>
      <c r="E16" s="84">
        <f>D16+E6</f>
        <v>0.75</v>
      </c>
      <c r="F16" s="84">
        <f t="shared" ref="F16:P16" si="0">E16+F6</f>
        <v>0.75</v>
      </c>
      <c r="G16" s="84">
        <f t="shared" si="0"/>
        <v>0.75</v>
      </c>
      <c r="H16" s="84">
        <f t="shared" si="0"/>
        <v>0.75</v>
      </c>
      <c r="I16" s="84">
        <f t="shared" si="0"/>
        <v>2.75</v>
      </c>
      <c r="J16" s="84">
        <f t="shared" si="0"/>
        <v>6.75</v>
      </c>
      <c r="K16" s="84">
        <f t="shared" si="0"/>
        <v>6.75</v>
      </c>
      <c r="L16" s="84">
        <f t="shared" si="0"/>
        <v>6.75</v>
      </c>
      <c r="M16" s="84">
        <f t="shared" si="0"/>
        <v>6.75</v>
      </c>
      <c r="N16" s="84">
        <f t="shared" si="0"/>
        <v>6.75</v>
      </c>
      <c r="O16" s="85">
        <f t="shared" si="0"/>
        <v>6.75</v>
      </c>
      <c r="P16" s="85">
        <f t="shared" si="0"/>
        <v>6.75</v>
      </c>
      <c r="Q16" s="85">
        <f t="shared" ref="Q16:Q19" si="1">P16+Q6</f>
        <v>6.75</v>
      </c>
      <c r="R16" s="85">
        <f t="shared" ref="R16:R19" si="2">Q16+R6</f>
        <v>6.75</v>
      </c>
      <c r="S16" s="85">
        <f t="shared" ref="S16:S19" si="3">R16+S6</f>
        <v>6.75</v>
      </c>
      <c r="T16" s="85">
        <f t="shared" ref="T16:T19" si="4">S16+T6</f>
        <v>12.75</v>
      </c>
      <c r="U16" s="85">
        <f t="shared" ref="U16:U19" si="5">T16+U6</f>
        <v>15.75</v>
      </c>
      <c r="V16" s="85">
        <f t="shared" ref="V16:V19" si="6">U16+V6</f>
        <v>15.75</v>
      </c>
      <c r="W16" s="85">
        <f t="shared" ref="W16:W19" si="7">V16+W6</f>
        <v>15.75</v>
      </c>
      <c r="X16" s="85">
        <f t="shared" ref="X16:X19" si="8">W16+X6</f>
        <v>15.75</v>
      </c>
    </row>
    <row r="17" spans="2:24" x14ac:dyDescent="0.25">
      <c r="B17" s="110"/>
      <c r="C17" s="70" t="s">
        <v>8</v>
      </c>
      <c r="D17" s="67">
        <f t="shared" ref="D17:D19" si="9">D7</f>
        <v>0</v>
      </c>
      <c r="E17" s="57">
        <f t="shared" ref="E17:P19" si="10">D17+E7</f>
        <v>0</v>
      </c>
      <c r="F17" s="57">
        <f t="shared" si="10"/>
        <v>0</v>
      </c>
      <c r="G17" s="57">
        <f t="shared" si="10"/>
        <v>0</v>
      </c>
      <c r="H17" s="57">
        <f t="shared" si="10"/>
        <v>0</v>
      </c>
      <c r="I17" s="57">
        <f t="shared" si="10"/>
        <v>0</v>
      </c>
      <c r="J17" s="57">
        <f t="shared" si="10"/>
        <v>2</v>
      </c>
      <c r="K17" s="57">
        <f t="shared" si="10"/>
        <v>7</v>
      </c>
      <c r="L17" s="57">
        <f t="shared" si="10"/>
        <v>7</v>
      </c>
      <c r="M17" s="57">
        <f t="shared" si="10"/>
        <v>7</v>
      </c>
      <c r="N17" s="57">
        <f t="shared" si="10"/>
        <v>7</v>
      </c>
      <c r="O17" s="68">
        <f t="shared" si="10"/>
        <v>7</v>
      </c>
      <c r="P17" s="68">
        <f t="shared" si="10"/>
        <v>7</v>
      </c>
      <c r="Q17" s="68">
        <f t="shared" si="1"/>
        <v>11</v>
      </c>
      <c r="R17" s="68">
        <f t="shared" si="2"/>
        <v>11</v>
      </c>
      <c r="S17" s="68">
        <f t="shared" si="3"/>
        <v>11</v>
      </c>
      <c r="T17" s="68">
        <f t="shared" si="4"/>
        <v>15</v>
      </c>
      <c r="U17" s="68">
        <f t="shared" si="5"/>
        <v>30</v>
      </c>
      <c r="V17" s="68">
        <f t="shared" si="6"/>
        <v>30</v>
      </c>
      <c r="W17" s="68">
        <f t="shared" si="7"/>
        <v>30</v>
      </c>
      <c r="X17" s="68">
        <f t="shared" si="8"/>
        <v>30</v>
      </c>
    </row>
    <row r="18" spans="2:24" x14ac:dyDescent="0.25">
      <c r="B18" s="110"/>
      <c r="C18" s="70" t="s">
        <v>9</v>
      </c>
      <c r="D18" s="67">
        <f t="shared" si="9"/>
        <v>0</v>
      </c>
      <c r="E18" s="57">
        <f t="shared" si="10"/>
        <v>0</v>
      </c>
      <c r="F18" s="57">
        <f t="shared" si="10"/>
        <v>0</v>
      </c>
      <c r="G18" s="57">
        <f t="shared" si="10"/>
        <v>0</v>
      </c>
      <c r="H18" s="57">
        <f t="shared" si="10"/>
        <v>0</v>
      </c>
      <c r="I18" s="57">
        <f t="shared" si="10"/>
        <v>0</v>
      </c>
      <c r="J18" s="57">
        <f t="shared" si="10"/>
        <v>1.5</v>
      </c>
      <c r="K18" s="57">
        <f t="shared" si="10"/>
        <v>2</v>
      </c>
      <c r="L18" s="57">
        <f t="shared" si="10"/>
        <v>2</v>
      </c>
      <c r="M18" s="57">
        <f t="shared" si="10"/>
        <v>2</v>
      </c>
      <c r="N18" s="57">
        <f t="shared" si="10"/>
        <v>2</v>
      </c>
      <c r="O18" s="68">
        <f t="shared" si="10"/>
        <v>2</v>
      </c>
      <c r="P18" s="68">
        <f t="shared" si="10"/>
        <v>2</v>
      </c>
      <c r="Q18" s="68">
        <f t="shared" si="1"/>
        <v>2</v>
      </c>
      <c r="R18" s="68">
        <f t="shared" si="2"/>
        <v>2</v>
      </c>
      <c r="S18" s="68">
        <f t="shared" si="3"/>
        <v>2</v>
      </c>
      <c r="T18" s="68">
        <f t="shared" si="4"/>
        <v>2</v>
      </c>
      <c r="U18" s="68">
        <f t="shared" si="5"/>
        <v>2</v>
      </c>
      <c r="V18" s="68">
        <f t="shared" si="6"/>
        <v>2</v>
      </c>
      <c r="W18" s="68">
        <f t="shared" si="7"/>
        <v>2</v>
      </c>
      <c r="X18" s="68">
        <f t="shared" si="8"/>
        <v>2</v>
      </c>
    </row>
    <row r="19" spans="2:24" x14ac:dyDescent="0.25">
      <c r="B19" s="111"/>
      <c r="C19" s="88" t="s">
        <v>4</v>
      </c>
      <c r="D19" s="72">
        <f t="shared" si="9"/>
        <v>0.75</v>
      </c>
      <c r="E19" s="73">
        <f t="shared" si="10"/>
        <v>0.75</v>
      </c>
      <c r="F19" s="73">
        <f t="shared" si="10"/>
        <v>0.75</v>
      </c>
      <c r="G19" s="73">
        <f t="shared" si="10"/>
        <v>0.75</v>
      </c>
      <c r="H19" s="73">
        <f t="shared" si="10"/>
        <v>0.75</v>
      </c>
      <c r="I19" s="73">
        <f t="shared" si="10"/>
        <v>2.75</v>
      </c>
      <c r="J19" s="73">
        <f t="shared" si="10"/>
        <v>10.25</v>
      </c>
      <c r="K19" s="73">
        <f t="shared" si="10"/>
        <v>15.75</v>
      </c>
      <c r="L19" s="73">
        <f t="shared" si="10"/>
        <v>15.75</v>
      </c>
      <c r="M19" s="73">
        <f t="shared" si="10"/>
        <v>15.75</v>
      </c>
      <c r="N19" s="73">
        <f t="shared" si="10"/>
        <v>15.75</v>
      </c>
      <c r="O19" s="74">
        <f t="shared" si="10"/>
        <v>15.75</v>
      </c>
      <c r="P19" s="74">
        <f t="shared" si="10"/>
        <v>15.75</v>
      </c>
      <c r="Q19" s="74">
        <f t="shared" si="1"/>
        <v>19.75</v>
      </c>
      <c r="R19" s="74">
        <f t="shared" si="2"/>
        <v>19.75</v>
      </c>
      <c r="S19" s="74">
        <f t="shared" si="3"/>
        <v>19.75</v>
      </c>
      <c r="T19" s="74">
        <f t="shared" si="4"/>
        <v>29.75</v>
      </c>
      <c r="U19" s="74">
        <f t="shared" si="5"/>
        <v>47.75</v>
      </c>
      <c r="V19" s="74">
        <f t="shared" si="6"/>
        <v>47.75</v>
      </c>
      <c r="W19" s="74">
        <f t="shared" si="7"/>
        <v>47.75</v>
      </c>
      <c r="X19" s="74">
        <f t="shared" si="8"/>
        <v>47.75</v>
      </c>
    </row>
    <row r="21" spans="2:24" ht="15.75" x14ac:dyDescent="0.25">
      <c r="B21" s="119" t="s">
        <v>27</v>
      </c>
      <c r="C21" s="120"/>
      <c r="D21" s="121">
        <v>1</v>
      </c>
      <c r="E21" s="122"/>
      <c r="F21" s="117">
        <v>2</v>
      </c>
      <c r="G21" s="118"/>
    </row>
    <row r="22" spans="2:24" ht="15.75" x14ac:dyDescent="0.25">
      <c r="B22" s="123" t="s">
        <v>28</v>
      </c>
      <c r="C22" s="124"/>
      <c r="D22" s="101">
        <v>1</v>
      </c>
      <c r="E22" s="102">
        <v>2</v>
      </c>
      <c r="F22" s="100">
        <v>3</v>
      </c>
      <c r="G22" s="91">
        <v>4</v>
      </c>
    </row>
    <row r="23" spans="2:24" x14ac:dyDescent="0.25">
      <c r="B23" s="109" t="s">
        <v>24</v>
      </c>
      <c r="C23" s="87" t="s">
        <v>7</v>
      </c>
      <c r="D23" s="103">
        <f xml:space="preserve"> SUM(D6:I6)</f>
        <v>2.75</v>
      </c>
      <c r="E23" s="95">
        <f xml:space="preserve"> SUM(J6:O6)</f>
        <v>4</v>
      </c>
      <c r="F23" s="103">
        <f xml:space="preserve"> SUM(P6:T6)</f>
        <v>6</v>
      </c>
      <c r="G23" s="95">
        <f xml:space="preserve"> SUM(U6:X6)</f>
        <v>3</v>
      </c>
    </row>
    <row r="24" spans="2:24" x14ac:dyDescent="0.25">
      <c r="B24" s="110"/>
      <c r="C24" s="70" t="s">
        <v>8</v>
      </c>
      <c r="D24" s="104">
        <f t="shared" ref="D24:D26" si="11" xml:space="preserve"> SUM(D7:I7)</f>
        <v>0</v>
      </c>
      <c r="E24" s="97">
        <f t="shared" ref="E24:E26" si="12" xml:space="preserve"> SUM(J7:O7)</f>
        <v>7</v>
      </c>
      <c r="F24" s="104">
        <f t="shared" ref="F24:F26" si="13" xml:space="preserve"> SUM(P7:T7)</f>
        <v>8</v>
      </c>
      <c r="G24" s="97">
        <f t="shared" ref="G24:G26" si="14" xml:space="preserve"> SUM(U7:X7)</f>
        <v>15</v>
      </c>
    </row>
    <row r="25" spans="2:24" x14ac:dyDescent="0.25">
      <c r="B25" s="110"/>
      <c r="C25" s="70" t="s">
        <v>9</v>
      </c>
      <c r="D25" s="104">
        <f t="shared" si="11"/>
        <v>0</v>
      </c>
      <c r="E25" s="97">
        <f t="shared" si="12"/>
        <v>2</v>
      </c>
      <c r="F25" s="104">
        <f t="shared" si="13"/>
        <v>0</v>
      </c>
      <c r="G25" s="97">
        <f t="shared" si="14"/>
        <v>0</v>
      </c>
    </row>
    <row r="26" spans="2:24" x14ac:dyDescent="0.25">
      <c r="B26" s="111"/>
      <c r="C26" s="88" t="s">
        <v>4</v>
      </c>
      <c r="D26" s="105">
        <f t="shared" si="11"/>
        <v>2.75</v>
      </c>
      <c r="E26" s="99">
        <f t="shared" si="12"/>
        <v>13</v>
      </c>
      <c r="F26" s="105">
        <f t="shared" si="13"/>
        <v>14</v>
      </c>
      <c r="G26" s="99">
        <f t="shared" si="14"/>
        <v>18</v>
      </c>
    </row>
    <row r="27" spans="2:24" x14ac:dyDescent="0.25">
      <c r="B27" s="92"/>
      <c r="C27" s="93"/>
    </row>
    <row r="28" spans="2:24" x14ac:dyDescent="0.25">
      <c r="B28" s="125" t="s">
        <v>26</v>
      </c>
      <c r="C28" s="87" t="s">
        <v>7</v>
      </c>
      <c r="D28" s="103">
        <f xml:space="preserve"> D23</f>
        <v>2.75</v>
      </c>
      <c r="E28" s="95">
        <f xml:space="preserve"> AVERAGE($D$23:E23)</f>
        <v>3.375</v>
      </c>
      <c r="F28" s="94">
        <f xml:space="preserve"> AVERAGE($D$23:F23)</f>
        <v>4.25</v>
      </c>
      <c r="G28" s="95">
        <f xml:space="preserve"> AVERAGE($D$23:G23)</f>
        <v>3.9375</v>
      </c>
    </row>
    <row r="29" spans="2:24" x14ac:dyDescent="0.25">
      <c r="B29" s="126"/>
      <c r="C29" s="70" t="s">
        <v>8</v>
      </c>
      <c r="D29" s="104">
        <f t="shared" ref="D29:D31" si="15" xml:space="preserve"> D24</f>
        <v>0</v>
      </c>
      <c r="E29" s="97">
        <f xml:space="preserve"> AVERAGE($D$24:E24)</f>
        <v>3.5</v>
      </c>
      <c r="F29" s="96">
        <f xml:space="preserve"> AVERAGE($D$24:F24)</f>
        <v>5</v>
      </c>
      <c r="G29" s="97">
        <f xml:space="preserve"> AVERAGE($D$24:G24)</f>
        <v>7.5</v>
      </c>
    </row>
    <row r="30" spans="2:24" x14ac:dyDescent="0.25">
      <c r="B30" s="126"/>
      <c r="C30" s="70" t="s">
        <v>9</v>
      </c>
      <c r="D30" s="104">
        <f t="shared" si="15"/>
        <v>0</v>
      </c>
      <c r="E30" s="97">
        <f xml:space="preserve"> AVERAGE($D$25:E25)</f>
        <v>1</v>
      </c>
      <c r="F30" s="96">
        <f xml:space="preserve"> AVERAGE($D$25:F25)</f>
        <v>0.66666666666666663</v>
      </c>
      <c r="G30" s="97">
        <f xml:space="preserve"> AVERAGE($D$25:G25)</f>
        <v>0.5</v>
      </c>
    </row>
    <row r="31" spans="2:24" x14ac:dyDescent="0.25">
      <c r="B31" s="127"/>
      <c r="C31" s="88" t="s">
        <v>4</v>
      </c>
      <c r="D31" s="105">
        <f t="shared" si="15"/>
        <v>2.75</v>
      </c>
      <c r="E31" s="99">
        <f xml:space="preserve"> AVERAGE($D$26:E26)</f>
        <v>7.875</v>
      </c>
      <c r="F31" s="98">
        <f xml:space="preserve"> AVERAGE($D$26:F26)</f>
        <v>9.9166666666666661</v>
      </c>
      <c r="G31" s="99">
        <f xml:space="preserve"> AVERAGE($D$26:G26)</f>
        <v>11.9375</v>
      </c>
    </row>
    <row r="32" spans="2:24" x14ac:dyDescent="0.25">
      <c r="B32" s="5"/>
      <c r="C32" s="6"/>
    </row>
    <row r="33" spans="2:7" x14ac:dyDescent="0.25">
      <c r="B33" s="109" t="s">
        <v>29</v>
      </c>
      <c r="C33" s="87" t="s">
        <v>7</v>
      </c>
      <c r="D33" s="103">
        <f xml:space="preserve"> D23</f>
        <v>2.75</v>
      </c>
      <c r="E33" s="95">
        <f xml:space="preserve"> D33 + E23</f>
        <v>6.75</v>
      </c>
      <c r="F33" s="94">
        <f t="shared" ref="F33:G36" si="16" xml:space="preserve"> E33 + F23</f>
        <v>12.75</v>
      </c>
      <c r="G33" s="95">
        <f t="shared" si="16"/>
        <v>15.75</v>
      </c>
    </row>
    <row r="34" spans="2:7" x14ac:dyDescent="0.25">
      <c r="B34" s="110"/>
      <c r="C34" s="70" t="s">
        <v>8</v>
      </c>
      <c r="D34" s="104">
        <f t="shared" ref="D34:D36" si="17" xml:space="preserve"> D24</f>
        <v>0</v>
      </c>
      <c r="E34" s="97">
        <f t="shared" ref="E34:E36" si="18" xml:space="preserve"> D34 + E24</f>
        <v>7</v>
      </c>
      <c r="F34" s="96">
        <f t="shared" si="16"/>
        <v>15</v>
      </c>
      <c r="G34" s="97">
        <f t="shared" si="16"/>
        <v>30</v>
      </c>
    </row>
    <row r="35" spans="2:7" x14ac:dyDescent="0.25">
      <c r="B35" s="110"/>
      <c r="C35" s="70" t="s">
        <v>9</v>
      </c>
      <c r="D35" s="104">
        <f t="shared" si="17"/>
        <v>0</v>
      </c>
      <c r="E35" s="97">
        <f t="shared" si="18"/>
        <v>2</v>
      </c>
      <c r="F35" s="96">
        <f t="shared" si="16"/>
        <v>2</v>
      </c>
      <c r="G35" s="97">
        <f t="shared" si="16"/>
        <v>2</v>
      </c>
    </row>
    <row r="36" spans="2:7" x14ac:dyDescent="0.25">
      <c r="B36" s="111"/>
      <c r="C36" s="88" t="s">
        <v>4</v>
      </c>
      <c r="D36" s="105">
        <f t="shared" si="17"/>
        <v>2.75</v>
      </c>
      <c r="E36" s="99">
        <f t="shared" si="18"/>
        <v>15.75</v>
      </c>
      <c r="F36" s="98">
        <f t="shared" si="16"/>
        <v>29.75</v>
      </c>
      <c r="G36" s="99">
        <f t="shared" si="16"/>
        <v>47.75</v>
      </c>
    </row>
  </sheetData>
  <mergeCells count="16">
    <mergeCell ref="P3:T3"/>
    <mergeCell ref="U3:X3"/>
    <mergeCell ref="P2:X2"/>
    <mergeCell ref="B33:B36"/>
    <mergeCell ref="D3:I3"/>
    <mergeCell ref="J3:O3"/>
    <mergeCell ref="D2:O2"/>
    <mergeCell ref="B6:B9"/>
    <mergeCell ref="B11:B14"/>
    <mergeCell ref="B16:B19"/>
    <mergeCell ref="F21:G21"/>
    <mergeCell ref="B21:C21"/>
    <mergeCell ref="D21:E21"/>
    <mergeCell ref="B22:C22"/>
    <mergeCell ref="B23:B26"/>
    <mergeCell ref="B28:B31"/>
  </mergeCells>
  <pageMargins left="0.7" right="0.7" top="0.75" bottom="0.75" header="0.3" footer="0.3"/>
  <pageSetup orientation="portrait" r:id="rId1"/>
  <ignoredErrors>
    <ignoredError sqref="E11:X14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A46" workbookViewId="0">
      <selection activeCell="D26" sqref="D26"/>
    </sheetView>
  </sheetViews>
  <sheetFormatPr defaultRowHeight="15" x14ac:dyDescent="0.25"/>
  <cols>
    <col min="3" max="3" width="24.7109375" customWidth="1"/>
    <col min="16" max="16" width="13.7109375" customWidth="1"/>
  </cols>
  <sheetData>
    <row r="1" spans="1:16" x14ac:dyDescent="0.25">
      <c r="D1" s="106" t="s">
        <v>1</v>
      </c>
      <c r="E1" s="107"/>
      <c r="F1" s="107"/>
      <c r="G1" s="107"/>
      <c r="H1" s="107"/>
      <c r="I1" s="108"/>
      <c r="J1" s="113" t="s">
        <v>2</v>
      </c>
      <c r="K1" s="113"/>
      <c r="L1" s="113"/>
      <c r="M1" s="113"/>
      <c r="N1" s="113"/>
      <c r="O1" s="147"/>
    </row>
    <row r="2" spans="1:16" x14ac:dyDescent="0.25">
      <c r="C2" s="6" t="s">
        <v>10</v>
      </c>
      <c r="D2" s="1">
        <v>41939</v>
      </c>
      <c r="E2" s="2">
        <v>41940</v>
      </c>
      <c r="F2" s="1">
        <v>41941</v>
      </c>
      <c r="G2" s="2">
        <v>41942</v>
      </c>
      <c r="H2" s="1">
        <v>41943</v>
      </c>
      <c r="I2" s="2">
        <v>41944</v>
      </c>
      <c r="J2" s="1">
        <v>41945</v>
      </c>
      <c r="K2" s="2">
        <v>41946</v>
      </c>
      <c r="L2" s="1">
        <v>41947</v>
      </c>
      <c r="M2" s="2">
        <v>41948</v>
      </c>
      <c r="N2" s="1">
        <v>41949</v>
      </c>
      <c r="O2" s="2">
        <v>41950</v>
      </c>
    </row>
    <row r="3" spans="1:16" x14ac:dyDescent="0.25">
      <c r="C3" s="6" t="s">
        <v>11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>
        <v>10</v>
      </c>
      <c r="N3" s="3">
        <v>11</v>
      </c>
      <c r="O3" s="3">
        <v>12</v>
      </c>
    </row>
    <row r="4" spans="1:16" x14ac:dyDescent="0.25">
      <c r="B4" s="7" t="s">
        <v>12</v>
      </c>
      <c r="C4" s="7" t="s">
        <v>13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9" t="s">
        <v>14</v>
      </c>
    </row>
    <row r="5" spans="1:16" x14ac:dyDescent="0.25">
      <c r="A5" s="137" t="s">
        <v>20</v>
      </c>
      <c r="B5" s="148">
        <v>2</v>
      </c>
      <c r="C5" s="10" t="s">
        <v>15</v>
      </c>
      <c r="D5" s="11">
        <f t="shared" ref="D5:O5" si="0">SUM(D6:D8)</f>
        <v>0.75</v>
      </c>
      <c r="E5" s="11">
        <f t="shared" si="0"/>
        <v>0</v>
      </c>
      <c r="F5" s="11">
        <f t="shared" si="0"/>
        <v>0</v>
      </c>
      <c r="G5" s="11">
        <f t="shared" si="0"/>
        <v>0</v>
      </c>
      <c r="H5" s="11">
        <f t="shared" si="0"/>
        <v>0</v>
      </c>
      <c r="I5" s="11">
        <f t="shared" si="0"/>
        <v>0</v>
      </c>
      <c r="J5" s="11">
        <f t="shared" si="0"/>
        <v>2.5</v>
      </c>
      <c r="K5" s="11">
        <f t="shared" si="0"/>
        <v>0</v>
      </c>
      <c r="L5" s="11">
        <f t="shared" si="0"/>
        <v>0</v>
      </c>
      <c r="M5" s="11">
        <f t="shared" si="0"/>
        <v>0</v>
      </c>
      <c r="N5" s="11">
        <f t="shared" si="0"/>
        <v>0</v>
      </c>
      <c r="O5" s="11">
        <f t="shared" si="0"/>
        <v>0</v>
      </c>
      <c r="P5" s="12">
        <f>SUM(D5:O5)</f>
        <v>3.25</v>
      </c>
    </row>
    <row r="6" spans="1:16" x14ac:dyDescent="0.25">
      <c r="A6" s="138"/>
      <c r="B6" s="149"/>
      <c r="C6" s="13" t="s">
        <v>7</v>
      </c>
      <c r="D6" s="14">
        <v>0.75</v>
      </c>
      <c r="E6" s="14"/>
      <c r="F6" s="15"/>
      <c r="G6" s="15"/>
      <c r="H6" s="15"/>
      <c r="I6" s="15"/>
      <c r="J6" s="15"/>
      <c r="K6" s="15"/>
      <c r="L6" s="15"/>
      <c r="M6" s="15"/>
      <c r="N6" s="15"/>
      <c r="O6" s="15"/>
      <c r="P6" s="16">
        <f t="shared" ref="P6:P25" si="1">SUM(D6:O6)</f>
        <v>0.75</v>
      </c>
    </row>
    <row r="7" spans="1:16" x14ac:dyDescent="0.25">
      <c r="A7" s="138"/>
      <c r="B7" s="149"/>
      <c r="C7" s="13" t="s">
        <v>8</v>
      </c>
      <c r="D7" s="14"/>
      <c r="E7" s="14"/>
      <c r="F7" s="15"/>
      <c r="G7" s="15"/>
      <c r="H7" s="15"/>
      <c r="I7" s="15"/>
      <c r="J7" s="15">
        <v>2</v>
      </c>
      <c r="K7" s="15"/>
      <c r="L7" s="15"/>
      <c r="M7" s="15"/>
      <c r="N7" s="15"/>
      <c r="O7" s="15"/>
      <c r="P7" s="16">
        <f t="shared" si="1"/>
        <v>2</v>
      </c>
    </row>
    <row r="8" spans="1:16" x14ac:dyDescent="0.25">
      <c r="A8" s="138"/>
      <c r="B8" s="149"/>
      <c r="C8" s="17" t="s">
        <v>9</v>
      </c>
      <c r="D8" s="18"/>
      <c r="E8" s="18"/>
      <c r="F8" s="19"/>
      <c r="G8" s="19"/>
      <c r="H8" s="19"/>
      <c r="I8" s="19"/>
      <c r="J8" s="19">
        <v>0.5</v>
      </c>
      <c r="K8" s="19"/>
      <c r="L8" s="19"/>
      <c r="M8" s="19"/>
      <c r="N8" s="19"/>
      <c r="O8" s="19"/>
      <c r="P8" s="20">
        <f t="shared" si="1"/>
        <v>0.5</v>
      </c>
    </row>
    <row r="9" spans="1:16" x14ac:dyDescent="0.25">
      <c r="A9" s="138"/>
      <c r="B9" s="149"/>
      <c r="C9" s="21" t="s">
        <v>16</v>
      </c>
      <c r="D9" s="11">
        <f t="shared" ref="D9:O9" si="2">SUM(D10:D12)</f>
        <v>0</v>
      </c>
      <c r="E9" s="11">
        <f t="shared" si="2"/>
        <v>0</v>
      </c>
      <c r="F9" s="11">
        <f t="shared" si="2"/>
        <v>0</v>
      </c>
      <c r="G9" s="11">
        <f t="shared" si="2"/>
        <v>0</v>
      </c>
      <c r="H9" s="11">
        <f t="shared" si="2"/>
        <v>0</v>
      </c>
      <c r="I9" s="11">
        <f t="shared" si="2"/>
        <v>0</v>
      </c>
      <c r="J9" s="11">
        <f t="shared" si="2"/>
        <v>0</v>
      </c>
      <c r="K9" s="11">
        <f t="shared" si="2"/>
        <v>0</v>
      </c>
      <c r="L9" s="11">
        <f t="shared" si="2"/>
        <v>0</v>
      </c>
      <c r="M9" s="11">
        <f t="shared" si="2"/>
        <v>0</v>
      </c>
      <c r="N9" s="11">
        <f t="shared" si="2"/>
        <v>0</v>
      </c>
      <c r="O9" s="11">
        <f t="shared" si="2"/>
        <v>0</v>
      </c>
      <c r="P9" s="12">
        <f t="shared" si="1"/>
        <v>0</v>
      </c>
    </row>
    <row r="10" spans="1:16" x14ac:dyDescent="0.25">
      <c r="A10" s="138"/>
      <c r="B10" s="149"/>
      <c r="C10" s="13" t="s">
        <v>7</v>
      </c>
      <c r="D10" s="14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6">
        <f t="shared" si="1"/>
        <v>0</v>
      </c>
    </row>
    <row r="11" spans="1:16" x14ac:dyDescent="0.25">
      <c r="A11" s="138"/>
      <c r="B11" s="149"/>
      <c r="C11" s="13" t="s">
        <v>8</v>
      </c>
      <c r="D11" s="14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6">
        <f t="shared" si="1"/>
        <v>0</v>
      </c>
    </row>
    <row r="12" spans="1:16" x14ac:dyDescent="0.25">
      <c r="A12" s="138"/>
      <c r="B12" s="149"/>
      <c r="C12" s="17" t="s">
        <v>9</v>
      </c>
      <c r="D12" s="18"/>
      <c r="E12" s="18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20">
        <f t="shared" si="1"/>
        <v>0</v>
      </c>
    </row>
    <row r="13" spans="1:16" x14ac:dyDescent="0.25">
      <c r="A13" s="138"/>
      <c r="B13" s="149"/>
      <c r="C13" s="21" t="s">
        <v>17</v>
      </c>
      <c r="D13" s="11">
        <f t="shared" ref="D13:O13" si="3">SUM(D14:D16)</f>
        <v>0</v>
      </c>
      <c r="E13" s="11">
        <f t="shared" si="3"/>
        <v>0</v>
      </c>
      <c r="F13" s="11">
        <f t="shared" si="3"/>
        <v>0</v>
      </c>
      <c r="G13" s="11">
        <f t="shared" si="3"/>
        <v>0</v>
      </c>
      <c r="H13" s="11">
        <f t="shared" si="3"/>
        <v>0</v>
      </c>
      <c r="I13" s="11">
        <f t="shared" si="3"/>
        <v>0</v>
      </c>
      <c r="J13" s="11">
        <f t="shared" si="3"/>
        <v>1</v>
      </c>
      <c r="K13" s="11">
        <f t="shared" si="3"/>
        <v>0.5</v>
      </c>
      <c r="L13" s="11">
        <f t="shared" si="3"/>
        <v>0</v>
      </c>
      <c r="M13" s="11">
        <f t="shared" si="3"/>
        <v>0</v>
      </c>
      <c r="N13" s="11">
        <f t="shared" si="3"/>
        <v>0</v>
      </c>
      <c r="O13" s="11">
        <f t="shared" si="3"/>
        <v>0</v>
      </c>
      <c r="P13" s="12">
        <f t="shared" si="1"/>
        <v>1.5</v>
      </c>
    </row>
    <row r="14" spans="1:16" x14ac:dyDescent="0.25">
      <c r="A14" s="138"/>
      <c r="B14" s="149"/>
      <c r="C14" s="13" t="s">
        <v>7</v>
      </c>
      <c r="D14" s="14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6">
        <f t="shared" si="1"/>
        <v>0</v>
      </c>
    </row>
    <row r="15" spans="1:16" x14ac:dyDescent="0.25">
      <c r="A15" s="138"/>
      <c r="B15" s="149"/>
      <c r="C15" s="13" t="s">
        <v>8</v>
      </c>
      <c r="D15" s="14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6">
        <f t="shared" si="1"/>
        <v>0</v>
      </c>
    </row>
    <row r="16" spans="1:16" x14ac:dyDescent="0.25">
      <c r="A16" s="138"/>
      <c r="B16" s="150"/>
      <c r="C16" s="17" t="s">
        <v>9</v>
      </c>
      <c r="D16" s="18"/>
      <c r="E16" s="18"/>
      <c r="F16" s="19"/>
      <c r="G16" s="19"/>
      <c r="H16" s="19"/>
      <c r="I16" s="19"/>
      <c r="J16" s="19">
        <v>1</v>
      </c>
      <c r="K16" s="19">
        <v>0.5</v>
      </c>
      <c r="L16" s="19"/>
      <c r="M16" s="19"/>
      <c r="N16" s="19"/>
      <c r="O16" s="19"/>
      <c r="P16" s="20">
        <f t="shared" si="1"/>
        <v>1.5</v>
      </c>
    </row>
    <row r="17" spans="1:16" x14ac:dyDescent="0.25">
      <c r="A17" s="138"/>
      <c r="B17" s="148">
        <v>3</v>
      </c>
      <c r="C17" s="21" t="s">
        <v>18</v>
      </c>
      <c r="D17" s="11">
        <f t="shared" ref="D17:O17" si="4">SUM(D18:D20)</f>
        <v>0</v>
      </c>
      <c r="E17" s="11">
        <f t="shared" si="4"/>
        <v>0</v>
      </c>
      <c r="F17" s="11">
        <f t="shared" si="4"/>
        <v>0</v>
      </c>
      <c r="G17" s="11">
        <f t="shared" si="4"/>
        <v>0</v>
      </c>
      <c r="H17" s="11">
        <f t="shared" si="4"/>
        <v>0</v>
      </c>
      <c r="I17" s="11">
        <f t="shared" si="4"/>
        <v>2</v>
      </c>
      <c r="J17" s="11">
        <f t="shared" si="4"/>
        <v>4</v>
      </c>
      <c r="K17" s="11">
        <f t="shared" si="4"/>
        <v>0</v>
      </c>
      <c r="L17" s="11">
        <f t="shared" si="4"/>
        <v>0</v>
      </c>
      <c r="M17" s="11">
        <f t="shared" si="4"/>
        <v>0</v>
      </c>
      <c r="N17" s="11">
        <f t="shared" si="4"/>
        <v>0</v>
      </c>
      <c r="O17" s="11">
        <f t="shared" si="4"/>
        <v>0</v>
      </c>
      <c r="P17" s="12">
        <f t="shared" si="1"/>
        <v>6</v>
      </c>
    </row>
    <row r="18" spans="1:16" x14ac:dyDescent="0.25">
      <c r="A18" s="138"/>
      <c r="B18" s="149"/>
      <c r="C18" s="13" t="s">
        <v>7</v>
      </c>
      <c r="D18" s="14"/>
      <c r="E18" s="14"/>
      <c r="F18" s="15"/>
      <c r="G18" s="15"/>
      <c r="H18" s="15"/>
      <c r="I18" s="15">
        <v>2</v>
      </c>
      <c r="J18" s="15">
        <v>4</v>
      </c>
      <c r="K18" s="15"/>
      <c r="L18" s="15"/>
      <c r="M18" s="15"/>
      <c r="N18" s="15"/>
      <c r="O18" s="15"/>
      <c r="P18" s="16">
        <f t="shared" si="1"/>
        <v>6</v>
      </c>
    </row>
    <row r="19" spans="1:16" x14ac:dyDescent="0.25">
      <c r="A19" s="138"/>
      <c r="B19" s="149"/>
      <c r="C19" s="13" t="s">
        <v>8</v>
      </c>
      <c r="D19" s="14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6">
        <f t="shared" si="1"/>
        <v>0</v>
      </c>
    </row>
    <row r="20" spans="1:16" x14ac:dyDescent="0.25">
      <c r="A20" s="138"/>
      <c r="B20" s="150"/>
      <c r="C20" s="17" t="s">
        <v>9</v>
      </c>
      <c r="D20" s="18"/>
      <c r="E20" s="18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20">
        <f t="shared" si="1"/>
        <v>0</v>
      </c>
    </row>
    <row r="21" spans="1:16" x14ac:dyDescent="0.25">
      <c r="A21" s="138"/>
      <c r="B21" s="151"/>
      <c r="C21" s="21" t="s">
        <v>19</v>
      </c>
      <c r="D21" s="22">
        <f t="shared" ref="D21:O21" si="5">SUM(D22:D24)</f>
        <v>0</v>
      </c>
      <c r="E21" s="22">
        <f t="shared" si="5"/>
        <v>0</v>
      </c>
      <c r="F21" s="22">
        <f t="shared" si="5"/>
        <v>0</v>
      </c>
      <c r="G21" s="22">
        <f t="shared" si="5"/>
        <v>0</v>
      </c>
      <c r="H21" s="22">
        <f t="shared" si="5"/>
        <v>0</v>
      </c>
      <c r="I21" s="22">
        <f t="shared" si="5"/>
        <v>0</v>
      </c>
      <c r="J21" s="22">
        <f t="shared" si="5"/>
        <v>0</v>
      </c>
      <c r="K21" s="22">
        <f t="shared" si="5"/>
        <v>5</v>
      </c>
      <c r="L21" s="22">
        <f t="shared" si="5"/>
        <v>0</v>
      </c>
      <c r="M21" s="22">
        <f t="shared" si="5"/>
        <v>0</v>
      </c>
      <c r="N21" s="22">
        <f t="shared" si="5"/>
        <v>0</v>
      </c>
      <c r="O21" s="22">
        <f t="shared" si="5"/>
        <v>0</v>
      </c>
      <c r="P21" s="12">
        <f>SUM(D21:O21)</f>
        <v>5</v>
      </c>
    </row>
    <row r="22" spans="1:16" x14ac:dyDescent="0.25">
      <c r="A22" s="138"/>
      <c r="B22" s="152"/>
      <c r="C22" s="13" t="s">
        <v>7</v>
      </c>
      <c r="D22" s="14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>
        <f t="shared" si="1"/>
        <v>0</v>
      </c>
    </row>
    <row r="23" spans="1:16" x14ac:dyDescent="0.25">
      <c r="A23" s="138"/>
      <c r="B23" s="152"/>
      <c r="C23" s="13" t="s">
        <v>8</v>
      </c>
      <c r="D23" s="14"/>
      <c r="E23" s="14"/>
      <c r="F23" s="15"/>
      <c r="G23" s="15"/>
      <c r="H23" s="15"/>
      <c r="I23" s="15"/>
      <c r="J23" s="15"/>
      <c r="K23" s="15">
        <v>5</v>
      </c>
      <c r="L23" s="15"/>
      <c r="M23" s="15"/>
      <c r="N23" s="15"/>
      <c r="O23" s="15"/>
      <c r="P23" s="16">
        <f t="shared" si="1"/>
        <v>5</v>
      </c>
    </row>
    <row r="24" spans="1:16" x14ac:dyDescent="0.25">
      <c r="A24" s="139"/>
      <c r="B24" s="153"/>
      <c r="C24" s="17" t="s">
        <v>9</v>
      </c>
      <c r="D24" s="18"/>
      <c r="E24" s="18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20">
        <f t="shared" si="1"/>
        <v>0</v>
      </c>
    </row>
    <row r="25" spans="1:16" x14ac:dyDescent="0.25">
      <c r="C25" s="46" t="s">
        <v>21</v>
      </c>
      <c r="D25" s="47">
        <f t="shared" ref="D25:O25" si="6">SUM(D5,D9,D13,D17,D21)</f>
        <v>0.75</v>
      </c>
      <c r="E25" s="47">
        <f t="shared" si="6"/>
        <v>0</v>
      </c>
      <c r="F25" s="47">
        <f t="shared" si="6"/>
        <v>0</v>
      </c>
      <c r="G25" s="47">
        <f t="shared" si="6"/>
        <v>0</v>
      </c>
      <c r="H25" s="47">
        <f t="shared" si="6"/>
        <v>0</v>
      </c>
      <c r="I25" s="47">
        <f t="shared" si="6"/>
        <v>2</v>
      </c>
      <c r="J25" s="47">
        <f t="shared" si="6"/>
        <v>7.5</v>
      </c>
      <c r="K25" s="47">
        <f t="shared" si="6"/>
        <v>5.5</v>
      </c>
      <c r="L25" s="47">
        <f t="shared" si="6"/>
        <v>0</v>
      </c>
      <c r="M25" s="47">
        <f t="shared" si="6"/>
        <v>0</v>
      </c>
      <c r="N25" s="47">
        <f t="shared" si="6"/>
        <v>0</v>
      </c>
      <c r="O25" s="47">
        <f t="shared" si="6"/>
        <v>0</v>
      </c>
      <c r="P25" s="12">
        <f t="shared" si="1"/>
        <v>15.75</v>
      </c>
    </row>
    <row r="26" spans="1:16" x14ac:dyDescent="0.25">
      <c r="C26" s="13" t="s">
        <v>7</v>
      </c>
      <c r="D26" s="42">
        <f t="shared" ref="D26:P26" si="7">SUM(D6,D10,D14,D18,D22)</f>
        <v>0.75</v>
      </c>
      <c r="E26" s="42">
        <f t="shared" si="7"/>
        <v>0</v>
      </c>
      <c r="F26" s="42">
        <f t="shared" si="7"/>
        <v>0</v>
      </c>
      <c r="G26" s="42">
        <f t="shared" si="7"/>
        <v>0</v>
      </c>
      <c r="H26" s="42">
        <f t="shared" si="7"/>
        <v>0</v>
      </c>
      <c r="I26" s="42">
        <f t="shared" si="7"/>
        <v>2</v>
      </c>
      <c r="J26" s="42">
        <f t="shared" si="7"/>
        <v>4</v>
      </c>
      <c r="K26" s="42">
        <f t="shared" si="7"/>
        <v>0</v>
      </c>
      <c r="L26" s="42">
        <f t="shared" si="7"/>
        <v>0</v>
      </c>
      <c r="M26" s="42">
        <f t="shared" si="7"/>
        <v>0</v>
      </c>
      <c r="N26" s="42">
        <f t="shared" si="7"/>
        <v>0</v>
      </c>
      <c r="O26" s="42">
        <f t="shared" si="7"/>
        <v>0</v>
      </c>
      <c r="P26" s="43">
        <f t="shared" si="7"/>
        <v>6.75</v>
      </c>
    </row>
    <row r="27" spans="1:16" x14ac:dyDescent="0.25">
      <c r="C27" s="13" t="s">
        <v>8</v>
      </c>
      <c r="D27" s="42">
        <f t="shared" ref="D27:P27" si="8">SUM(D7,D11,D15,D19,D23)</f>
        <v>0</v>
      </c>
      <c r="E27" s="42">
        <f t="shared" si="8"/>
        <v>0</v>
      </c>
      <c r="F27" s="42">
        <f t="shared" si="8"/>
        <v>0</v>
      </c>
      <c r="G27" s="42">
        <f t="shared" si="8"/>
        <v>0</v>
      </c>
      <c r="H27" s="42">
        <f t="shared" si="8"/>
        <v>0</v>
      </c>
      <c r="I27" s="42">
        <f t="shared" si="8"/>
        <v>0</v>
      </c>
      <c r="J27" s="42">
        <f t="shared" si="8"/>
        <v>2</v>
      </c>
      <c r="K27" s="42">
        <f t="shared" si="8"/>
        <v>5</v>
      </c>
      <c r="L27" s="42">
        <f t="shared" si="8"/>
        <v>0</v>
      </c>
      <c r="M27" s="42">
        <f t="shared" si="8"/>
        <v>0</v>
      </c>
      <c r="N27" s="42">
        <f t="shared" si="8"/>
        <v>0</v>
      </c>
      <c r="O27" s="42">
        <f t="shared" si="8"/>
        <v>0</v>
      </c>
      <c r="P27" s="43">
        <f t="shared" si="8"/>
        <v>7</v>
      </c>
    </row>
    <row r="28" spans="1:16" x14ac:dyDescent="0.25">
      <c r="C28" s="17" t="s">
        <v>9</v>
      </c>
      <c r="D28" s="44">
        <f t="shared" ref="D28:P28" si="9">SUM(D8,D12,D16,D20,D24)</f>
        <v>0</v>
      </c>
      <c r="E28" s="44">
        <f t="shared" si="9"/>
        <v>0</v>
      </c>
      <c r="F28" s="44">
        <f t="shared" si="9"/>
        <v>0</v>
      </c>
      <c r="G28" s="44">
        <f t="shared" si="9"/>
        <v>0</v>
      </c>
      <c r="H28" s="44">
        <f t="shared" si="9"/>
        <v>0</v>
      </c>
      <c r="I28" s="44">
        <f t="shared" si="9"/>
        <v>0</v>
      </c>
      <c r="J28" s="44">
        <f t="shared" si="9"/>
        <v>1.5</v>
      </c>
      <c r="K28" s="44">
        <f t="shared" si="9"/>
        <v>0.5</v>
      </c>
      <c r="L28" s="44">
        <f t="shared" si="9"/>
        <v>0</v>
      </c>
      <c r="M28" s="44">
        <f t="shared" si="9"/>
        <v>0</v>
      </c>
      <c r="N28" s="44">
        <f t="shared" si="9"/>
        <v>0</v>
      </c>
      <c r="O28" s="44">
        <f t="shared" si="9"/>
        <v>0</v>
      </c>
      <c r="P28" s="45">
        <f t="shared" si="9"/>
        <v>2</v>
      </c>
    </row>
    <row r="30" spans="1:16" ht="15" customHeight="1" x14ac:dyDescent="0.25">
      <c r="A30" s="109" t="s">
        <v>5</v>
      </c>
      <c r="B30" s="48" t="s">
        <v>7</v>
      </c>
      <c r="C30" s="49"/>
      <c r="D30" s="32">
        <f xml:space="preserve"> D26</f>
        <v>0.75</v>
      </c>
      <c r="E30" s="33">
        <f xml:space="preserve"> AVERAGE($D$18:E26)</f>
        <v>0.25</v>
      </c>
      <c r="F30" s="33">
        <f xml:space="preserve"> AVERAGE($D$18:F26)</f>
        <v>0.16666666666666666</v>
      </c>
      <c r="G30" s="33">
        <f xml:space="preserve"> AVERAGE($D$18:G26)</f>
        <v>0.125</v>
      </c>
      <c r="H30" s="33">
        <f xml:space="preserve"> AVERAGE($D$18:H26)</f>
        <v>0.1</v>
      </c>
      <c r="I30" s="33">
        <f xml:space="preserve"> AVERAGE($D$18:I26)</f>
        <v>0.39473684210526316</v>
      </c>
      <c r="J30" s="33">
        <f xml:space="preserve"> AVERAGE($D$18:J26)</f>
        <v>1</v>
      </c>
      <c r="K30" s="33">
        <f xml:space="preserve"> AVERAGE($D$18:K26)</f>
        <v>1.4259259259259258</v>
      </c>
      <c r="L30" s="33">
        <f xml:space="preserve"> AVERAGE($D$18:L26)</f>
        <v>1.2833333333333334</v>
      </c>
      <c r="M30" s="33">
        <f xml:space="preserve"> AVERAGE($D$18:M26)</f>
        <v>1.1666666666666667</v>
      </c>
      <c r="N30" s="33">
        <f xml:space="preserve"> AVERAGE($D$18:N26)</f>
        <v>1.0694444444444444</v>
      </c>
      <c r="O30" s="37">
        <f xml:space="preserve"> AVERAGE($D$18:O26)</f>
        <v>0.98717948717948723</v>
      </c>
    </row>
    <row r="31" spans="1:16" ht="15" customHeight="1" x14ac:dyDescent="0.25">
      <c r="A31" s="110"/>
      <c r="B31" s="50" t="s">
        <v>8</v>
      </c>
      <c r="C31" s="51"/>
      <c r="D31" s="38">
        <f xml:space="preserve"> D27</f>
        <v>0</v>
      </c>
      <c r="E31" s="38">
        <f xml:space="preserve"> AVERAGE($D$27:E27)</f>
        <v>0</v>
      </c>
      <c r="F31" s="38">
        <f xml:space="preserve"> AVERAGE($D$27:F27)</f>
        <v>0</v>
      </c>
      <c r="G31" s="38">
        <f xml:space="preserve"> AVERAGE($D$27:G27)</f>
        <v>0</v>
      </c>
      <c r="H31" s="38">
        <f xml:space="preserve"> AVERAGE($D$27:H27)</f>
        <v>0</v>
      </c>
      <c r="I31" s="38">
        <f xml:space="preserve"> AVERAGE($D$27:I27)</f>
        <v>0</v>
      </c>
      <c r="J31" s="38">
        <f xml:space="preserve"> AVERAGE($D$27:J27)</f>
        <v>0.2857142857142857</v>
      </c>
      <c r="K31" s="38">
        <f xml:space="preserve"> AVERAGE($D$27:K27)</f>
        <v>0.875</v>
      </c>
      <c r="L31" s="38">
        <f xml:space="preserve"> AVERAGE($D$27:L27)</f>
        <v>0.77777777777777779</v>
      </c>
      <c r="M31" s="38">
        <f xml:space="preserve"> AVERAGE($D$27:M27)</f>
        <v>0.7</v>
      </c>
      <c r="N31" s="38">
        <f xml:space="preserve"> AVERAGE($D$27:N27)</f>
        <v>0.63636363636363635</v>
      </c>
      <c r="O31" s="39">
        <f xml:space="preserve"> AVERAGE($D$27:O27)</f>
        <v>0.58333333333333337</v>
      </c>
    </row>
    <row r="32" spans="1:16" ht="15.75" thickBot="1" x14ac:dyDescent="0.3">
      <c r="A32" s="110"/>
      <c r="B32" s="52" t="s">
        <v>9</v>
      </c>
      <c r="C32" s="53"/>
      <c r="D32" s="34">
        <f xml:space="preserve"> D28</f>
        <v>0</v>
      </c>
      <c r="E32" s="34">
        <f xml:space="preserve"> AVERAGE($D$28:E28)</f>
        <v>0</v>
      </c>
      <c r="F32" s="34">
        <f xml:space="preserve"> AVERAGE($D$28:F28)</f>
        <v>0</v>
      </c>
      <c r="G32" s="34">
        <f xml:space="preserve"> AVERAGE($D$28:G28)</f>
        <v>0</v>
      </c>
      <c r="H32" s="34">
        <f xml:space="preserve"> AVERAGE($D$28:H28)</f>
        <v>0</v>
      </c>
      <c r="I32" s="34">
        <f xml:space="preserve"> AVERAGE($D$28:I28)</f>
        <v>0</v>
      </c>
      <c r="J32" s="34">
        <f xml:space="preserve"> AVERAGE($D$28:J28)</f>
        <v>0.21428571428571427</v>
      </c>
      <c r="K32" s="34">
        <f xml:space="preserve"> AVERAGE($D$28:K28)</f>
        <v>0.25</v>
      </c>
      <c r="L32" s="34">
        <f xml:space="preserve"> AVERAGE($D$28:L28)</f>
        <v>0.22222222222222221</v>
      </c>
      <c r="M32" s="34">
        <f xml:space="preserve"> AVERAGE($D$28:M28)</f>
        <v>0.2</v>
      </c>
      <c r="N32" s="34">
        <f xml:space="preserve"> AVERAGE($D$28:N28)</f>
        <v>0.18181818181818182</v>
      </c>
      <c r="O32" s="40">
        <f xml:space="preserve"> AVERAGE($D$28:O28)</f>
        <v>0.16666666666666666</v>
      </c>
    </row>
    <row r="33" spans="1:15" ht="15.75" thickTop="1" x14ac:dyDescent="0.25">
      <c r="A33" s="111"/>
      <c r="B33" s="145" t="s">
        <v>25</v>
      </c>
      <c r="C33" s="146"/>
      <c r="D33" s="35">
        <f xml:space="preserve"> D25</f>
        <v>0.75</v>
      </c>
      <c r="E33" s="36">
        <f xml:space="preserve"> AVERAGE($D$25:E25)</f>
        <v>0.375</v>
      </c>
      <c r="F33" s="36">
        <f xml:space="preserve"> AVERAGE($D$25:F25)</f>
        <v>0.25</v>
      </c>
      <c r="G33" s="36">
        <f xml:space="preserve"> AVERAGE($D$25:G25)</f>
        <v>0.1875</v>
      </c>
      <c r="H33" s="36">
        <f xml:space="preserve"> AVERAGE($D$25:H25)</f>
        <v>0.15</v>
      </c>
      <c r="I33" s="36">
        <f xml:space="preserve"> AVERAGE($D$25:I25)</f>
        <v>0.45833333333333331</v>
      </c>
      <c r="J33" s="36">
        <f xml:space="preserve"> AVERAGE($D$25:J25)</f>
        <v>1.4642857142857142</v>
      </c>
      <c r="K33" s="36">
        <f xml:space="preserve"> AVERAGE($D$25:K25)</f>
        <v>1.96875</v>
      </c>
      <c r="L33" s="36">
        <f xml:space="preserve"> AVERAGE($D$25:L25)</f>
        <v>1.75</v>
      </c>
      <c r="M33" s="36">
        <f xml:space="preserve"> AVERAGE($D$25:M25)</f>
        <v>1.575</v>
      </c>
      <c r="N33" s="36">
        <f xml:space="preserve"> AVERAGE($D$25:N25)</f>
        <v>1.4318181818181819</v>
      </c>
      <c r="O33" s="41">
        <f xml:space="preserve"> AVERAGE($D$25:O25)</f>
        <v>1.3125</v>
      </c>
    </row>
    <row r="35" spans="1:15" ht="30" x14ac:dyDescent="0.25">
      <c r="C35" s="23" t="s">
        <v>22</v>
      </c>
      <c r="D35" s="24">
        <v>1</v>
      </c>
      <c r="E35" s="24">
        <v>2</v>
      </c>
      <c r="F35" s="25" t="s">
        <v>23</v>
      </c>
    </row>
    <row r="36" spans="1:15" x14ac:dyDescent="0.25">
      <c r="A36" s="140" t="s">
        <v>24</v>
      </c>
      <c r="B36" s="129" t="s">
        <v>7</v>
      </c>
      <c r="C36" s="130"/>
      <c r="D36" s="26">
        <f xml:space="preserve"> SUM(D26:I26)</f>
        <v>2.75</v>
      </c>
      <c r="E36" s="26">
        <f xml:space="preserve"> SUM(J26:O26)</f>
        <v>4</v>
      </c>
      <c r="F36" s="27">
        <f xml:space="preserve"> SUM(D36:E36)</f>
        <v>6.75</v>
      </c>
    </row>
    <row r="37" spans="1:15" x14ac:dyDescent="0.25">
      <c r="A37" s="141"/>
      <c r="B37" s="131" t="s">
        <v>8</v>
      </c>
      <c r="C37" s="132"/>
      <c r="D37" s="26">
        <f xml:space="preserve"> SUM(D27:I27)</f>
        <v>0</v>
      </c>
      <c r="E37" s="26">
        <f xml:space="preserve"> SUM(J27:O27)</f>
        <v>7</v>
      </c>
      <c r="F37" s="27">
        <f xml:space="preserve"> SUM(D37:E37)</f>
        <v>7</v>
      </c>
    </row>
    <row r="38" spans="1:15" x14ac:dyDescent="0.25">
      <c r="A38" s="141"/>
      <c r="B38" s="133" t="s">
        <v>9</v>
      </c>
      <c r="C38" s="134"/>
      <c r="D38" s="26">
        <f xml:space="preserve"> SUM(D28:I28)</f>
        <v>0</v>
      </c>
      <c r="E38" s="26">
        <f xml:space="preserve"> SUM(J28:O28)</f>
        <v>2</v>
      </c>
      <c r="F38" s="27">
        <f xml:space="preserve"> SUM(D38:E38)</f>
        <v>2</v>
      </c>
    </row>
    <row r="39" spans="1:15" x14ac:dyDescent="0.25">
      <c r="A39" s="142"/>
      <c r="B39" s="143" t="s">
        <v>25</v>
      </c>
      <c r="C39" s="144"/>
      <c r="D39" s="26">
        <f xml:space="preserve"> SUM(D25:I25)</f>
        <v>2.75</v>
      </c>
      <c r="E39" s="26">
        <f xml:space="preserve"> SUM(J25:O25)</f>
        <v>13</v>
      </c>
      <c r="F39" s="27">
        <f xml:space="preserve"> SUM(D39:E39)</f>
        <v>15.75</v>
      </c>
    </row>
    <row r="41" spans="1:15" x14ac:dyDescent="0.25">
      <c r="A41" s="128" t="s">
        <v>26</v>
      </c>
      <c r="B41" s="129" t="s">
        <v>7</v>
      </c>
      <c r="C41" s="130"/>
      <c r="D41" s="31">
        <f xml:space="preserve"> D36</f>
        <v>2.75</v>
      </c>
      <c r="E41" s="31">
        <f xml:space="preserve"> AVERAGE(D36:E36)</f>
        <v>3.375</v>
      </c>
    </row>
    <row r="42" spans="1:15" x14ac:dyDescent="0.25">
      <c r="A42" s="128"/>
      <c r="B42" s="131" t="s">
        <v>8</v>
      </c>
      <c r="C42" s="132"/>
      <c r="D42" s="31">
        <f xml:space="preserve"> D37</f>
        <v>0</v>
      </c>
      <c r="E42" s="31">
        <f xml:space="preserve"> AVERAGE(D37:E37)</f>
        <v>3.5</v>
      </c>
    </row>
    <row r="43" spans="1:15" x14ac:dyDescent="0.25">
      <c r="A43" s="128"/>
      <c r="B43" s="133" t="s">
        <v>9</v>
      </c>
      <c r="C43" s="134"/>
      <c r="D43" s="31">
        <f xml:space="preserve"> D38</f>
        <v>0</v>
      </c>
      <c r="E43" s="31">
        <f xml:space="preserve"> AVERAGE(D38:E38)</f>
        <v>1</v>
      </c>
    </row>
    <row r="44" spans="1:15" x14ac:dyDescent="0.25">
      <c r="A44" s="128"/>
      <c r="B44" s="135" t="s">
        <v>25</v>
      </c>
      <c r="C44" s="136"/>
      <c r="D44" s="31">
        <f xml:space="preserve"> D39</f>
        <v>2.75</v>
      </c>
      <c r="E44" s="31">
        <f xml:space="preserve"> AVERAGE(D39:E39)</f>
        <v>7.875</v>
      </c>
    </row>
  </sheetData>
  <mergeCells count="18">
    <mergeCell ref="D1:I1"/>
    <mergeCell ref="J1:O1"/>
    <mergeCell ref="B5:B16"/>
    <mergeCell ref="B17:B20"/>
    <mergeCell ref="B21:B24"/>
    <mergeCell ref="A5:A24"/>
    <mergeCell ref="A36:A39"/>
    <mergeCell ref="B36:C36"/>
    <mergeCell ref="B37:C37"/>
    <mergeCell ref="B38:C38"/>
    <mergeCell ref="B39:C39"/>
    <mergeCell ref="B33:C33"/>
    <mergeCell ref="A30:A33"/>
    <mergeCell ref="A41:A44"/>
    <mergeCell ref="B41:C41"/>
    <mergeCell ref="B42:C42"/>
    <mergeCell ref="B43:C43"/>
    <mergeCell ref="B44:C4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A10" workbookViewId="0">
      <selection activeCell="E42" sqref="E42"/>
    </sheetView>
  </sheetViews>
  <sheetFormatPr defaultRowHeight="15" x14ac:dyDescent="0.25"/>
  <cols>
    <col min="3" max="3" width="61.28515625" customWidth="1"/>
    <col min="13" max="13" width="16.28515625" customWidth="1"/>
    <col min="16" max="16" width="15" customWidth="1"/>
  </cols>
  <sheetData>
    <row r="1" spans="1:16" x14ac:dyDescent="0.25">
      <c r="D1" s="106" t="s">
        <v>1</v>
      </c>
      <c r="E1" s="107"/>
      <c r="F1" s="107"/>
      <c r="G1" s="107"/>
      <c r="H1" s="107"/>
      <c r="I1" s="106" t="s">
        <v>2</v>
      </c>
      <c r="J1" s="107"/>
      <c r="K1" s="107"/>
      <c r="L1" s="108"/>
      <c r="M1" s="54"/>
      <c r="N1" s="54"/>
      <c r="O1" s="55"/>
      <c r="P1" s="57"/>
    </row>
    <row r="2" spans="1:16" x14ac:dyDescent="0.25">
      <c r="C2" s="6" t="s">
        <v>10</v>
      </c>
      <c r="D2" s="1">
        <v>41975</v>
      </c>
      <c r="E2" s="1">
        <v>41976</v>
      </c>
      <c r="F2" s="1">
        <v>41977</v>
      </c>
      <c r="G2" s="1">
        <v>41978</v>
      </c>
      <c r="H2" s="1">
        <v>41979</v>
      </c>
      <c r="I2" s="1">
        <v>41980</v>
      </c>
      <c r="J2" s="1">
        <v>41981</v>
      </c>
      <c r="K2" s="1">
        <v>41982</v>
      </c>
      <c r="L2" s="1">
        <v>41983</v>
      </c>
      <c r="M2" s="55"/>
      <c r="N2" s="55"/>
      <c r="O2" s="55"/>
      <c r="P2" s="57"/>
    </row>
    <row r="3" spans="1:16" x14ac:dyDescent="0.25">
      <c r="C3" s="6" t="s">
        <v>11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56"/>
      <c r="N3" s="55"/>
      <c r="O3" s="55"/>
      <c r="P3" s="57"/>
    </row>
    <row r="4" spans="1:16" x14ac:dyDescent="0.25">
      <c r="B4" s="58" t="s">
        <v>12</v>
      </c>
      <c r="C4" s="58" t="s">
        <v>13</v>
      </c>
      <c r="D4" s="8"/>
      <c r="E4" s="8"/>
      <c r="F4" s="8"/>
      <c r="G4" s="8"/>
      <c r="H4" s="8"/>
      <c r="I4" s="8"/>
      <c r="J4" s="8"/>
      <c r="K4" s="8"/>
      <c r="L4" s="8"/>
      <c r="M4" s="9" t="s">
        <v>14</v>
      </c>
      <c r="N4" s="57"/>
      <c r="O4" s="57"/>
      <c r="P4" s="57"/>
    </row>
    <row r="5" spans="1:16" ht="15" customHeight="1" x14ac:dyDescent="0.25">
      <c r="A5" s="137" t="s">
        <v>30</v>
      </c>
      <c r="B5" s="154">
        <v>1</v>
      </c>
      <c r="C5" s="59" t="s">
        <v>31</v>
      </c>
      <c r="D5" s="11">
        <f t="shared" ref="D5:L5" si="0">SUM(D6:D8)</f>
        <v>0</v>
      </c>
      <c r="E5" s="11">
        <f t="shared" si="0"/>
        <v>4</v>
      </c>
      <c r="F5" s="11">
        <f t="shared" si="0"/>
        <v>0</v>
      </c>
      <c r="G5" s="11">
        <f t="shared" si="0"/>
        <v>0</v>
      </c>
      <c r="H5" s="11">
        <f t="shared" si="0"/>
        <v>4</v>
      </c>
      <c r="I5" s="11">
        <f t="shared" si="0"/>
        <v>2</v>
      </c>
      <c r="J5" s="11">
        <f t="shared" si="0"/>
        <v>0</v>
      </c>
      <c r="K5" s="11">
        <f t="shared" si="0"/>
        <v>0</v>
      </c>
      <c r="L5" s="11">
        <f t="shared" si="0"/>
        <v>0</v>
      </c>
      <c r="M5" s="12">
        <f t="shared" ref="M5:M25" si="1">SUM(D5:L5)</f>
        <v>10</v>
      </c>
    </row>
    <row r="6" spans="1:16" x14ac:dyDescent="0.25">
      <c r="A6" s="138"/>
      <c r="B6" s="155"/>
      <c r="C6" s="60" t="s">
        <v>7</v>
      </c>
      <c r="D6" s="14"/>
      <c r="E6" s="14"/>
      <c r="F6" s="15"/>
      <c r="G6" s="15"/>
      <c r="H6" s="15"/>
      <c r="I6" s="15"/>
      <c r="J6" s="15"/>
      <c r="K6" s="15"/>
      <c r="L6" s="15"/>
      <c r="M6" s="16">
        <f t="shared" si="1"/>
        <v>0</v>
      </c>
    </row>
    <row r="7" spans="1:16" x14ac:dyDescent="0.25">
      <c r="A7" s="138"/>
      <c r="B7" s="155"/>
      <c r="C7" s="60" t="s">
        <v>8</v>
      </c>
      <c r="D7" s="14"/>
      <c r="E7" s="14">
        <v>4</v>
      </c>
      <c r="F7" s="15"/>
      <c r="G7" s="15"/>
      <c r="H7" s="15">
        <v>4</v>
      </c>
      <c r="I7" s="15">
        <v>2</v>
      </c>
      <c r="J7" s="15"/>
      <c r="K7" s="15"/>
      <c r="L7" s="15"/>
      <c r="M7" s="16">
        <f t="shared" si="1"/>
        <v>10</v>
      </c>
    </row>
    <row r="8" spans="1:16" x14ac:dyDescent="0.25">
      <c r="A8" s="138"/>
      <c r="B8" s="156"/>
      <c r="C8" s="61" t="s">
        <v>9</v>
      </c>
      <c r="D8" s="18"/>
      <c r="E8" s="18"/>
      <c r="F8" s="19"/>
      <c r="G8" s="19"/>
      <c r="H8" s="19"/>
      <c r="I8" s="19"/>
      <c r="J8" s="19"/>
      <c r="K8" s="19"/>
      <c r="L8" s="19"/>
      <c r="M8" s="20">
        <f t="shared" si="1"/>
        <v>0</v>
      </c>
    </row>
    <row r="9" spans="1:16" x14ac:dyDescent="0.25">
      <c r="A9" s="138"/>
      <c r="B9" s="159" t="s">
        <v>32</v>
      </c>
      <c r="C9" s="62" t="s">
        <v>33</v>
      </c>
      <c r="D9" s="11">
        <f t="shared" ref="D9:L9" si="2">SUM(D10:D12)</f>
        <v>0</v>
      </c>
      <c r="E9" s="11">
        <f t="shared" si="2"/>
        <v>0</v>
      </c>
      <c r="F9" s="11">
        <f t="shared" si="2"/>
        <v>0</v>
      </c>
      <c r="G9" s="11">
        <f t="shared" si="2"/>
        <v>0</v>
      </c>
      <c r="H9" s="11">
        <f t="shared" si="2"/>
        <v>0.5</v>
      </c>
      <c r="I9" s="11">
        <f t="shared" si="2"/>
        <v>1.5</v>
      </c>
      <c r="J9" s="11">
        <f t="shared" si="2"/>
        <v>0</v>
      </c>
      <c r="K9" s="11">
        <f t="shared" si="2"/>
        <v>0</v>
      </c>
      <c r="L9" s="11">
        <f t="shared" si="2"/>
        <v>0</v>
      </c>
      <c r="M9" s="12">
        <f t="shared" si="1"/>
        <v>2</v>
      </c>
    </row>
    <row r="10" spans="1:16" x14ac:dyDescent="0.25">
      <c r="A10" s="138"/>
      <c r="B10" s="160"/>
      <c r="C10" s="60" t="s">
        <v>7</v>
      </c>
      <c r="D10" s="14"/>
      <c r="E10" s="14"/>
      <c r="F10" s="15"/>
      <c r="G10" s="15"/>
      <c r="H10" s="15">
        <v>0.5</v>
      </c>
      <c r="I10" s="15">
        <v>1.5</v>
      </c>
      <c r="J10" s="15"/>
      <c r="K10" s="15"/>
      <c r="L10" s="15"/>
      <c r="M10" s="16">
        <f t="shared" si="1"/>
        <v>2</v>
      </c>
    </row>
    <row r="11" spans="1:16" x14ac:dyDescent="0.25">
      <c r="A11" s="138"/>
      <c r="B11" s="160"/>
      <c r="C11" s="60" t="s">
        <v>8</v>
      </c>
      <c r="D11" s="14"/>
      <c r="E11" s="14"/>
      <c r="F11" s="15"/>
      <c r="G11" s="15"/>
      <c r="H11" s="15"/>
      <c r="I11" s="15"/>
      <c r="J11" s="15"/>
      <c r="K11" s="15"/>
      <c r="L11" s="15"/>
      <c r="M11" s="16">
        <f t="shared" si="1"/>
        <v>0</v>
      </c>
    </row>
    <row r="12" spans="1:16" x14ac:dyDescent="0.25">
      <c r="A12" s="138"/>
      <c r="B12" s="160"/>
      <c r="C12" s="61" t="s">
        <v>9</v>
      </c>
      <c r="D12" s="18"/>
      <c r="E12" s="18"/>
      <c r="F12" s="19"/>
      <c r="G12" s="19"/>
      <c r="H12" s="19"/>
      <c r="I12" s="19"/>
      <c r="J12" s="19"/>
      <c r="K12" s="19"/>
      <c r="L12" s="19"/>
      <c r="M12" s="20">
        <f t="shared" si="1"/>
        <v>0</v>
      </c>
    </row>
    <row r="13" spans="1:16" x14ac:dyDescent="0.25">
      <c r="A13" s="138"/>
      <c r="B13" s="160"/>
      <c r="C13" s="63" t="s">
        <v>34</v>
      </c>
      <c r="D13" s="11">
        <f t="shared" ref="D13:L13" si="3">SUM(D14:D16)</f>
        <v>0</v>
      </c>
      <c r="E13" s="11">
        <f t="shared" si="3"/>
        <v>0</v>
      </c>
      <c r="F13" s="11">
        <f t="shared" si="3"/>
        <v>0</v>
      </c>
      <c r="G13" s="11">
        <f t="shared" si="3"/>
        <v>0</v>
      </c>
      <c r="H13" s="11">
        <f t="shared" si="3"/>
        <v>0</v>
      </c>
      <c r="I13" s="11">
        <f t="shared" si="3"/>
        <v>8</v>
      </c>
      <c r="J13" s="11">
        <f t="shared" si="3"/>
        <v>0</v>
      </c>
      <c r="K13" s="11">
        <f t="shared" si="3"/>
        <v>0</v>
      </c>
      <c r="L13" s="11">
        <f t="shared" si="3"/>
        <v>0</v>
      </c>
      <c r="M13" s="12">
        <f t="shared" si="1"/>
        <v>8</v>
      </c>
    </row>
    <row r="14" spans="1:16" x14ac:dyDescent="0.25">
      <c r="A14" s="138"/>
      <c r="B14" s="160"/>
      <c r="C14" s="60" t="s">
        <v>7</v>
      </c>
      <c r="D14" s="14"/>
      <c r="E14" s="14"/>
      <c r="F14" s="15"/>
      <c r="G14" s="15"/>
      <c r="H14" s="15"/>
      <c r="I14" s="15">
        <v>1.5</v>
      </c>
      <c r="J14" s="15"/>
      <c r="K14" s="15"/>
      <c r="L14" s="15"/>
      <c r="M14" s="16">
        <f t="shared" si="1"/>
        <v>1.5</v>
      </c>
    </row>
    <row r="15" spans="1:16" x14ac:dyDescent="0.25">
      <c r="A15" s="138"/>
      <c r="B15" s="160"/>
      <c r="C15" s="60" t="s">
        <v>8</v>
      </c>
      <c r="D15" s="14"/>
      <c r="E15" s="14"/>
      <c r="F15" s="15"/>
      <c r="G15" s="15"/>
      <c r="H15" s="15"/>
      <c r="I15" s="15">
        <v>6.5</v>
      </c>
      <c r="J15" s="15"/>
      <c r="K15" s="15"/>
      <c r="L15" s="15"/>
      <c r="M15" s="16">
        <f t="shared" si="1"/>
        <v>6.5</v>
      </c>
    </row>
    <row r="16" spans="1:16" x14ac:dyDescent="0.25">
      <c r="A16" s="138"/>
      <c r="B16" s="160"/>
      <c r="C16" s="60" t="s">
        <v>9</v>
      </c>
      <c r="D16" s="18"/>
      <c r="E16" s="18"/>
      <c r="F16" s="19"/>
      <c r="G16" s="19"/>
      <c r="H16" s="19"/>
      <c r="I16" s="19"/>
      <c r="J16" s="19"/>
      <c r="K16" s="19"/>
      <c r="L16" s="19"/>
      <c r="M16" s="20">
        <f t="shared" si="1"/>
        <v>0</v>
      </c>
    </row>
    <row r="17" spans="1:13" ht="15" customHeight="1" x14ac:dyDescent="0.25">
      <c r="A17" s="137" t="s">
        <v>35</v>
      </c>
      <c r="B17" s="148"/>
      <c r="C17" s="59" t="s">
        <v>36</v>
      </c>
      <c r="D17" s="11">
        <f t="shared" ref="D17:L17" si="4">SUM(D18:D20)</f>
        <v>0</v>
      </c>
      <c r="E17" s="11">
        <f t="shared" si="4"/>
        <v>0</v>
      </c>
      <c r="F17" s="11">
        <f t="shared" si="4"/>
        <v>0</v>
      </c>
      <c r="G17" s="11">
        <f t="shared" si="4"/>
        <v>0</v>
      </c>
      <c r="H17" s="11">
        <f t="shared" si="4"/>
        <v>5.5</v>
      </c>
      <c r="I17" s="11">
        <f t="shared" si="4"/>
        <v>5</v>
      </c>
      <c r="J17" s="11">
        <f t="shared" si="4"/>
        <v>0</v>
      </c>
      <c r="K17" s="11">
        <f t="shared" si="4"/>
        <v>0</v>
      </c>
      <c r="L17" s="11">
        <f t="shared" si="4"/>
        <v>0</v>
      </c>
      <c r="M17" s="12">
        <f t="shared" si="1"/>
        <v>10.5</v>
      </c>
    </row>
    <row r="18" spans="1:13" x14ac:dyDescent="0.25">
      <c r="A18" s="138"/>
      <c r="B18" s="149"/>
      <c r="C18" s="60" t="s">
        <v>7</v>
      </c>
      <c r="D18" s="14"/>
      <c r="E18" s="14"/>
      <c r="F18" s="15"/>
      <c r="G18" s="15"/>
      <c r="H18" s="15">
        <v>5.5</v>
      </c>
      <c r="I18" s="15"/>
      <c r="J18" s="15"/>
      <c r="K18" s="15"/>
      <c r="L18" s="15"/>
      <c r="M18" s="16">
        <f t="shared" si="1"/>
        <v>5.5</v>
      </c>
    </row>
    <row r="19" spans="1:13" x14ac:dyDescent="0.25">
      <c r="A19" s="138"/>
      <c r="B19" s="149"/>
      <c r="C19" s="60" t="s">
        <v>8</v>
      </c>
      <c r="D19" s="14"/>
      <c r="E19" s="14"/>
      <c r="F19" s="15"/>
      <c r="G19" s="15"/>
      <c r="H19" s="15"/>
      <c r="I19" s="15">
        <v>5</v>
      </c>
      <c r="J19" s="15"/>
      <c r="K19" s="15"/>
      <c r="L19" s="15"/>
      <c r="M19" s="16">
        <f t="shared" si="1"/>
        <v>5</v>
      </c>
    </row>
    <row r="20" spans="1:13" x14ac:dyDescent="0.25">
      <c r="A20" s="138"/>
      <c r="B20" s="149"/>
      <c r="C20" s="61" t="s">
        <v>9</v>
      </c>
      <c r="D20" s="18"/>
      <c r="E20" s="18"/>
      <c r="F20" s="19"/>
      <c r="G20" s="19"/>
      <c r="H20" s="19"/>
      <c r="I20" s="19"/>
      <c r="J20" s="19"/>
      <c r="K20" s="19"/>
      <c r="L20" s="19"/>
      <c r="M20" s="20">
        <f t="shared" si="1"/>
        <v>0</v>
      </c>
    </row>
    <row r="21" spans="1:13" x14ac:dyDescent="0.25">
      <c r="A21" s="138"/>
      <c r="B21" s="157"/>
      <c r="C21" s="64" t="s">
        <v>37</v>
      </c>
      <c r="D21" s="22">
        <f t="shared" ref="D21:L21" si="5">SUM(D22:D24)</f>
        <v>0</v>
      </c>
      <c r="E21" s="22">
        <f t="shared" si="5"/>
        <v>0</v>
      </c>
      <c r="F21" s="22">
        <f t="shared" si="5"/>
        <v>0</v>
      </c>
      <c r="G21" s="22">
        <f t="shared" si="5"/>
        <v>0</v>
      </c>
      <c r="H21" s="22">
        <f t="shared" si="5"/>
        <v>0</v>
      </c>
      <c r="I21" s="22">
        <f t="shared" si="5"/>
        <v>1.5</v>
      </c>
      <c r="J21" s="22">
        <f t="shared" si="5"/>
        <v>0</v>
      </c>
      <c r="K21" s="22">
        <f t="shared" si="5"/>
        <v>0</v>
      </c>
      <c r="L21" s="22">
        <f t="shared" si="5"/>
        <v>0</v>
      </c>
      <c r="M21" s="12">
        <f t="shared" si="1"/>
        <v>1.5</v>
      </c>
    </row>
    <row r="22" spans="1:13" x14ac:dyDescent="0.25">
      <c r="A22" s="138"/>
      <c r="B22" s="157"/>
      <c r="C22" s="60" t="s">
        <v>7</v>
      </c>
      <c r="D22" s="14"/>
      <c r="E22" s="14"/>
      <c r="F22" s="15"/>
      <c r="G22" s="15"/>
      <c r="H22" s="15"/>
      <c r="I22" s="15"/>
      <c r="J22" s="15"/>
      <c r="K22" s="15"/>
      <c r="L22" s="15"/>
      <c r="M22" s="16">
        <f t="shared" si="1"/>
        <v>0</v>
      </c>
    </row>
    <row r="23" spans="1:13" x14ac:dyDescent="0.25">
      <c r="A23" s="138"/>
      <c r="B23" s="157"/>
      <c r="C23" s="60" t="s">
        <v>8</v>
      </c>
      <c r="D23" s="14"/>
      <c r="E23" s="14"/>
      <c r="F23" s="15"/>
      <c r="G23" s="15"/>
      <c r="H23" s="15"/>
      <c r="I23" s="15">
        <v>1.5</v>
      </c>
      <c r="J23" s="15"/>
      <c r="K23" s="15"/>
      <c r="L23" s="15"/>
      <c r="M23" s="16">
        <f t="shared" si="1"/>
        <v>1.5</v>
      </c>
    </row>
    <row r="24" spans="1:13" x14ac:dyDescent="0.25">
      <c r="A24" s="139"/>
      <c r="B24" s="158"/>
      <c r="C24" s="61" t="s">
        <v>9</v>
      </c>
      <c r="D24" s="18"/>
      <c r="E24" s="18"/>
      <c r="F24" s="19"/>
      <c r="G24" s="19"/>
      <c r="H24" s="19"/>
      <c r="I24" s="19"/>
      <c r="J24" s="19"/>
      <c r="K24" s="19"/>
      <c r="L24" s="19"/>
      <c r="M24" s="20">
        <f t="shared" si="1"/>
        <v>0</v>
      </c>
    </row>
    <row r="25" spans="1:13" x14ac:dyDescent="0.25">
      <c r="B25" s="161" t="s">
        <v>38</v>
      </c>
      <c r="C25" s="161"/>
      <c r="D25" s="47">
        <f t="shared" ref="D25:M28" si="6">SUM(D5,D9,D13,D17,D21)</f>
        <v>0</v>
      </c>
      <c r="E25" s="47">
        <f t="shared" si="6"/>
        <v>4</v>
      </c>
      <c r="F25" s="47">
        <f t="shared" si="6"/>
        <v>0</v>
      </c>
      <c r="G25" s="47">
        <f t="shared" si="6"/>
        <v>0</v>
      </c>
      <c r="H25" s="47">
        <f t="shared" si="6"/>
        <v>10</v>
      </c>
      <c r="I25" s="47">
        <f t="shared" si="6"/>
        <v>18</v>
      </c>
      <c r="J25" s="47">
        <f t="shared" si="6"/>
        <v>0</v>
      </c>
      <c r="K25" s="47">
        <f t="shared" si="6"/>
        <v>0</v>
      </c>
      <c r="L25" s="47">
        <f t="shared" si="6"/>
        <v>0</v>
      </c>
      <c r="M25" s="12">
        <f t="shared" si="1"/>
        <v>32</v>
      </c>
    </row>
    <row r="26" spans="1:13" x14ac:dyDescent="0.25">
      <c r="C26" s="29" t="s">
        <v>7</v>
      </c>
      <c r="D26" s="42">
        <f t="shared" si="6"/>
        <v>0</v>
      </c>
      <c r="E26" s="42">
        <f t="shared" si="6"/>
        <v>0</v>
      </c>
      <c r="F26" s="42">
        <f t="shared" si="6"/>
        <v>0</v>
      </c>
      <c r="G26" s="42">
        <f t="shared" si="6"/>
        <v>0</v>
      </c>
      <c r="H26" s="42">
        <f t="shared" si="6"/>
        <v>6</v>
      </c>
      <c r="I26" s="42">
        <f t="shared" si="6"/>
        <v>3</v>
      </c>
      <c r="J26" s="42">
        <f t="shared" si="6"/>
        <v>0</v>
      </c>
      <c r="K26" s="42">
        <f t="shared" si="6"/>
        <v>0</v>
      </c>
      <c r="L26" s="42">
        <f t="shared" si="6"/>
        <v>0</v>
      </c>
      <c r="M26" s="43">
        <f t="shared" si="6"/>
        <v>9</v>
      </c>
    </row>
    <row r="27" spans="1:13" x14ac:dyDescent="0.25">
      <c r="C27" s="29" t="s">
        <v>8</v>
      </c>
      <c r="D27" s="42">
        <f t="shared" si="6"/>
        <v>0</v>
      </c>
      <c r="E27" s="42">
        <f t="shared" si="6"/>
        <v>4</v>
      </c>
      <c r="F27" s="42">
        <f t="shared" si="6"/>
        <v>0</v>
      </c>
      <c r="G27" s="42">
        <f t="shared" si="6"/>
        <v>0</v>
      </c>
      <c r="H27" s="42">
        <f t="shared" si="6"/>
        <v>4</v>
      </c>
      <c r="I27" s="42">
        <f t="shared" si="6"/>
        <v>15</v>
      </c>
      <c r="J27" s="42">
        <f t="shared" si="6"/>
        <v>0</v>
      </c>
      <c r="K27" s="42">
        <f t="shared" si="6"/>
        <v>0</v>
      </c>
      <c r="L27" s="42">
        <f t="shared" si="6"/>
        <v>0</v>
      </c>
      <c r="M27" s="43">
        <f t="shared" si="6"/>
        <v>23</v>
      </c>
    </row>
    <row r="28" spans="1:13" x14ac:dyDescent="0.25">
      <c r="C28" s="30" t="s">
        <v>9</v>
      </c>
      <c r="D28" s="44">
        <f t="shared" si="6"/>
        <v>0</v>
      </c>
      <c r="E28" s="44">
        <f t="shared" si="6"/>
        <v>0</v>
      </c>
      <c r="F28" s="44">
        <f t="shared" si="6"/>
        <v>0</v>
      </c>
      <c r="G28" s="44">
        <f t="shared" si="6"/>
        <v>0</v>
      </c>
      <c r="H28" s="44">
        <f t="shared" si="6"/>
        <v>0</v>
      </c>
      <c r="I28" s="44">
        <f t="shared" si="6"/>
        <v>0</v>
      </c>
      <c r="J28" s="44">
        <f t="shared" si="6"/>
        <v>0</v>
      </c>
      <c r="K28" s="44">
        <f t="shared" si="6"/>
        <v>0</v>
      </c>
      <c r="L28" s="44">
        <f t="shared" si="6"/>
        <v>0</v>
      </c>
      <c r="M28" s="45">
        <f t="shared" si="6"/>
        <v>0</v>
      </c>
    </row>
    <row r="30" spans="1:13" x14ac:dyDescent="0.25">
      <c r="A30" s="109" t="s">
        <v>5</v>
      </c>
      <c r="B30" s="162" t="s">
        <v>7</v>
      </c>
      <c r="C30" s="163"/>
      <c r="D30" s="32">
        <f xml:space="preserve"> D26</f>
        <v>0</v>
      </c>
      <c r="E30" s="33">
        <f xml:space="preserve"> AVERAGE($D$18:E26)</f>
        <v>0.66666666666666663</v>
      </c>
      <c r="F30" s="33">
        <f xml:space="preserve"> AVERAGE($D$18:F26)</f>
        <v>0.44444444444444442</v>
      </c>
      <c r="G30" s="33">
        <f xml:space="preserve"> AVERAGE($D$18:G26)</f>
        <v>0.33333333333333331</v>
      </c>
      <c r="H30" s="33">
        <f xml:space="preserve"> AVERAGE($D$18:H26)</f>
        <v>1.59375</v>
      </c>
      <c r="I30" s="33">
        <f xml:space="preserve"> AVERAGE($D$18:I26)</f>
        <v>2.5952380952380953</v>
      </c>
      <c r="J30" s="33">
        <f xml:space="preserve"> AVERAGE($D$18:J26)</f>
        <v>2.2708333333333335</v>
      </c>
      <c r="K30" s="33">
        <f xml:space="preserve"> AVERAGE($D$18:K26)</f>
        <v>2.0185185185185186</v>
      </c>
      <c r="L30" s="37">
        <f xml:space="preserve"> AVERAGE($D$18:L26)</f>
        <v>1.8166666666666667</v>
      </c>
    </row>
    <row r="31" spans="1:13" x14ac:dyDescent="0.25">
      <c r="A31" s="110"/>
      <c r="B31" s="164" t="s">
        <v>8</v>
      </c>
      <c r="C31" s="132"/>
      <c r="D31" s="38">
        <f xml:space="preserve"> D27</f>
        <v>0</v>
      </c>
      <c r="E31" s="38">
        <f xml:space="preserve"> AVERAGE($D$27:E27)</f>
        <v>2</v>
      </c>
      <c r="F31" s="38">
        <f xml:space="preserve"> AVERAGE($D$27:F27)</f>
        <v>1.3333333333333333</v>
      </c>
      <c r="G31" s="38">
        <f xml:space="preserve"> AVERAGE($D$27:G27)</f>
        <v>1</v>
      </c>
      <c r="H31" s="38">
        <f xml:space="preserve"> AVERAGE($D$27:H27)</f>
        <v>1.6</v>
      </c>
      <c r="I31" s="38">
        <f xml:space="preserve"> AVERAGE($D$27:I27)</f>
        <v>3.8333333333333335</v>
      </c>
      <c r="J31" s="38">
        <f xml:space="preserve"> AVERAGE($D$27:J27)</f>
        <v>3.2857142857142856</v>
      </c>
      <c r="K31" s="38">
        <f xml:space="preserve"> AVERAGE($D$27:K27)</f>
        <v>2.875</v>
      </c>
      <c r="L31" s="39">
        <f xml:space="preserve"> AVERAGE($D$27:L27)</f>
        <v>2.5555555555555554</v>
      </c>
    </row>
    <row r="32" spans="1:13" ht="15.75" thickBot="1" x14ac:dyDescent="0.3">
      <c r="A32" s="110"/>
      <c r="B32" s="165" t="s">
        <v>9</v>
      </c>
      <c r="C32" s="134"/>
      <c r="D32" s="34">
        <f xml:space="preserve"> D28</f>
        <v>0</v>
      </c>
      <c r="E32" s="34">
        <f xml:space="preserve"> AVERAGE($D$28:E28)</f>
        <v>0</v>
      </c>
      <c r="F32" s="34">
        <f xml:space="preserve"> AVERAGE($D$28:F28)</f>
        <v>0</v>
      </c>
      <c r="G32" s="34">
        <f xml:space="preserve"> AVERAGE($D$28:G28)</f>
        <v>0</v>
      </c>
      <c r="H32" s="34">
        <f xml:space="preserve"> AVERAGE($D$28:H28)</f>
        <v>0</v>
      </c>
      <c r="I32" s="34">
        <f xml:space="preserve"> AVERAGE($D$28:I28)</f>
        <v>0</v>
      </c>
      <c r="J32" s="34">
        <f xml:space="preserve"> AVERAGE($D$28:J28)</f>
        <v>0</v>
      </c>
      <c r="K32" s="34">
        <f xml:space="preserve"> AVERAGE($D$28:K28)</f>
        <v>0</v>
      </c>
      <c r="L32" s="40">
        <f xml:space="preserve"> AVERAGE($D$28:L28)</f>
        <v>0</v>
      </c>
    </row>
    <row r="33" spans="1:12" ht="15.75" thickTop="1" x14ac:dyDescent="0.25">
      <c r="A33" s="111"/>
      <c r="B33" s="145" t="s">
        <v>25</v>
      </c>
      <c r="C33" s="146"/>
      <c r="D33" s="35">
        <f xml:space="preserve"> D25</f>
        <v>0</v>
      </c>
      <c r="E33" s="36">
        <f xml:space="preserve"> AVERAGE($D$25:E25)</f>
        <v>2</v>
      </c>
      <c r="F33" s="36">
        <f xml:space="preserve"> AVERAGE($D$25:F25)</f>
        <v>1.3333333333333333</v>
      </c>
      <c r="G33" s="36">
        <f xml:space="preserve"> AVERAGE($D$25:G25)</f>
        <v>1</v>
      </c>
      <c r="H33" s="36">
        <f xml:space="preserve"> AVERAGE($D$25:H25)</f>
        <v>2.8</v>
      </c>
      <c r="I33" s="36">
        <f xml:space="preserve"> AVERAGE($D$25:I25)</f>
        <v>5.333333333333333</v>
      </c>
      <c r="J33" s="36">
        <f xml:space="preserve"> AVERAGE($D$25:J25)</f>
        <v>4.5714285714285712</v>
      </c>
      <c r="K33" s="36">
        <f xml:space="preserve"> AVERAGE($D$25:K25)</f>
        <v>4</v>
      </c>
      <c r="L33" s="41">
        <f xml:space="preserve"> AVERAGE($D$25:L25)</f>
        <v>3.5555555555555554</v>
      </c>
    </row>
    <row r="35" spans="1:12" ht="30" x14ac:dyDescent="0.25">
      <c r="C35" s="23" t="s">
        <v>22</v>
      </c>
      <c r="D35" s="24">
        <v>1</v>
      </c>
      <c r="E35" s="24">
        <v>2</v>
      </c>
      <c r="F35" s="25" t="s">
        <v>23</v>
      </c>
    </row>
    <row r="36" spans="1:12" x14ac:dyDescent="0.25">
      <c r="A36" s="140" t="s">
        <v>24</v>
      </c>
      <c r="B36" s="129" t="s">
        <v>7</v>
      </c>
      <c r="C36" s="130"/>
      <c r="D36" s="26">
        <f xml:space="preserve"> SUM(D26:H26)</f>
        <v>6</v>
      </c>
      <c r="E36" s="26">
        <f xml:space="preserve"> SUM(I26:L26)</f>
        <v>3</v>
      </c>
      <c r="F36" s="27">
        <f xml:space="preserve"> SUM(D36:E36)</f>
        <v>9</v>
      </c>
    </row>
    <row r="37" spans="1:12" x14ac:dyDescent="0.25">
      <c r="A37" s="141"/>
      <c r="B37" s="131" t="s">
        <v>8</v>
      </c>
      <c r="C37" s="132"/>
      <c r="D37" s="26">
        <f t="shared" ref="D37:D38" si="7" xml:space="preserve"> SUM(D27:H27)</f>
        <v>8</v>
      </c>
      <c r="E37" s="26">
        <f t="shared" ref="E37:E38" si="8" xml:space="preserve"> SUM(I27:L27)</f>
        <v>15</v>
      </c>
      <c r="F37" s="27">
        <f xml:space="preserve"> SUM(D37:E37)</f>
        <v>23</v>
      </c>
    </row>
    <row r="38" spans="1:12" x14ac:dyDescent="0.25">
      <c r="A38" s="141"/>
      <c r="B38" s="133" t="s">
        <v>9</v>
      </c>
      <c r="C38" s="134"/>
      <c r="D38" s="26">
        <f t="shared" si="7"/>
        <v>0</v>
      </c>
      <c r="E38" s="26">
        <f t="shared" si="8"/>
        <v>0</v>
      </c>
      <c r="F38" s="27">
        <f xml:space="preserve"> SUM(D38:E38)</f>
        <v>0</v>
      </c>
    </row>
    <row r="39" spans="1:12" x14ac:dyDescent="0.25">
      <c r="A39" s="142"/>
      <c r="B39" s="143" t="s">
        <v>25</v>
      </c>
      <c r="C39" s="144"/>
      <c r="D39" s="26">
        <f xml:space="preserve"> SUM(D25:H25)</f>
        <v>14</v>
      </c>
      <c r="E39" s="26">
        <f xml:space="preserve"> SUM(I25:L25)</f>
        <v>18</v>
      </c>
      <c r="F39" s="27">
        <f xml:space="preserve"> SUM(D39:E39)</f>
        <v>32</v>
      </c>
    </row>
    <row r="41" spans="1:12" x14ac:dyDescent="0.25">
      <c r="A41" s="128" t="s">
        <v>26</v>
      </c>
      <c r="B41" s="129" t="s">
        <v>7</v>
      </c>
      <c r="C41" s="130"/>
      <c r="D41" s="31">
        <f xml:space="preserve"> D36</f>
        <v>6</v>
      </c>
      <c r="E41" s="31">
        <f xml:space="preserve"> AVERAGE(D36:E36)</f>
        <v>4.5</v>
      </c>
    </row>
    <row r="42" spans="1:12" x14ac:dyDescent="0.25">
      <c r="A42" s="128"/>
      <c r="B42" s="131" t="s">
        <v>8</v>
      </c>
      <c r="C42" s="132"/>
      <c r="D42" s="31">
        <f xml:space="preserve"> D37</f>
        <v>8</v>
      </c>
      <c r="E42" s="31">
        <f xml:space="preserve"> AVERAGE(D37:E37)</f>
        <v>11.5</v>
      </c>
    </row>
    <row r="43" spans="1:12" x14ac:dyDescent="0.25">
      <c r="A43" s="128"/>
      <c r="B43" s="133" t="s">
        <v>9</v>
      </c>
      <c r="C43" s="134"/>
      <c r="D43" s="31">
        <f xml:space="preserve"> D38</f>
        <v>0</v>
      </c>
      <c r="E43" s="31">
        <f xml:space="preserve"> AVERAGE(D38:E38)</f>
        <v>0</v>
      </c>
    </row>
    <row r="44" spans="1:12" x14ac:dyDescent="0.25">
      <c r="A44" s="128"/>
      <c r="B44" s="135" t="s">
        <v>25</v>
      </c>
      <c r="C44" s="136"/>
      <c r="D44" s="31">
        <f xml:space="preserve"> D39</f>
        <v>14</v>
      </c>
      <c r="E44" s="31">
        <f xml:space="preserve"> AVERAGE(D39:E39)</f>
        <v>16</v>
      </c>
    </row>
  </sheetData>
  <mergeCells count="24">
    <mergeCell ref="A36:A39"/>
    <mergeCell ref="B36:C36"/>
    <mergeCell ref="B37:C37"/>
    <mergeCell ref="B38:C38"/>
    <mergeCell ref="B39:C39"/>
    <mergeCell ref="A41:A44"/>
    <mergeCell ref="B41:C41"/>
    <mergeCell ref="B42:C42"/>
    <mergeCell ref="B43:C43"/>
    <mergeCell ref="B44:C44"/>
    <mergeCell ref="D1:H1"/>
    <mergeCell ref="I1:L1"/>
    <mergeCell ref="A5:A16"/>
    <mergeCell ref="B5:B8"/>
    <mergeCell ref="A30:A33"/>
    <mergeCell ref="B33:C33"/>
    <mergeCell ref="B17:B20"/>
    <mergeCell ref="B21:B24"/>
    <mergeCell ref="B9:B16"/>
    <mergeCell ref="A17:A24"/>
    <mergeCell ref="B25:C25"/>
    <mergeCell ref="B30:C30"/>
    <mergeCell ref="B31:C31"/>
    <mergeCell ref="B32:C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Sp1</vt:lpstr>
      <vt:lpstr>Sp2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2014-12-09T02:03:43Z</dcterms:modified>
</cp:coreProperties>
</file>