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4280" yWindow="0" windowWidth="14550" windowHeight="13005" tabRatio="295" firstSheet="2" activeTab="5"/>
  </bookViews>
  <sheets>
    <sheet name="Product" sheetId="1" r:id="rId1"/>
    <sheet name="Sp1" sheetId="3" r:id="rId2"/>
    <sheet name="Sp2" sheetId="4" r:id="rId3"/>
    <sheet name="Sp3" sheetId="5" r:id="rId4"/>
    <sheet name="Sp4" sheetId="6" r:id="rId5"/>
    <sheet name="Sp5" sheetId="7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D5" i="7" l="1"/>
  <c r="D25" i="7"/>
  <c r="D21" i="7"/>
  <c r="D9" i="7"/>
  <c r="D17" i="7"/>
  <c r="D13" i="7"/>
  <c r="D29" i="7"/>
  <c r="F25" i="7"/>
  <c r="F21" i="7"/>
  <c r="F5" i="7"/>
  <c r="F17" i="7"/>
  <c r="F9" i="7"/>
  <c r="F13" i="7"/>
  <c r="F29" i="7"/>
  <c r="E17" i="7"/>
  <c r="E25" i="7"/>
  <c r="E21" i="7"/>
  <c r="E13" i="7"/>
  <c r="E5" i="7"/>
  <c r="E9" i="7"/>
  <c r="E29" i="7"/>
  <c r="G25" i="7"/>
  <c r="G5" i="7"/>
  <c r="G9" i="7"/>
  <c r="G21" i="7"/>
  <c r="G17" i="7"/>
  <c r="G13" i="7"/>
  <c r="G29" i="7"/>
  <c r="J17" i="7"/>
  <c r="J5" i="7"/>
  <c r="J21" i="7"/>
  <c r="J9" i="7"/>
  <c r="J25" i="7"/>
  <c r="J13" i="7"/>
  <c r="J29" i="7"/>
  <c r="H5" i="7"/>
  <c r="H9" i="7"/>
  <c r="H25" i="7"/>
  <c r="H21" i="7"/>
  <c r="H17" i="7"/>
  <c r="H13" i="7"/>
  <c r="H29" i="7"/>
  <c r="I5" i="7"/>
  <c r="I9" i="7"/>
  <c r="I25" i="7"/>
  <c r="I21" i="7"/>
  <c r="I17" i="7"/>
  <c r="I13" i="7"/>
  <c r="I29" i="7"/>
  <c r="D44" i="7"/>
  <c r="K5" i="7"/>
  <c r="K13" i="7"/>
  <c r="K25" i="7"/>
  <c r="K9" i="7"/>
  <c r="K21" i="7"/>
  <c r="K17" i="7"/>
  <c r="K29" i="7"/>
  <c r="L13" i="7"/>
  <c r="L9" i="7"/>
  <c r="L21" i="7"/>
  <c r="L5" i="7"/>
  <c r="L25" i="7"/>
  <c r="L17" i="7"/>
  <c r="L29" i="7"/>
  <c r="M13" i="7"/>
  <c r="M9" i="7"/>
  <c r="M5" i="7"/>
  <c r="M25" i="7"/>
  <c r="M21" i="7"/>
  <c r="M17" i="7"/>
  <c r="M29" i="7"/>
  <c r="N21" i="7"/>
  <c r="N9" i="7"/>
  <c r="N13" i="7"/>
  <c r="N5" i="7"/>
  <c r="N25" i="7"/>
  <c r="N17" i="7"/>
  <c r="N29" i="7"/>
  <c r="O13" i="7"/>
  <c r="O9" i="7"/>
  <c r="O21" i="7"/>
  <c r="O5" i="7"/>
  <c r="O25" i="7"/>
  <c r="O17" i="7"/>
  <c r="O29" i="7"/>
  <c r="P13" i="7"/>
  <c r="P9" i="7"/>
  <c r="P5" i="7"/>
  <c r="P25" i="7"/>
  <c r="P21" i="7"/>
  <c r="P17" i="7"/>
  <c r="P29" i="7"/>
  <c r="Q25" i="7"/>
  <c r="Q9" i="7"/>
  <c r="Q5" i="7"/>
  <c r="Q21" i="7"/>
  <c r="Q17" i="7"/>
  <c r="Q13" i="7"/>
  <c r="Q29" i="7"/>
  <c r="E44" i="7"/>
  <c r="E49" i="7"/>
  <c r="D32" i="7"/>
  <c r="E32" i="7"/>
  <c r="F32" i="7"/>
  <c r="G32" i="7"/>
  <c r="H32" i="7"/>
  <c r="I32" i="7"/>
  <c r="J32" i="7"/>
  <c r="D43" i="7"/>
  <c r="K32" i="7"/>
  <c r="L32" i="7"/>
  <c r="M32" i="7"/>
  <c r="N32" i="7"/>
  <c r="O32" i="7"/>
  <c r="P32" i="7"/>
  <c r="Q32" i="7"/>
  <c r="E43" i="7"/>
  <c r="E48" i="7"/>
  <c r="D31" i="7"/>
  <c r="E31" i="7"/>
  <c r="F31" i="7"/>
  <c r="G31" i="7"/>
  <c r="J31" i="7"/>
  <c r="H31" i="7"/>
  <c r="I31" i="7"/>
  <c r="D42" i="7"/>
  <c r="K31" i="7"/>
  <c r="O31" i="7"/>
  <c r="L31" i="7"/>
  <c r="M31" i="7"/>
  <c r="N31" i="7"/>
  <c r="P31" i="7"/>
  <c r="Q31" i="7"/>
  <c r="E42" i="7"/>
  <c r="E47" i="7"/>
  <c r="D30" i="7"/>
  <c r="F30" i="7"/>
  <c r="E30" i="7"/>
  <c r="G30" i="7"/>
  <c r="H30" i="7"/>
  <c r="I30" i="7"/>
  <c r="J30" i="7"/>
  <c r="D41" i="7"/>
  <c r="K30" i="7"/>
  <c r="L30" i="7"/>
  <c r="M30" i="7"/>
  <c r="N30" i="7"/>
  <c r="O30" i="7"/>
  <c r="P30" i="7"/>
  <c r="Q30" i="7"/>
  <c r="E41" i="7"/>
  <c r="E46" i="7"/>
  <c r="D46" i="7"/>
  <c r="F42" i="7"/>
  <c r="G38" i="7"/>
  <c r="E38" i="7"/>
  <c r="D38" i="7"/>
  <c r="E37" i="7"/>
  <c r="E35" i="7"/>
  <c r="D37" i="7"/>
  <c r="D36" i="7"/>
  <c r="D35" i="7"/>
  <c r="D57" i="6"/>
  <c r="D51" i="6"/>
  <c r="D56" i="6"/>
  <c r="D50" i="6"/>
  <c r="D55" i="6"/>
  <c r="R7" i="7"/>
  <c r="R15" i="7"/>
  <c r="R23" i="7"/>
  <c r="R27" i="7"/>
  <c r="R19" i="7"/>
  <c r="R11" i="7"/>
  <c r="R31" i="7"/>
  <c r="R8" i="7"/>
  <c r="R16" i="7"/>
  <c r="R20" i="7"/>
  <c r="R24" i="7"/>
  <c r="R28" i="7"/>
  <c r="R12" i="7"/>
  <c r="R32" i="7"/>
  <c r="R6" i="7"/>
  <c r="R10" i="7"/>
  <c r="R14" i="7"/>
  <c r="R22" i="7"/>
  <c r="R26" i="7"/>
  <c r="R18" i="7"/>
  <c r="R30" i="7"/>
  <c r="R5" i="7"/>
  <c r="R9" i="7"/>
  <c r="R13" i="7"/>
  <c r="R17" i="7"/>
  <c r="R21" i="7"/>
  <c r="R25" i="7"/>
  <c r="R29" i="7"/>
  <c r="D49" i="7"/>
  <c r="D48" i="7"/>
  <c r="D47" i="7"/>
  <c r="F44" i="7"/>
  <c r="F43" i="7"/>
  <c r="F41" i="7"/>
  <c r="Q38" i="7"/>
  <c r="P38" i="7"/>
  <c r="O38" i="7"/>
  <c r="N38" i="7"/>
  <c r="M38" i="7"/>
  <c r="L38" i="7"/>
  <c r="K38" i="7"/>
  <c r="J38" i="7"/>
  <c r="I38" i="7"/>
  <c r="H38" i="7"/>
  <c r="F38" i="7"/>
  <c r="Q37" i="7"/>
  <c r="P37" i="7"/>
  <c r="O37" i="7"/>
  <c r="N37" i="7"/>
  <c r="M37" i="7"/>
  <c r="L37" i="7"/>
  <c r="K37" i="7"/>
  <c r="J37" i="7"/>
  <c r="I37" i="7"/>
  <c r="H37" i="7"/>
  <c r="G37" i="7"/>
  <c r="F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Q35" i="7"/>
  <c r="P35" i="7"/>
  <c r="O35" i="7"/>
  <c r="N35" i="7"/>
  <c r="M35" i="7"/>
  <c r="L35" i="7"/>
  <c r="K35" i="7"/>
  <c r="J35" i="7"/>
  <c r="I35" i="7"/>
  <c r="H35" i="7"/>
  <c r="G35" i="7"/>
  <c r="F35" i="7"/>
  <c r="D24" i="1"/>
  <c r="E24" i="1"/>
  <c r="D27" i="4"/>
  <c r="P7" i="1"/>
  <c r="E27" i="4"/>
  <c r="Q7" i="1"/>
  <c r="F27" i="4"/>
  <c r="R7" i="1"/>
  <c r="G27" i="4"/>
  <c r="S7" i="1"/>
  <c r="H27" i="4"/>
  <c r="T7" i="1"/>
  <c r="F24" i="1"/>
  <c r="I27" i="4"/>
  <c r="U7" i="1"/>
  <c r="J27" i="4"/>
  <c r="V7" i="1"/>
  <c r="K27" i="4"/>
  <c r="W7" i="1"/>
  <c r="L27" i="4"/>
  <c r="X7" i="1"/>
  <c r="G24" i="1"/>
  <c r="D43" i="5"/>
  <c r="Y7" i="1"/>
  <c r="E43" i="5"/>
  <c r="Z7" i="1"/>
  <c r="F43" i="5"/>
  <c r="AA7" i="1"/>
  <c r="G43" i="5"/>
  <c r="AB7" i="1"/>
  <c r="H43" i="5"/>
  <c r="AC7" i="1"/>
  <c r="I43" i="5"/>
  <c r="AD7" i="1"/>
  <c r="J43" i="5"/>
  <c r="AE7" i="1"/>
  <c r="H24" i="1"/>
  <c r="K43" i="5"/>
  <c r="AF7" i="1"/>
  <c r="L43" i="5"/>
  <c r="AG7" i="1"/>
  <c r="M43" i="5"/>
  <c r="AH7" i="1"/>
  <c r="N43" i="5"/>
  <c r="AI7" i="1"/>
  <c r="O43" i="5"/>
  <c r="AJ7" i="1"/>
  <c r="P43" i="5"/>
  <c r="AK7" i="1"/>
  <c r="Q43" i="5"/>
  <c r="AL7" i="1"/>
  <c r="I24" i="1"/>
  <c r="AM7" i="1"/>
  <c r="E51" i="6"/>
  <c r="AN7" i="1"/>
  <c r="F51" i="6"/>
  <c r="AO7" i="1"/>
  <c r="G51" i="6"/>
  <c r="AP7" i="1"/>
  <c r="H51" i="6"/>
  <c r="AQ7" i="1"/>
  <c r="I51" i="6"/>
  <c r="AR7" i="1"/>
  <c r="J51" i="6"/>
  <c r="AS7" i="1"/>
  <c r="J24" i="1"/>
  <c r="K51" i="6"/>
  <c r="AT7" i="1"/>
  <c r="L51" i="6"/>
  <c r="AU7" i="1"/>
  <c r="M51" i="6"/>
  <c r="AV7" i="1"/>
  <c r="N51" i="6"/>
  <c r="AW7" i="1"/>
  <c r="O51" i="6"/>
  <c r="AX7" i="1"/>
  <c r="P51" i="6"/>
  <c r="AY7" i="1"/>
  <c r="Q51" i="6"/>
  <c r="AZ7" i="1"/>
  <c r="K24" i="1"/>
  <c r="M24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Y8" i="1"/>
  <c r="E44" i="5"/>
  <c r="Z8" i="1"/>
  <c r="F44" i="5"/>
  <c r="AA8" i="1"/>
  <c r="G44" i="5"/>
  <c r="AB8" i="1"/>
  <c r="H44" i="5"/>
  <c r="AC8" i="1"/>
  <c r="I44" i="5"/>
  <c r="AD8" i="1"/>
  <c r="J44" i="5"/>
  <c r="AE8" i="1"/>
  <c r="H25" i="1"/>
  <c r="K44" i="5"/>
  <c r="AF8" i="1"/>
  <c r="L44" i="5"/>
  <c r="AG8" i="1"/>
  <c r="M44" i="5"/>
  <c r="AH8" i="1"/>
  <c r="N44" i="5"/>
  <c r="AI8" i="1"/>
  <c r="O44" i="5"/>
  <c r="AJ8" i="1"/>
  <c r="P44" i="5"/>
  <c r="AK8" i="1"/>
  <c r="Q44" i="5"/>
  <c r="AL8" i="1"/>
  <c r="I25" i="1"/>
  <c r="D52" i="6"/>
  <c r="AM8" i="1"/>
  <c r="E52" i="6"/>
  <c r="AN8" i="1"/>
  <c r="F52" i="6"/>
  <c r="AO8" i="1"/>
  <c r="G52" i="6"/>
  <c r="AP8" i="1"/>
  <c r="H52" i="6"/>
  <c r="AQ8" i="1"/>
  <c r="I52" i="6"/>
  <c r="AR8" i="1"/>
  <c r="J52" i="6"/>
  <c r="AS8" i="1"/>
  <c r="J25" i="1"/>
  <c r="K52" i="6"/>
  <c r="AT8" i="1"/>
  <c r="L52" i="6"/>
  <c r="AU8" i="1"/>
  <c r="M52" i="6"/>
  <c r="AV8" i="1"/>
  <c r="N52" i="6"/>
  <c r="AW8" i="1"/>
  <c r="O52" i="6"/>
  <c r="AX8" i="1"/>
  <c r="P52" i="6"/>
  <c r="AY8" i="1"/>
  <c r="Q52" i="6"/>
  <c r="AZ8" i="1"/>
  <c r="K25" i="1"/>
  <c r="M25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D5" i="6"/>
  <c r="D9" i="6"/>
  <c r="D29" i="6"/>
  <c r="D33" i="6"/>
  <c r="D37" i="6"/>
  <c r="D41" i="6"/>
  <c r="D45" i="6"/>
  <c r="D25" i="6"/>
  <c r="D21" i="6"/>
  <c r="D17" i="6"/>
  <c r="D13" i="6"/>
  <c r="D49" i="6"/>
  <c r="AM9" i="1"/>
  <c r="E5" i="6"/>
  <c r="E9" i="6"/>
  <c r="E29" i="6"/>
  <c r="E33" i="6"/>
  <c r="E37" i="6"/>
  <c r="E41" i="6"/>
  <c r="E45" i="6"/>
  <c r="E25" i="6"/>
  <c r="E21" i="6"/>
  <c r="E17" i="6"/>
  <c r="E13" i="6"/>
  <c r="E49" i="6"/>
  <c r="AN9" i="1"/>
  <c r="F5" i="6"/>
  <c r="F9" i="6"/>
  <c r="F29" i="6"/>
  <c r="F33" i="6"/>
  <c r="F37" i="6"/>
  <c r="F41" i="6"/>
  <c r="F45" i="6"/>
  <c r="F25" i="6"/>
  <c r="F21" i="6"/>
  <c r="F17" i="6"/>
  <c r="F13" i="6"/>
  <c r="F49" i="6"/>
  <c r="AO9" i="1"/>
  <c r="G5" i="6"/>
  <c r="G9" i="6"/>
  <c r="G29" i="6"/>
  <c r="G33" i="6"/>
  <c r="G37" i="6"/>
  <c r="G41" i="6"/>
  <c r="G45" i="6"/>
  <c r="G25" i="6"/>
  <c r="G21" i="6"/>
  <c r="G17" i="6"/>
  <c r="G13" i="6"/>
  <c r="G49" i="6"/>
  <c r="AP9" i="1"/>
  <c r="H5" i="6"/>
  <c r="H9" i="6"/>
  <c r="H29" i="6"/>
  <c r="H33" i="6"/>
  <c r="H37" i="6"/>
  <c r="H41" i="6"/>
  <c r="H45" i="6"/>
  <c r="H25" i="6"/>
  <c r="H21" i="6"/>
  <c r="H17" i="6"/>
  <c r="H13" i="6"/>
  <c r="H49" i="6"/>
  <c r="AQ9" i="1"/>
  <c r="I5" i="6"/>
  <c r="I9" i="6"/>
  <c r="I29" i="6"/>
  <c r="I33" i="6"/>
  <c r="I37" i="6"/>
  <c r="I41" i="6"/>
  <c r="I45" i="6"/>
  <c r="I25" i="6"/>
  <c r="I21" i="6"/>
  <c r="I17" i="6"/>
  <c r="I13" i="6"/>
  <c r="I49" i="6"/>
  <c r="AR9" i="1"/>
  <c r="J5" i="6"/>
  <c r="J9" i="6"/>
  <c r="J29" i="6"/>
  <c r="J33" i="6"/>
  <c r="J37" i="6"/>
  <c r="J41" i="6"/>
  <c r="J45" i="6"/>
  <c r="J25" i="6"/>
  <c r="J21" i="6"/>
  <c r="J17" i="6"/>
  <c r="J13" i="6"/>
  <c r="J49" i="6"/>
  <c r="AS9" i="1"/>
  <c r="J26" i="1"/>
  <c r="K5" i="6"/>
  <c r="K9" i="6"/>
  <c r="K29" i="6"/>
  <c r="K33" i="6"/>
  <c r="K37" i="6"/>
  <c r="K41" i="6"/>
  <c r="K45" i="6"/>
  <c r="K25" i="6"/>
  <c r="K21" i="6"/>
  <c r="K17" i="6"/>
  <c r="K13" i="6"/>
  <c r="K49" i="6"/>
  <c r="AT9" i="1"/>
  <c r="L5" i="6"/>
  <c r="L9" i="6"/>
  <c r="L29" i="6"/>
  <c r="L33" i="6"/>
  <c r="L37" i="6"/>
  <c r="L41" i="6"/>
  <c r="L45" i="6"/>
  <c r="L25" i="6"/>
  <c r="L21" i="6"/>
  <c r="L17" i="6"/>
  <c r="L13" i="6"/>
  <c r="L49" i="6"/>
  <c r="AU9" i="1"/>
  <c r="M5" i="6"/>
  <c r="M9" i="6"/>
  <c r="M29" i="6"/>
  <c r="M33" i="6"/>
  <c r="M37" i="6"/>
  <c r="M41" i="6"/>
  <c r="M45" i="6"/>
  <c r="M25" i="6"/>
  <c r="M21" i="6"/>
  <c r="M17" i="6"/>
  <c r="M13" i="6"/>
  <c r="M49" i="6"/>
  <c r="AV9" i="1"/>
  <c r="N5" i="6"/>
  <c r="N9" i="6"/>
  <c r="N29" i="6"/>
  <c r="N33" i="6"/>
  <c r="N37" i="6"/>
  <c r="N41" i="6"/>
  <c r="N45" i="6"/>
  <c r="N25" i="6"/>
  <c r="N21" i="6"/>
  <c r="N17" i="6"/>
  <c r="N13" i="6"/>
  <c r="N49" i="6"/>
  <c r="AW9" i="1"/>
  <c r="O5" i="6"/>
  <c r="O9" i="6"/>
  <c r="O29" i="6"/>
  <c r="O33" i="6"/>
  <c r="O37" i="6"/>
  <c r="O41" i="6"/>
  <c r="O45" i="6"/>
  <c r="O25" i="6"/>
  <c r="O21" i="6"/>
  <c r="O17" i="6"/>
  <c r="O13" i="6"/>
  <c r="O49" i="6"/>
  <c r="AX9" i="1"/>
  <c r="P5" i="6"/>
  <c r="P9" i="6"/>
  <c r="P29" i="6"/>
  <c r="P33" i="6"/>
  <c r="P37" i="6"/>
  <c r="P41" i="6"/>
  <c r="P45" i="6"/>
  <c r="P25" i="6"/>
  <c r="P21" i="6"/>
  <c r="P17" i="6"/>
  <c r="P13" i="6"/>
  <c r="P49" i="6"/>
  <c r="AY9" i="1"/>
  <c r="Q5" i="6"/>
  <c r="Q9" i="6"/>
  <c r="Q29" i="6"/>
  <c r="Q33" i="6"/>
  <c r="Q37" i="6"/>
  <c r="Q41" i="6"/>
  <c r="Q45" i="6"/>
  <c r="Q25" i="6"/>
  <c r="Q21" i="6"/>
  <c r="Q17" i="6"/>
  <c r="Q13" i="6"/>
  <c r="Q49" i="6"/>
  <c r="AZ9" i="1"/>
  <c r="K26" i="1"/>
  <c r="M26" i="1"/>
  <c r="D23" i="1"/>
  <c r="E23" i="1"/>
  <c r="D26" i="4"/>
  <c r="P6" i="1"/>
  <c r="E26" i="4"/>
  <c r="Q6" i="1"/>
  <c r="F26" i="4"/>
  <c r="R6" i="1"/>
  <c r="G26" i="4"/>
  <c r="S6" i="1"/>
  <c r="H26" i="4"/>
  <c r="T6" i="1"/>
  <c r="F23" i="1"/>
  <c r="I26" i="4"/>
  <c r="U6" i="1"/>
  <c r="J26" i="4"/>
  <c r="V6" i="1"/>
  <c r="K26" i="4"/>
  <c r="W6" i="1"/>
  <c r="L26" i="4"/>
  <c r="X6" i="1"/>
  <c r="G23" i="1"/>
  <c r="D42" i="5"/>
  <c r="Y6" i="1"/>
  <c r="E42" i="5"/>
  <c r="Z6" i="1"/>
  <c r="F42" i="5"/>
  <c r="AA6" i="1"/>
  <c r="G42" i="5"/>
  <c r="AB6" i="1"/>
  <c r="H42" i="5"/>
  <c r="AC6" i="1"/>
  <c r="I42" i="5"/>
  <c r="AD6" i="1"/>
  <c r="J42" i="5"/>
  <c r="AE6" i="1"/>
  <c r="H23" i="1"/>
  <c r="K42" i="5"/>
  <c r="AF6" i="1"/>
  <c r="L42" i="5"/>
  <c r="AG6" i="1"/>
  <c r="M42" i="5"/>
  <c r="AH6" i="1"/>
  <c r="N42" i="5"/>
  <c r="AI6" i="1"/>
  <c r="O42" i="5"/>
  <c r="AJ6" i="1"/>
  <c r="P42" i="5"/>
  <c r="AK6" i="1"/>
  <c r="Q42" i="5"/>
  <c r="AL6" i="1"/>
  <c r="I23" i="1"/>
  <c r="AM6" i="1"/>
  <c r="E50" i="6"/>
  <c r="AN6" i="1"/>
  <c r="F50" i="6"/>
  <c r="AO6" i="1"/>
  <c r="G50" i="6"/>
  <c r="AP6" i="1"/>
  <c r="H50" i="6"/>
  <c r="AQ6" i="1"/>
  <c r="I50" i="6"/>
  <c r="AR6" i="1"/>
  <c r="J50" i="6"/>
  <c r="AS6" i="1"/>
  <c r="J23" i="1"/>
  <c r="K50" i="6"/>
  <c r="AT6" i="1"/>
  <c r="L50" i="6"/>
  <c r="AU6" i="1"/>
  <c r="M50" i="6"/>
  <c r="AV6" i="1"/>
  <c r="N50" i="6"/>
  <c r="AW6" i="1"/>
  <c r="O50" i="6"/>
  <c r="AX6" i="1"/>
  <c r="P50" i="6"/>
  <c r="AY6" i="1"/>
  <c r="Q50" i="6"/>
  <c r="AZ6" i="1"/>
  <c r="K23" i="1"/>
  <c r="M23" i="1"/>
  <c r="D33" i="1"/>
  <c r="E33" i="1"/>
  <c r="F33" i="1"/>
  <c r="G33" i="1"/>
  <c r="H33" i="1"/>
  <c r="I33" i="1"/>
  <c r="J33" i="1"/>
  <c r="K30" i="1"/>
  <c r="J29" i="1"/>
  <c r="J28" i="1"/>
  <c r="D36" i="1"/>
  <c r="E36" i="1"/>
  <c r="F36" i="1"/>
  <c r="G36" i="1"/>
  <c r="H36" i="1"/>
  <c r="I36" i="1"/>
  <c r="J36" i="1"/>
  <c r="K36" i="1"/>
  <c r="D35" i="1"/>
  <c r="E35" i="1"/>
  <c r="F35" i="1"/>
  <c r="G35" i="1"/>
  <c r="H35" i="1"/>
  <c r="I35" i="1"/>
  <c r="J35" i="1"/>
  <c r="K35" i="1"/>
  <c r="D34" i="1"/>
  <c r="E34" i="1"/>
  <c r="F34" i="1"/>
  <c r="G34" i="1"/>
  <c r="H34" i="1"/>
  <c r="I34" i="1"/>
  <c r="J34" i="1"/>
  <c r="K34" i="1"/>
  <c r="K33" i="1"/>
  <c r="K31" i="1"/>
  <c r="J31" i="1"/>
  <c r="J30" i="1"/>
  <c r="K29" i="1"/>
  <c r="K2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O13" i="1"/>
  <c r="AU11" i="1"/>
  <c r="AP11" i="1"/>
  <c r="AM11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P16" i="1"/>
  <c r="AQ16" i="1"/>
  <c r="AR16" i="1"/>
  <c r="AS16" i="1"/>
  <c r="AT16" i="1"/>
  <c r="AU16" i="1"/>
  <c r="AV16" i="1"/>
  <c r="AW16" i="1"/>
  <c r="AX16" i="1"/>
  <c r="AY16" i="1"/>
  <c r="AZ16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T11" i="1"/>
  <c r="AS11" i="1"/>
  <c r="AR11" i="1"/>
  <c r="AQ11" i="1"/>
  <c r="AO11" i="1"/>
  <c r="AN11" i="1"/>
  <c r="P57" i="6"/>
  <c r="E61" i="6"/>
  <c r="D61" i="6"/>
  <c r="E66" i="6"/>
  <c r="D66" i="6"/>
  <c r="E64" i="6"/>
  <c r="E63" i="6"/>
  <c r="E62" i="6"/>
  <c r="D64" i="6"/>
  <c r="D63" i="6"/>
  <c r="D62" i="6"/>
  <c r="H56" i="6"/>
  <c r="F56" i="6"/>
  <c r="G56" i="6"/>
  <c r="I56" i="6"/>
  <c r="J56" i="6"/>
  <c r="K56" i="6"/>
  <c r="L56" i="6"/>
  <c r="M56" i="6"/>
  <c r="N56" i="6"/>
  <c r="O56" i="6"/>
  <c r="P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P58" i="6"/>
  <c r="Q58" i="6"/>
  <c r="E58" i="6"/>
  <c r="E57" i="6"/>
  <c r="E56" i="6"/>
  <c r="F55" i="6"/>
  <c r="G55" i="6"/>
  <c r="H55" i="6"/>
  <c r="I55" i="6"/>
  <c r="J55" i="6"/>
  <c r="K55" i="6"/>
  <c r="L55" i="6"/>
  <c r="M55" i="6"/>
  <c r="N55" i="6"/>
  <c r="O55" i="6"/>
  <c r="P55" i="6"/>
  <c r="Q55" i="6"/>
  <c r="E55" i="6"/>
  <c r="G46" i="5"/>
  <c r="E46" i="5"/>
  <c r="R7" i="6"/>
  <c r="R11" i="6"/>
  <c r="R31" i="6"/>
  <c r="R35" i="6"/>
  <c r="R39" i="6"/>
  <c r="R43" i="6"/>
  <c r="R47" i="6"/>
  <c r="R27" i="6"/>
  <c r="R23" i="6"/>
  <c r="R19" i="6"/>
  <c r="R15" i="6"/>
  <c r="R51" i="6"/>
  <c r="R20" i="6"/>
  <c r="R8" i="6"/>
  <c r="R12" i="6"/>
  <c r="R32" i="6"/>
  <c r="R36" i="6"/>
  <c r="R40" i="6"/>
  <c r="R44" i="6"/>
  <c r="R48" i="6"/>
  <c r="R28" i="6"/>
  <c r="R24" i="6"/>
  <c r="R16" i="6"/>
  <c r="R52" i="6"/>
  <c r="R22" i="6"/>
  <c r="R34" i="6"/>
  <c r="R10" i="6"/>
  <c r="R14" i="6"/>
  <c r="R46" i="6"/>
  <c r="R38" i="6"/>
  <c r="R6" i="6"/>
  <c r="R26" i="6"/>
  <c r="R30" i="6"/>
  <c r="R42" i="6"/>
  <c r="R18" i="6"/>
  <c r="R50" i="6"/>
  <c r="R17" i="6"/>
  <c r="R21" i="6"/>
  <c r="R33" i="6"/>
  <c r="R9" i="6"/>
  <c r="R13" i="6"/>
  <c r="R45" i="6"/>
  <c r="R37" i="6"/>
  <c r="R5" i="6"/>
  <c r="R25" i="6"/>
  <c r="R29" i="6"/>
  <c r="R41" i="6"/>
  <c r="R49" i="6"/>
  <c r="E69" i="6"/>
  <c r="D69" i="6"/>
  <c r="E68" i="6"/>
  <c r="D68" i="6"/>
  <c r="E67" i="6"/>
  <c r="D67" i="6"/>
  <c r="F64" i="6"/>
  <c r="F63" i="6"/>
  <c r="F62" i="6"/>
  <c r="F61" i="6"/>
  <c r="D58" i="6"/>
  <c r="I31" i="1"/>
  <c r="H31" i="1"/>
  <c r="I30" i="1"/>
  <c r="H30" i="1"/>
  <c r="I29" i="1"/>
  <c r="H29" i="1"/>
  <c r="G29" i="1"/>
  <c r="H28" i="1"/>
  <c r="I28" i="1"/>
  <c r="G28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F48" i="5"/>
  <c r="G48" i="5"/>
  <c r="H48" i="5"/>
  <c r="I48" i="5"/>
  <c r="J48" i="5"/>
  <c r="K48" i="5"/>
  <c r="L48" i="5"/>
  <c r="M48" i="5"/>
  <c r="N48" i="5"/>
  <c r="O48" i="5"/>
  <c r="P48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F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<sst xmlns="http://schemas.openxmlformats.org/spreadsheetml/2006/main" count="346" uniqueCount="82">
  <si>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</si>
  <si>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</si>
  <si>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</si>
  <si>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</si>
  <si>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</si>
  <si>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</si>
  <si>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</si>
  <si>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</si>
  <si>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</si>
  <si>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</si>
  <si>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</si>
  <si>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</si>
  <si>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</si>
  <si>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</si>
  <si>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</si>
  <si>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</si>
  <si>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</si>
  <si>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</si>
  <si>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</si>
  <si>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</si>
  <si>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</si>
  <si>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</si>
  <si>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</si>
  <si>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</si>
  <si>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</si>
  <si>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</si>
  <si>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</si>
  <si>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</si>
  <si>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</si>
  <si>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</si>
  <si>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</si>
  <si>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</si>
  <si>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</si>
  <si>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</si>
  <si>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</si>
  <si>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</si>
  <si>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</si>
  <si>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</si>
  <si>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</si>
  <si>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</si>
  <si>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</si>
  <si>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</si>
  <si>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</si>
  <si>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</si>
  <si>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</si>
  <si>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</si>
  <si>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</si>
  <si>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</si>
  <si>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</si>
  <si>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</si>
  <si>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</si>
  <si>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</si>
  <si>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</si>
  <si>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</si>
  <si>
    <t>Week 5</t>
  </si>
  <si>
    <t>Week 6</t>
  </si>
  <si>
    <t>Create About Page</t>
  </si>
  <si>
    <t>Create Forgot Password Page</t>
  </si>
  <si>
    <t>Implement service for city, state, timezone info</t>
  </si>
  <si>
    <t>6, 7, 19</t>
  </si>
  <si>
    <t>Implement Database Interaction Classes</t>
  </si>
  <si>
    <t>17, 22</t>
  </si>
  <si>
    <t>Bug Fixes</t>
  </si>
  <si>
    <t>Create Projects Page</t>
  </si>
  <si>
    <t>Create the Create Account Page</t>
  </si>
  <si>
    <t>Various formatting fixes</t>
  </si>
  <si>
    <t>Change times to account for timezones</t>
  </si>
  <si>
    <t>Change windspeed functionality</t>
  </si>
  <si>
    <t>Research</t>
  </si>
  <si>
    <t>Week 7</t>
  </si>
  <si>
    <t>Week 8</t>
  </si>
  <si>
    <t>Sprint 4</t>
  </si>
  <si>
    <t>Total</t>
  </si>
  <si>
    <t>28, 29, 30, 31, 33</t>
  </si>
  <si>
    <t>Format Graph</t>
  </si>
  <si>
    <t>Design Pages</t>
  </si>
  <si>
    <t>Finish Database Interaction Classes</t>
  </si>
  <si>
    <t>32, 34</t>
  </si>
  <si>
    <t>Add functionality to graph</t>
  </si>
  <si>
    <t>Testing</t>
  </si>
  <si>
    <t>Server Setup</t>
  </si>
  <si>
    <t>&lt;----should have 13.5h in first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</si>
</sst>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7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321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0" fillId="0" borderId="62" xfId="0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5" fillId="0" borderId="60" xfId="0" applyFont="1" applyFill="1" applyBorder="1" applyAlignment="1">
      <alignment horizontal="left"/>
    </xf>
    <xf numFmtId="0" fontId="5" fillId="0" borderId="60" xfId="0" applyFont="1" applyFill="1" applyBorder="1"/>
    <xf numFmtId="0" fontId="0" fillId="0" borderId="64" xfId="0" applyBorder="1" applyAlignment="1">
      <alignment horizontal="center" vertical="center"/>
    </xf>
    <xf numFmtId="0" fontId="2" fillId="0" borderId="60" xfId="0" applyFont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0" fillId="0" borderId="67" xfId="0" applyBorder="1"/>
    <xf numFmtId="0" fontId="7" fillId="0" borderId="61" xfId="0" applyFont="1" applyBorder="1" applyAlignment="1">
      <alignment horizontal="right"/>
    </xf>
    <xf numFmtId="0" fontId="7" fillId="0" borderId="54" xfId="0" applyFont="1" applyBorder="1" applyAlignment="1">
      <alignment horizontal="right"/>
    </xf>
    <xf numFmtId="0" fontId="6" fillId="0" borderId="64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53" xfId="0" applyFont="1" applyBorder="1" applyAlignment="1">
      <alignment horizontal="right"/>
    </xf>
    <xf numFmtId="0" fontId="0" fillId="0" borderId="67" xfId="0" applyFill="1" applyBorder="1"/>
    <xf numFmtId="0" fontId="6" fillId="0" borderId="67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right"/>
    </xf>
    <xf numFmtId="0" fontId="2" fillId="0" borderId="55" xfId="0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7" fillId="0" borderId="55" xfId="0" applyFont="1" applyBorder="1" applyAlignment="1">
      <alignment horizontal="right"/>
    </xf>
    <xf numFmtId="0" fontId="0" fillId="2" borderId="64" xfId="0" applyFill="1" applyBorder="1"/>
    <xf numFmtId="0" fontId="0" fillId="2" borderId="60" xfId="0" applyFill="1" applyBorder="1"/>
    <xf numFmtId="0" fontId="0" fillId="2" borderId="61" xfId="0" applyFill="1" applyBorder="1"/>
    <xf numFmtId="0" fontId="2" fillId="0" borderId="64" xfId="0" applyFont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2" fillId="3" borderId="13" xfId="0" applyFont="1" applyFill="1" applyBorder="1" applyAlignment="1">
      <alignment horizontal="right"/>
    </xf>
    <xf numFmtId="0" fontId="2" fillId="3" borderId="14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52" xfId="0" applyFont="1" applyFill="1" applyBorder="1" applyAlignment="1">
      <alignment horizontal="right"/>
    </xf>
    <xf numFmtId="0" fontId="2" fillId="3" borderId="54" xfId="0" applyFont="1" applyFill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7" fillId="0" borderId="64" xfId="0" applyFont="1" applyBorder="1" applyAlignment="1">
      <alignment horizontal="right"/>
    </xf>
    <xf numFmtId="0" fontId="7" fillId="0" borderId="60" xfId="0" applyFont="1" applyBorder="1" applyAlignment="1">
      <alignment horizontal="right"/>
    </xf>
    <xf numFmtId="0" fontId="6" fillId="0" borderId="46" xfId="0" applyFont="1" applyBorder="1" applyAlignment="1">
      <alignment horizontal="left"/>
    </xf>
    <xf numFmtId="0" fontId="7" fillId="0" borderId="67" xfId="0" applyFont="1" applyBorder="1" applyAlignment="1">
      <alignment horizontal="right"/>
    </xf>
    <xf numFmtId="2" fontId="0" fillId="0" borderId="64" xfId="0" applyNumberFormat="1" applyBorder="1"/>
    <xf numFmtId="2" fontId="0" fillId="0" borderId="60" xfId="0" applyNumberFormat="1" applyBorder="1"/>
    <xf numFmtId="2" fontId="0" fillId="0" borderId="61" xfId="0" applyNumberFormat="1" applyBorder="1"/>
    <xf numFmtId="2" fontId="1" fillId="0" borderId="43" xfId="0" applyNumberFormat="1" applyFont="1" applyBorder="1"/>
    <xf numFmtId="2" fontId="0" fillId="0" borderId="44" xfId="0" applyNumberFormat="1" applyBorder="1"/>
    <xf numFmtId="2" fontId="0" fillId="0" borderId="68" xfId="0" applyNumberFormat="1" applyBorder="1"/>
    <xf numFmtId="0" fontId="7" fillId="0" borderId="64" xfId="0" applyFont="1" applyBorder="1"/>
    <xf numFmtId="166" fontId="0" fillId="0" borderId="60" xfId="0" applyNumberFormat="1" applyBorder="1"/>
    <xf numFmtId="166" fontId="0" fillId="0" borderId="64" xfId="0" applyNumberFormat="1" applyBorder="1"/>
    <xf numFmtId="166" fontId="0" fillId="0" borderId="61" xfId="0" applyNumberFormat="1" applyBorder="1"/>
    <xf numFmtId="0" fontId="0" fillId="0" borderId="0" xfId="0" applyFill="1" applyBorder="1" applyAlignment="1">
      <alignment horizontal="right"/>
    </xf>
    <xf numFmtId="166" fontId="0" fillId="0" borderId="51" xfId="0" applyNumberFormat="1" applyBorder="1"/>
    <xf numFmtId="166" fontId="0" fillId="0" borderId="55" xfId="0" applyNumberFormat="1" applyBorder="1"/>
    <xf numFmtId="0" fontId="0" fillId="0" borderId="69" xfId="0" applyBorder="1" applyAlignment="1">
      <alignment horizontal="center" vertical="center"/>
    </xf>
    <xf numFmtId="0" fontId="0" fillId="0" borderId="15" xfId="0" applyFill="1" applyBorder="1" applyAlignment="1">
      <alignment horizontal="right"/>
    </xf>
    <xf numFmtId="164" fontId="2" fillId="0" borderId="69" xfId="0" applyNumberFormat="1" applyFont="1" applyFill="1" applyBorder="1"/>
    <xf numFmtId="0" fontId="0" fillId="0" borderId="0" xfId="0"/>
    <xf numFmtId="0" fontId="0" fillId="0" borderId="13" xfId="0" applyFill="1" applyBorder="1" applyAlignment="1">
      <alignment horizontal="right"/>
    </xf>
    <xf numFmtId="0" fontId="0" fillId="0" borderId="0" xfId="0"/>
    <xf numFmtId="0" fontId="6" fillId="0" borderId="67" xfId="0" applyFont="1" applyBorder="1" applyAlignment="1">
      <alignment horizontal="left"/>
    </xf>
    <xf numFmtId="0" fontId="5" fillId="0" borderId="6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53" xfId="0" applyFill="1" applyBorder="1" applyAlignment="1">
      <alignment horizontal="right"/>
    </xf>
    <xf numFmtId="0" fontId="5" fillId="0" borderId="60" xfId="0" applyFont="1" applyFill="1" applyBorder="1"/>
    <xf numFmtId="0" fontId="7" fillId="0" borderId="60" xfId="0" applyFont="1" applyBorder="1"/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4" xfId="0" applyNumberFormat="1" applyFill="1" applyBorder="1" applyAlignment="1">
      <alignment horizontal="center" vertical="center"/>
    </xf>
    <xf numFmtId="0" fontId="0" fillId="0" borderId="63" xfId="0" applyFill="1" applyBorder="1" applyAlignment="1">
      <alignment horizontal="right"/>
    </xf>
    <xf numFmtId="0" fontId="0" fillId="0" borderId="6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0" borderId="67" xfId="0" applyBorder="1" applyAlignment="1">
      <alignment horizontal="center" vertical="center" textRotation="90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0" fillId="0" borderId="54" xfId="0" applyFill="1" applyBorder="1" applyAlignment="1">
      <alignment horizontal="right"/>
    </xf>
    <xf numFmtId="0" fontId="0" fillId="0" borderId="61" xfId="0" applyFill="1" applyBorder="1" applyAlignment="1">
      <alignment horizontal="right"/>
    </xf>
    <xf numFmtId="0" fontId="4" fillId="0" borderId="45" xfId="0" applyFont="1" applyBorder="1" applyAlignment="1">
      <alignment horizontal="center"/>
    </xf>
    <xf numFmtId="0" fontId="0" fillId="0" borderId="52" xfId="0" applyFill="1" applyBorder="1" applyAlignment="1">
      <alignment horizontal="right"/>
    </xf>
    <xf numFmtId="0" fontId="0" fillId="0" borderId="64" xfId="0" applyFill="1" applyBorder="1" applyAlignment="1">
      <alignment horizontal="right"/>
    </xf>
    <xf numFmtId="0" fontId="0" fillId="0" borderId="6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0" fontId="0" fillId="0" borderId="64" xfId="0" applyNumberForma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 vertical="center" wrapText="1"/>
    </xf>
    <xf numFmtId="0" fontId="0" fillId="0" borderId="52" xfId="0" applyNumberForma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Product!$D$14:$AZ$14</c:f>
              <c:numCache>
                <c:formatCode>0.00</c:formatCode>
                <c:ptCount val="49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2.2934782608695654</c:v>
                </c:pt>
                <c:pt idx="23">
                  <c:v>2.4479166666666665</c:v>
                </c:pt>
                <c:pt idx="24">
                  <c:v>2.5099999999999998</c:v>
                </c:pt>
                <c:pt idx="25">
                  <c:v>2.4134615384615383</c:v>
                </c:pt>
                <c:pt idx="26">
                  <c:v>2.3611111111111112</c:v>
                </c:pt>
                <c:pt idx="27">
                  <c:v>2.4910714285714284</c:v>
                </c:pt>
                <c:pt idx="28">
                  <c:v>2.5431034482758621</c:v>
                </c:pt>
                <c:pt idx="29">
                  <c:v>2.4916666666666667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2.4924242424242422</c:v>
                </c:pt>
                <c:pt idx="33">
                  <c:v>2.4338235294117645</c:v>
                </c:pt>
                <c:pt idx="34">
                  <c:v>2.5071428571428571</c:v>
                </c:pt>
                <c:pt idx="35">
                  <c:v>2.4375</c:v>
                </c:pt>
                <c:pt idx="36">
                  <c:v>2.3716216216216215</c:v>
                </c:pt>
                <c:pt idx="37">
                  <c:v>2.3092105263157894</c:v>
                </c:pt>
                <c:pt idx="38">
                  <c:v>2.25</c:v>
                </c:pt>
                <c:pt idx="39">
                  <c:v>2.2937500000000002</c:v>
                </c:pt>
                <c:pt idx="40">
                  <c:v>2.2378048780487805</c:v>
                </c:pt>
                <c:pt idx="41">
                  <c:v>2.1845238095238093</c:v>
                </c:pt>
                <c:pt idx="42">
                  <c:v>2.1337209302325579</c:v>
                </c:pt>
                <c:pt idx="43">
                  <c:v>2.1534090909090908</c:v>
                </c:pt>
                <c:pt idx="44">
                  <c:v>2.2388888888888889</c:v>
                </c:pt>
                <c:pt idx="45">
                  <c:v>2.1902173913043477</c:v>
                </c:pt>
                <c:pt idx="46">
                  <c:v>2.3510638297872339</c:v>
                </c:pt>
                <c:pt idx="47">
                  <c:v>2.6145833333333335</c:v>
                </c:pt>
                <c:pt idx="48">
                  <c:v>2.8826530612244898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Product!$D$9:$AZ$9</c:f>
              <c:numCache>
                <c:formatCode>General</c:formatCode>
                <c:ptCount val="49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9.75</c:v>
                </c:pt>
                <c:pt idx="47">
                  <c:v>15</c:v>
                </c:pt>
                <c:pt idx="48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446880"/>
        <c:axId val="267444920"/>
      </c:lineChart>
      <c:dateAx>
        <c:axId val="2674468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67444920"/>
        <c:crosses val="autoZero"/>
        <c:auto val="1"/>
        <c:lblOffset val="100"/>
        <c:baseTimeUnit val="days"/>
      </c:dateAx>
      <c:valAx>
        <c:axId val="267444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744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val>
            <c:numRef>
              <c:f>Product!$D$31:$K$31</c:f>
              <c:numCache>
                <c:formatCode>0.0</c:formatCode>
                <c:ptCount val="8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</c:numCache>
            </c:numRef>
          </c:val>
          <c:smooth val="0"/>
        </c:ser>
        <c:ser>
          <c:idx val="1"/>
          <c:order val="1"/>
          <c:tx>
            <c:v>Bryan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val>
            <c:numRef>
              <c:f>Product!$D$28:$K$28</c:f>
              <c:numCache>
                <c:formatCode>0.0</c:formatCode>
                <c:ptCount val="8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Product!$D$29:$K$29</c:f>
              <c:numCache>
                <c:formatCode>0.0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Product!$D$30:$K$30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169296"/>
        <c:axId val="334168904"/>
      </c:lineChart>
      <c:catAx>
        <c:axId val="33416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168904"/>
        <c:crosses val="autoZero"/>
        <c:auto val="1"/>
        <c:lblAlgn val="ctr"/>
        <c:lblOffset val="100"/>
        <c:noMultiLvlLbl val="1"/>
      </c:catAx>
      <c:valAx>
        <c:axId val="334168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16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74000"/>
        <c:axId val="334174392"/>
      </c:lineChart>
      <c:dateAx>
        <c:axId val="3341740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174392"/>
        <c:crosses val="autoZero"/>
        <c:auto val="1"/>
        <c:lblOffset val="100"/>
        <c:baseTimeUnit val="days"/>
      </c:dateAx>
      <c:valAx>
        <c:axId val="334174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17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70864"/>
        <c:axId val="334172824"/>
      </c:lineChart>
      <c:dateAx>
        <c:axId val="3341708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172824"/>
        <c:crosses val="autoZero"/>
        <c:auto val="1"/>
        <c:lblOffset val="100"/>
        <c:baseTimeUnit val="days"/>
      </c:dateAx>
      <c:valAx>
        <c:axId val="334172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17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73216"/>
        <c:axId val="334171256"/>
      </c:lineChart>
      <c:dateAx>
        <c:axId val="3341732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171256"/>
        <c:crosses val="autoZero"/>
        <c:auto val="1"/>
        <c:lblOffset val="100"/>
        <c:baseTimeUnit val="days"/>
      </c:dateAx>
      <c:valAx>
        <c:axId val="334171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1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71648"/>
        <c:axId val="334172040"/>
      </c:lineChart>
      <c:dateAx>
        <c:axId val="3341716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172040"/>
        <c:crosses val="autoZero"/>
        <c:auto val="1"/>
        <c:lblOffset val="100"/>
        <c:baseTimeUnit val="days"/>
      </c:dateAx>
      <c:valAx>
        <c:axId val="334172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17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68512"/>
        <c:axId val="334174784"/>
      </c:lineChart>
      <c:dateAx>
        <c:axId val="3341685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174784"/>
        <c:crosses val="autoZero"/>
        <c:auto val="1"/>
        <c:lblOffset val="100"/>
        <c:baseTimeUnit val="days"/>
      </c:dateAx>
      <c:valAx>
        <c:axId val="334174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1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73608"/>
        <c:axId val="334873848"/>
      </c:lineChart>
      <c:dateAx>
        <c:axId val="3341736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73848"/>
        <c:crosses val="autoZero"/>
        <c:auto val="1"/>
        <c:lblOffset val="100"/>
        <c:baseTimeUnit val="days"/>
      </c:dateAx>
      <c:valAx>
        <c:axId val="334873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17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69144"/>
        <c:axId val="334878160"/>
      </c:lineChart>
      <c:dateAx>
        <c:axId val="3348691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78160"/>
        <c:crosses val="autoZero"/>
        <c:auto val="1"/>
        <c:lblOffset val="100"/>
        <c:baseTimeUnit val="days"/>
      </c:dateAx>
      <c:valAx>
        <c:axId val="334878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86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69536"/>
        <c:axId val="334873064"/>
      </c:lineChart>
      <c:dateAx>
        <c:axId val="3348695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73064"/>
        <c:crosses val="autoZero"/>
        <c:auto val="1"/>
        <c:lblOffset val="100"/>
        <c:baseTimeUnit val="days"/>
      </c:dateAx>
      <c:valAx>
        <c:axId val="334873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8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77376"/>
        <c:axId val="334872280"/>
      </c:lineChart>
      <c:dateAx>
        <c:axId val="3348773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72280"/>
        <c:crosses val="autoZero"/>
        <c:auto val="1"/>
        <c:lblOffset val="100"/>
        <c:baseTimeUnit val="days"/>
      </c:dateAx>
      <c:valAx>
        <c:axId val="334872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8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447664"/>
        <c:axId val="267440216"/>
      </c:lineChart>
      <c:dateAx>
        <c:axId val="2674476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67440216"/>
        <c:crosses val="autoZero"/>
        <c:auto val="1"/>
        <c:lblOffset val="100"/>
        <c:baseTimeUnit val="days"/>
      </c:dateAx>
      <c:valAx>
        <c:axId val="267440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744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0.52272727272727271</c:v>
                </c:pt>
                <c:pt idx="11">
                  <c:v>0.70833333333333337</c:v>
                </c:pt>
                <c:pt idx="12">
                  <c:v>0.69230769230769229</c:v>
                </c:pt>
                <c:pt idx="13">
                  <c:v>0.6428571428571429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69928"/>
        <c:axId val="334870320"/>
      </c:lineChart>
      <c:dateAx>
        <c:axId val="3348699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70320"/>
        <c:crosses val="autoZero"/>
        <c:auto val="1"/>
        <c:lblOffset val="100"/>
        <c:baseTimeUnit val="days"/>
      </c:dateAx>
      <c:valAx>
        <c:axId val="334870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86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1.6428571428571428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66792"/>
        <c:axId val="334875416"/>
      </c:lineChart>
      <c:dateAx>
        <c:axId val="3348667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75416"/>
        <c:crosses val="autoZero"/>
        <c:auto val="1"/>
        <c:lblOffset val="100"/>
        <c:baseTimeUnit val="days"/>
      </c:dateAx>
      <c:valAx>
        <c:axId val="334875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86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</c:v>
                </c:pt>
                <c:pt idx="5">
                  <c:v>2.6666666666666665</c:v>
                </c:pt>
                <c:pt idx="6">
                  <c:v>3.1428571428571428</c:v>
                </c:pt>
                <c:pt idx="7">
                  <c:v>3.25</c:v>
                </c:pt>
                <c:pt idx="8">
                  <c:v>3</c:v>
                </c:pt>
                <c:pt idx="9">
                  <c:v>2.7</c:v>
                </c:pt>
                <c:pt idx="10">
                  <c:v>2.8863636363636362</c:v>
                </c:pt>
                <c:pt idx="11">
                  <c:v>2.875</c:v>
                </c:pt>
                <c:pt idx="12">
                  <c:v>2.6923076923076925</c:v>
                </c:pt>
                <c:pt idx="13">
                  <c:v>2.8571428571428572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73456"/>
        <c:axId val="334871496"/>
      </c:lineChart>
      <c:dateAx>
        <c:axId val="3348734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71496"/>
        <c:crosses val="autoZero"/>
        <c:auto val="1"/>
        <c:lblOffset val="100"/>
        <c:baseTimeUnit val="days"/>
      </c:dateAx>
      <c:valAx>
        <c:axId val="334871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87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72672"/>
        <c:axId val="334874632"/>
      </c:lineChart>
      <c:catAx>
        <c:axId val="3348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874632"/>
        <c:crosses val="autoZero"/>
        <c:auto val="1"/>
        <c:lblAlgn val="ctr"/>
        <c:lblOffset val="100"/>
        <c:noMultiLvlLbl val="1"/>
      </c:catAx>
      <c:valAx>
        <c:axId val="334874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8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75808"/>
        <c:axId val="334876200"/>
      </c:lineChart>
      <c:catAx>
        <c:axId val="3348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876200"/>
        <c:crosses val="autoZero"/>
        <c:auto val="1"/>
        <c:lblAlgn val="ctr"/>
        <c:lblOffset val="100"/>
        <c:noMultiLvlLbl val="1"/>
      </c:catAx>
      <c:valAx>
        <c:axId val="33487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87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77768"/>
        <c:axId val="334878552"/>
      </c:lineChart>
      <c:catAx>
        <c:axId val="33487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878552"/>
        <c:crosses val="autoZero"/>
        <c:auto val="1"/>
        <c:lblAlgn val="ctr"/>
        <c:lblOffset val="100"/>
        <c:noMultiLvlLbl val="1"/>
      </c:catAx>
      <c:valAx>
        <c:axId val="33487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87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67184"/>
        <c:axId val="334867968"/>
      </c:lineChart>
      <c:catAx>
        <c:axId val="33486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867968"/>
        <c:crosses val="autoZero"/>
        <c:auto val="1"/>
        <c:lblAlgn val="ctr"/>
        <c:lblOffset val="100"/>
        <c:noMultiLvlLbl val="1"/>
      </c:catAx>
      <c:valAx>
        <c:axId val="33486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86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'Sp4'!$D$55:$Q$55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0.9</c:v>
                </c:pt>
                <c:pt idx="10">
                  <c:v>0.81818181818181823</c:v>
                </c:pt>
                <c:pt idx="11">
                  <c:v>1.2083333333333333</c:v>
                </c:pt>
                <c:pt idx="12">
                  <c:v>1.5</c:v>
                </c:pt>
                <c:pt idx="13">
                  <c:v>1.5357142857142858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'Sp4'!$D$50:$Q$50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82080"/>
        <c:axId val="334879728"/>
      </c:lineChart>
      <c:dateAx>
        <c:axId val="3348820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79728"/>
        <c:crosses val="autoZero"/>
        <c:auto val="1"/>
        <c:lblOffset val="100"/>
        <c:baseTimeUnit val="days"/>
      </c:dateAx>
      <c:valAx>
        <c:axId val="334879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8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'Sp4'!$D$57:$Q$57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'Sp4'!$D$52:$Q$52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79336"/>
        <c:axId val="334880512"/>
      </c:lineChart>
      <c:dateAx>
        <c:axId val="3348793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80512"/>
        <c:crosses val="autoZero"/>
        <c:auto val="1"/>
        <c:lblOffset val="100"/>
        <c:baseTimeUnit val="days"/>
      </c:dateAx>
      <c:valAx>
        <c:axId val="334880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87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'Sp4'!$D$56:$Q$56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0.6875</c:v>
                </c:pt>
                <c:pt idx="12">
                  <c:v>1.4038461538461537</c:v>
                </c:pt>
                <c:pt idx="13">
                  <c:v>1.7142857142857142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'Sp4'!$D$51:$Q$51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</c:v>
                </c:pt>
                <c:pt idx="12">
                  <c:v>10</c:v>
                </c:pt>
                <c:pt idx="13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81688"/>
        <c:axId val="334881296"/>
      </c:lineChart>
      <c:dateAx>
        <c:axId val="3348816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881296"/>
        <c:crosses val="autoZero"/>
        <c:auto val="1"/>
        <c:lblOffset val="100"/>
        <c:baseTimeUnit val="days"/>
      </c:dateAx>
      <c:valAx>
        <c:axId val="334881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88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Product!$D$12:$AZ$12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1.5217391304347827</c:v>
                </c:pt>
                <c:pt idx="23">
                  <c:v>1.7083333333333333</c:v>
                </c:pt>
                <c:pt idx="24">
                  <c:v>1.76</c:v>
                </c:pt>
                <c:pt idx="25">
                  <c:v>1.6923076923076923</c:v>
                </c:pt>
                <c:pt idx="26">
                  <c:v>1.6296296296296295</c:v>
                </c:pt>
                <c:pt idx="27">
                  <c:v>1.7142857142857142</c:v>
                </c:pt>
                <c:pt idx="28">
                  <c:v>1.6551724137931034</c:v>
                </c:pt>
                <c:pt idx="29">
                  <c:v>1.6</c:v>
                </c:pt>
                <c:pt idx="30">
                  <c:v>1.5483870967741935</c:v>
                </c:pt>
                <c:pt idx="31">
                  <c:v>1.5</c:v>
                </c:pt>
                <c:pt idx="32">
                  <c:v>1.4545454545454546</c:v>
                </c:pt>
                <c:pt idx="33">
                  <c:v>1.411764705882353</c:v>
                </c:pt>
                <c:pt idx="34">
                  <c:v>1.5142857142857142</c:v>
                </c:pt>
                <c:pt idx="35">
                  <c:v>1.4722222222222223</c:v>
                </c:pt>
                <c:pt idx="36">
                  <c:v>1.4324324324324325</c:v>
                </c:pt>
                <c:pt idx="37">
                  <c:v>1.3947368421052631</c:v>
                </c:pt>
                <c:pt idx="38">
                  <c:v>1.358974358974359</c:v>
                </c:pt>
                <c:pt idx="39">
                  <c:v>1.425</c:v>
                </c:pt>
                <c:pt idx="40">
                  <c:v>1.3902439024390243</c:v>
                </c:pt>
                <c:pt idx="41">
                  <c:v>1.3571428571428572</c:v>
                </c:pt>
                <c:pt idx="42">
                  <c:v>1.3255813953488371</c:v>
                </c:pt>
                <c:pt idx="43">
                  <c:v>1.2954545454545454</c:v>
                </c:pt>
                <c:pt idx="44">
                  <c:v>1.2666666666666666</c:v>
                </c:pt>
                <c:pt idx="45">
                  <c:v>1.2391304347826086</c:v>
                </c:pt>
                <c:pt idx="46">
                  <c:v>1.303191489361702</c:v>
                </c:pt>
                <c:pt idx="47">
                  <c:v>1.484375</c:v>
                </c:pt>
                <c:pt idx="48">
                  <c:v>1.5714285714285714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Product!$D$7:$AZ$7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4.25</c:v>
                </c:pt>
                <c:pt idx="47">
                  <c:v>10</c:v>
                </c:pt>
                <c:pt idx="48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97928"/>
        <c:axId val="334303024"/>
      </c:lineChart>
      <c:dateAx>
        <c:axId val="3342979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303024"/>
        <c:crosses val="autoZero"/>
        <c:auto val="1"/>
        <c:lblOffset val="100"/>
        <c:baseTimeUnit val="days"/>
      </c:dateAx>
      <c:valAx>
        <c:axId val="334303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29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'Sp4'!$D$58:$Q$58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0.77777777777777779</c:v>
                </c:pt>
                <c:pt idx="9">
                  <c:v>1.3</c:v>
                </c:pt>
                <c:pt idx="10">
                  <c:v>1.1818181818181819</c:v>
                </c:pt>
                <c:pt idx="11">
                  <c:v>1.8958333333333333</c:v>
                </c:pt>
                <c:pt idx="12">
                  <c:v>2.9038461538461537</c:v>
                </c:pt>
                <c:pt idx="13">
                  <c:v>3.8214285714285716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'Sp4'!$D$49:$Q$49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9.75</c:v>
                </c:pt>
                <c:pt idx="12">
                  <c:v>15</c:v>
                </c:pt>
                <c:pt idx="13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25920"/>
        <c:axId val="335824744"/>
      </c:lineChart>
      <c:dateAx>
        <c:axId val="3358259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5824744"/>
        <c:crosses val="autoZero"/>
        <c:auto val="1"/>
        <c:lblOffset val="100"/>
        <c:baseTimeUnit val="days"/>
      </c:dateAx>
      <c:valAx>
        <c:axId val="335824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8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0432"/>
        <c:axId val="335814944"/>
      </c:lineChart>
      <c:catAx>
        <c:axId val="33582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14944"/>
        <c:crosses val="autoZero"/>
        <c:auto val="1"/>
        <c:lblAlgn val="ctr"/>
        <c:lblOffset val="100"/>
        <c:noMultiLvlLbl val="1"/>
      </c:catAx>
      <c:valAx>
        <c:axId val="33581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582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0824"/>
        <c:axId val="335824352"/>
      </c:lineChart>
      <c:catAx>
        <c:axId val="33582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24352"/>
        <c:crosses val="autoZero"/>
        <c:auto val="1"/>
        <c:lblAlgn val="ctr"/>
        <c:lblOffset val="100"/>
        <c:noMultiLvlLbl val="1"/>
      </c:catAx>
      <c:valAx>
        <c:axId val="33582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582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3960"/>
        <c:axId val="335819256"/>
      </c:lineChart>
      <c:catAx>
        <c:axId val="33582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19256"/>
        <c:crosses val="autoZero"/>
        <c:auto val="1"/>
        <c:lblAlgn val="ctr"/>
        <c:lblOffset val="100"/>
        <c:noMultiLvlLbl val="1"/>
      </c:catAx>
      <c:valAx>
        <c:axId val="335819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582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18080"/>
        <c:axId val="335821216"/>
      </c:lineChart>
      <c:catAx>
        <c:axId val="3358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21216"/>
        <c:crosses val="autoZero"/>
        <c:auto val="1"/>
        <c:lblAlgn val="ctr"/>
        <c:lblOffset val="100"/>
        <c:noMultiLvlLbl val="1"/>
      </c:catAx>
      <c:valAx>
        <c:axId val="33582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58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'Sp5'!$D$35:$Q$35</c:f>
              <c:numCache>
                <c:formatCode>0.00</c:formatCode>
                <c:ptCount val="14"/>
                <c:pt idx="0">
                  <c:v>5</c:v>
                </c:pt>
                <c:pt idx="1">
                  <c:v>3.5</c:v>
                </c:pt>
                <c:pt idx="2">
                  <c:v>2.3333333333333335</c:v>
                </c:pt>
                <c:pt idx="3">
                  <c:v>1.75</c:v>
                </c:pt>
                <c:pt idx="4">
                  <c:v>1.4</c:v>
                </c:pt>
                <c:pt idx="5">
                  <c:v>1.1666666666666667</c:v>
                </c:pt>
                <c:pt idx="6">
                  <c:v>1</c:v>
                </c:pt>
                <c:pt idx="7">
                  <c:v>1.1875</c:v>
                </c:pt>
                <c:pt idx="8">
                  <c:v>1.7222222222222223</c:v>
                </c:pt>
                <c:pt idx="9">
                  <c:v>2.4</c:v>
                </c:pt>
                <c:pt idx="10">
                  <c:v>2.7727272727272729</c:v>
                </c:pt>
                <c:pt idx="11">
                  <c:v>2.875</c:v>
                </c:pt>
                <c:pt idx="12">
                  <c:v>2.9615384615384617</c:v>
                </c:pt>
                <c:pt idx="13">
                  <c:v>3.1071428571428572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'Sp5'!$D$30:$Q$30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22392"/>
        <c:axId val="335825136"/>
      </c:lineChart>
      <c:dateAx>
        <c:axId val="3358223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5825136"/>
        <c:crosses val="autoZero"/>
        <c:auto val="1"/>
        <c:lblOffset val="100"/>
        <c:baseTimeUnit val="days"/>
      </c:dateAx>
      <c:valAx>
        <c:axId val="33582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82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'Sp5'!$D$37:$Q$37</c:f>
              <c:numCache>
                <c:formatCode>0.00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1.2857142857142858</c:v>
                </c:pt>
                <c:pt idx="7">
                  <c:v>1.1875</c:v>
                </c:pt>
                <c:pt idx="8">
                  <c:v>1.0555555555555556</c:v>
                </c:pt>
                <c:pt idx="9">
                  <c:v>0.95</c:v>
                </c:pt>
                <c:pt idx="10">
                  <c:v>0.86363636363636365</c:v>
                </c:pt>
                <c:pt idx="11">
                  <c:v>0.79166666666666663</c:v>
                </c:pt>
                <c:pt idx="12">
                  <c:v>0.73076923076923073</c:v>
                </c:pt>
                <c:pt idx="13">
                  <c:v>1.1071428571428572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'Sp5'!$D$32:$Q$32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17688"/>
        <c:axId val="335816120"/>
      </c:lineChart>
      <c:dateAx>
        <c:axId val="3358176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5816120"/>
        <c:crosses val="autoZero"/>
        <c:auto val="1"/>
        <c:lblOffset val="100"/>
        <c:baseTimeUnit val="days"/>
      </c:dateAx>
      <c:valAx>
        <c:axId val="335816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81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'Sp5'!$D$36:$Q$36</c:f>
              <c:numCache>
                <c:formatCode>0.00</c:formatCode>
                <c:ptCount val="14"/>
                <c:pt idx="0">
                  <c:v>3</c:v>
                </c:pt>
                <c:pt idx="1">
                  <c:v>4.875</c:v>
                </c:pt>
                <c:pt idx="2">
                  <c:v>5.583333333333333</c:v>
                </c:pt>
                <c:pt idx="3">
                  <c:v>4.4375</c:v>
                </c:pt>
                <c:pt idx="4">
                  <c:v>3.55</c:v>
                </c:pt>
                <c:pt idx="5">
                  <c:v>2.9583333333333335</c:v>
                </c:pt>
                <c:pt idx="6">
                  <c:v>3.5357142857142856</c:v>
                </c:pt>
                <c:pt idx="7">
                  <c:v>3.21875</c:v>
                </c:pt>
                <c:pt idx="8">
                  <c:v>2.8611111111111112</c:v>
                </c:pt>
                <c:pt idx="9">
                  <c:v>2.5750000000000002</c:v>
                </c:pt>
                <c:pt idx="10">
                  <c:v>2.3409090909090908</c:v>
                </c:pt>
                <c:pt idx="11">
                  <c:v>2.3958333333333335</c:v>
                </c:pt>
                <c:pt idx="12">
                  <c:v>2.2115384615384617</c:v>
                </c:pt>
                <c:pt idx="13">
                  <c:v>2.0535714285714284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'Sp5'!$D$31:$Q$31</c:f>
              <c:numCache>
                <c:formatCode>General</c:formatCode>
                <c:ptCount val="14"/>
                <c:pt idx="0">
                  <c:v>3</c:v>
                </c:pt>
                <c:pt idx="1">
                  <c:v>6.75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16512"/>
        <c:axId val="335821608"/>
      </c:lineChart>
      <c:dateAx>
        <c:axId val="3358165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5821608"/>
        <c:crosses val="autoZero"/>
        <c:auto val="1"/>
        <c:lblOffset val="100"/>
        <c:baseTimeUnit val="days"/>
      </c:dateAx>
      <c:valAx>
        <c:axId val="335821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8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'Sp5'!$D$38:$Q$38</c:f>
              <c:numCache>
                <c:formatCode>0.00</c:formatCode>
                <c:ptCount val="14"/>
                <c:pt idx="0">
                  <c:v>11</c:v>
                </c:pt>
                <c:pt idx="1">
                  <c:v>10.375</c:v>
                </c:pt>
                <c:pt idx="2">
                  <c:v>9.25</c:v>
                </c:pt>
                <c:pt idx="3">
                  <c:v>7.1875</c:v>
                </c:pt>
                <c:pt idx="4">
                  <c:v>5.75</c:v>
                </c:pt>
                <c:pt idx="5">
                  <c:v>4.791666666666667</c:v>
                </c:pt>
                <c:pt idx="6">
                  <c:v>5.8214285714285712</c:v>
                </c:pt>
                <c:pt idx="7">
                  <c:v>5.59375</c:v>
                </c:pt>
                <c:pt idx="8">
                  <c:v>5.6388888888888893</c:v>
                </c:pt>
                <c:pt idx="9">
                  <c:v>5.9249999999999998</c:v>
                </c:pt>
                <c:pt idx="10">
                  <c:v>5.9772727272727275</c:v>
                </c:pt>
                <c:pt idx="11">
                  <c:v>6.0625</c:v>
                </c:pt>
                <c:pt idx="12">
                  <c:v>5.9038461538461542</c:v>
                </c:pt>
                <c:pt idx="13">
                  <c:v>6.2678571428571432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'Sp5'!$D$29:$Q$29</c:f>
              <c:numCache>
                <c:formatCode>General</c:formatCode>
                <c:ptCount val="14"/>
                <c:pt idx="0">
                  <c:v>11</c:v>
                </c:pt>
                <c:pt idx="1">
                  <c:v>9.75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4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7</c:v>
                </c:pt>
                <c:pt idx="12">
                  <c:v>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19648"/>
        <c:axId val="335822000"/>
      </c:lineChart>
      <c:dateAx>
        <c:axId val="3358196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5822000"/>
        <c:crosses val="autoZero"/>
        <c:auto val="1"/>
        <c:lblOffset val="100"/>
        <c:baseTimeUnit val="days"/>
      </c:dateAx>
      <c:valAx>
        <c:axId val="335822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81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2784"/>
        <c:axId val="335818472"/>
      </c:lineChart>
      <c:catAx>
        <c:axId val="3358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18472"/>
        <c:crosses val="autoZero"/>
        <c:auto val="1"/>
        <c:lblAlgn val="ctr"/>
        <c:lblOffset val="100"/>
        <c:noMultiLvlLbl val="1"/>
      </c:catAx>
      <c:valAx>
        <c:axId val="335818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58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Product!$D$13:$AZ$13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0.2421875</c:v>
                </c:pt>
                <c:pt idx="32">
                  <c:v>0.31818181818181818</c:v>
                </c:pt>
                <c:pt idx="33">
                  <c:v>0.3235294117647059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0.27500000000000002</c:v>
                </c:pt>
                <c:pt idx="40">
                  <c:v>0.26829268292682928</c:v>
                </c:pt>
                <c:pt idx="41">
                  <c:v>0.26190476190476192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0.38775510204081631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Product!$D$8:$AZ$8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98320"/>
        <c:axId val="334299104"/>
      </c:lineChart>
      <c:dateAx>
        <c:axId val="3342983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4299104"/>
        <c:crosses val="autoZero"/>
        <c:auto val="1"/>
        <c:lblOffset val="100"/>
        <c:baseTimeUnit val="days"/>
      </c:dateAx>
      <c:valAx>
        <c:axId val="334299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29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6704"/>
        <c:axId val="335828272"/>
      </c:lineChart>
      <c:catAx>
        <c:axId val="33582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28272"/>
        <c:crosses val="autoZero"/>
        <c:auto val="1"/>
        <c:lblAlgn val="ctr"/>
        <c:lblOffset val="100"/>
        <c:noMultiLvlLbl val="1"/>
      </c:catAx>
      <c:valAx>
        <c:axId val="33582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582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9840"/>
        <c:axId val="335828664"/>
      </c:lineChart>
      <c:catAx>
        <c:axId val="33582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28664"/>
        <c:crosses val="autoZero"/>
        <c:auto val="1"/>
        <c:lblAlgn val="ctr"/>
        <c:lblOffset val="100"/>
        <c:noMultiLvlLbl val="1"/>
      </c:catAx>
      <c:valAx>
        <c:axId val="33582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582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30232"/>
        <c:axId val="335827096"/>
      </c:lineChart>
      <c:catAx>
        <c:axId val="33583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27096"/>
        <c:crosses val="autoZero"/>
        <c:auto val="1"/>
        <c:lblAlgn val="ctr"/>
        <c:lblOffset val="100"/>
        <c:noMultiLvlLbl val="1"/>
      </c:catAx>
      <c:valAx>
        <c:axId val="33582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583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Product!$D$31:$K$31</c:f>
              <c:numCache>
                <c:formatCode>0.0</c:formatCode>
                <c:ptCount val="8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Product!$D$26:$K$26</c:f>
              <c:numCache>
                <c:formatCode>0.0</c:formatCode>
                <c:ptCount val="8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03808"/>
        <c:axId val="334300280"/>
      </c:lineChart>
      <c:catAx>
        <c:axId val="3343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300280"/>
        <c:crosses val="autoZero"/>
        <c:auto val="1"/>
        <c:lblAlgn val="ctr"/>
        <c:lblOffset val="100"/>
        <c:noMultiLvlLbl val="1"/>
      </c:catAx>
      <c:valAx>
        <c:axId val="334300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3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Effort/Velocity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Product!$D$28:$K$28</c:f>
              <c:numCache>
                <c:formatCode>0.0</c:formatCode>
                <c:ptCount val="8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Product!$D$23:$K$23</c:f>
              <c:numCache>
                <c:formatCode>0.0</c:formatCode>
                <c:ptCount val="8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01064"/>
        <c:axId val="334304200"/>
      </c:lineChart>
      <c:catAx>
        <c:axId val="33430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304200"/>
        <c:crosses val="autoZero"/>
        <c:auto val="1"/>
        <c:lblAlgn val="ctr"/>
        <c:lblOffset val="100"/>
        <c:noMultiLvlLbl val="1"/>
      </c:catAx>
      <c:valAx>
        <c:axId val="33430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30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Product!$D$29:$K$29</c:f>
              <c:numCache>
                <c:formatCode>0.0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Product!$D$24:$K$24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05376"/>
        <c:axId val="334302240"/>
      </c:lineChart>
      <c:catAx>
        <c:axId val="3343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302240"/>
        <c:crosses val="autoZero"/>
        <c:auto val="1"/>
        <c:lblAlgn val="ctr"/>
        <c:lblOffset val="100"/>
        <c:noMultiLvlLbl val="1"/>
      </c:catAx>
      <c:valAx>
        <c:axId val="33430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30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Product!$D$30:$K$30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Product!$D$25:$K$25</c:f>
              <c:numCache>
                <c:formatCode>0.0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299888"/>
        <c:axId val="334301848"/>
      </c:lineChart>
      <c:catAx>
        <c:axId val="33429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301848"/>
        <c:crosses val="autoZero"/>
        <c:auto val="1"/>
        <c:lblAlgn val="ctr"/>
        <c:lblOffset val="100"/>
        <c:noMultiLvlLbl val="1"/>
      </c:catAx>
      <c:valAx>
        <c:axId val="33430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29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Team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Product!$D$26:$K$26</c:f>
              <c:numCache>
                <c:formatCode>0.0</c:formatCode>
                <c:ptCount val="8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</c:numCache>
            </c:numRef>
          </c:val>
          <c:smooth val="0"/>
        </c:ser>
        <c:ser>
          <c:idx val="0"/>
          <c:order val="1"/>
          <c:tx>
            <c:v>Bryan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Product!$D$23:$K$23</c:f>
              <c:numCache>
                <c:formatCode>0.0</c:formatCode>
                <c:ptCount val="8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Product!$D$24:$K$24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Product!$D$25:$K$25</c:f>
              <c:numCache>
                <c:formatCode>0.0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03416"/>
        <c:axId val="334304984"/>
      </c:lineChart>
      <c:catAx>
        <c:axId val="33430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304984"/>
        <c:crosses val="autoZero"/>
        <c:auto val="1"/>
        <c:lblAlgn val="ctr"/>
        <c:lblOffset val="100"/>
        <c:noMultiLvlLbl val="1"/>
      </c:catAx>
      <c:valAx>
        <c:axId val="33430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3430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92</xdr:row>
      <xdr:rowOff>152401</xdr:rowOff>
    </xdr:from>
    <xdr:to>
      <xdr:col>6</xdr:col>
      <xdr:colOff>419100</xdr:colOff>
      <xdr:row>108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17</xdr:col>
      <xdr:colOff>133351</xdr:colOff>
      <xdr:row>109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6</xdr:col>
      <xdr:colOff>333376</xdr:colOff>
      <xdr:row>126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17</xdr:col>
      <xdr:colOff>133351</xdr:colOff>
      <xdr:row>126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70</xdr:row>
      <xdr:rowOff>171450</xdr:rowOff>
    </xdr:from>
    <xdr:to>
      <xdr:col>17</xdr:col>
      <xdr:colOff>314325</xdr:colOff>
      <xdr:row>85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86</xdr:row>
      <xdr:rowOff>9525</xdr:rowOff>
    </xdr:from>
    <xdr:to>
      <xdr:col>17</xdr:col>
      <xdr:colOff>333375</xdr:colOff>
      <xdr:row>100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6</xdr:col>
      <xdr:colOff>466725</xdr:colOff>
      <xdr:row>100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6</xdr:col>
      <xdr:colOff>466725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101</xdr:row>
      <xdr:rowOff>152401</xdr:rowOff>
    </xdr:from>
    <xdr:to>
      <xdr:col>6</xdr:col>
      <xdr:colOff>419100</xdr:colOff>
      <xdr:row>117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133351</xdr:colOff>
      <xdr:row>118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6</xdr:col>
      <xdr:colOff>333376</xdr:colOff>
      <xdr:row>135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17</xdr:col>
      <xdr:colOff>133351</xdr:colOff>
      <xdr:row>135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50</xdr:row>
      <xdr:rowOff>171450</xdr:rowOff>
    </xdr:from>
    <xdr:to>
      <xdr:col>17</xdr:col>
      <xdr:colOff>314325</xdr:colOff>
      <xdr:row>65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66</xdr:row>
      <xdr:rowOff>9525</xdr:rowOff>
    </xdr:from>
    <xdr:to>
      <xdr:col>17</xdr:col>
      <xdr:colOff>333375</xdr:colOff>
      <xdr:row>80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6</xdr:col>
      <xdr:colOff>466725</xdr:colOff>
      <xdr:row>80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6</xdr:col>
      <xdr:colOff>466725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81</xdr:row>
      <xdr:rowOff>152401</xdr:rowOff>
    </xdr:from>
    <xdr:to>
      <xdr:col>6</xdr:col>
      <xdr:colOff>419100</xdr:colOff>
      <xdr:row>97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133351</xdr:colOff>
      <xdr:row>98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99</xdr:row>
      <xdr:rowOff>0</xdr:rowOff>
    </xdr:from>
    <xdr:to>
      <xdr:col>6</xdr:col>
      <xdr:colOff>333376</xdr:colOff>
      <xdr:row>115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17</xdr:col>
      <xdr:colOff>133351</xdr:colOff>
      <xdr:row>115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36"/>
  <sheetViews>
    <sheetView topLeftCell="D10" zoomScaleNormal="100" workbookViewId="0">
      <selection activeCell="R29" sqref="R29"/>
    </sheetView>
  </sheetViews>
  <sheetFormatPr defaultColWidth="8.85546875" defaultRowHeight="15" x14ac:dyDescent="0.25"/>
  <cols>
    <col min="3" max="3" width="15" customWidth="1"/>
  </cols>
  <sheetData>
    <row r="2" spans="2:52" x14ac:dyDescent="0.25">
      <c r="D2" s="222" t="s">
        <v>0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9"/>
      <c r="P2" s="222" t="s">
        <v>39</v>
      </c>
      <c r="Q2" s="223"/>
      <c r="R2" s="223"/>
      <c r="S2" s="223"/>
      <c r="T2" s="223"/>
      <c r="U2" s="223"/>
      <c r="V2" s="223"/>
      <c r="W2" s="223"/>
      <c r="X2" s="218"/>
      <c r="Y2" s="217" t="s">
        <v>42</v>
      </c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9"/>
      <c r="AM2" s="217" t="s">
        <v>71</v>
      </c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9"/>
    </row>
    <row r="3" spans="2:52" x14ac:dyDescent="0.25">
      <c r="D3" s="227" t="s">
        <v>1</v>
      </c>
      <c r="E3" s="228"/>
      <c r="F3" s="228"/>
      <c r="G3" s="228"/>
      <c r="H3" s="228"/>
      <c r="I3" s="228"/>
      <c r="J3" s="222" t="s">
        <v>2</v>
      </c>
      <c r="K3" s="223"/>
      <c r="L3" s="223"/>
      <c r="M3" s="223"/>
      <c r="N3" s="223"/>
      <c r="O3" s="229"/>
      <c r="P3" s="222" t="s">
        <v>40</v>
      </c>
      <c r="Q3" s="223"/>
      <c r="R3" s="223"/>
      <c r="S3" s="223"/>
      <c r="T3" s="223"/>
      <c r="U3" s="222" t="s">
        <v>41</v>
      </c>
      <c r="V3" s="223"/>
      <c r="W3" s="223"/>
      <c r="X3" s="218"/>
      <c r="Y3" s="214" t="s">
        <v>54</v>
      </c>
      <c r="Z3" s="215"/>
      <c r="AA3" s="215"/>
      <c r="AB3" s="215"/>
      <c r="AC3" s="215"/>
      <c r="AD3" s="215"/>
      <c r="AE3" s="216"/>
      <c r="AF3" s="214" t="s">
        <v>55</v>
      </c>
      <c r="AG3" s="215"/>
      <c r="AH3" s="215"/>
      <c r="AI3" s="215"/>
      <c r="AJ3" s="215"/>
      <c r="AK3" s="215"/>
      <c r="AL3" s="216"/>
      <c r="AM3" s="217" t="s">
        <v>69</v>
      </c>
      <c r="AN3" s="218"/>
      <c r="AO3" s="218"/>
      <c r="AP3" s="218"/>
      <c r="AQ3" s="218"/>
      <c r="AR3" s="218"/>
      <c r="AS3" s="218"/>
      <c r="AT3" s="217" t="s">
        <v>70</v>
      </c>
      <c r="AU3" s="218"/>
      <c r="AV3" s="218"/>
      <c r="AW3" s="218"/>
      <c r="AX3" s="218"/>
      <c r="AY3" s="218"/>
      <c r="AZ3" s="219"/>
    </row>
    <row r="4" spans="2:52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  <c r="AM4" s="104">
        <v>42064</v>
      </c>
      <c r="AN4" s="104">
        <v>42065</v>
      </c>
      <c r="AO4" s="104">
        <v>42066</v>
      </c>
      <c r="AP4" s="104">
        <v>42067</v>
      </c>
      <c r="AQ4" s="104">
        <v>42068</v>
      </c>
      <c r="AR4" s="104">
        <v>42069</v>
      </c>
      <c r="AS4" s="104">
        <v>42070</v>
      </c>
      <c r="AT4" s="104">
        <v>42071</v>
      </c>
      <c r="AU4" s="104">
        <v>42072</v>
      </c>
      <c r="AV4" s="104">
        <v>42073</v>
      </c>
      <c r="AW4" s="104">
        <v>42074</v>
      </c>
      <c r="AX4" s="104">
        <v>42075</v>
      </c>
      <c r="AY4" s="104">
        <v>42076</v>
      </c>
      <c r="AZ4" s="104">
        <v>42077</v>
      </c>
    </row>
    <row r="5" spans="2:52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7">
        <v>22</v>
      </c>
      <c r="Z5" s="147">
        <v>23</v>
      </c>
      <c r="AA5" s="147">
        <v>24</v>
      </c>
      <c r="AB5" s="147">
        <v>25</v>
      </c>
      <c r="AC5" s="147">
        <v>26</v>
      </c>
      <c r="AD5" s="147">
        <v>27</v>
      </c>
      <c r="AE5" s="147">
        <v>28</v>
      </c>
      <c r="AF5" s="147">
        <v>29</v>
      </c>
      <c r="AG5" s="147">
        <v>30</v>
      </c>
      <c r="AH5" s="147">
        <v>31</v>
      </c>
      <c r="AI5" s="147">
        <v>32</v>
      </c>
      <c r="AJ5" s="147">
        <v>33</v>
      </c>
      <c r="AK5" s="147">
        <v>34</v>
      </c>
      <c r="AL5" s="147">
        <v>35</v>
      </c>
      <c r="AM5" s="147">
        <v>36</v>
      </c>
      <c r="AN5" s="147">
        <v>37</v>
      </c>
      <c r="AO5" s="147">
        <v>38</v>
      </c>
      <c r="AP5" s="147">
        <v>39</v>
      </c>
      <c r="AQ5" s="147">
        <v>40</v>
      </c>
      <c r="AR5" s="147">
        <v>41</v>
      </c>
      <c r="AS5" s="147">
        <v>42</v>
      </c>
      <c r="AT5" s="147">
        <v>43</v>
      </c>
      <c r="AU5" s="147">
        <v>44</v>
      </c>
      <c r="AV5" s="147">
        <v>45</v>
      </c>
      <c r="AW5" s="147">
        <v>46</v>
      </c>
      <c r="AX5" s="147">
        <v>47</v>
      </c>
      <c r="AY5" s="147">
        <v>48</v>
      </c>
      <c r="AZ5" s="147">
        <v>49</v>
      </c>
    </row>
    <row r="6" spans="2:52" x14ac:dyDescent="0.25">
      <c r="B6" s="230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5">
        <f>'Sp3'!Q42</f>
        <v>0</v>
      </c>
      <c r="AM6" s="192">
        <f>'Sp4'!D50</f>
        <v>0</v>
      </c>
      <c r="AN6" s="145">
        <f>'Sp4'!E50</f>
        <v>0</v>
      </c>
      <c r="AO6" s="145">
        <f>'Sp4'!F50</f>
        <v>0</v>
      </c>
      <c r="AP6" s="145">
        <f>'Sp4'!G50</f>
        <v>0</v>
      </c>
      <c r="AQ6" s="145">
        <f>'Sp4'!H50</f>
        <v>0</v>
      </c>
      <c r="AR6" s="145">
        <f>'Sp4'!I50</f>
        <v>0</v>
      </c>
      <c r="AS6" s="145">
        <f>'Sp4'!J50</f>
        <v>0</v>
      </c>
      <c r="AT6" s="145">
        <f>'Sp4'!K50</f>
        <v>0</v>
      </c>
      <c r="AU6" s="145">
        <f>'Sp4'!L50</f>
        <v>3</v>
      </c>
      <c r="AV6" s="145">
        <f>'Sp4'!M50</f>
        <v>6</v>
      </c>
      <c r="AW6" s="145">
        <f>'Sp4'!N50</f>
        <v>0</v>
      </c>
      <c r="AX6" s="145">
        <f>'Sp4'!O50</f>
        <v>5.5</v>
      </c>
      <c r="AY6" s="145">
        <f>'Sp4'!P50</f>
        <v>5</v>
      </c>
      <c r="AZ6" s="146">
        <f>'Sp4'!Q50</f>
        <v>2</v>
      </c>
    </row>
    <row r="7" spans="2:52" x14ac:dyDescent="0.25">
      <c r="B7" s="231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3">
        <f>'Sp3'!Q43</f>
        <v>5</v>
      </c>
      <c r="AM7" s="65">
        <f>'Sp4'!D51</f>
        <v>0</v>
      </c>
      <c r="AN7" s="63">
        <f>'Sp4'!E51</f>
        <v>0</v>
      </c>
      <c r="AO7" s="63">
        <f>'Sp4'!F51</f>
        <v>0</v>
      </c>
      <c r="AP7" s="63">
        <f>'Sp4'!G51</f>
        <v>0</v>
      </c>
      <c r="AQ7" s="63">
        <f>'Sp4'!H51</f>
        <v>4</v>
      </c>
      <c r="AR7" s="63">
        <f>'Sp4'!I51</f>
        <v>0</v>
      </c>
      <c r="AS7" s="63">
        <f>'Sp4'!J51</f>
        <v>0</v>
      </c>
      <c r="AT7" s="63">
        <f>'Sp4'!K51</f>
        <v>0</v>
      </c>
      <c r="AU7" s="63">
        <f>'Sp4'!L51</f>
        <v>0</v>
      </c>
      <c r="AV7" s="63">
        <f>'Sp4'!M51</f>
        <v>0</v>
      </c>
      <c r="AW7" s="63">
        <f>'Sp4'!N51</f>
        <v>0</v>
      </c>
      <c r="AX7" s="63">
        <f>'Sp4'!O51</f>
        <v>4.25</v>
      </c>
      <c r="AY7" s="63">
        <f>'Sp4'!P51</f>
        <v>10</v>
      </c>
      <c r="AZ7" s="66">
        <f>'Sp4'!Q51</f>
        <v>5.75</v>
      </c>
    </row>
    <row r="8" spans="2:52" x14ac:dyDescent="0.25">
      <c r="B8" s="231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3">
        <f>'Sp3'!Q44</f>
        <v>0</v>
      </c>
      <c r="AM8" s="65">
        <f>'Sp4'!D52</f>
        <v>0</v>
      </c>
      <c r="AN8" s="63">
        <f>'Sp4'!E52</f>
        <v>0</v>
      </c>
      <c r="AO8" s="63">
        <f>'Sp4'!F52</f>
        <v>0</v>
      </c>
      <c r="AP8" s="63">
        <f>'Sp4'!G52</f>
        <v>0</v>
      </c>
      <c r="AQ8" s="63">
        <f>'Sp4'!H52</f>
        <v>0</v>
      </c>
      <c r="AR8" s="63">
        <f>'Sp4'!I52</f>
        <v>0</v>
      </c>
      <c r="AS8" s="63">
        <f>'Sp4'!J52</f>
        <v>0</v>
      </c>
      <c r="AT8" s="63">
        <f>'Sp4'!K52</f>
        <v>0</v>
      </c>
      <c r="AU8" s="63">
        <f>'Sp4'!L52</f>
        <v>0</v>
      </c>
      <c r="AV8" s="63">
        <f>'Sp4'!M52</f>
        <v>0</v>
      </c>
      <c r="AW8" s="63">
        <f>'Sp4'!N52</f>
        <v>0</v>
      </c>
      <c r="AX8" s="63">
        <f>'Sp4'!O52</f>
        <v>0</v>
      </c>
      <c r="AY8" s="63">
        <f>'Sp4'!P52</f>
        <v>0</v>
      </c>
      <c r="AZ8" s="66">
        <f>'Sp4'!Q52</f>
        <v>8</v>
      </c>
    </row>
    <row r="9" spans="2:52" x14ac:dyDescent="0.25">
      <c r="B9" s="232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25">
        <f>'Sp3'!Q41</f>
        <v>5</v>
      </c>
      <c r="AM9" s="129">
        <f>'Sp4'!D49</f>
        <v>0</v>
      </c>
      <c r="AN9" s="125">
        <f>'Sp4'!E49</f>
        <v>0</v>
      </c>
      <c r="AO9" s="125">
        <f>'Sp4'!F49</f>
        <v>0</v>
      </c>
      <c r="AP9" s="125">
        <f>'Sp4'!G49</f>
        <v>0</v>
      </c>
      <c r="AQ9" s="125">
        <f>'Sp4'!H49</f>
        <v>4</v>
      </c>
      <c r="AR9" s="125">
        <f>'Sp4'!I49</f>
        <v>0</v>
      </c>
      <c r="AS9" s="125">
        <f>'Sp4'!J49</f>
        <v>0</v>
      </c>
      <c r="AT9" s="125">
        <f>'Sp4'!K49</f>
        <v>0</v>
      </c>
      <c r="AU9" s="125">
        <f>'Sp4'!L49</f>
        <v>3</v>
      </c>
      <c r="AV9" s="125">
        <f>'Sp4'!M49</f>
        <v>6</v>
      </c>
      <c r="AW9" s="125">
        <f>'Sp4'!N49</f>
        <v>0</v>
      </c>
      <c r="AX9" s="125">
        <f>'Sp4'!O49</f>
        <v>9.75</v>
      </c>
      <c r="AY9" s="125">
        <f>'Sp4'!P49</f>
        <v>15</v>
      </c>
      <c r="AZ9" s="130">
        <f>'Sp4'!Q49</f>
        <v>15.75</v>
      </c>
    </row>
    <row r="10" spans="2:52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  <c r="AM10" s="67"/>
      <c r="AN10" s="57"/>
      <c r="AO10" s="57"/>
      <c r="AP10" s="57"/>
      <c r="AQ10" s="57"/>
      <c r="AT10" s="57"/>
      <c r="AU10" s="57"/>
      <c r="AV10" s="57"/>
      <c r="AW10" s="57"/>
    </row>
    <row r="11" spans="2:52" ht="15" customHeight="1" x14ac:dyDescent="0.25">
      <c r="B11" s="230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  <c r="AM11" s="131">
        <f>AVERAGE($D$6:AM6)</f>
        <v>0.65972222222222221</v>
      </c>
      <c r="AN11" s="126">
        <f>AVERAGE($D$6:AN6)</f>
        <v>0.64189189189189189</v>
      </c>
      <c r="AO11" s="126">
        <f>AVERAGE($D$6:AO6)</f>
        <v>0.625</v>
      </c>
      <c r="AP11" s="126">
        <f>AVERAGE($D$6:AP6)</f>
        <v>0.60897435897435892</v>
      </c>
      <c r="AQ11" s="126">
        <f>AVERAGE($D$6:AQ6)</f>
        <v>0.59375</v>
      </c>
      <c r="AR11" s="126">
        <f>AVERAGE($D$6:AR6)</f>
        <v>0.57926829268292679</v>
      </c>
      <c r="AS11" s="126">
        <f>AVERAGE($D$6:AS6)</f>
        <v>0.56547619047619047</v>
      </c>
      <c r="AT11" s="126">
        <f>AVERAGE($D$6:AT6)</f>
        <v>0.55232558139534882</v>
      </c>
      <c r="AU11" s="126">
        <f>AVERAGE($D$6:AU6)</f>
        <v>0.60795454545454541</v>
      </c>
      <c r="AV11" s="126">
        <f>AVERAGE($D$6:AV6)</f>
        <v>0.72777777777777775</v>
      </c>
      <c r="AW11" s="126">
        <f>AVERAGE($D$6:AW6)</f>
        <v>0.71195652173913049</v>
      </c>
      <c r="AX11" s="126">
        <f>AVERAGE($D$6:AX6)</f>
        <v>0.81382978723404253</v>
      </c>
      <c r="AY11" s="126">
        <f>AVERAGE($D$6:AY6)</f>
        <v>0.90104166666666663</v>
      </c>
      <c r="AZ11" s="132">
        <f>AVERAGE($D$6:AZ6)</f>
        <v>0.92346938775510201</v>
      </c>
    </row>
    <row r="12" spans="2:52" x14ac:dyDescent="0.25">
      <c r="B12" s="231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  <c r="AM12" s="103">
        <f>AVERAGE($D$7:AM7)</f>
        <v>1.4722222222222223</v>
      </c>
      <c r="AN12" s="38">
        <f>AVERAGE($D$7:AN7)</f>
        <v>1.4324324324324325</v>
      </c>
      <c r="AO12" s="38">
        <f>AVERAGE($D$7:AO7)</f>
        <v>1.3947368421052631</v>
      </c>
      <c r="AP12" s="38">
        <f>AVERAGE($D$7:AP7)</f>
        <v>1.358974358974359</v>
      </c>
      <c r="AQ12" s="38">
        <f>AVERAGE($D$7:AQ7)</f>
        <v>1.425</v>
      </c>
      <c r="AR12" s="38">
        <f>AVERAGE($D$7:AR7)</f>
        <v>1.3902439024390243</v>
      </c>
      <c r="AS12" s="38">
        <f>AVERAGE($D$7:AS7)</f>
        <v>1.3571428571428572</v>
      </c>
      <c r="AT12" s="38">
        <f>AVERAGE($D$7:AT7)</f>
        <v>1.3255813953488371</v>
      </c>
      <c r="AU12" s="38">
        <f>AVERAGE($D$7:AU7)</f>
        <v>1.2954545454545454</v>
      </c>
      <c r="AV12" s="38">
        <f>AVERAGE($D$7:AV7)</f>
        <v>1.2666666666666666</v>
      </c>
      <c r="AW12" s="38">
        <f>AVERAGE($D$7:AW7)</f>
        <v>1.2391304347826086</v>
      </c>
      <c r="AX12" s="38">
        <f>AVERAGE($D$7:AX7)</f>
        <v>1.303191489361702</v>
      </c>
      <c r="AY12" s="38">
        <f>AVERAGE($D$7:AY7)</f>
        <v>1.484375</v>
      </c>
      <c r="AZ12" s="39">
        <f>AVERAGE($D$7:AZ7)</f>
        <v>1.5714285714285714</v>
      </c>
    </row>
    <row r="13" spans="2:52" x14ac:dyDescent="0.25">
      <c r="B13" s="231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  <c r="AM13" s="103">
        <f>AVERAGE($D$8:AM8)</f>
        <v>0.30555555555555558</v>
      </c>
      <c r="AN13" s="38">
        <f>AVERAGE($D$8:AN8)</f>
        <v>0.29729729729729731</v>
      </c>
      <c r="AO13" s="38">
        <f>AVERAGE($D$8:AO8)</f>
        <v>0.28947368421052633</v>
      </c>
      <c r="AP13" s="38">
        <f>AVERAGE($D$8:AP8)</f>
        <v>0.28205128205128205</v>
      </c>
      <c r="AQ13" s="38">
        <f>AVERAGE($D$8:AQ8)</f>
        <v>0.27500000000000002</v>
      </c>
      <c r="AR13" s="38">
        <f>AVERAGE($D$8:AR8)</f>
        <v>0.26829268292682928</v>
      </c>
      <c r="AS13" s="38">
        <f>AVERAGE($D$8:AS8)</f>
        <v>0.26190476190476192</v>
      </c>
      <c r="AT13" s="38">
        <f>AVERAGE($D$8:AT8)</f>
        <v>0.2558139534883721</v>
      </c>
      <c r="AU13" s="38">
        <f>AVERAGE($D$8:AU8)</f>
        <v>0.25</v>
      </c>
      <c r="AV13" s="38">
        <f>AVERAGE($D$8:AV8)</f>
        <v>0.24444444444444444</v>
      </c>
      <c r="AW13" s="38">
        <f>AVERAGE($D$8:AW8)</f>
        <v>0.2391304347826087</v>
      </c>
      <c r="AX13" s="38">
        <f>AVERAGE($D$8:AX8)</f>
        <v>0.23404255319148937</v>
      </c>
      <c r="AY13" s="38">
        <f>AVERAGE($D$8:AY8)</f>
        <v>0.22916666666666666</v>
      </c>
      <c r="AZ13" s="39">
        <f>AVERAGE($D$8:AZ8)</f>
        <v>0.38775510204081631</v>
      </c>
    </row>
    <row r="14" spans="2:52" x14ac:dyDescent="0.25">
      <c r="B14" s="232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  <c r="AM14" s="133">
        <f>AVERAGE($D$9:AM9)</f>
        <v>2.4375</v>
      </c>
      <c r="AN14" s="127">
        <f>AVERAGE($D$9:AN9)</f>
        <v>2.3716216216216215</v>
      </c>
      <c r="AO14" s="127">
        <f>AVERAGE($D$9:AO9)</f>
        <v>2.3092105263157894</v>
      </c>
      <c r="AP14" s="127">
        <f>AVERAGE($D$9:AP9)</f>
        <v>2.25</v>
      </c>
      <c r="AQ14" s="127">
        <f>AVERAGE($D$9:AQ9)</f>
        <v>2.2937500000000002</v>
      </c>
      <c r="AR14" s="127">
        <f>AVERAGE($D$9:AR9)</f>
        <v>2.2378048780487805</v>
      </c>
      <c r="AS14" s="127">
        <f>AVERAGE($D$9:AS9)</f>
        <v>2.1845238095238093</v>
      </c>
      <c r="AT14" s="127">
        <f>AVERAGE($D$9:AT9)</f>
        <v>2.1337209302325579</v>
      </c>
      <c r="AU14" s="127">
        <f>AVERAGE($D$9:AU9)</f>
        <v>2.1534090909090908</v>
      </c>
      <c r="AV14" s="127">
        <f>AVERAGE($D$9:AV9)</f>
        <v>2.2388888888888889</v>
      </c>
      <c r="AW14" s="127">
        <f>AVERAGE($D$9:AW9)</f>
        <v>2.1902173913043477</v>
      </c>
      <c r="AX14" s="127">
        <f>AVERAGE($D$9:AX9)</f>
        <v>2.3510638297872339</v>
      </c>
      <c r="AY14" s="127">
        <f>AVERAGE($D$9:AY9)</f>
        <v>2.6145833333333335</v>
      </c>
      <c r="AZ14" s="134">
        <f>AVERAGE($D$9:AZ9)</f>
        <v>2.8826530612244898</v>
      </c>
    </row>
    <row r="15" spans="2:52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  <c r="AM15" s="67"/>
      <c r="AN15" s="57"/>
      <c r="AO15" s="57"/>
      <c r="AP15" s="57"/>
      <c r="AQ15" s="57"/>
      <c r="AT15" s="57"/>
      <c r="AU15" s="57"/>
      <c r="AV15" s="57"/>
      <c r="AW15" s="57"/>
    </row>
    <row r="16" spans="2:52" x14ac:dyDescent="0.25">
      <c r="B16" s="224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  <c r="AM16" s="106">
        <f t="shared" ref="AM16:AM19" si="23">AL16+AM6</f>
        <v>23.75</v>
      </c>
      <c r="AN16" s="128">
        <f t="shared" ref="AN16:AN19" si="24">AM16+AN6</f>
        <v>23.75</v>
      </c>
      <c r="AO16" s="128">
        <f>AN16+AO6</f>
        <v>23.75</v>
      </c>
      <c r="AP16" s="128">
        <f t="shared" ref="AP16:AP19" si="25">AO16+AP6</f>
        <v>23.75</v>
      </c>
      <c r="AQ16" s="128">
        <f t="shared" ref="AQ16:AQ19" si="26">AP16+AQ6</f>
        <v>23.75</v>
      </c>
      <c r="AR16" s="128">
        <f t="shared" ref="AR16:AR19" si="27">AQ16+AR6</f>
        <v>23.75</v>
      </c>
      <c r="AS16" s="128">
        <f t="shared" ref="AS16:AS19" si="28">AR16+AS6</f>
        <v>23.75</v>
      </c>
      <c r="AT16" s="128">
        <f t="shared" ref="AT16:AT19" si="29">AS16+AT6</f>
        <v>23.75</v>
      </c>
      <c r="AU16" s="128">
        <f t="shared" ref="AU16:AU19" si="30">AT16+AU6</f>
        <v>26.75</v>
      </c>
      <c r="AV16" s="128">
        <f t="shared" ref="AV16:AV19" si="31">AU16+AV6</f>
        <v>32.75</v>
      </c>
      <c r="AW16" s="128">
        <f t="shared" ref="AW16:AW19" si="32">AV16+AW6</f>
        <v>32.75</v>
      </c>
      <c r="AX16" s="128">
        <f t="shared" ref="AX16:AX19" si="33">AW16+AX6</f>
        <v>38.25</v>
      </c>
      <c r="AY16" s="128">
        <f t="shared" ref="AY16:AY19" si="34">AX16+AY6</f>
        <v>43.25</v>
      </c>
      <c r="AZ16" s="135">
        <f t="shared" ref="AZ16:AZ19" si="35">AY16+AZ6</f>
        <v>45.25</v>
      </c>
    </row>
    <row r="17" spans="2:52" x14ac:dyDescent="0.25">
      <c r="B17" s="225"/>
      <c r="C17" s="70" t="s">
        <v>8</v>
      </c>
      <c r="D17" s="67">
        <f t="shared" ref="D17:D19" si="36">D7</f>
        <v>0</v>
      </c>
      <c r="E17" s="57">
        <f t="shared" ref="E17:P19" si="37">D17+E7</f>
        <v>0</v>
      </c>
      <c r="F17" s="57">
        <f t="shared" si="37"/>
        <v>0</v>
      </c>
      <c r="G17" s="57">
        <f t="shared" si="37"/>
        <v>0</v>
      </c>
      <c r="H17" s="57">
        <f t="shared" si="37"/>
        <v>0</v>
      </c>
      <c r="I17" s="57">
        <f t="shared" si="37"/>
        <v>0</v>
      </c>
      <c r="J17" s="57">
        <f t="shared" si="37"/>
        <v>2</v>
      </c>
      <c r="K17" s="57">
        <f t="shared" si="37"/>
        <v>7</v>
      </c>
      <c r="L17" s="57">
        <f t="shared" si="37"/>
        <v>7</v>
      </c>
      <c r="M17" s="57">
        <f t="shared" si="37"/>
        <v>7</v>
      </c>
      <c r="N17" s="57">
        <f t="shared" si="37"/>
        <v>7</v>
      </c>
      <c r="O17" s="57">
        <f t="shared" si="37"/>
        <v>7</v>
      </c>
      <c r="P17" s="67">
        <f t="shared" si="37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  <c r="AM17" s="67">
        <f t="shared" si="23"/>
        <v>53</v>
      </c>
      <c r="AN17" s="57">
        <f t="shared" si="24"/>
        <v>53</v>
      </c>
      <c r="AO17" s="57">
        <f t="shared" ref="AO17:AO19" si="38">AN17+AO7</f>
        <v>53</v>
      </c>
      <c r="AP17" s="57">
        <f t="shared" si="25"/>
        <v>53</v>
      </c>
      <c r="AQ17" s="57">
        <f t="shared" si="26"/>
        <v>57</v>
      </c>
      <c r="AR17" s="57">
        <f t="shared" si="27"/>
        <v>57</v>
      </c>
      <c r="AS17" s="57">
        <f t="shared" si="28"/>
        <v>57</v>
      </c>
      <c r="AT17" s="57">
        <f t="shared" si="29"/>
        <v>57</v>
      </c>
      <c r="AU17" s="57">
        <f t="shared" si="30"/>
        <v>57</v>
      </c>
      <c r="AV17" s="57">
        <f t="shared" si="31"/>
        <v>57</v>
      </c>
      <c r="AW17" s="57">
        <f t="shared" si="32"/>
        <v>57</v>
      </c>
      <c r="AX17" s="57">
        <f t="shared" si="33"/>
        <v>61.25</v>
      </c>
      <c r="AY17" s="57">
        <f t="shared" si="34"/>
        <v>71.25</v>
      </c>
      <c r="AZ17" s="68">
        <f t="shared" si="35"/>
        <v>77</v>
      </c>
    </row>
    <row r="18" spans="2:52" x14ac:dyDescent="0.25">
      <c r="B18" s="225"/>
      <c r="C18" s="70" t="s">
        <v>9</v>
      </c>
      <c r="D18" s="67">
        <f t="shared" si="36"/>
        <v>0</v>
      </c>
      <c r="E18" s="57">
        <f t="shared" si="37"/>
        <v>0</v>
      </c>
      <c r="F18" s="57">
        <f t="shared" si="37"/>
        <v>0</v>
      </c>
      <c r="G18" s="57">
        <f t="shared" si="37"/>
        <v>0</v>
      </c>
      <c r="H18" s="57">
        <f t="shared" si="37"/>
        <v>0</v>
      </c>
      <c r="I18" s="57">
        <f t="shared" si="37"/>
        <v>0</v>
      </c>
      <c r="J18" s="57">
        <f t="shared" si="37"/>
        <v>1.5</v>
      </c>
      <c r="K18" s="57">
        <f t="shared" si="37"/>
        <v>2</v>
      </c>
      <c r="L18" s="57">
        <f t="shared" si="37"/>
        <v>2</v>
      </c>
      <c r="M18" s="57">
        <f t="shared" si="37"/>
        <v>2</v>
      </c>
      <c r="N18" s="57">
        <f t="shared" si="37"/>
        <v>2</v>
      </c>
      <c r="O18" s="57">
        <f t="shared" si="37"/>
        <v>2</v>
      </c>
      <c r="P18" s="67">
        <f t="shared" si="37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  <c r="AM18" s="67">
        <f t="shared" si="23"/>
        <v>11</v>
      </c>
      <c r="AN18" s="57">
        <f t="shared" si="24"/>
        <v>11</v>
      </c>
      <c r="AO18" s="57">
        <f t="shared" si="38"/>
        <v>11</v>
      </c>
      <c r="AP18" s="57">
        <f t="shared" si="25"/>
        <v>11</v>
      </c>
      <c r="AQ18" s="57">
        <f t="shared" si="26"/>
        <v>11</v>
      </c>
      <c r="AR18" s="57">
        <f t="shared" si="27"/>
        <v>11</v>
      </c>
      <c r="AS18" s="57">
        <f t="shared" si="28"/>
        <v>11</v>
      </c>
      <c r="AT18" s="57">
        <f t="shared" si="29"/>
        <v>11</v>
      </c>
      <c r="AU18" s="57">
        <f t="shared" si="30"/>
        <v>11</v>
      </c>
      <c r="AV18" s="57">
        <f t="shared" si="31"/>
        <v>11</v>
      </c>
      <c r="AW18" s="57">
        <f t="shared" si="32"/>
        <v>11</v>
      </c>
      <c r="AX18" s="57">
        <f t="shared" si="33"/>
        <v>11</v>
      </c>
      <c r="AY18" s="57">
        <f t="shared" si="34"/>
        <v>11</v>
      </c>
      <c r="AZ18" s="68">
        <f t="shared" si="35"/>
        <v>19</v>
      </c>
    </row>
    <row r="19" spans="2:52" x14ac:dyDescent="0.25">
      <c r="B19" s="226"/>
      <c r="C19" s="83" t="s">
        <v>4</v>
      </c>
      <c r="D19" s="72">
        <f t="shared" si="36"/>
        <v>0.75</v>
      </c>
      <c r="E19" s="73">
        <f t="shared" si="37"/>
        <v>0.75</v>
      </c>
      <c r="F19" s="73">
        <f t="shared" si="37"/>
        <v>0.75</v>
      </c>
      <c r="G19" s="73">
        <f t="shared" si="37"/>
        <v>0.75</v>
      </c>
      <c r="H19" s="73">
        <f t="shared" si="37"/>
        <v>0.75</v>
      </c>
      <c r="I19" s="73">
        <f t="shared" si="37"/>
        <v>2.75</v>
      </c>
      <c r="J19" s="73">
        <f t="shared" si="37"/>
        <v>10.25</v>
      </c>
      <c r="K19" s="73">
        <f t="shared" si="37"/>
        <v>15.75</v>
      </c>
      <c r="L19" s="73">
        <f t="shared" si="37"/>
        <v>15.75</v>
      </c>
      <c r="M19" s="73">
        <f t="shared" si="37"/>
        <v>15.75</v>
      </c>
      <c r="N19" s="73">
        <f t="shared" si="37"/>
        <v>15.75</v>
      </c>
      <c r="O19" s="73">
        <f t="shared" si="37"/>
        <v>15.75</v>
      </c>
      <c r="P19" s="72">
        <f t="shared" si="37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  <c r="AM19" s="129">
        <f t="shared" si="23"/>
        <v>87.75</v>
      </c>
      <c r="AN19" s="125">
        <f t="shared" si="24"/>
        <v>87.75</v>
      </c>
      <c r="AO19" s="125">
        <f t="shared" si="38"/>
        <v>87.75</v>
      </c>
      <c r="AP19" s="125">
        <f t="shared" si="25"/>
        <v>87.75</v>
      </c>
      <c r="AQ19" s="125">
        <f t="shared" si="26"/>
        <v>91.75</v>
      </c>
      <c r="AR19" s="125">
        <f t="shared" si="27"/>
        <v>91.75</v>
      </c>
      <c r="AS19" s="125">
        <f t="shared" si="28"/>
        <v>91.75</v>
      </c>
      <c r="AT19" s="125">
        <f t="shared" si="29"/>
        <v>91.75</v>
      </c>
      <c r="AU19" s="125">
        <f t="shared" si="30"/>
        <v>94.75</v>
      </c>
      <c r="AV19" s="125">
        <f t="shared" si="31"/>
        <v>100.75</v>
      </c>
      <c r="AW19" s="125">
        <f t="shared" si="32"/>
        <v>100.75</v>
      </c>
      <c r="AX19" s="125">
        <f t="shared" si="33"/>
        <v>110.5</v>
      </c>
      <c r="AY19" s="125">
        <f t="shared" si="34"/>
        <v>125.5</v>
      </c>
      <c r="AZ19" s="130">
        <f t="shared" si="35"/>
        <v>141.25</v>
      </c>
    </row>
    <row r="21" spans="2:52" ht="15.75" x14ac:dyDescent="0.25">
      <c r="B21" s="235" t="s">
        <v>27</v>
      </c>
      <c r="C21" s="236"/>
      <c r="D21" s="237">
        <v>1</v>
      </c>
      <c r="E21" s="238"/>
      <c r="F21" s="233">
        <v>2</v>
      </c>
      <c r="G21" s="234"/>
      <c r="H21" s="220">
        <v>3</v>
      </c>
      <c r="I21" s="221"/>
      <c r="J21" s="220">
        <v>4</v>
      </c>
      <c r="K21" s="221"/>
    </row>
    <row r="22" spans="2:52" ht="15.75" x14ac:dyDescent="0.25">
      <c r="B22" s="239" t="s">
        <v>28</v>
      </c>
      <c r="C22" s="240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  <c r="J22" s="138">
        <v>7</v>
      </c>
      <c r="K22" s="139">
        <v>8</v>
      </c>
      <c r="M22" s="199" t="s">
        <v>72</v>
      </c>
    </row>
    <row r="23" spans="2:52" x14ac:dyDescent="0.25">
      <c r="B23" s="224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93">
        <f xml:space="preserve"> SUM(AF6:AL6)</f>
        <v>5</v>
      </c>
      <c r="J23" s="194">
        <f xml:space="preserve"> SUM(AM6:AS6)</f>
        <v>0</v>
      </c>
      <c r="K23" s="195">
        <f xml:space="preserve"> SUM(AT6:AZ6)</f>
        <v>21.5</v>
      </c>
      <c r="M23" s="197">
        <f>SUM(D23:K23)</f>
        <v>45.25</v>
      </c>
    </row>
    <row r="24" spans="2:52" x14ac:dyDescent="0.25">
      <c r="B24" s="225"/>
      <c r="C24" s="70" t="s">
        <v>8</v>
      </c>
      <c r="D24" s="98">
        <f t="shared" ref="D24:D26" si="39" xml:space="preserve"> SUM(D7:I7)</f>
        <v>0</v>
      </c>
      <c r="E24" s="91">
        <f t="shared" ref="E24:E26" si="40" xml:space="preserve"> SUM(J7:O7)</f>
        <v>7</v>
      </c>
      <c r="F24" s="98">
        <f t="shared" ref="F24:F26" si="41" xml:space="preserve"> SUM(P7:T7)</f>
        <v>8</v>
      </c>
      <c r="G24" s="90">
        <f xml:space="preserve"> SUM(U7:X7)</f>
        <v>15</v>
      </c>
      <c r="H24" s="98">
        <f xml:space="preserve"> SUM(Y7:AE7)</f>
        <v>18</v>
      </c>
      <c r="I24" s="90">
        <f t="shared" ref="I24:I26" si="42" xml:space="preserve"> SUM(AF7:AL7)</f>
        <v>5</v>
      </c>
      <c r="J24" s="98">
        <f t="shared" ref="J24:J26" si="43" xml:space="preserve"> SUM(AM7:AS7)</f>
        <v>4</v>
      </c>
      <c r="K24" s="91">
        <f t="shared" ref="K24:K26" si="44" xml:space="preserve"> SUM(AT7:AZ7)</f>
        <v>20</v>
      </c>
      <c r="M24" s="197">
        <f t="shared" ref="M24:M26" si="45">SUM(D24:K24)</f>
        <v>77</v>
      </c>
    </row>
    <row r="25" spans="2:52" x14ac:dyDescent="0.25">
      <c r="B25" s="225"/>
      <c r="C25" s="70" t="s">
        <v>9</v>
      </c>
      <c r="D25" s="98">
        <f t="shared" si="39"/>
        <v>0</v>
      </c>
      <c r="E25" s="91">
        <f t="shared" si="40"/>
        <v>2</v>
      </c>
      <c r="F25" s="98">
        <f t="shared" si="41"/>
        <v>0</v>
      </c>
      <c r="G25" s="90">
        <f t="shared" ref="G25:G26" si="46" xml:space="preserve"> SUM(U8:X8)</f>
        <v>0</v>
      </c>
      <c r="H25" s="98">
        <f t="shared" ref="H25:H26" si="47" xml:space="preserve"> SUM(Y8:AE8)</f>
        <v>1</v>
      </c>
      <c r="I25" s="90">
        <f t="shared" si="42"/>
        <v>8</v>
      </c>
      <c r="J25" s="98">
        <f t="shared" si="43"/>
        <v>0</v>
      </c>
      <c r="K25" s="91">
        <f t="shared" si="44"/>
        <v>8</v>
      </c>
      <c r="M25" s="197">
        <f t="shared" si="45"/>
        <v>19</v>
      </c>
    </row>
    <row r="26" spans="2:52" x14ac:dyDescent="0.25">
      <c r="B26" s="226"/>
      <c r="C26" s="83" t="s">
        <v>4</v>
      </c>
      <c r="D26" s="99">
        <f t="shared" si="39"/>
        <v>2.75</v>
      </c>
      <c r="E26" s="93">
        <f t="shared" si="40"/>
        <v>13</v>
      </c>
      <c r="F26" s="99">
        <f t="shared" si="41"/>
        <v>14</v>
      </c>
      <c r="G26" s="137">
        <f t="shared" si="46"/>
        <v>18</v>
      </c>
      <c r="H26" s="142">
        <f t="shared" si="47"/>
        <v>22</v>
      </c>
      <c r="I26" s="137">
        <f t="shared" si="42"/>
        <v>18</v>
      </c>
      <c r="J26" s="142">
        <f t="shared" si="43"/>
        <v>4</v>
      </c>
      <c r="K26" s="143">
        <f t="shared" si="44"/>
        <v>49.5</v>
      </c>
      <c r="M26" s="198">
        <f t="shared" si="45"/>
        <v>141.25</v>
      </c>
    </row>
    <row r="27" spans="2:52" x14ac:dyDescent="0.25">
      <c r="B27" s="86"/>
      <c r="C27" s="87"/>
      <c r="H27" s="57"/>
      <c r="I27" s="57"/>
      <c r="J27" s="57"/>
      <c r="K27" s="57"/>
    </row>
    <row r="28" spans="2:52" x14ac:dyDescent="0.25">
      <c r="B28" s="241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  <c r="J28" s="140">
        <f xml:space="preserve"> AVERAGE($D$23:J23)</f>
        <v>3.3928571428571428</v>
      </c>
      <c r="K28" s="141">
        <f xml:space="preserve"> AVERAGE($D$23:K23)</f>
        <v>5.65625</v>
      </c>
    </row>
    <row r="29" spans="2:52" x14ac:dyDescent="0.25">
      <c r="B29" s="242"/>
      <c r="C29" s="70" t="s">
        <v>8</v>
      </c>
      <c r="D29" s="98">
        <f t="shared" ref="D29:D31" si="48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  <c r="J29" s="98">
        <f xml:space="preserve"> AVERAGE($D$24:J24)</f>
        <v>8.1428571428571423</v>
      </c>
      <c r="K29" s="91">
        <f xml:space="preserve"> AVERAGE($D$24:K24)</f>
        <v>9.625</v>
      </c>
    </row>
    <row r="30" spans="2:52" x14ac:dyDescent="0.25">
      <c r="B30" s="242"/>
      <c r="C30" s="70" t="s">
        <v>9</v>
      </c>
      <c r="D30" s="98">
        <f t="shared" si="48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  <c r="J30" s="98">
        <f xml:space="preserve"> AVERAGE($D$25:J25)</f>
        <v>1.5714285714285714</v>
      </c>
      <c r="K30" s="91">
        <f xml:space="preserve"> AVERAGE($D$25:K25)</f>
        <v>2.375</v>
      </c>
    </row>
    <row r="31" spans="2:52" x14ac:dyDescent="0.25">
      <c r="B31" s="243"/>
      <c r="C31" s="83" t="s">
        <v>4</v>
      </c>
      <c r="D31" s="99">
        <f t="shared" si="48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  <c r="J31" s="142">
        <f xml:space="preserve"> AVERAGE($D$26:J26)</f>
        <v>13.107142857142858</v>
      </c>
      <c r="K31" s="143">
        <f xml:space="preserve"> AVERAGE($D$26:K26)</f>
        <v>17.65625</v>
      </c>
    </row>
    <row r="32" spans="2:52" x14ac:dyDescent="0.25">
      <c r="B32" s="5"/>
      <c r="C32" s="6"/>
      <c r="H32" s="57"/>
      <c r="I32" s="57"/>
      <c r="J32" s="57"/>
      <c r="K32" s="57"/>
    </row>
    <row r="33" spans="2:11" x14ac:dyDescent="0.25">
      <c r="B33" s="224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49" xml:space="preserve"> E33 + F23</f>
        <v>12.75</v>
      </c>
      <c r="G33" s="136">
        <f t="shared" si="49"/>
        <v>15.75</v>
      </c>
      <c r="H33" s="140">
        <f xml:space="preserve"> G33 + H23</f>
        <v>18.75</v>
      </c>
      <c r="I33" s="141">
        <f t="shared" ref="I33:I36" si="50" xml:space="preserve"> H33 + I23</f>
        <v>23.75</v>
      </c>
      <c r="J33" s="140">
        <f xml:space="preserve"> I33 + J23</f>
        <v>23.75</v>
      </c>
      <c r="K33" s="141">
        <f t="shared" ref="K33:K36" si="51" xml:space="preserve"> J33 + K23</f>
        <v>45.25</v>
      </c>
    </row>
    <row r="34" spans="2:11" x14ac:dyDescent="0.25">
      <c r="B34" s="225"/>
      <c r="C34" s="70" t="s">
        <v>8</v>
      </c>
      <c r="D34" s="98">
        <f t="shared" ref="D34:D36" si="52" xml:space="preserve"> D24</f>
        <v>0</v>
      </c>
      <c r="E34" s="91">
        <f t="shared" ref="E34:E36" si="53" xml:space="preserve"> D34 + E24</f>
        <v>7</v>
      </c>
      <c r="F34" s="90">
        <f t="shared" si="49"/>
        <v>15</v>
      </c>
      <c r="G34" s="90">
        <f t="shared" si="49"/>
        <v>30</v>
      </c>
      <c r="H34" s="98">
        <f xml:space="preserve"> G34 + H24</f>
        <v>48</v>
      </c>
      <c r="I34" s="91">
        <f t="shared" si="50"/>
        <v>53</v>
      </c>
      <c r="J34" s="98">
        <f xml:space="preserve"> I34 + J24</f>
        <v>57</v>
      </c>
      <c r="K34" s="91">
        <f t="shared" si="51"/>
        <v>77</v>
      </c>
    </row>
    <row r="35" spans="2:11" x14ac:dyDescent="0.25">
      <c r="B35" s="225"/>
      <c r="C35" s="70" t="s">
        <v>9</v>
      </c>
      <c r="D35" s="98">
        <f t="shared" si="52"/>
        <v>0</v>
      </c>
      <c r="E35" s="91">
        <f t="shared" si="53"/>
        <v>2</v>
      </c>
      <c r="F35" s="90">
        <f t="shared" si="49"/>
        <v>2</v>
      </c>
      <c r="G35" s="90">
        <f t="shared" si="49"/>
        <v>2</v>
      </c>
      <c r="H35" s="98">
        <f t="shared" ref="H35:H36" si="54" xml:space="preserve"> G35 + H25</f>
        <v>3</v>
      </c>
      <c r="I35" s="91">
        <f t="shared" si="50"/>
        <v>11</v>
      </c>
      <c r="J35" s="98">
        <f t="shared" ref="J35:J36" si="55" xml:space="preserve"> I35 + J25</f>
        <v>11</v>
      </c>
      <c r="K35" s="91">
        <f t="shared" si="51"/>
        <v>19</v>
      </c>
    </row>
    <row r="36" spans="2:11" x14ac:dyDescent="0.25">
      <c r="B36" s="226"/>
      <c r="C36" s="83" t="s">
        <v>4</v>
      </c>
      <c r="D36" s="99">
        <f t="shared" si="52"/>
        <v>2.75</v>
      </c>
      <c r="E36" s="93">
        <f t="shared" si="53"/>
        <v>15.75</v>
      </c>
      <c r="F36" s="92">
        <f t="shared" si="49"/>
        <v>29.75</v>
      </c>
      <c r="G36" s="137">
        <f t="shared" si="49"/>
        <v>47.75</v>
      </c>
      <c r="H36" s="142">
        <f t="shared" si="54"/>
        <v>69.75</v>
      </c>
      <c r="I36" s="143">
        <f t="shared" si="50"/>
        <v>87.75</v>
      </c>
      <c r="J36" s="142">
        <f t="shared" si="55"/>
        <v>91.75</v>
      </c>
      <c r="K36" s="143">
        <f t="shared" si="51"/>
        <v>141.25</v>
      </c>
    </row>
  </sheetData>
  <mergeCells count="24">
    <mergeCell ref="AM2:AZ2"/>
    <mergeCell ref="AM3:AS3"/>
    <mergeCell ref="AT3:AZ3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  <mergeCell ref="Y3:AE3"/>
    <mergeCell ref="AF3:AL3"/>
    <mergeCell ref="Y2:AL2"/>
    <mergeCell ref="H21:I21"/>
    <mergeCell ref="J21:K21"/>
    <mergeCell ref="P3:T3"/>
    <mergeCell ref="U3:X3"/>
    <mergeCell ref="P2:X2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25" sqref="P25"/>
    </sheetView>
  </sheetViews>
  <sheetFormatPr defaultColWidth="8.85546875" defaultRowHeight="15" x14ac:dyDescent="0.25"/>
  <cols>
    <col min="3" max="3" width="24.7109375" customWidth="1"/>
    <col min="16" max="16" width="13.7109375" customWidth="1"/>
  </cols>
  <sheetData>
    <row r="1" spans="1:16" x14ac:dyDescent="0.25">
      <c r="D1" s="222" t="s">
        <v>1</v>
      </c>
      <c r="E1" s="223"/>
      <c r="F1" s="223"/>
      <c r="G1" s="223"/>
      <c r="H1" s="223"/>
      <c r="I1" s="229"/>
      <c r="J1" s="228" t="s">
        <v>2</v>
      </c>
      <c r="K1" s="228"/>
      <c r="L1" s="228"/>
      <c r="M1" s="228"/>
      <c r="N1" s="228"/>
      <c r="O1" s="263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253" t="s">
        <v>20</v>
      </c>
      <c r="B5" s="264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254"/>
      <c r="B6" s="265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254"/>
      <c r="B7" s="265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254"/>
      <c r="B8" s="265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254"/>
      <c r="B9" s="265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254"/>
      <c r="B10" s="265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254"/>
      <c r="B11" s="265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254"/>
      <c r="B12" s="265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254"/>
      <c r="B13" s="265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254"/>
      <c r="B14" s="265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254"/>
      <c r="B15" s="265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254"/>
      <c r="B16" s="266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254"/>
      <c r="B17" s="264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254"/>
      <c r="B18" s="265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254"/>
      <c r="B19" s="265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254"/>
      <c r="B20" s="266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254"/>
      <c r="B21" s="267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254"/>
      <c r="B22" s="268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254"/>
      <c r="B23" s="268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255"/>
      <c r="B24" s="269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224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225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225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226"/>
      <c r="B33" s="261" t="s">
        <v>25</v>
      </c>
      <c r="C33" s="262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256" t="s">
        <v>24</v>
      </c>
      <c r="B36" s="245" t="s">
        <v>7</v>
      </c>
      <c r="C36" s="246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257"/>
      <c r="B37" s="247" t="s">
        <v>8</v>
      </c>
      <c r="C37" s="248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257"/>
      <c r="B38" s="249" t="s">
        <v>9</v>
      </c>
      <c r="C38" s="250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258"/>
      <c r="B39" s="259" t="s">
        <v>25</v>
      </c>
      <c r="C39" s="260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244" t="s">
        <v>26</v>
      </c>
      <c r="B41" s="245" t="s">
        <v>7</v>
      </c>
      <c r="C41" s="246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244"/>
      <c r="B42" s="247" t="s">
        <v>8</v>
      </c>
      <c r="C42" s="248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244"/>
      <c r="B43" s="249" t="s">
        <v>9</v>
      </c>
      <c r="C43" s="250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244"/>
      <c r="B44" s="251" t="s">
        <v>25</v>
      </c>
      <c r="C44" s="252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D1:I1"/>
    <mergeCell ref="J1:O1"/>
    <mergeCell ref="B5:B16"/>
    <mergeCell ref="B17:B20"/>
    <mergeCell ref="B21:B24"/>
    <mergeCell ref="A5:A24"/>
    <mergeCell ref="A36:A39"/>
    <mergeCell ref="B36:C36"/>
    <mergeCell ref="B37:C37"/>
    <mergeCell ref="B38:C38"/>
    <mergeCell ref="B39:C39"/>
    <mergeCell ref="B33:C33"/>
    <mergeCell ref="A30:A33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18" sqref="L18"/>
    </sheetView>
  </sheetViews>
  <sheetFormatPr defaultColWidth="8.85546875"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222" t="s">
        <v>1</v>
      </c>
      <c r="E1" s="223"/>
      <c r="F1" s="223"/>
      <c r="G1" s="223"/>
      <c r="H1" s="223"/>
      <c r="I1" s="222" t="s">
        <v>2</v>
      </c>
      <c r="J1" s="223"/>
      <c r="K1" s="223"/>
      <c r="L1" s="229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253" t="s">
        <v>30</v>
      </c>
      <c r="B5" s="270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254"/>
      <c r="B6" s="271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254"/>
      <c r="B7" s="271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254"/>
      <c r="B8" s="272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254"/>
      <c r="B9" s="275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254"/>
      <c r="B10" s="276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254"/>
      <c r="B11" s="276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254"/>
      <c r="B12" s="276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254"/>
      <c r="B13" s="276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254"/>
      <c r="B14" s="276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254"/>
      <c r="B15" s="276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254"/>
      <c r="B16" s="276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253" t="s">
        <v>35</v>
      </c>
      <c r="B17" s="264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254"/>
      <c r="B18" s="265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254"/>
      <c r="B19" s="265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254"/>
      <c r="B20" s="265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254"/>
      <c r="B21" s="273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254"/>
      <c r="B22" s="273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254"/>
      <c r="B23" s="273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255"/>
      <c r="B24" s="274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277" t="s">
        <v>38</v>
      </c>
      <c r="C25" s="277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224" t="s">
        <v>5</v>
      </c>
      <c r="B30" s="278" t="s">
        <v>7</v>
      </c>
      <c r="C30" s="279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225"/>
      <c r="B31" s="280" t="s">
        <v>8</v>
      </c>
      <c r="C31" s="248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225"/>
      <c r="B32" s="281" t="s">
        <v>9</v>
      </c>
      <c r="C32" s="250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226"/>
      <c r="B33" s="261" t="s">
        <v>25</v>
      </c>
      <c r="C33" s="262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256" t="s">
        <v>24</v>
      </c>
      <c r="B36" s="245" t="s">
        <v>7</v>
      </c>
      <c r="C36" s="246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257"/>
      <c r="B37" s="247" t="s">
        <v>8</v>
      </c>
      <c r="C37" s="248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257"/>
      <c r="B38" s="249" t="s">
        <v>9</v>
      </c>
      <c r="C38" s="250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258"/>
      <c r="B39" s="259" t="s">
        <v>25</v>
      </c>
      <c r="C39" s="260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244" t="s">
        <v>26</v>
      </c>
      <c r="B41" s="245" t="s">
        <v>7</v>
      </c>
      <c r="C41" s="246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244"/>
      <c r="B42" s="247" t="s">
        <v>8</v>
      </c>
      <c r="C42" s="248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244"/>
      <c r="B43" s="249" t="s">
        <v>9</v>
      </c>
      <c r="C43" s="250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244"/>
      <c r="B44" s="251" t="s">
        <v>25</v>
      </c>
      <c r="C44" s="252"/>
      <c r="D44" s="31">
        <f xml:space="preserve"> D39</f>
        <v>14</v>
      </c>
      <c r="E44" s="31">
        <f xml:space="preserve"> AVERAGE(D39:E39)</f>
        <v>16</v>
      </c>
    </row>
  </sheetData>
  <mergeCells count="24">
    <mergeCell ref="A36:A39"/>
    <mergeCell ref="B36:C36"/>
    <mergeCell ref="B37:C37"/>
    <mergeCell ref="B38:C38"/>
    <mergeCell ref="B39:C39"/>
    <mergeCell ref="A41:A44"/>
    <mergeCell ref="B41:C41"/>
    <mergeCell ref="B42:C42"/>
    <mergeCell ref="B43:C43"/>
    <mergeCell ref="B44:C44"/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7" workbookViewId="0">
      <selection activeCell="G46" sqref="G46"/>
    </sheetView>
  </sheetViews>
  <sheetFormatPr defaultColWidth="8.85546875" defaultRowHeight="15" x14ac:dyDescent="0.25"/>
  <cols>
    <col min="2" max="2" width="12.28515625" customWidth="1"/>
    <col min="3" max="3" width="41.28515625" customWidth="1"/>
  </cols>
  <sheetData>
    <row r="1" spans="1:18" x14ac:dyDescent="0.25">
      <c r="D1" s="217" t="s">
        <v>1</v>
      </c>
      <c r="E1" s="218"/>
      <c r="F1" s="218"/>
      <c r="G1" s="218"/>
      <c r="H1" s="218"/>
      <c r="I1" s="218"/>
      <c r="J1" s="218"/>
      <c r="K1" s="217" t="s">
        <v>2</v>
      </c>
      <c r="L1" s="218"/>
      <c r="M1" s="218"/>
      <c r="N1" s="218"/>
      <c r="O1" s="218"/>
      <c r="P1" s="218"/>
      <c r="Q1" s="219"/>
    </row>
    <row r="2" spans="1:18" x14ac:dyDescent="0.25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 x14ac:dyDescent="0.25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 x14ac:dyDescent="0.25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 x14ac:dyDescent="0.25">
      <c r="A5" s="282" t="s">
        <v>30</v>
      </c>
      <c r="B5" s="285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 x14ac:dyDescent="0.25">
      <c r="A6" s="283"/>
      <c r="B6" s="271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283"/>
      <c r="B7" s="271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 x14ac:dyDescent="0.25">
      <c r="A8" s="283"/>
      <c r="B8" s="286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 x14ac:dyDescent="0.25">
      <c r="A9" s="283"/>
      <c r="B9" s="287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 x14ac:dyDescent="0.25">
      <c r="A10" s="283"/>
      <c r="B10" s="288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283"/>
      <c r="B11" s="288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283"/>
      <c r="B12" s="289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 x14ac:dyDescent="0.25">
      <c r="A13" s="283"/>
      <c r="B13" s="287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 x14ac:dyDescent="0.25">
      <c r="A14" s="283"/>
      <c r="B14" s="288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283"/>
      <c r="B15" s="288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283"/>
      <c r="B16" s="289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 x14ac:dyDescent="0.25">
      <c r="A17" s="283"/>
      <c r="B17" s="287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 x14ac:dyDescent="0.25">
      <c r="A18" s="283"/>
      <c r="B18" s="288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283"/>
      <c r="B19" s="288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283"/>
      <c r="B20" s="289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 x14ac:dyDescent="0.25">
      <c r="A21" s="283"/>
      <c r="B21" s="290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 x14ac:dyDescent="0.25">
      <c r="A22" s="283"/>
      <c r="B22" s="291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283"/>
      <c r="B23" s="291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 x14ac:dyDescent="0.25">
      <c r="A24" s="283"/>
      <c r="B24" s="292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 x14ac:dyDescent="0.25">
      <c r="A25" s="283"/>
      <c r="B25" s="290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 x14ac:dyDescent="0.25">
      <c r="A26" s="283"/>
      <c r="B26" s="291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283"/>
      <c r="B27" s="291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 x14ac:dyDescent="0.25">
      <c r="A28" s="283"/>
      <c r="B28" s="292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 x14ac:dyDescent="0.25">
      <c r="A29" s="283"/>
      <c r="B29" s="290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 x14ac:dyDescent="0.25">
      <c r="A30" s="283"/>
      <c r="B30" s="291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283"/>
      <c r="B31" s="291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 x14ac:dyDescent="0.25">
      <c r="A32" s="284"/>
      <c r="B32" s="292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 x14ac:dyDescent="0.25">
      <c r="A33" s="282" t="s">
        <v>35</v>
      </c>
      <c r="B33" s="293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 x14ac:dyDescent="0.25">
      <c r="A34" s="283"/>
      <c r="B34" s="265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283"/>
      <c r="B35" s="265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 x14ac:dyDescent="0.25">
      <c r="A36" s="283"/>
      <c r="B36" s="265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283"/>
      <c r="B37" s="294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 x14ac:dyDescent="0.25">
      <c r="A38" s="283"/>
      <c r="B38" s="295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283"/>
      <c r="B39" s="295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 x14ac:dyDescent="0.25">
      <c r="A40" s="284"/>
      <c r="B40" s="296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 x14ac:dyDescent="0.25">
      <c r="B41" s="277" t="s">
        <v>38</v>
      </c>
      <c r="C41" s="277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 x14ac:dyDescent="0.25">
      <c r="A46" s="224" t="s">
        <v>5</v>
      </c>
      <c r="B46" s="278" t="s">
        <v>7</v>
      </c>
      <c r="C46" s="279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225"/>
      <c r="B47" s="280" t="s">
        <v>8</v>
      </c>
      <c r="C47" s="248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.75" thickBot="1" x14ac:dyDescent="0.3">
      <c r="A48" s="225"/>
      <c r="B48" s="281" t="s">
        <v>9</v>
      </c>
      <c r="C48" s="250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.75" thickTop="1" x14ac:dyDescent="0.25">
      <c r="A49" s="226"/>
      <c r="B49" s="261" t="s">
        <v>25</v>
      </c>
      <c r="C49" s="262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256" t="s">
        <v>24</v>
      </c>
      <c r="B52" s="245" t="s">
        <v>7</v>
      </c>
      <c r="C52" s="246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257"/>
      <c r="B53" s="247" t="s">
        <v>8</v>
      </c>
      <c r="C53" s="248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 x14ac:dyDescent="0.25">
      <c r="A54" s="257"/>
      <c r="B54" s="249" t="s">
        <v>9</v>
      </c>
      <c r="C54" s="250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 x14ac:dyDescent="0.25">
      <c r="A55" s="258"/>
      <c r="B55" s="259" t="s">
        <v>25</v>
      </c>
      <c r="C55" s="260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 x14ac:dyDescent="0.25">
      <c r="A57" s="244" t="s">
        <v>26</v>
      </c>
      <c r="B57" s="245" t="s">
        <v>7</v>
      </c>
      <c r="C57" s="246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244"/>
      <c r="B58" s="247" t="s">
        <v>8</v>
      </c>
      <c r="C58" s="248"/>
      <c r="D58" s="31">
        <f xml:space="preserve"> D53</f>
        <v>18</v>
      </c>
      <c r="E58" s="31">
        <f xml:space="preserve"> AVERAGE(D53:E53)</f>
        <v>11.5</v>
      </c>
    </row>
    <row r="59" spans="1:18" x14ac:dyDescent="0.25">
      <c r="A59" s="244"/>
      <c r="B59" s="249" t="s">
        <v>9</v>
      </c>
      <c r="C59" s="250"/>
      <c r="D59" s="31">
        <f xml:space="preserve"> D54</f>
        <v>1</v>
      </c>
      <c r="E59" s="31">
        <f xml:space="preserve"> AVERAGE(D54:E54)</f>
        <v>4.5</v>
      </c>
    </row>
    <row r="60" spans="1:18" x14ac:dyDescent="0.25">
      <c r="A60" s="244"/>
      <c r="B60" s="251" t="s">
        <v>25</v>
      </c>
      <c r="C60" s="252"/>
      <c r="D60" s="31">
        <f xml:space="preserve"> D55</f>
        <v>22</v>
      </c>
      <c r="E60" s="31">
        <f xml:space="preserve"> AVERAGE(D55:E55)</f>
        <v>20</v>
      </c>
    </row>
    <row r="62" spans="1:18" x14ac:dyDescent="0.25">
      <c r="B62" s="122"/>
    </row>
  </sheetData>
  <mergeCells count="29">
    <mergeCell ref="A52:A55"/>
    <mergeCell ref="B52:C52"/>
    <mergeCell ref="B53:C53"/>
    <mergeCell ref="B54:C54"/>
    <mergeCell ref="B55:C55"/>
    <mergeCell ref="A57:A60"/>
    <mergeCell ref="B57:C57"/>
    <mergeCell ref="B58:C58"/>
    <mergeCell ref="B59:C59"/>
    <mergeCell ref="B60:C60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10" workbookViewId="0">
      <selection activeCell="E56" sqref="E56"/>
    </sheetView>
  </sheetViews>
  <sheetFormatPr defaultColWidth="8.85546875" defaultRowHeight="15" x14ac:dyDescent="0.25"/>
  <cols>
    <col min="2" max="2" width="12.28515625" customWidth="1"/>
    <col min="3" max="3" width="41.28515625" customWidth="1"/>
    <col min="18" max="18" width="10.85546875" customWidth="1"/>
  </cols>
  <sheetData>
    <row r="1" spans="1:18" x14ac:dyDescent="0.25">
      <c r="D1" s="217" t="s">
        <v>1</v>
      </c>
      <c r="E1" s="218"/>
      <c r="F1" s="218"/>
      <c r="G1" s="218"/>
      <c r="H1" s="218"/>
      <c r="I1" s="218"/>
      <c r="J1" s="218"/>
      <c r="K1" s="217" t="s">
        <v>2</v>
      </c>
      <c r="L1" s="218"/>
      <c r="M1" s="218"/>
      <c r="N1" s="218"/>
      <c r="O1" s="218"/>
      <c r="P1" s="218"/>
      <c r="Q1" s="219"/>
    </row>
    <row r="2" spans="1:18" x14ac:dyDescent="0.25">
      <c r="C2" s="6" t="s">
        <v>10</v>
      </c>
      <c r="D2" s="104">
        <v>42064</v>
      </c>
      <c r="E2" s="104">
        <v>42065</v>
      </c>
      <c r="F2" s="104">
        <v>42066</v>
      </c>
      <c r="G2" s="104">
        <v>42067</v>
      </c>
      <c r="H2" s="104">
        <v>42068</v>
      </c>
      <c r="I2" s="104">
        <v>42069</v>
      </c>
      <c r="J2" s="104">
        <v>42070</v>
      </c>
      <c r="K2" s="104">
        <v>42071</v>
      </c>
      <c r="L2" s="104">
        <v>42072</v>
      </c>
      <c r="M2" s="104">
        <v>42073</v>
      </c>
      <c r="N2" s="104">
        <v>42074</v>
      </c>
      <c r="O2" s="104">
        <v>42075</v>
      </c>
      <c r="P2" s="104">
        <v>42076</v>
      </c>
      <c r="Q2" s="104">
        <v>42077</v>
      </c>
    </row>
    <row r="3" spans="1:18" x14ac:dyDescent="0.25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 x14ac:dyDescent="0.25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 x14ac:dyDescent="0.25">
      <c r="A5" s="305" t="s">
        <v>30</v>
      </c>
      <c r="B5" s="298">
        <v>28</v>
      </c>
      <c r="C5" s="152" t="s">
        <v>56</v>
      </c>
      <c r="D5" s="172">
        <f t="shared" ref="D5:Q5" si="0">SUM(D6:D8)</f>
        <v>0</v>
      </c>
      <c r="E5" s="155">
        <f t="shared" si="0"/>
        <v>0</v>
      </c>
      <c r="F5" s="155">
        <f t="shared" si="0"/>
        <v>0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0</v>
      </c>
      <c r="K5" s="155">
        <f t="shared" si="0"/>
        <v>0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1</v>
      </c>
      <c r="Q5" s="173">
        <f t="shared" si="0"/>
        <v>0</v>
      </c>
      <c r="R5" s="164">
        <f>SUM(D5:Q5)</f>
        <v>1</v>
      </c>
    </row>
    <row r="6" spans="1:18" x14ac:dyDescent="0.25">
      <c r="A6" s="283"/>
      <c r="B6" s="271"/>
      <c r="C6" s="60" t="s">
        <v>7</v>
      </c>
      <c r="D6" s="17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v>1</v>
      </c>
      <c r="Q6" s="175"/>
      <c r="R6" s="165">
        <f t="shared" ref="R6:R32" si="1">SUM(D6:Q6)</f>
        <v>1</v>
      </c>
    </row>
    <row r="7" spans="1:18" x14ac:dyDescent="0.25">
      <c r="A7" s="283"/>
      <c r="B7" s="271"/>
      <c r="C7" s="60" t="s">
        <v>8</v>
      </c>
      <c r="D7" s="176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77"/>
      <c r="R7" s="165">
        <f t="shared" si="1"/>
        <v>0</v>
      </c>
    </row>
    <row r="8" spans="1:18" x14ac:dyDescent="0.25">
      <c r="A8" s="283"/>
      <c r="B8" s="286"/>
      <c r="C8" s="114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 x14ac:dyDescent="0.25">
      <c r="A9" s="283"/>
      <c r="B9" s="299">
        <v>16</v>
      </c>
      <c r="C9" s="153" t="s">
        <v>57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0</v>
      </c>
      <c r="M9" s="155">
        <f t="shared" si="2"/>
        <v>1</v>
      </c>
      <c r="N9" s="155">
        <f t="shared" si="2"/>
        <v>0</v>
      </c>
      <c r="O9" s="155">
        <f t="shared" si="2"/>
        <v>0</v>
      </c>
      <c r="P9" s="155">
        <f t="shared" si="2"/>
        <v>0</v>
      </c>
      <c r="Q9" s="173">
        <f t="shared" si="2"/>
        <v>0</v>
      </c>
      <c r="R9" s="164">
        <f t="shared" si="1"/>
        <v>1</v>
      </c>
    </row>
    <row r="10" spans="1:18" x14ac:dyDescent="0.25">
      <c r="A10" s="283"/>
      <c r="B10" s="288"/>
      <c r="C10" s="60" t="s">
        <v>7</v>
      </c>
      <c r="D10" s="174"/>
      <c r="E10" s="14"/>
      <c r="F10" s="15"/>
      <c r="G10" s="15"/>
      <c r="H10" s="15"/>
      <c r="I10" s="15"/>
      <c r="J10" s="15"/>
      <c r="K10" s="15"/>
      <c r="L10" s="15"/>
      <c r="M10" s="15">
        <v>1</v>
      </c>
      <c r="N10" s="15"/>
      <c r="O10" s="15"/>
      <c r="P10" s="15"/>
      <c r="Q10" s="175"/>
      <c r="R10" s="165">
        <f t="shared" si="1"/>
        <v>1</v>
      </c>
    </row>
    <row r="11" spans="1:18" x14ac:dyDescent="0.25">
      <c r="A11" s="283"/>
      <c r="B11" s="288"/>
      <c r="C11" s="60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 x14ac:dyDescent="0.25">
      <c r="A12" s="283"/>
      <c r="B12" s="289"/>
      <c r="C12" s="114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 x14ac:dyDescent="0.25">
      <c r="A13" s="283"/>
      <c r="B13" s="299">
        <v>9</v>
      </c>
      <c r="C13" s="145" t="s">
        <v>58</v>
      </c>
      <c r="D13" s="172">
        <f t="shared" ref="D13:Q13" si="3">SUM(D14:D16)</f>
        <v>0</v>
      </c>
      <c r="E13" s="155">
        <f t="shared" si="3"/>
        <v>0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0</v>
      </c>
      <c r="K13" s="155">
        <f t="shared" si="3"/>
        <v>0</v>
      </c>
      <c r="L13" s="155">
        <f t="shared" si="3"/>
        <v>0</v>
      </c>
      <c r="M13" s="155">
        <f t="shared" si="3"/>
        <v>0</v>
      </c>
      <c r="N13" s="155">
        <f t="shared" si="3"/>
        <v>0</v>
      </c>
      <c r="O13" s="155">
        <f t="shared" si="3"/>
        <v>3.75</v>
      </c>
      <c r="P13" s="155">
        <f t="shared" si="3"/>
        <v>0</v>
      </c>
      <c r="Q13" s="173">
        <f t="shared" si="3"/>
        <v>0</v>
      </c>
      <c r="R13" s="164">
        <f t="shared" si="1"/>
        <v>3.75</v>
      </c>
    </row>
    <row r="14" spans="1:18" x14ac:dyDescent="0.25">
      <c r="A14" s="283"/>
      <c r="B14" s="288"/>
      <c r="C14" s="60" t="s">
        <v>7</v>
      </c>
      <c r="D14" s="17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>
        <v>3.5</v>
      </c>
      <c r="P14" s="15"/>
      <c r="Q14" s="175"/>
      <c r="R14" s="165">
        <f t="shared" si="1"/>
        <v>3.5</v>
      </c>
    </row>
    <row r="15" spans="1:18" x14ac:dyDescent="0.25">
      <c r="A15" s="283"/>
      <c r="B15" s="288"/>
      <c r="C15" s="60" t="s">
        <v>8</v>
      </c>
      <c r="D15" s="17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>
        <v>0.25</v>
      </c>
      <c r="P15" s="15"/>
      <c r="Q15" s="175"/>
      <c r="R15" s="165">
        <f t="shared" si="1"/>
        <v>0.25</v>
      </c>
    </row>
    <row r="16" spans="1:18" x14ac:dyDescent="0.25">
      <c r="A16" s="283"/>
      <c r="B16" s="289"/>
      <c r="C16" s="114" t="s">
        <v>9</v>
      </c>
      <c r="D16" s="178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79"/>
      <c r="R16" s="166">
        <f t="shared" si="1"/>
        <v>0</v>
      </c>
    </row>
    <row r="17" spans="1:18" x14ac:dyDescent="0.25">
      <c r="A17" s="283"/>
      <c r="B17" s="299" t="s">
        <v>59</v>
      </c>
      <c r="C17" s="152" t="s">
        <v>60</v>
      </c>
      <c r="D17" s="172">
        <f t="shared" ref="D17:Q17" si="4">SUM(D18:D20)</f>
        <v>0</v>
      </c>
      <c r="E17" s="155">
        <f t="shared" si="4"/>
        <v>0</v>
      </c>
      <c r="F17" s="155">
        <f t="shared" si="4"/>
        <v>0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0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8</v>
      </c>
      <c r="R17" s="164">
        <f t="shared" si="1"/>
        <v>8</v>
      </c>
    </row>
    <row r="18" spans="1:18" x14ac:dyDescent="0.25">
      <c r="A18" s="283"/>
      <c r="B18" s="288"/>
      <c r="C18" s="60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 x14ac:dyDescent="0.25">
      <c r="A19" s="283"/>
      <c r="B19" s="288"/>
      <c r="C19" s="60" t="s">
        <v>8</v>
      </c>
      <c r="D19" s="17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5"/>
      <c r="R19" s="165">
        <f t="shared" si="1"/>
        <v>0</v>
      </c>
    </row>
    <row r="20" spans="1:18" x14ac:dyDescent="0.25">
      <c r="A20" s="283"/>
      <c r="B20" s="289"/>
      <c r="C20" s="114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>
        <v>8</v>
      </c>
      <c r="R20" s="166">
        <f t="shared" si="1"/>
        <v>8</v>
      </c>
    </row>
    <row r="21" spans="1:18" x14ac:dyDescent="0.25">
      <c r="A21" s="283"/>
      <c r="B21" s="298" t="s">
        <v>61</v>
      </c>
      <c r="C21" s="152" t="s">
        <v>62</v>
      </c>
      <c r="D21" s="172">
        <f t="shared" ref="D21:Q21" si="5">SUM(D22:D24)</f>
        <v>0</v>
      </c>
      <c r="E21" s="155">
        <f t="shared" si="5"/>
        <v>0</v>
      </c>
      <c r="F21" s="155">
        <f t="shared" si="5"/>
        <v>0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0</v>
      </c>
      <c r="K21" s="155">
        <f t="shared" si="5"/>
        <v>0</v>
      </c>
      <c r="L21" s="155">
        <f t="shared" si="5"/>
        <v>1</v>
      </c>
      <c r="M21" s="155">
        <f t="shared" si="5"/>
        <v>3</v>
      </c>
      <c r="N21" s="155">
        <f t="shared" si="5"/>
        <v>0</v>
      </c>
      <c r="O21" s="155">
        <f t="shared" si="5"/>
        <v>0</v>
      </c>
      <c r="P21" s="155">
        <f t="shared" si="5"/>
        <v>5</v>
      </c>
      <c r="Q21" s="173">
        <f t="shared" si="5"/>
        <v>1</v>
      </c>
      <c r="R21" s="164">
        <f t="shared" si="1"/>
        <v>10</v>
      </c>
    </row>
    <row r="22" spans="1:18" x14ac:dyDescent="0.25">
      <c r="A22" s="283"/>
      <c r="B22" s="271"/>
      <c r="C22" s="60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>
        <v>3</v>
      </c>
      <c r="N22" s="15"/>
      <c r="O22" s="15"/>
      <c r="P22" s="15">
        <v>1</v>
      </c>
      <c r="Q22" s="175">
        <v>1</v>
      </c>
      <c r="R22" s="165">
        <f t="shared" si="1"/>
        <v>6</v>
      </c>
    </row>
    <row r="23" spans="1:18" x14ac:dyDescent="0.25">
      <c r="A23" s="283"/>
      <c r="B23" s="271"/>
      <c r="C23" s="60" t="s">
        <v>8</v>
      </c>
      <c r="D23" s="174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v>4</v>
      </c>
      <c r="Q23" s="175"/>
      <c r="R23" s="165">
        <f t="shared" si="1"/>
        <v>4</v>
      </c>
    </row>
    <row r="24" spans="1:18" x14ac:dyDescent="0.25">
      <c r="A24" s="283"/>
      <c r="B24" s="286"/>
      <c r="C24" s="114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x14ac:dyDescent="0.25">
      <c r="A25" s="305" t="s">
        <v>35</v>
      </c>
      <c r="B25" s="154"/>
      <c r="C25" s="145" t="s">
        <v>63</v>
      </c>
      <c r="D25" s="172">
        <f t="shared" ref="D25:Q25" si="6">SUM(D26:D28)</f>
        <v>0</v>
      </c>
      <c r="E25" s="155">
        <f t="shared" si="6"/>
        <v>0</v>
      </c>
      <c r="F25" s="155">
        <f t="shared" si="6"/>
        <v>0</v>
      </c>
      <c r="G25" s="155">
        <f t="shared" si="6"/>
        <v>0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0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1</v>
      </c>
      <c r="Q25" s="173">
        <f t="shared" si="6"/>
        <v>0</v>
      </c>
      <c r="R25" s="164">
        <f t="shared" si="1"/>
        <v>1</v>
      </c>
    </row>
    <row r="26" spans="1:18" x14ac:dyDescent="0.25">
      <c r="A26" s="283"/>
      <c r="B26" s="150"/>
      <c r="C26" s="60" t="s">
        <v>7</v>
      </c>
      <c r="D26" s="17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1</v>
      </c>
      <c r="Q26" s="175"/>
      <c r="R26" s="165">
        <f t="shared" si="1"/>
        <v>1</v>
      </c>
    </row>
    <row r="27" spans="1:18" x14ac:dyDescent="0.25">
      <c r="A27" s="283"/>
      <c r="B27" s="150"/>
      <c r="C27" s="60" t="s">
        <v>8</v>
      </c>
      <c r="D27" s="17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75"/>
      <c r="R27" s="165">
        <f t="shared" si="1"/>
        <v>0</v>
      </c>
    </row>
    <row r="28" spans="1:18" x14ac:dyDescent="0.25">
      <c r="A28" s="283"/>
      <c r="B28" s="151"/>
      <c r="C28" s="114" t="s">
        <v>9</v>
      </c>
      <c r="D28" s="178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0</v>
      </c>
    </row>
    <row r="29" spans="1:18" x14ac:dyDescent="0.25">
      <c r="A29" s="283"/>
      <c r="B29" s="297"/>
      <c r="C29" s="145" t="s">
        <v>64</v>
      </c>
      <c r="D29" s="172">
        <f t="shared" ref="D29:Q29" si="7">SUM(D30:D32)</f>
        <v>0</v>
      </c>
      <c r="E29" s="155">
        <f t="shared" si="7"/>
        <v>0</v>
      </c>
      <c r="F29" s="155">
        <f t="shared" si="7"/>
        <v>0</v>
      </c>
      <c r="G29" s="155">
        <f t="shared" si="7"/>
        <v>0</v>
      </c>
      <c r="H29" s="155">
        <f t="shared" si="7"/>
        <v>0</v>
      </c>
      <c r="I29" s="155">
        <f t="shared" si="7"/>
        <v>0</v>
      </c>
      <c r="J29" s="155">
        <f t="shared" si="7"/>
        <v>0</v>
      </c>
      <c r="K29" s="155">
        <f t="shared" si="7"/>
        <v>0</v>
      </c>
      <c r="L29" s="155">
        <f t="shared" si="7"/>
        <v>0</v>
      </c>
      <c r="M29" s="155">
        <f t="shared" si="7"/>
        <v>0</v>
      </c>
      <c r="N29" s="155">
        <f t="shared" si="7"/>
        <v>0</v>
      </c>
      <c r="O29" s="155">
        <f t="shared" si="7"/>
        <v>0</v>
      </c>
      <c r="P29" s="155">
        <f t="shared" si="7"/>
        <v>1</v>
      </c>
      <c r="Q29" s="173">
        <f t="shared" si="7"/>
        <v>0</v>
      </c>
      <c r="R29" s="164">
        <f t="shared" si="1"/>
        <v>1</v>
      </c>
    </row>
    <row r="30" spans="1:18" x14ac:dyDescent="0.25">
      <c r="A30" s="283"/>
      <c r="B30" s="291"/>
      <c r="C30" s="60" t="s">
        <v>7</v>
      </c>
      <c r="D30" s="17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1</v>
      </c>
      <c r="Q30" s="175"/>
      <c r="R30" s="165">
        <f t="shared" si="1"/>
        <v>1</v>
      </c>
    </row>
    <row r="31" spans="1:18" x14ac:dyDescent="0.25">
      <c r="A31" s="283"/>
      <c r="B31" s="291"/>
      <c r="C31" s="60" t="s">
        <v>8</v>
      </c>
      <c r="D31" s="17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75"/>
      <c r="R31" s="165">
        <f t="shared" si="1"/>
        <v>0</v>
      </c>
    </row>
    <row r="32" spans="1:18" x14ac:dyDescent="0.25">
      <c r="A32" s="283"/>
      <c r="B32" s="292"/>
      <c r="C32" s="114" t="s">
        <v>9</v>
      </c>
      <c r="D32" s="178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79"/>
      <c r="R32" s="166">
        <f t="shared" si="1"/>
        <v>0</v>
      </c>
    </row>
    <row r="33" spans="1:18" ht="15" customHeight="1" x14ac:dyDescent="0.25">
      <c r="A33" s="283"/>
      <c r="B33" s="298"/>
      <c r="C33" s="145" t="s">
        <v>65</v>
      </c>
      <c r="D33" s="172">
        <f t="shared" ref="D33:Q33" si="8">SUM(D34:D36)</f>
        <v>0</v>
      </c>
      <c r="E33" s="155">
        <f t="shared" si="8"/>
        <v>0</v>
      </c>
      <c r="F33" s="155">
        <f t="shared" si="8"/>
        <v>0</v>
      </c>
      <c r="G33" s="155">
        <f t="shared" si="8"/>
        <v>0</v>
      </c>
      <c r="H33" s="155">
        <f t="shared" si="8"/>
        <v>0</v>
      </c>
      <c r="I33" s="155">
        <f t="shared" si="8"/>
        <v>0</v>
      </c>
      <c r="J33" s="155">
        <f t="shared" si="8"/>
        <v>0</v>
      </c>
      <c r="K33" s="155">
        <f t="shared" si="8"/>
        <v>0</v>
      </c>
      <c r="L33" s="155">
        <f t="shared" si="8"/>
        <v>0</v>
      </c>
      <c r="M33" s="155">
        <f t="shared" si="8"/>
        <v>2</v>
      </c>
      <c r="N33" s="155">
        <f t="shared" si="8"/>
        <v>0</v>
      </c>
      <c r="O33" s="155">
        <f t="shared" si="8"/>
        <v>0.5</v>
      </c>
      <c r="P33" s="155">
        <f t="shared" si="8"/>
        <v>3</v>
      </c>
      <c r="Q33" s="173">
        <f t="shared" si="8"/>
        <v>5.5</v>
      </c>
      <c r="R33" s="164">
        <f>SUM(D33:Q33)</f>
        <v>11</v>
      </c>
    </row>
    <row r="34" spans="1:18" x14ac:dyDescent="0.25">
      <c r="A34" s="283"/>
      <c r="B34" s="271"/>
      <c r="C34" s="60" t="s">
        <v>7</v>
      </c>
      <c r="D34" s="174"/>
      <c r="E34" s="14"/>
      <c r="F34" s="15"/>
      <c r="G34" s="15"/>
      <c r="H34" s="15"/>
      <c r="I34" s="15"/>
      <c r="J34" s="15"/>
      <c r="K34" s="15"/>
      <c r="L34" s="15"/>
      <c r="M34" s="15">
        <v>2</v>
      </c>
      <c r="N34" s="15"/>
      <c r="O34" s="15"/>
      <c r="P34" s="15">
        <v>1</v>
      </c>
      <c r="Q34" s="175">
        <v>1</v>
      </c>
      <c r="R34" s="165">
        <f>SUM(D34:Q34)</f>
        <v>4</v>
      </c>
    </row>
    <row r="35" spans="1:18" x14ac:dyDescent="0.25">
      <c r="A35" s="283"/>
      <c r="B35" s="271"/>
      <c r="C35" s="60" t="s">
        <v>8</v>
      </c>
      <c r="D35" s="174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>
        <v>0.5</v>
      </c>
      <c r="P35" s="15">
        <v>2</v>
      </c>
      <c r="Q35" s="175">
        <v>4.5</v>
      </c>
      <c r="R35" s="165">
        <f t="shared" ref="R35:R36" si="9">SUM(D35:Q35)</f>
        <v>7</v>
      </c>
    </row>
    <row r="36" spans="1:18" x14ac:dyDescent="0.25">
      <c r="A36" s="283"/>
      <c r="B36" s="286"/>
      <c r="C36" s="60" t="s">
        <v>9</v>
      </c>
      <c r="D36" s="17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75"/>
      <c r="R36" s="165">
        <f t="shared" si="9"/>
        <v>0</v>
      </c>
    </row>
    <row r="37" spans="1:18" x14ac:dyDescent="0.25">
      <c r="A37" s="283"/>
      <c r="B37" s="297"/>
      <c r="C37" s="145" t="s">
        <v>66</v>
      </c>
      <c r="D37" s="180">
        <f t="shared" ref="D37:Q37" si="10">SUM(D38:D40)</f>
        <v>0</v>
      </c>
      <c r="E37" s="156">
        <f t="shared" si="10"/>
        <v>0</v>
      </c>
      <c r="F37" s="156">
        <f t="shared" si="10"/>
        <v>0</v>
      </c>
      <c r="G37" s="156">
        <f t="shared" si="10"/>
        <v>0</v>
      </c>
      <c r="H37" s="156">
        <f t="shared" si="10"/>
        <v>0</v>
      </c>
      <c r="I37" s="156">
        <f t="shared" si="10"/>
        <v>0</v>
      </c>
      <c r="J37" s="156">
        <f t="shared" si="10"/>
        <v>0</v>
      </c>
      <c r="K37" s="156">
        <f t="shared" si="10"/>
        <v>0</v>
      </c>
      <c r="L37" s="156">
        <f t="shared" si="10"/>
        <v>0</v>
      </c>
      <c r="M37" s="156">
        <f t="shared" si="10"/>
        <v>0</v>
      </c>
      <c r="N37" s="156">
        <f t="shared" si="10"/>
        <v>0</v>
      </c>
      <c r="O37" s="156">
        <f t="shared" si="10"/>
        <v>5.5</v>
      </c>
      <c r="P37" s="156">
        <f t="shared" si="10"/>
        <v>2.5</v>
      </c>
      <c r="Q37" s="181">
        <f t="shared" si="10"/>
        <v>0</v>
      </c>
      <c r="R37" s="164">
        <f>SUM(D37:Q37)</f>
        <v>8</v>
      </c>
    </row>
    <row r="38" spans="1:18" x14ac:dyDescent="0.25">
      <c r="A38" s="283"/>
      <c r="B38" s="291"/>
      <c r="C38" s="60" t="s">
        <v>7</v>
      </c>
      <c r="D38" s="17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>
        <v>2</v>
      </c>
      <c r="P38" s="15"/>
      <c r="Q38" s="175"/>
      <c r="R38" s="165">
        <f>SUM(D38:Q38)</f>
        <v>2</v>
      </c>
    </row>
    <row r="39" spans="1:18" x14ac:dyDescent="0.25">
      <c r="A39" s="283"/>
      <c r="B39" s="291"/>
      <c r="C39" s="60" t="s">
        <v>8</v>
      </c>
      <c r="D39" s="174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>
        <v>3.5</v>
      </c>
      <c r="P39" s="15">
        <v>2.5</v>
      </c>
      <c r="Q39" s="175"/>
      <c r="R39" s="165">
        <f t="shared" ref="R39:R40" si="11">SUM(D39:Q39)</f>
        <v>6</v>
      </c>
    </row>
    <row r="40" spans="1:18" x14ac:dyDescent="0.25">
      <c r="A40" s="283"/>
      <c r="B40" s="292"/>
      <c r="C40" s="114" t="s">
        <v>9</v>
      </c>
      <c r="D40" s="178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79"/>
      <c r="R40" s="166">
        <f t="shared" si="11"/>
        <v>0</v>
      </c>
    </row>
    <row r="41" spans="1:18" x14ac:dyDescent="0.25">
      <c r="A41" s="283"/>
      <c r="B41" s="297"/>
      <c r="C41" s="145" t="s">
        <v>67</v>
      </c>
      <c r="D41" s="172">
        <f t="shared" ref="D41:Q41" si="12">SUM(D42:D44)</f>
        <v>0</v>
      </c>
      <c r="E41" s="155">
        <f t="shared" si="12"/>
        <v>0</v>
      </c>
      <c r="F41" s="155">
        <f t="shared" si="12"/>
        <v>0</v>
      </c>
      <c r="G41" s="155">
        <f t="shared" si="12"/>
        <v>0</v>
      </c>
      <c r="H41" s="155">
        <f t="shared" si="12"/>
        <v>0</v>
      </c>
      <c r="I41" s="155">
        <f t="shared" si="12"/>
        <v>0</v>
      </c>
      <c r="J41" s="155">
        <f t="shared" si="12"/>
        <v>0</v>
      </c>
      <c r="K41" s="155">
        <f t="shared" si="12"/>
        <v>0</v>
      </c>
      <c r="L41" s="155">
        <f t="shared" si="12"/>
        <v>0</v>
      </c>
      <c r="M41" s="155">
        <f t="shared" si="12"/>
        <v>0</v>
      </c>
      <c r="N41" s="155">
        <f t="shared" si="12"/>
        <v>0</v>
      </c>
      <c r="O41" s="155">
        <f t="shared" si="12"/>
        <v>0</v>
      </c>
      <c r="P41" s="155">
        <f t="shared" si="12"/>
        <v>1.5</v>
      </c>
      <c r="Q41" s="173">
        <f t="shared" si="12"/>
        <v>1.25</v>
      </c>
      <c r="R41" s="164">
        <f>SUM(D41:Q41)</f>
        <v>2.75</v>
      </c>
    </row>
    <row r="42" spans="1:18" x14ac:dyDescent="0.25">
      <c r="A42" s="283"/>
      <c r="B42" s="291"/>
      <c r="C42" s="60" t="s">
        <v>7</v>
      </c>
      <c r="D42" s="174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75"/>
      <c r="R42" s="165">
        <f>SUM(D42:Q42)</f>
        <v>0</v>
      </c>
    </row>
    <row r="43" spans="1:18" x14ac:dyDescent="0.25">
      <c r="A43" s="283"/>
      <c r="B43" s="291"/>
      <c r="C43" s="60" t="s">
        <v>8</v>
      </c>
      <c r="D43" s="174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>
        <v>1.5</v>
      </c>
      <c r="Q43" s="175">
        <v>1.25</v>
      </c>
      <c r="R43" s="165">
        <f t="shared" ref="R43:R44" si="13">SUM(D43:Q43)</f>
        <v>2.75</v>
      </c>
    </row>
    <row r="44" spans="1:18" x14ac:dyDescent="0.25">
      <c r="A44" s="283"/>
      <c r="B44" s="292"/>
      <c r="C44" s="114" t="s">
        <v>9</v>
      </c>
      <c r="D44" s="178"/>
      <c r="E44" s="11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79"/>
      <c r="R44" s="166">
        <f t="shared" si="13"/>
        <v>0</v>
      </c>
    </row>
    <row r="45" spans="1:18" x14ac:dyDescent="0.25">
      <c r="A45" s="283"/>
      <c r="B45" s="297"/>
      <c r="C45" s="145" t="s">
        <v>68</v>
      </c>
      <c r="D45" s="172">
        <f t="shared" ref="D45:Q45" si="14">SUM(D46:D48)</f>
        <v>0</v>
      </c>
      <c r="E45" s="155">
        <f t="shared" si="14"/>
        <v>0</v>
      </c>
      <c r="F45" s="155">
        <f t="shared" si="14"/>
        <v>0</v>
      </c>
      <c r="G45" s="155">
        <f t="shared" si="14"/>
        <v>0</v>
      </c>
      <c r="H45" s="155">
        <f t="shared" si="14"/>
        <v>4</v>
      </c>
      <c r="I45" s="155">
        <f t="shared" si="14"/>
        <v>0</v>
      </c>
      <c r="J45" s="155">
        <f t="shared" si="14"/>
        <v>0</v>
      </c>
      <c r="K45" s="155">
        <f t="shared" si="14"/>
        <v>0</v>
      </c>
      <c r="L45" s="155">
        <f t="shared" si="14"/>
        <v>2</v>
      </c>
      <c r="M45" s="155">
        <f t="shared" si="14"/>
        <v>0</v>
      </c>
      <c r="N45" s="155">
        <f t="shared" si="14"/>
        <v>0</v>
      </c>
      <c r="O45" s="155">
        <f t="shared" si="14"/>
        <v>0</v>
      </c>
      <c r="P45" s="155">
        <f t="shared" si="14"/>
        <v>0</v>
      </c>
      <c r="Q45" s="173">
        <f t="shared" si="14"/>
        <v>0</v>
      </c>
      <c r="R45" s="164">
        <f>SUM(D45:Q45)</f>
        <v>6</v>
      </c>
    </row>
    <row r="46" spans="1:18" x14ac:dyDescent="0.25">
      <c r="A46" s="283"/>
      <c r="B46" s="291"/>
      <c r="C46" s="60" t="s">
        <v>7</v>
      </c>
      <c r="D46" s="174"/>
      <c r="E46" s="14"/>
      <c r="F46" s="15"/>
      <c r="G46" s="15"/>
      <c r="H46" s="15"/>
      <c r="I46" s="15"/>
      <c r="J46" s="15"/>
      <c r="K46" s="15"/>
      <c r="L46" s="15">
        <v>2</v>
      </c>
      <c r="M46" s="15"/>
      <c r="N46" s="15"/>
      <c r="O46" s="15"/>
      <c r="P46" s="15"/>
      <c r="Q46" s="175"/>
      <c r="R46" s="165">
        <f>SUM(D46:Q46)</f>
        <v>2</v>
      </c>
    </row>
    <row r="47" spans="1:18" x14ac:dyDescent="0.25">
      <c r="A47" s="283"/>
      <c r="B47" s="291"/>
      <c r="C47" s="60" t="s">
        <v>8</v>
      </c>
      <c r="D47" s="174"/>
      <c r="E47" s="14"/>
      <c r="F47" s="15"/>
      <c r="G47" s="15"/>
      <c r="H47" s="15">
        <v>4</v>
      </c>
      <c r="I47" s="15"/>
      <c r="J47" s="15"/>
      <c r="K47" s="15"/>
      <c r="L47" s="15"/>
      <c r="M47" s="15"/>
      <c r="N47" s="15"/>
      <c r="O47" s="15"/>
      <c r="P47" s="15"/>
      <c r="Q47" s="175"/>
      <c r="R47" s="165">
        <f t="shared" ref="R47:R48" si="15">SUM(D47:Q47)</f>
        <v>4</v>
      </c>
    </row>
    <row r="48" spans="1:18" x14ac:dyDescent="0.25">
      <c r="A48" s="284"/>
      <c r="B48" s="292"/>
      <c r="C48" s="114" t="s">
        <v>9</v>
      </c>
      <c r="D48" s="178"/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79"/>
      <c r="R48" s="166">
        <f t="shared" si="15"/>
        <v>0</v>
      </c>
    </row>
    <row r="49" spans="1:18" x14ac:dyDescent="0.25">
      <c r="B49" s="277" t="s">
        <v>38</v>
      </c>
      <c r="C49" s="277"/>
      <c r="D49" s="160">
        <f>SUM(D5,D9,D29,D33,D37,D41,D45,D25,D21,D17,D13)</f>
        <v>0</v>
      </c>
      <c r="E49" s="160">
        <f t="shared" ref="E49:R49" si="16">SUM(E5,E9,E29,E33,E37,E41,E45,E25,E21,E17,E13)</f>
        <v>0</v>
      </c>
      <c r="F49" s="160">
        <f t="shared" si="16"/>
        <v>0</v>
      </c>
      <c r="G49" s="160">
        <f t="shared" si="16"/>
        <v>0</v>
      </c>
      <c r="H49" s="160">
        <f>SUM(H5,H9,H29,H33,H37,H41,H45,H25,H21,H17,H13)</f>
        <v>4</v>
      </c>
      <c r="I49" s="160">
        <f t="shared" si="16"/>
        <v>0</v>
      </c>
      <c r="J49" s="160">
        <f t="shared" si="16"/>
        <v>0</v>
      </c>
      <c r="K49" s="160">
        <f t="shared" si="16"/>
        <v>0</v>
      </c>
      <c r="L49" s="160">
        <f t="shared" si="16"/>
        <v>3</v>
      </c>
      <c r="M49" s="160">
        <f t="shared" si="16"/>
        <v>6</v>
      </c>
      <c r="N49" s="160">
        <f t="shared" si="16"/>
        <v>0</v>
      </c>
      <c r="O49" s="160">
        <f t="shared" si="16"/>
        <v>9.75</v>
      </c>
      <c r="P49" s="160">
        <f t="shared" si="16"/>
        <v>15</v>
      </c>
      <c r="Q49" s="160">
        <f t="shared" si="16"/>
        <v>15.75</v>
      </c>
      <c r="R49" s="184">
        <f t="shared" si="16"/>
        <v>53.5</v>
      </c>
    </row>
    <row r="50" spans="1:18" x14ac:dyDescent="0.25">
      <c r="C50" s="148" t="s">
        <v>7</v>
      </c>
      <c r="D50" s="182">
        <f>SUM(D6,D10,D30,D34,D38,D42,D46,D26,D22,D18,D14)</f>
        <v>0</v>
      </c>
      <c r="E50" s="183">
        <f t="shared" ref="E50:Q50" si="17">SUM(E6,E10,E30,E34,E38,E42,E46,E26,E22,E18,E14)</f>
        <v>0</v>
      </c>
      <c r="F50" s="183">
        <f t="shared" si="17"/>
        <v>0</v>
      </c>
      <c r="G50" s="183">
        <f t="shared" si="17"/>
        <v>0</v>
      </c>
      <c r="H50" s="183">
        <f t="shared" si="17"/>
        <v>0</v>
      </c>
      <c r="I50" s="183">
        <f t="shared" si="17"/>
        <v>0</v>
      </c>
      <c r="J50" s="183">
        <f t="shared" si="17"/>
        <v>0</v>
      </c>
      <c r="K50" s="183">
        <f t="shared" si="17"/>
        <v>0</v>
      </c>
      <c r="L50" s="183">
        <f t="shared" si="17"/>
        <v>3</v>
      </c>
      <c r="M50" s="183">
        <f t="shared" si="17"/>
        <v>6</v>
      </c>
      <c r="N50" s="183">
        <f t="shared" si="17"/>
        <v>0</v>
      </c>
      <c r="O50" s="183">
        <f t="shared" si="17"/>
        <v>5.5</v>
      </c>
      <c r="P50" s="183">
        <f t="shared" si="17"/>
        <v>5</v>
      </c>
      <c r="Q50" s="158">
        <f t="shared" si="17"/>
        <v>2</v>
      </c>
      <c r="R50" s="185">
        <f>SUM(R6,R10,R30,R34,R38,R42,R46,R26,R22,R18,R14)</f>
        <v>21.5</v>
      </c>
    </row>
    <row r="51" spans="1:18" x14ac:dyDescent="0.25">
      <c r="C51" s="148" t="s">
        <v>8</v>
      </c>
      <c r="D51" s="71">
        <f>SUM(D7,D11,D31,D35,D39,D43,D47,D27,D23,D19,D15)</f>
        <v>0</v>
      </c>
      <c r="E51" s="42">
        <f t="shared" ref="E51:R51" si="18">SUM(E7,E11,E31,E35,E39,E43,E47,E27,E23,E19,E15)</f>
        <v>0</v>
      </c>
      <c r="F51" s="42">
        <f t="shared" si="18"/>
        <v>0</v>
      </c>
      <c r="G51" s="42">
        <f t="shared" si="18"/>
        <v>0</v>
      </c>
      <c r="H51" s="42">
        <f t="shared" si="18"/>
        <v>4</v>
      </c>
      <c r="I51" s="42">
        <f t="shared" si="18"/>
        <v>0</v>
      </c>
      <c r="J51" s="42">
        <f t="shared" si="18"/>
        <v>0</v>
      </c>
      <c r="K51" s="42">
        <f t="shared" si="18"/>
        <v>0</v>
      </c>
      <c r="L51" s="42">
        <f t="shared" si="18"/>
        <v>0</v>
      </c>
      <c r="M51" s="42">
        <f t="shared" si="18"/>
        <v>0</v>
      </c>
      <c r="N51" s="42">
        <f t="shared" si="18"/>
        <v>0</v>
      </c>
      <c r="O51" s="42">
        <f t="shared" si="18"/>
        <v>4.25</v>
      </c>
      <c r="P51" s="42">
        <f t="shared" si="18"/>
        <v>10</v>
      </c>
      <c r="Q51" s="43">
        <f t="shared" si="18"/>
        <v>5.75</v>
      </c>
      <c r="R51" s="167">
        <f t="shared" si="18"/>
        <v>24</v>
      </c>
    </row>
    <row r="52" spans="1:18" x14ac:dyDescent="0.25">
      <c r="C52" s="149" t="s">
        <v>9</v>
      </c>
      <c r="D52" s="161">
        <f>SUM(D8,D12,D32,D36,D40,D44,D48,D28,D24,D20,D16)</f>
        <v>0</v>
      </c>
      <c r="E52" s="162">
        <f t="shared" ref="E52:R52" si="19">SUM(E8,E12,E32,E36,E40,E44,E48,E28,E24,E20,E16)</f>
        <v>0</v>
      </c>
      <c r="F52" s="162">
        <f t="shared" si="19"/>
        <v>0</v>
      </c>
      <c r="G52" s="162">
        <f t="shared" si="19"/>
        <v>0</v>
      </c>
      <c r="H52" s="162">
        <f t="shared" si="19"/>
        <v>0</v>
      </c>
      <c r="I52" s="162">
        <f t="shared" si="19"/>
        <v>0</v>
      </c>
      <c r="J52" s="162">
        <f t="shared" si="19"/>
        <v>0</v>
      </c>
      <c r="K52" s="162">
        <f t="shared" si="19"/>
        <v>0</v>
      </c>
      <c r="L52" s="162">
        <f t="shared" si="19"/>
        <v>0</v>
      </c>
      <c r="M52" s="162">
        <f t="shared" si="19"/>
        <v>0</v>
      </c>
      <c r="N52" s="162">
        <f t="shared" si="19"/>
        <v>0</v>
      </c>
      <c r="O52" s="162">
        <f t="shared" si="19"/>
        <v>0</v>
      </c>
      <c r="P52" s="162">
        <f t="shared" si="19"/>
        <v>0</v>
      </c>
      <c r="Q52" s="159">
        <f t="shared" si="19"/>
        <v>8</v>
      </c>
      <c r="R52" s="168">
        <f t="shared" si="19"/>
        <v>8</v>
      </c>
    </row>
    <row r="53" spans="1:18" x14ac:dyDescent="0.25">
      <c r="C53" s="60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5" spans="1:18" x14ac:dyDescent="0.25">
      <c r="A55" s="224" t="s">
        <v>5</v>
      </c>
      <c r="B55" s="300" t="s">
        <v>7</v>
      </c>
      <c r="C55" s="301"/>
      <c r="D55" s="186">
        <f>D50</f>
        <v>0</v>
      </c>
      <c r="E55" s="187">
        <f xml:space="preserve"> AVERAGE($D$50:E50)</f>
        <v>0</v>
      </c>
      <c r="F55" s="187">
        <f xml:space="preserve"> AVERAGE($D$50:F50)</f>
        <v>0</v>
      </c>
      <c r="G55" s="187">
        <f xml:space="preserve"> AVERAGE($D$50:G50)</f>
        <v>0</v>
      </c>
      <c r="H55" s="187">
        <f xml:space="preserve"> AVERAGE($D$50:H50)</f>
        <v>0</v>
      </c>
      <c r="I55" s="187">
        <f xml:space="preserve"> AVERAGE($D$50:I50)</f>
        <v>0</v>
      </c>
      <c r="J55" s="187">
        <f xml:space="preserve"> AVERAGE($D$50:J50)</f>
        <v>0</v>
      </c>
      <c r="K55" s="187">
        <f xml:space="preserve"> AVERAGE($D$50:K50)</f>
        <v>0</v>
      </c>
      <c r="L55" s="187">
        <f xml:space="preserve"> AVERAGE($D$50:L50)</f>
        <v>0.33333333333333331</v>
      </c>
      <c r="M55" s="187">
        <f xml:space="preserve"> AVERAGE($D$50:M50)</f>
        <v>0.9</v>
      </c>
      <c r="N55" s="187">
        <f xml:space="preserve"> AVERAGE($D$50:N50)</f>
        <v>0.81818181818181823</v>
      </c>
      <c r="O55" s="187">
        <f xml:space="preserve"> AVERAGE($D$50:O50)</f>
        <v>1.2083333333333333</v>
      </c>
      <c r="P55" s="187">
        <f xml:space="preserve"> AVERAGE($D$50:P50)</f>
        <v>1.5</v>
      </c>
      <c r="Q55" s="188">
        <f xml:space="preserve"> AVERAGE($D$50:Q50)</f>
        <v>1.5357142857142858</v>
      </c>
      <c r="R55" s="38"/>
    </row>
    <row r="56" spans="1:18" x14ac:dyDescent="0.25">
      <c r="A56" s="225"/>
      <c r="B56" s="280" t="s">
        <v>8</v>
      </c>
      <c r="C56" s="302"/>
      <c r="D56" s="103">
        <f>D51</f>
        <v>0</v>
      </c>
      <c r="E56" s="38">
        <f xml:space="preserve"> AVERAGE($D$51:E51)</f>
        <v>0</v>
      </c>
      <c r="F56" s="38">
        <f xml:space="preserve"> AVERAGE($D$51:F51)</f>
        <v>0</v>
      </c>
      <c r="G56" s="38">
        <f xml:space="preserve"> AVERAGE($D$51:G51)</f>
        <v>0</v>
      </c>
      <c r="H56" s="38">
        <f xml:space="preserve"> AVERAGE($D$51:H51)</f>
        <v>0.8</v>
      </c>
      <c r="I56" s="38">
        <f xml:space="preserve"> AVERAGE($D$51:I51)</f>
        <v>0.66666666666666663</v>
      </c>
      <c r="J56" s="38">
        <f xml:space="preserve"> AVERAGE($D$51:J51)</f>
        <v>0.5714285714285714</v>
      </c>
      <c r="K56" s="38">
        <f xml:space="preserve"> AVERAGE($D$51:K51)</f>
        <v>0.5</v>
      </c>
      <c r="L56" s="38">
        <f xml:space="preserve"> AVERAGE($D$51:L51)</f>
        <v>0.44444444444444442</v>
      </c>
      <c r="M56" s="38">
        <f xml:space="preserve"> AVERAGE($D$51:M51)</f>
        <v>0.4</v>
      </c>
      <c r="N56" s="38">
        <f xml:space="preserve"> AVERAGE($D$51:N51)</f>
        <v>0.36363636363636365</v>
      </c>
      <c r="O56" s="38">
        <f xml:space="preserve"> AVERAGE($D$51:O51)</f>
        <v>0.6875</v>
      </c>
      <c r="P56" s="38">
        <f xml:space="preserve"> AVERAGE($D$51:P51)</f>
        <v>1.4038461538461537</v>
      </c>
      <c r="Q56" s="39">
        <f xml:space="preserve"> AVERAGE($D$51:Q51)</f>
        <v>1.7142857142857142</v>
      </c>
      <c r="R56" s="38"/>
    </row>
    <row r="57" spans="1:18" x14ac:dyDescent="0.25">
      <c r="A57" s="225"/>
      <c r="B57" s="280" t="s">
        <v>9</v>
      </c>
      <c r="C57" s="302"/>
      <c r="D57" s="103">
        <f>D48</f>
        <v>0</v>
      </c>
      <c r="E57" s="38">
        <f xml:space="preserve"> AVERAGE($D$52:E52)</f>
        <v>0</v>
      </c>
      <c r="F57" s="38">
        <f xml:space="preserve"> AVERAGE($D$52:F52)</f>
        <v>0</v>
      </c>
      <c r="G57" s="38">
        <f xml:space="preserve"> AVERAGE($D$52:G52)</f>
        <v>0</v>
      </c>
      <c r="H57" s="38">
        <f xml:space="preserve"> AVERAGE($D$52:H52)</f>
        <v>0</v>
      </c>
      <c r="I57" s="38">
        <f xml:space="preserve"> AVERAGE($D$52:I52)</f>
        <v>0</v>
      </c>
      <c r="J57" s="38">
        <f xml:space="preserve"> AVERAGE($D$52:J52)</f>
        <v>0</v>
      </c>
      <c r="K57" s="38">
        <f xml:space="preserve"> AVERAGE($D$52:K52)</f>
        <v>0</v>
      </c>
      <c r="L57" s="38">
        <f xml:space="preserve"> AVERAGE($D$52:L52)</f>
        <v>0</v>
      </c>
      <c r="M57" s="38">
        <f xml:space="preserve"> AVERAGE($D$52:M52)</f>
        <v>0</v>
      </c>
      <c r="N57" s="38">
        <f xml:space="preserve"> AVERAGE($D$52:N52)</f>
        <v>0</v>
      </c>
      <c r="O57" s="38">
        <f xml:space="preserve"> AVERAGE($D$52:O52)</f>
        <v>0</v>
      </c>
      <c r="P57" s="38">
        <f xml:space="preserve"> AVERAGE($D$52:P52)</f>
        <v>0</v>
      </c>
      <c r="Q57" s="39">
        <f xml:space="preserve"> AVERAGE($D$52:Q52)</f>
        <v>0.5714285714285714</v>
      </c>
      <c r="R57" s="38"/>
    </row>
    <row r="58" spans="1:18" x14ac:dyDescent="0.25">
      <c r="A58" s="232"/>
      <c r="B58" s="303" t="s">
        <v>25</v>
      </c>
      <c r="C58" s="304"/>
      <c r="D58" s="189">
        <f>D41</f>
        <v>0</v>
      </c>
      <c r="E58" s="190">
        <f xml:space="preserve"> AVERAGE($D$49:E49)</f>
        <v>0</v>
      </c>
      <c r="F58" s="190">
        <f xml:space="preserve"> AVERAGE($D$49:F49)</f>
        <v>0</v>
      </c>
      <c r="G58" s="190">
        <f xml:space="preserve"> AVERAGE($D$49:G49)</f>
        <v>0</v>
      </c>
      <c r="H58" s="190">
        <f xml:space="preserve"> AVERAGE($D$49:H49)</f>
        <v>0.8</v>
      </c>
      <c r="I58" s="190">
        <f xml:space="preserve"> AVERAGE($D$49:I49)</f>
        <v>0.66666666666666663</v>
      </c>
      <c r="J58" s="190">
        <f xml:space="preserve"> AVERAGE($D$49:J49)</f>
        <v>0.5714285714285714</v>
      </c>
      <c r="K58" s="190">
        <f xml:space="preserve"> AVERAGE($D$49:K49)</f>
        <v>0.5</v>
      </c>
      <c r="L58" s="190">
        <f xml:space="preserve"> AVERAGE($D$49:L49)</f>
        <v>0.77777777777777779</v>
      </c>
      <c r="M58" s="190">
        <f xml:space="preserve"> AVERAGE($D$49:M49)</f>
        <v>1.3</v>
      </c>
      <c r="N58" s="190">
        <f xml:space="preserve"> AVERAGE($D$49:N49)</f>
        <v>1.1818181818181819</v>
      </c>
      <c r="O58" s="190">
        <f xml:space="preserve"> AVERAGE($D$49:O49)</f>
        <v>1.8958333333333333</v>
      </c>
      <c r="P58" s="190">
        <f xml:space="preserve"> AVERAGE($D$49:P49)</f>
        <v>2.9038461538461537</v>
      </c>
      <c r="Q58" s="191">
        <f xml:space="preserve"> AVERAGE($D$49:Q49)</f>
        <v>3.8214285714285716</v>
      </c>
      <c r="R58" s="57"/>
    </row>
    <row r="60" spans="1:18" ht="30" x14ac:dyDescent="0.25">
      <c r="C60" s="23" t="s">
        <v>22</v>
      </c>
      <c r="D60" s="24">
        <v>1</v>
      </c>
      <c r="E60" s="24">
        <v>2</v>
      </c>
      <c r="F60" s="25" t="s">
        <v>23</v>
      </c>
    </row>
    <row r="61" spans="1:18" x14ac:dyDescent="0.25">
      <c r="A61" s="256" t="s">
        <v>24</v>
      </c>
      <c r="B61" s="312" t="s">
        <v>7</v>
      </c>
      <c r="C61" s="309"/>
      <c r="D61" s="26">
        <f xml:space="preserve"> SUM(D50:J50)</f>
        <v>0</v>
      </c>
      <c r="E61" s="26">
        <f xml:space="preserve"> SUM(K50:Q50)</f>
        <v>21.5</v>
      </c>
      <c r="F61" s="27">
        <f xml:space="preserve"> SUM(D61:E61)</f>
        <v>21.5</v>
      </c>
    </row>
    <row r="62" spans="1:18" x14ac:dyDescent="0.25">
      <c r="A62" s="257"/>
      <c r="B62" s="247" t="s">
        <v>8</v>
      </c>
      <c r="C62" s="248"/>
      <c r="D62" s="26">
        <f xml:space="preserve"> SUM(D51:J51)</f>
        <v>4</v>
      </c>
      <c r="E62" s="26">
        <f xml:space="preserve"> SUM(K51:Q51)</f>
        <v>20</v>
      </c>
      <c r="F62" s="27">
        <f xml:space="preserve"> SUM(D62:E62)</f>
        <v>24</v>
      </c>
    </row>
    <row r="63" spans="1:18" x14ac:dyDescent="0.25">
      <c r="A63" s="257"/>
      <c r="B63" s="311" t="s">
        <v>9</v>
      </c>
      <c r="C63" s="308"/>
      <c r="D63" s="26">
        <f xml:space="preserve"> SUM(D52:J52)</f>
        <v>0</v>
      </c>
      <c r="E63" s="26">
        <f xml:space="preserve"> SUM(K52:Q52)</f>
        <v>8</v>
      </c>
      <c r="F63" s="27">
        <f xml:space="preserve"> SUM(D63:E63)</f>
        <v>8</v>
      </c>
    </row>
    <row r="64" spans="1:18" x14ac:dyDescent="0.25">
      <c r="A64" s="258"/>
      <c r="B64" s="303" t="s">
        <v>25</v>
      </c>
      <c r="C64" s="310"/>
      <c r="D64" s="26">
        <f xml:space="preserve"> SUM(D49:J49)</f>
        <v>4</v>
      </c>
      <c r="E64" s="26">
        <f xml:space="preserve"> SUM(K49:Q49)</f>
        <v>49.5</v>
      </c>
      <c r="F64" s="27">
        <f xml:space="preserve"> SUM(D64:E64)</f>
        <v>53.5</v>
      </c>
    </row>
    <row r="66" spans="1:5" x14ac:dyDescent="0.25">
      <c r="A66" s="244" t="s">
        <v>26</v>
      </c>
      <c r="B66" s="300" t="s">
        <v>7</v>
      </c>
      <c r="C66" s="309"/>
      <c r="D66" s="31">
        <f xml:space="preserve"> D61</f>
        <v>0</v>
      </c>
      <c r="E66" s="31">
        <f xml:space="preserve"> AVERAGE(D61:E61)</f>
        <v>10.75</v>
      </c>
    </row>
    <row r="67" spans="1:5" x14ac:dyDescent="0.25">
      <c r="A67" s="244"/>
      <c r="B67" s="280" t="s">
        <v>8</v>
      </c>
      <c r="C67" s="248"/>
      <c r="D67" s="31">
        <f xml:space="preserve"> D62</f>
        <v>4</v>
      </c>
      <c r="E67" s="31">
        <f xml:space="preserve"> AVERAGE(D62:E62)</f>
        <v>12</v>
      </c>
    </row>
    <row r="68" spans="1:5" x14ac:dyDescent="0.25">
      <c r="A68" s="244"/>
      <c r="B68" s="281" t="s">
        <v>9</v>
      </c>
      <c r="C68" s="308"/>
      <c r="D68" s="31">
        <f xml:space="preserve"> D63</f>
        <v>0</v>
      </c>
      <c r="E68" s="31">
        <f xml:space="preserve"> AVERAGE(D63:E63)</f>
        <v>4</v>
      </c>
    </row>
    <row r="69" spans="1:5" x14ac:dyDescent="0.25">
      <c r="A69" s="244"/>
      <c r="B69" s="306" t="s">
        <v>25</v>
      </c>
      <c r="C69" s="307"/>
      <c r="D69" s="31">
        <f xml:space="preserve"> D64</f>
        <v>4</v>
      </c>
      <c r="E69" s="31">
        <f xml:space="preserve"> AVERAGE(D64:E64)</f>
        <v>26.75</v>
      </c>
    </row>
    <row r="71" spans="1:5" x14ac:dyDescent="0.25">
      <c r="B71" s="122"/>
    </row>
  </sheetData>
  <mergeCells count="30">
    <mergeCell ref="A5:A24"/>
    <mergeCell ref="A25:A48"/>
    <mergeCell ref="B49:C49"/>
    <mergeCell ref="B45:B48"/>
    <mergeCell ref="B69:C69"/>
    <mergeCell ref="B68:C68"/>
    <mergeCell ref="B67:C67"/>
    <mergeCell ref="B66:C66"/>
    <mergeCell ref="B64:C64"/>
    <mergeCell ref="B63:C63"/>
    <mergeCell ref="B62:C62"/>
    <mergeCell ref="B61:C61"/>
    <mergeCell ref="A61:A64"/>
    <mergeCell ref="A66:A69"/>
    <mergeCell ref="B33:B36"/>
    <mergeCell ref="B37:B40"/>
    <mergeCell ref="A55:A58"/>
    <mergeCell ref="B55:C55"/>
    <mergeCell ref="B56:C56"/>
    <mergeCell ref="B57:C57"/>
    <mergeCell ref="B58:C58"/>
    <mergeCell ref="B41:B44"/>
    <mergeCell ref="D1:J1"/>
    <mergeCell ref="K1:Q1"/>
    <mergeCell ref="B5:B8"/>
    <mergeCell ref="B9:B12"/>
    <mergeCell ref="B13:B16"/>
    <mergeCell ref="B17:B20"/>
    <mergeCell ref="B21:B24"/>
    <mergeCell ref="B29:B3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4" workbookViewId="0">
      <selection activeCell="T18" sqref="T18"/>
    </sheetView>
  </sheetViews>
  <sheetFormatPr defaultRowHeight="15" x14ac:dyDescent="0.25"/>
  <cols>
    <col min="2" max="2" width="12.28515625" customWidth="1"/>
    <col min="3" max="3" width="41.28515625" customWidth="1"/>
    <col min="4" max="17" width="8.85546875"/>
    <col min="18" max="18" width="10.85546875" customWidth="1"/>
  </cols>
  <sheetData>
    <row r="1" spans="1:18" x14ac:dyDescent="0.25">
      <c r="D1" s="319" t="s">
        <v>1</v>
      </c>
      <c r="E1" s="218"/>
      <c r="F1" s="218"/>
      <c r="G1" s="218"/>
      <c r="H1" s="218"/>
      <c r="I1" s="218"/>
      <c r="J1" s="218"/>
      <c r="K1" s="319" t="s">
        <v>2</v>
      </c>
      <c r="L1" s="218"/>
      <c r="M1" s="218"/>
      <c r="N1" s="218"/>
      <c r="O1" s="218"/>
      <c r="P1" s="218"/>
      <c r="Q1" s="320"/>
    </row>
    <row r="2" spans="1:18" x14ac:dyDescent="0.25">
      <c r="C2" s="6" t="s">
        <v>10</v>
      </c>
      <c r="D2" s="201">
        <v>42079</v>
      </c>
      <c r="E2" s="201">
        <v>42080</v>
      </c>
      <c r="F2" s="201">
        <v>42081</v>
      </c>
      <c r="G2" s="201">
        <v>42082</v>
      </c>
      <c r="H2" s="201">
        <v>42083</v>
      </c>
      <c r="I2" s="201">
        <v>42084</v>
      </c>
      <c r="J2" s="201">
        <v>42085</v>
      </c>
      <c r="K2" s="201">
        <v>42086</v>
      </c>
      <c r="L2" s="201">
        <v>42087</v>
      </c>
      <c r="M2" s="201">
        <v>42088</v>
      </c>
      <c r="N2" s="201">
        <v>42089</v>
      </c>
      <c r="O2" s="201">
        <v>42090</v>
      </c>
      <c r="P2" s="201">
        <v>42091</v>
      </c>
      <c r="Q2" s="201">
        <v>42092</v>
      </c>
    </row>
    <row r="3" spans="1:18" x14ac:dyDescent="0.25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 x14ac:dyDescent="0.25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 x14ac:dyDescent="0.25">
      <c r="A5" s="305" t="s">
        <v>30</v>
      </c>
      <c r="B5" s="313" t="s">
        <v>73</v>
      </c>
      <c r="C5" s="206" t="s">
        <v>74</v>
      </c>
      <c r="D5" s="172">
        <f t="shared" ref="D5:Q5" si="0">SUM(D6:D8)</f>
        <v>2</v>
      </c>
      <c r="E5" s="155">
        <f t="shared" si="0"/>
        <v>0</v>
      </c>
      <c r="F5" s="155">
        <f t="shared" si="0"/>
        <v>3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3</v>
      </c>
      <c r="K5" s="155">
        <f t="shared" si="0"/>
        <v>0.5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0</v>
      </c>
      <c r="Q5" s="173">
        <f t="shared" si="0"/>
        <v>0</v>
      </c>
      <c r="R5" s="164">
        <f>SUM(D5:Q5)</f>
        <v>8.5</v>
      </c>
    </row>
    <row r="6" spans="1:18" x14ac:dyDescent="0.25">
      <c r="A6" s="283"/>
      <c r="B6" s="314"/>
      <c r="C6" s="207" t="s">
        <v>7</v>
      </c>
      <c r="D6" s="174">
        <v>2</v>
      </c>
      <c r="E6" s="14"/>
      <c r="F6" s="15"/>
      <c r="G6" s="15"/>
      <c r="H6" s="15"/>
      <c r="I6" s="15"/>
      <c r="J6" s="15"/>
      <c r="K6" s="15">
        <v>0.5</v>
      </c>
      <c r="L6" s="15"/>
      <c r="M6" s="15"/>
      <c r="N6" s="15"/>
      <c r="O6" s="15"/>
      <c r="P6" s="15"/>
      <c r="Q6" s="175"/>
      <c r="R6" s="165">
        <f t="shared" ref="R6:R28" si="1">SUM(D6:Q6)</f>
        <v>2.5</v>
      </c>
    </row>
    <row r="7" spans="1:18" x14ac:dyDescent="0.25">
      <c r="A7" s="283"/>
      <c r="B7" s="314"/>
      <c r="C7" s="207" t="s">
        <v>8</v>
      </c>
      <c r="D7" s="176"/>
      <c r="E7" s="113"/>
      <c r="F7" s="113">
        <v>3</v>
      </c>
      <c r="G7" s="113"/>
      <c r="H7" s="113"/>
      <c r="I7" s="113"/>
      <c r="J7" s="113">
        <v>3</v>
      </c>
      <c r="K7" s="113"/>
      <c r="L7" s="113"/>
      <c r="M7" s="113"/>
      <c r="N7" s="113"/>
      <c r="O7" s="113"/>
      <c r="P7" s="113"/>
      <c r="Q7" s="177"/>
      <c r="R7" s="165">
        <f t="shared" si="1"/>
        <v>6</v>
      </c>
    </row>
    <row r="8" spans="1:18" x14ac:dyDescent="0.25">
      <c r="A8" s="283"/>
      <c r="B8" s="315"/>
      <c r="C8" s="208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 x14ac:dyDescent="0.25">
      <c r="A9" s="283"/>
      <c r="B9" s="316">
        <v>26</v>
      </c>
      <c r="C9" s="209" t="s">
        <v>75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2</v>
      </c>
      <c r="M9" s="155">
        <f t="shared" si="2"/>
        <v>1</v>
      </c>
      <c r="N9" s="155">
        <f t="shared" si="2"/>
        <v>2</v>
      </c>
      <c r="O9" s="155">
        <f t="shared" si="2"/>
        <v>1</v>
      </c>
      <c r="P9" s="155">
        <f t="shared" si="2"/>
        <v>1</v>
      </c>
      <c r="Q9" s="173">
        <f t="shared" si="2"/>
        <v>2</v>
      </c>
      <c r="R9" s="164">
        <f t="shared" si="1"/>
        <v>9</v>
      </c>
    </row>
    <row r="10" spans="1:18" x14ac:dyDescent="0.25">
      <c r="A10" s="283"/>
      <c r="B10" s="317"/>
      <c r="C10" s="207" t="s">
        <v>7</v>
      </c>
      <c r="D10" s="174"/>
      <c r="E10" s="14"/>
      <c r="F10" s="15"/>
      <c r="G10" s="15"/>
      <c r="H10" s="15"/>
      <c r="I10" s="15"/>
      <c r="J10" s="15"/>
      <c r="K10" s="15"/>
      <c r="L10" s="15">
        <v>2</v>
      </c>
      <c r="M10" s="15">
        <v>1</v>
      </c>
      <c r="N10" s="15">
        <v>2</v>
      </c>
      <c r="O10" s="15">
        <v>1</v>
      </c>
      <c r="P10" s="15">
        <v>1</v>
      </c>
      <c r="Q10" s="175">
        <v>2</v>
      </c>
      <c r="R10" s="165">
        <f t="shared" si="1"/>
        <v>9</v>
      </c>
    </row>
    <row r="11" spans="1:18" x14ac:dyDescent="0.25">
      <c r="A11" s="283"/>
      <c r="B11" s="317"/>
      <c r="C11" s="207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 x14ac:dyDescent="0.25">
      <c r="A12" s="283"/>
      <c r="B12" s="318"/>
      <c r="C12" s="208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 x14ac:dyDescent="0.25">
      <c r="A13" s="283"/>
      <c r="B13" s="316">
        <v>26</v>
      </c>
      <c r="C13" s="210" t="s">
        <v>76</v>
      </c>
      <c r="D13" s="172">
        <f t="shared" ref="D13:Q13" si="3">SUM(D14:D16)</f>
        <v>0</v>
      </c>
      <c r="E13" s="155">
        <f t="shared" si="3"/>
        <v>0.75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5</v>
      </c>
      <c r="K13" s="155">
        <f t="shared" si="3"/>
        <v>2.5</v>
      </c>
      <c r="L13" s="155">
        <f t="shared" si="3"/>
        <v>3</v>
      </c>
      <c r="M13" s="155">
        <f t="shared" si="3"/>
        <v>7.5</v>
      </c>
      <c r="N13" s="155">
        <f t="shared" si="3"/>
        <v>2.5</v>
      </c>
      <c r="O13" s="155">
        <f t="shared" si="3"/>
        <v>3</v>
      </c>
      <c r="P13" s="155">
        <f t="shared" si="3"/>
        <v>3</v>
      </c>
      <c r="Q13" s="173">
        <f t="shared" si="3"/>
        <v>6</v>
      </c>
      <c r="R13" s="164">
        <f t="shared" si="1"/>
        <v>33.25</v>
      </c>
    </row>
    <row r="14" spans="1:18" x14ac:dyDescent="0.25">
      <c r="A14" s="283"/>
      <c r="B14" s="317"/>
      <c r="C14" s="207" t="s">
        <v>7</v>
      </c>
      <c r="D14" s="174"/>
      <c r="E14" s="14"/>
      <c r="F14" s="15"/>
      <c r="G14" s="15"/>
      <c r="H14" s="15"/>
      <c r="I14" s="15"/>
      <c r="J14" s="15"/>
      <c r="K14" s="15">
        <v>2</v>
      </c>
      <c r="L14" s="15">
        <v>3</v>
      </c>
      <c r="M14" s="15">
        <v>7.5</v>
      </c>
      <c r="N14" s="15">
        <v>2.5</v>
      </c>
      <c r="O14" s="15">
        <v>3</v>
      </c>
      <c r="P14" s="15">
        <v>3</v>
      </c>
      <c r="Q14" s="175"/>
      <c r="R14" s="165">
        <f t="shared" si="1"/>
        <v>21</v>
      </c>
    </row>
    <row r="15" spans="1:18" x14ac:dyDescent="0.25">
      <c r="A15" s="283"/>
      <c r="B15" s="317"/>
      <c r="C15" s="207" t="s">
        <v>8</v>
      </c>
      <c r="D15" s="174"/>
      <c r="E15" s="14">
        <v>0.75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75"/>
      <c r="R15" s="165">
        <f t="shared" si="1"/>
        <v>0.75</v>
      </c>
    </row>
    <row r="16" spans="1:18" x14ac:dyDescent="0.25">
      <c r="A16" s="283"/>
      <c r="B16" s="318"/>
      <c r="C16" s="208" t="s">
        <v>9</v>
      </c>
      <c r="D16" s="178"/>
      <c r="E16" s="115"/>
      <c r="F16" s="116"/>
      <c r="G16" s="116"/>
      <c r="H16" s="116"/>
      <c r="I16" s="116"/>
      <c r="J16" s="116">
        <v>5</v>
      </c>
      <c r="K16" s="116">
        <v>0.5</v>
      </c>
      <c r="L16" s="116"/>
      <c r="M16" s="116"/>
      <c r="N16" s="116"/>
      <c r="O16" s="116"/>
      <c r="P16" s="116"/>
      <c r="Q16" s="179">
        <v>6</v>
      </c>
      <c r="R16" s="166">
        <f t="shared" si="1"/>
        <v>11.5</v>
      </c>
    </row>
    <row r="17" spans="1:18" x14ac:dyDescent="0.25">
      <c r="A17" s="283"/>
      <c r="B17" s="316" t="s">
        <v>77</v>
      </c>
      <c r="C17" s="206" t="s">
        <v>78</v>
      </c>
      <c r="D17" s="172">
        <f t="shared" ref="D17:Q17" si="4">SUM(D18:D20)</f>
        <v>0</v>
      </c>
      <c r="E17" s="155">
        <f t="shared" si="4"/>
        <v>3.5</v>
      </c>
      <c r="F17" s="155">
        <f t="shared" si="4"/>
        <v>2.5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2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0</v>
      </c>
      <c r="R17" s="164">
        <f t="shared" si="1"/>
        <v>8</v>
      </c>
    </row>
    <row r="18" spans="1:18" x14ac:dyDescent="0.25">
      <c r="A18" s="283"/>
      <c r="B18" s="317"/>
      <c r="C18" s="207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 x14ac:dyDescent="0.25">
      <c r="A19" s="283"/>
      <c r="B19" s="317"/>
      <c r="C19" s="207" t="s">
        <v>8</v>
      </c>
      <c r="D19" s="174"/>
      <c r="E19" s="14">
        <v>3.5</v>
      </c>
      <c r="F19" s="15">
        <v>2.5</v>
      </c>
      <c r="G19" s="15"/>
      <c r="H19" s="15"/>
      <c r="I19" s="15"/>
      <c r="J19" s="15">
        <v>2</v>
      </c>
      <c r="K19" s="15"/>
      <c r="L19" s="15"/>
      <c r="M19" s="15"/>
      <c r="N19" s="15"/>
      <c r="O19" s="15"/>
      <c r="P19" s="15"/>
      <c r="Q19" s="175"/>
      <c r="R19" s="165">
        <f t="shared" si="1"/>
        <v>8</v>
      </c>
    </row>
    <row r="20" spans="1:18" x14ac:dyDescent="0.25">
      <c r="A20" s="283"/>
      <c r="B20" s="318"/>
      <c r="C20" s="208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/>
      <c r="R20" s="166">
        <f t="shared" si="1"/>
        <v>0</v>
      </c>
    </row>
    <row r="21" spans="1:18" x14ac:dyDescent="0.25">
      <c r="A21" s="305" t="s">
        <v>35</v>
      </c>
      <c r="B21" s="313"/>
      <c r="C21" s="206" t="s">
        <v>79</v>
      </c>
      <c r="D21" s="172">
        <f t="shared" ref="D21:Q21" si="5">SUM(D22:D24)</f>
        <v>0</v>
      </c>
      <c r="E21" s="155">
        <f t="shared" si="5"/>
        <v>1</v>
      </c>
      <c r="F21" s="155">
        <f t="shared" si="5"/>
        <v>0.5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2</v>
      </c>
      <c r="K21" s="155">
        <f t="shared" si="5"/>
        <v>0</v>
      </c>
      <c r="L21" s="155">
        <f t="shared" si="5"/>
        <v>1</v>
      </c>
      <c r="M21" s="155">
        <f t="shared" si="5"/>
        <v>0</v>
      </c>
      <c r="N21" s="155">
        <f t="shared" si="5"/>
        <v>2</v>
      </c>
      <c r="O21" s="155">
        <f t="shared" si="5"/>
        <v>3</v>
      </c>
      <c r="P21" s="155">
        <f t="shared" si="5"/>
        <v>0</v>
      </c>
      <c r="Q21" s="173">
        <f t="shared" si="5"/>
        <v>0</v>
      </c>
      <c r="R21" s="164">
        <f t="shared" si="1"/>
        <v>9.5</v>
      </c>
    </row>
    <row r="22" spans="1:18" x14ac:dyDescent="0.25">
      <c r="A22" s="283"/>
      <c r="B22" s="314"/>
      <c r="C22" s="207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/>
      <c r="N22" s="15">
        <v>2</v>
      </c>
      <c r="O22" s="15"/>
      <c r="P22" s="15"/>
      <c r="Q22" s="175"/>
      <c r="R22" s="165">
        <f t="shared" si="1"/>
        <v>3</v>
      </c>
    </row>
    <row r="23" spans="1:18" x14ac:dyDescent="0.25">
      <c r="A23" s="283"/>
      <c r="B23" s="314"/>
      <c r="C23" s="207" t="s">
        <v>8</v>
      </c>
      <c r="D23" s="174"/>
      <c r="E23" s="14">
        <v>1</v>
      </c>
      <c r="F23" s="15">
        <v>0.5</v>
      </c>
      <c r="G23" s="15"/>
      <c r="H23" s="15"/>
      <c r="I23" s="15"/>
      <c r="J23" s="15">
        <v>2</v>
      </c>
      <c r="K23" s="15"/>
      <c r="L23" s="15"/>
      <c r="M23" s="15"/>
      <c r="N23" s="15"/>
      <c r="O23" s="15">
        <v>3</v>
      </c>
      <c r="P23" s="15"/>
      <c r="Q23" s="175"/>
      <c r="R23" s="165">
        <f t="shared" si="1"/>
        <v>6.5</v>
      </c>
    </row>
    <row r="24" spans="1:18" x14ac:dyDescent="0.25">
      <c r="A24" s="283"/>
      <c r="B24" s="315"/>
      <c r="C24" s="208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ht="15" customHeight="1" x14ac:dyDescent="0.25">
      <c r="A25" s="283"/>
      <c r="B25" s="211"/>
      <c r="C25" s="210" t="s">
        <v>80</v>
      </c>
      <c r="D25" s="172">
        <f t="shared" ref="D25:Q25" si="6">SUM(D26:D28)</f>
        <v>9</v>
      </c>
      <c r="E25" s="155">
        <f t="shared" si="6"/>
        <v>4.5</v>
      </c>
      <c r="F25" s="155">
        <f t="shared" si="6"/>
        <v>1</v>
      </c>
      <c r="G25" s="155">
        <f t="shared" si="6"/>
        <v>1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1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0</v>
      </c>
      <c r="Q25" s="173">
        <f t="shared" si="6"/>
        <v>3</v>
      </c>
      <c r="R25" s="164">
        <f t="shared" si="1"/>
        <v>19.5</v>
      </c>
    </row>
    <row r="26" spans="1:18" x14ac:dyDescent="0.25">
      <c r="A26" s="283"/>
      <c r="B26" s="212"/>
      <c r="C26" s="207" t="s">
        <v>7</v>
      </c>
      <c r="D26" s="174">
        <v>3</v>
      </c>
      <c r="E26" s="14">
        <v>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75">
        <v>3</v>
      </c>
      <c r="R26" s="165">
        <f t="shared" si="1"/>
        <v>8</v>
      </c>
    </row>
    <row r="27" spans="1:18" x14ac:dyDescent="0.25">
      <c r="A27" s="283"/>
      <c r="B27" s="212"/>
      <c r="C27" s="207" t="s">
        <v>8</v>
      </c>
      <c r="D27" s="174">
        <v>3</v>
      </c>
      <c r="E27" s="14">
        <v>1.5</v>
      </c>
      <c r="F27" s="15">
        <v>1</v>
      </c>
      <c r="G27" s="15">
        <v>1</v>
      </c>
      <c r="H27" s="15"/>
      <c r="I27" s="15"/>
      <c r="J27" s="15"/>
      <c r="K27" s="15">
        <v>1</v>
      </c>
      <c r="L27" s="15"/>
      <c r="M27" s="15"/>
      <c r="N27" s="15"/>
      <c r="O27" s="15"/>
      <c r="P27" s="15"/>
      <c r="Q27" s="175"/>
      <c r="R27" s="165">
        <f t="shared" si="1"/>
        <v>7.5</v>
      </c>
    </row>
    <row r="28" spans="1:18" x14ac:dyDescent="0.25">
      <c r="A28" s="284"/>
      <c r="B28" s="213"/>
      <c r="C28" s="208" t="s">
        <v>9</v>
      </c>
      <c r="D28" s="178">
        <v>3</v>
      </c>
      <c r="E28" s="115">
        <v>1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4</v>
      </c>
    </row>
    <row r="29" spans="1:18" x14ac:dyDescent="0.25">
      <c r="A29" s="204"/>
      <c r="B29" s="301" t="s">
        <v>38</v>
      </c>
      <c r="C29" s="309"/>
      <c r="D29" s="205">
        <f t="shared" ref="D29:Q29" si="7">SUM(D5,D9,D25,D21,D17,D13)</f>
        <v>11</v>
      </c>
      <c r="E29" s="205">
        <f t="shared" si="7"/>
        <v>9.75</v>
      </c>
      <c r="F29" s="205">
        <f t="shared" si="7"/>
        <v>7</v>
      </c>
      <c r="G29" s="205">
        <f t="shared" si="7"/>
        <v>1</v>
      </c>
      <c r="H29" s="205">
        <f t="shared" si="7"/>
        <v>0</v>
      </c>
      <c r="I29" s="205">
        <f t="shared" si="7"/>
        <v>0</v>
      </c>
      <c r="J29" s="205">
        <f t="shared" si="7"/>
        <v>12</v>
      </c>
      <c r="K29" s="205">
        <f t="shared" si="7"/>
        <v>4</v>
      </c>
      <c r="L29" s="205">
        <f t="shared" si="7"/>
        <v>6</v>
      </c>
      <c r="M29" s="205">
        <f t="shared" si="7"/>
        <v>8.5</v>
      </c>
      <c r="N29" s="205">
        <f t="shared" si="7"/>
        <v>6.5</v>
      </c>
      <c r="O29" s="205">
        <f t="shared" si="7"/>
        <v>7</v>
      </c>
      <c r="P29" s="205">
        <f t="shared" si="7"/>
        <v>4</v>
      </c>
      <c r="Q29" s="205">
        <f t="shared" si="7"/>
        <v>11</v>
      </c>
      <c r="R29" s="205">
        <f>SUM(R5,R9,R25,R21,R17,R13)</f>
        <v>87.75</v>
      </c>
    </row>
    <row r="30" spans="1:18" x14ac:dyDescent="0.25">
      <c r="A30" s="204"/>
      <c r="B30" s="202"/>
      <c r="C30" s="203" t="s">
        <v>7</v>
      </c>
      <c r="D30" s="182">
        <f t="shared" ref="D30:P30" si="8">SUM(D6,D10,D26,D22,D18,D14)</f>
        <v>5</v>
      </c>
      <c r="E30" s="183">
        <f t="shared" si="8"/>
        <v>2</v>
      </c>
      <c r="F30" s="183">
        <f t="shared" si="8"/>
        <v>0</v>
      </c>
      <c r="G30" s="183">
        <f t="shared" si="8"/>
        <v>0</v>
      </c>
      <c r="H30" s="183">
        <f t="shared" si="8"/>
        <v>0</v>
      </c>
      <c r="I30" s="183">
        <f t="shared" si="8"/>
        <v>0</v>
      </c>
      <c r="J30" s="183">
        <f t="shared" si="8"/>
        <v>0</v>
      </c>
      <c r="K30" s="183">
        <f t="shared" si="8"/>
        <v>2.5</v>
      </c>
      <c r="L30" s="183">
        <f t="shared" si="8"/>
        <v>6</v>
      </c>
      <c r="M30" s="183">
        <f t="shared" si="8"/>
        <v>8.5</v>
      </c>
      <c r="N30" s="183">
        <f t="shared" si="8"/>
        <v>6.5</v>
      </c>
      <c r="O30" s="183">
        <f t="shared" si="8"/>
        <v>4</v>
      </c>
      <c r="P30" s="183">
        <f t="shared" si="8"/>
        <v>4</v>
      </c>
      <c r="Q30" s="183">
        <f>SUM(Q6,Q10,Q26,Q22,Q18,Q14)</f>
        <v>5</v>
      </c>
      <c r="R30" s="185">
        <f>SUM(R6,R10,R26,R22,R18,R14)</f>
        <v>43.5</v>
      </c>
    </row>
    <row r="31" spans="1:18" x14ac:dyDescent="0.25">
      <c r="A31" s="204"/>
      <c r="B31" s="202"/>
      <c r="C31" s="203" t="s">
        <v>8</v>
      </c>
      <c r="D31" s="71">
        <f t="shared" ref="D31:P32" si="9">SUM(D7,D11,D27,D23,D19,D15)</f>
        <v>3</v>
      </c>
      <c r="E31" s="42">
        <f t="shared" si="9"/>
        <v>6.75</v>
      </c>
      <c r="F31" s="42">
        <f t="shared" si="9"/>
        <v>7</v>
      </c>
      <c r="G31" s="42">
        <f t="shared" si="9"/>
        <v>1</v>
      </c>
      <c r="H31" s="42">
        <f t="shared" si="9"/>
        <v>0</v>
      </c>
      <c r="I31" s="42">
        <f t="shared" si="9"/>
        <v>0</v>
      </c>
      <c r="J31" s="42">
        <f t="shared" si="9"/>
        <v>7</v>
      </c>
      <c r="K31" s="42">
        <f t="shared" si="9"/>
        <v>1</v>
      </c>
      <c r="L31" s="42">
        <f t="shared" si="9"/>
        <v>0</v>
      </c>
      <c r="M31" s="42">
        <f t="shared" si="9"/>
        <v>0</v>
      </c>
      <c r="N31" s="42">
        <f t="shared" si="9"/>
        <v>0</v>
      </c>
      <c r="O31" s="42">
        <f t="shared" si="9"/>
        <v>3</v>
      </c>
      <c r="P31" s="42">
        <f t="shared" si="9"/>
        <v>0</v>
      </c>
      <c r="Q31" s="42">
        <f>SUM(Q7,Q11,Q27,Q23,Q19,Q15)</f>
        <v>0</v>
      </c>
      <c r="R31" s="167">
        <f t="shared" ref="R31:R32" si="10">SUM(R7,R11,R27,R23,R19,R15)</f>
        <v>28.75</v>
      </c>
    </row>
    <row r="32" spans="1:18" x14ac:dyDescent="0.25">
      <c r="A32" s="204"/>
      <c r="B32" s="202"/>
      <c r="C32" s="200" t="s">
        <v>9</v>
      </c>
      <c r="D32" s="161">
        <f t="shared" si="9"/>
        <v>3</v>
      </c>
      <c r="E32" s="162">
        <f t="shared" si="9"/>
        <v>1</v>
      </c>
      <c r="F32" s="162">
        <f t="shared" si="9"/>
        <v>0</v>
      </c>
      <c r="G32" s="162">
        <f t="shared" si="9"/>
        <v>0</v>
      </c>
      <c r="H32" s="162">
        <f t="shared" si="9"/>
        <v>0</v>
      </c>
      <c r="I32" s="162">
        <f t="shared" si="9"/>
        <v>0</v>
      </c>
      <c r="J32" s="162">
        <f t="shared" si="9"/>
        <v>5</v>
      </c>
      <c r="K32" s="162">
        <f t="shared" si="9"/>
        <v>0.5</v>
      </c>
      <c r="L32" s="162">
        <f t="shared" si="9"/>
        <v>0</v>
      </c>
      <c r="M32" s="162">
        <f t="shared" si="9"/>
        <v>0</v>
      </c>
      <c r="N32" s="162">
        <f t="shared" si="9"/>
        <v>0</v>
      </c>
      <c r="O32" s="162">
        <f t="shared" si="9"/>
        <v>0</v>
      </c>
      <c r="P32" s="162">
        <f t="shared" si="9"/>
        <v>0</v>
      </c>
      <c r="Q32" s="162">
        <f t="shared" ref="Q32" si="11">SUM(Q8,Q12,Q28,Q24,Q20,Q16)</f>
        <v>6</v>
      </c>
      <c r="R32" s="168">
        <f t="shared" si="10"/>
        <v>15.5</v>
      </c>
    </row>
    <row r="33" spans="1:18" ht="15" customHeight="1" x14ac:dyDescent="0.25">
      <c r="C33" s="196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5" spans="1:18" x14ac:dyDescent="0.25">
      <c r="A35" s="224" t="s">
        <v>5</v>
      </c>
      <c r="B35" s="300" t="s">
        <v>7</v>
      </c>
      <c r="C35" s="301"/>
      <c r="D35" s="186">
        <f>D30</f>
        <v>5</v>
      </c>
      <c r="E35" s="187">
        <f xml:space="preserve"> AVERAGE($D$30:E30)</f>
        <v>3.5</v>
      </c>
      <c r="F35" s="187">
        <f xml:space="preserve"> AVERAGE($D$30:F30)</f>
        <v>2.3333333333333335</v>
      </c>
      <c r="G35" s="187">
        <f xml:space="preserve"> AVERAGE($D$30:G30)</f>
        <v>1.75</v>
      </c>
      <c r="H35" s="187">
        <f xml:space="preserve"> AVERAGE($D$30:H30)</f>
        <v>1.4</v>
      </c>
      <c r="I35" s="187">
        <f xml:space="preserve"> AVERAGE($D$30:I30)</f>
        <v>1.1666666666666667</v>
      </c>
      <c r="J35" s="187">
        <f xml:space="preserve"> AVERAGE($D$30:J30)</f>
        <v>1</v>
      </c>
      <c r="K35" s="187">
        <f xml:space="preserve"> AVERAGE($D$30:K30)</f>
        <v>1.1875</v>
      </c>
      <c r="L35" s="187">
        <f xml:space="preserve"> AVERAGE($D$30:L30)</f>
        <v>1.7222222222222223</v>
      </c>
      <c r="M35" s="187">
        <f xml:space="preserve"> AVERAGE($D$30:M30)</f>
        <v>2.4</v>
      </c>
      <c r="N35" s="187">
        <f xml:space="preserve"> AVERAGE($D$30:N30)</f>
        <v>2.7727272727272729</v>
      </c>
      <c r="O35" s="187">
        <f xml:space="preserve"> AVERAGE($D$30:O30)</f>
        <v>2.875</v>
      </c>
      <c r="P35" s="187">
        <f xml:space="preserve"> AVERAGE($D$30:P30)</f>
        <v>2.9615384615384617</v>
      </c>
      <c r="Q35" s="188">
        <f xml:space="preserve"> AVERAGE($D$30:Q30)</f>
        <v>3.1071428571428572</v>
      </c>
      <c r="R35" s="38"/>
    </row>
    <row r="36" spans="1:18" x14ac:dyDescent="0.25">
      <c r="A36" s="225"/>
      <c r="B36" s="280" t="s">
        <v>8</v>
      </c>
      <c r="C36" s="302"/>
      <c r="D36" s="103">
        <f>D31</f>
        <v>3</v>
      </c>
      <c r="E36" s="38">
        <f xml:space="preserve"> AVERAGE($D$31:E31)</f>
        <v>4.875</v>
      </c>
      <c r="F36" s="38">
        <f xml:space="preserve"> AVERAGE($D$31:F31)</f>
        <v>5.583333333333333</v>
      </c>
      <c r="G36" s="38">
        <f xml:space="preserve"> AVERAGE($D$31:G31)</f>
        <v>4.4375</v>
      </c>
      <c r="H36" s="38">
        <f xml:space="preserve"> AVERAGE($D$31:H31)</f>
        <v>3.55</v>
      </c>
      <c r="I36" s="38">
        <f xml:space="preserve"> AVERAGE($D$31:I31)</f>
        <v>2.9583333333333335</v>
      </c>
      <c r="J36" s="38">
        <f xml:space="preserve"> AVERAGE($D$31:J31)</f>
        <v>3.5357142857142856</v>
      </c>
      <c r="K36" s="38">
        <f xml:space="preserve"> AVERAGE($D$31:K31)</f>
        <v>3.21875</v>
      </c>
      <c r="L36" s="38">
        <f xml:space="preserve"> AVERAGE($D$31:L31)</f>
        <v>2.8611111111111112</v>
      </c>
      <c r="M36" s="38">
        <f xml:space="preserve"> AVERAGE($D$31:M31)</f>
        <v>2.5750000000000002</v>
      </c>
      <c r="N36" s="38">
        <f xml:space="preserve"> AVERAGE($D$31:N31)</f>
        <v>2.3409090909090908</v>
      </c>
      <c r="O36" s="38">
        <f xml:space="preserve"> AVERAGE($D$31:O31)</f>
        <v>2.3958333333333335</v>
      </c>
      <c r="P36" s="38">
        <f xml:space="preserve"> AVERAGE($D$31:P31)</f>
        <v>2.2115384615384617</v>
      </c>
      <c r="Q36" s="39">
        <f xml:space="preserve"> AVERAGE($D$31:Q31)</f>
        <v>2.0535714285714284</v>
      </c>
      <c r="R36" s="38"/>
    </row>
    <row r="37" spans="1:18" x14ac:dyDescent="0.25">
      <c r="A37" s="225"/>
      <c r="B37" s="280" t="s">
        <v>9</v>
      </c>
      <c r="C37" s="302"/>
      <c r="D37" s="103">
        <f>D32</f>
        <v>3</v>
      </c>
      <c r="E37" s="38">
        <f xml:space="preserve"> AVERAGE($D$32:E32)</f>
        <v>2</v>
      </c>
      <c r="F37" s="38">
        <f xml:space="preserve"> AVERAGE($D$32:F32)</f>
        <v>1.3333333333333333</v>
      </c>
      <c r="G37" s="38">
        <f xml:space="preserve"> AVERAGE($D$32:G32)</f>
        <v>1</v>
      </c>
      <c r="H37" s="38">
        <f xml:space="preserve"> AVERAGE($D$32:H32)</f>
        <v>0.8</v>
      </c>
      <c r="I37" s="38">
        <f xml:space="preserve"> AVERAGE($D$32:I32)</f>
        <v>0.66666666666666663</v>
      </c>
      <c r="J37" s="38">
        <f xml:space="preserve"> AVERAGE($D$32:J32)</f>
        <v>1.2857142857142858</v>
      </c>
      <c r="K37" s="38">
        <f xml:space="preserve"> AVERAGE($D$32:K32)</f>
        <v>1.1875</v>
      </c>
      <c r="L37" s="38">
        <f xml:space="preserve"> AVERAGE($D$32:L32)</f>
        <v>1.0555555555555556</v>
      </c>
      <c r="M37" s="38">
        <f xml:space="preserve"> AVERAGE($D$32:M32)</f>
        <v>0.95</v>
      </c>
      <c r="N37" s="38">
        <f xml:space="preserve"> AVERAGE($D$32:N32)</f>
        <v>0.86363636363636365</v>
      </c>
      <c r="O37" s="38">
        <f xml:space="preserve"> AVERAGE($D$32:O32)</f>
        <v>0.79166666666666663</v>
      </c>
      <c r="P37" s="38">
        <f xml:space="preserve"> AVERAGE($D$32:P32)</f>
        <v>0.73076923076923073</v>
      </c>
      <c r="Q37" s="39">
        <f xml:space="preserve"> AVERAGE($D$32:Q32)</f>
        <v>1.1071428571428572</v>
      </c>
      <c r="R37" s="38"/>
    </row>
    <row r="38" spans="1:18" x14ac:dyDescent="0.25">
      <c r="A38" s="232"/>
      <c r="B38" s="303" t="s">
        <v>25</v>
      </c>
      <c r="C38" s="304"/>
      <c r="D38" s="189">
        <f>D29</f>
        <v>11</v>
      </c>
      <c r="E38" s="190">
        <f xml:space="preserve"> AVERAGE($D$29:E29)</f>
        <v>10.375</v>
      </c>
      <c r="F38" s="190">
        <f xml:space="preserve"> AVERAGE($D$29:F29)</f>
        <v>9.25</v>
      </c>
      <c r="G38" s="190">
        <f xml:space="preserve"> AVERAGE($D$29:G29)</f>
        <v>7.1875</v>
      </c>
      <c r="H38" s="190">
        <f xml:space="preserve"> AVERAGE($D$29:H29)</f>
        <v>5.75</v>
      </c>
      <c r="I38" s="190">
        <f xml:space="preserve"> AVERAGE($D$29:I29)</f>
        <v>4.791666666666667</v>
      </c>
      <c r="J38" s="190">
        <f xml:space="preserve"> AVERAGE($D$29:J29)</f>
        <v>5.8214285714285712</v>
      </c>
      <c r="K38" s="190">
        <f xml:space="preserve"> AVERAGE($D$29:K29)</f>
        <v>5.59375</v>
      </c>
      <c r="L38" s="190">
        <f xml:space="preserve"> AVERAGE($D$29:L29)</f>
        <v>5.6388888888888893</v>
      </c>
      <c r="M38" s="190">
        <f xml:space="preserve"> AVERAGE($D$29:M29)</f>
        <v>5.9249999999999998</v>
      </c>
      <c r="N38" s="190">
        <f xml:space="preserve"> AVERAGE($D$29:N29)</f>
        <v>5.9772727272727275</v>
      </c>
      <c r="O38" s="190">
        <f xml:space="preserve"> AVERAGE($D$29:O29)</f>
        <v>6.0625</v>
      </c>
      <c r="P38" s="190">
        <f xml:space="preserve"> AVERAGE($D$29:P29)</f>
        <v>5.9038461538461542</v>
      </c>
      <c r="Q38" s="191">
        <f xml:space="preserve"> AVERAGE($D$29:Q29)</f>
        <v>6.2678571428571432</v>
      </c>
      <c r="R38" s="57"/>
    </row>
    <row r="40" spans="1:18" ht="30" x14ac:dyDescent="0.25">
      <c r="C40" s="23" t="s">
        <v>22</v>
      </c>
      <c r="D40" s="24">
        <v>1</v>
      </c>
      <c r="E40" s="24">
        <v>2</v>
      </c>
      <c r="F40" s="25" t="s">
        <v>23</v>
      </c>
    </row>
    <row r="41" spans="1:18" x14ac:dyDescent="0.25">
      <c r="A41" s="256" t="s">
        <v>24</v>
      </c>
      <c r="B41" s="312" t="s">
        <v>7</v>
      </c>
      <c r="C41" s="309"/>
      <c r="D41" s="26">
        <f xml:space="preserve"> SUM(D30:J30)</f>
        <v>7</v>
      </c>
      <c r="E41" s="26">
        <f xml:space="preserve"> SUM(K30:Q30)</f>
        <v>36.5</v>
      </c>
      <c r="F41" s="27">
        <f xml:space="preserve"> SUM(D41:E41)</f>
        <v>43.5</v>
      </c>
    </row>
    <row r="42" spans="1:18" x14ac:dyDescent="0.25">
      <c r="A42" s="257"/>
      <c r="B42" s="247" t="s">
        <v>8</v>
      </c>
      <c r="C42" s="248"/>
      <c r="D42" s="26">
        <f xml:space="preserve"> SUM(D31:J31)</f>
        <v>24.75</v>
      </c>
      <c r="E42" s="26">
        <f xml:space="preserve"> SUM(K31:Q31)</f>
        <v>4</v>
      </c>
      <c r="F42" s="27">
        <f xml:space="preserve"> SUM(D42:E42)</f>
        <v>28.75</v>
      </c>
    </row>
    <row r="43" spans="1:18" x14ac:dyDescent="0.25">
      <c r="A43" s="257"/>
      <c r="B43" s="311" t="s">
        <v>9</v>
      </c>
      <c r="C43" s="308"/>
      <c r="D43" s="26">
        <f xml:space="preserve"> SUM(D32:J32)</f>
        <v>9</v>
      </c>
      <c r="E43" s="26">
        <f xml:space="preserve"> SUM(K32:Q32)</f>
        <v>6.5</v>
      </c>
      <c r="F43" s="27">
        <f xml:space="preserve"> SUM(D43:E43)</f>
        <v>15.5</v>
      </c>
      <c r="G43" t="s">
        <v>81</v>
      </c>
    </row>
    <row r="44" spans="1:18" x14ac:dyDescent="0.25">
      <c r="A44" s="258"/>
      <c r="B44" s="303" t="s">
        <v>25</v>
      </c>
      <c r="C44" s="310"/>
      <c r="D44" s="26">
        <f xml:space="preserve"> SUM(D29:J29)</f>
        <v>40.75</v>
      </c>
      <c r="E44" s="26">
        <f xml:space="preserve"> SUM(K29:Q29)</f>
        <v>47</v>
      </c>
      <c r="F44" s="27">
        <f xml:space="preserve"> SUM(D44:E44)</f>
        <v>87.75</v>
      </c>
    </row>
    <row r="46" spans="1:18" x14ac:dyDescent="0.25">
      <c r="A46" s="244" t="s">
        <v>26</v>
      </c>
      <c r="B46" s="300" t="s">
        <v>7</v>
      </c>
      <c r="C46" s="309"/>
      <c r="D46" s="31">
        <f xml:space="preserve"> D41</f>
        <v>7</v>
      </c>
      <c r="E46" s="31">
        <f xml:space="preserve"> AVERAGE(D41:E41)</f>
        <v>21.75</v>
      </c>
    </row>
    <row r="47" spans="1:18" x14ac:dyDescent="0.25">
      <c r="A47" s="244"/>
      <c r="B47" s="280" t="s">
        <v>8</v>
      </c>
      <c r="C47" s="248"/>
      <c r="D47" s="31">
        <f xml:space="preserve"> D42</f>
        <v>24.75</v>
      </c>
      <c r="E47" s="31">
        <f xml:space="preserve"> AVERAGE(D42:E42)</f>
        <v>14.375</v>
      </c>
    </row>
    <row r="48" spans="1:18" x14ac:dyDescent="0.25">
      <c r="A48" s="244"/>
      <c r="B48" s="281" t="s">
        <v>9</v>
      </c>
      <c r="C48" s="308"/>
      <c r="D48" s="31">
        <f xml:space="preserve"> D43</f>
        <v>9</v>
      </c>
      <c r="E48" s="31">
        <f xml:space="preserve"> AVERAGE(D43:E43)</f>
        <v>7.75</v>
      </c>
    </row>
    <row r="49" spans="1:5" x14ac:dyDescent="0.25">
      <c r="A49" s="244"/>
      <c r="B49" s="306" t="s">
        <v>25</v>
      </c>
      <c r="C49" s="307"/>
      <c r="D49" s="31">
        <f xml:space="preserve"> D44</f>
        <v>40.75</v>
      </c>
      <c r="E49" s="31">
        <f xml:space="preserve"> AVERAGE(D44:E44)</f>
        <v>43.875</v>
      </c>
    </row>
    <row r="51" spans="1:5" x14ac:dyDescent="0.25">
      <c r="B51" s="122"/>
    </row>
  </sheetData>
  <mergeCells count="25">
    <mergeCell ref="A41:A44"/>
    <mergeCell ref="B41:C41"/>
    <mergeCell ref="B42:C42"/>
    <mergeCell ref="B43:C43"/>
    <mergeCell ref="B44:C44"/>
    <mergeCell ref="A46:A49"/>
    <mergeCell ref="B46:C46"/>
    <mergeCell ref="B47:C47"/>
    <mergeCell ref="B48:C48"/>
    <mergeCell ref="B49:C49"/>
    <mergeCell ref="D1:J1"/>
    <mergeCell ref="K1:Q1"/>
    <mergeCell ref="B29:C29"/>
    <mergeCell ref="A35:A38"/>
    <mergeCell ref="B35:C35"/>
    <mergeCell ref="B36:C36"/>
    <mergeCell ref="B37:C37"/>
    <mergeCell ref="B38:C38"/>
    <mergeCell ref="A21:A28"/>
    <mergeCell ref="B5:B8"/>
    <mergeCell ref="B9:B12"/>
    <mergeCell ref="B13:B16"/>
    <mergeCell ref="B17:B20"/>
    <mergeCell ref="B21:B24"/>
    <mergeCell ref="A5:A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Sp1</vt:lpstr>
      <vt:lpstr>Sp2</vt:lpstr>
      <vt:lpstr>Sp3</vt:lpstr>
      <vt:lpstr>Sp4</vt:lpstr>
      <vt:lpstr>Sp5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2015-04-14T04:08:46Z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