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-15" windowWidth="25605" windowHeight="14445" tabRatio="295"/>
  </bookViews>
  <sheets>
    <sheet name="Product" sheetId="1" r:id="rId1"/>
    <sheet name="Sp1" sheetId="3" r:id="rId2"/>
    <sheet name="Sp2" sheetId="4" r:id="rId3"/>
    <sheet name="Sp3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1" l="1"/>
  <c r="AB6" i="1"/>
  <c r="AC6" i="1"/>
  <c r="AD6" i="1"/>
  <c r="AE6" i="1"/>
  <c r="AF6" i="1"/>
  <c r="AG6" i="1"/>
  <c r="AH6" i="1"/>
  <c r="AI6" i="1"/>
  <c r="AJ6" i="1"/>
  <c r="AK6" i="1"/>
  <c r="AL6" i="1"/>
  <c r="AB7" i="1"/>
  <c r="AC7" i="1"/>
  <c r="AD7" i="1"/>
  <c r="AE7" i="1"/>
  <c r="AF7" i="1"/>
  <c r="AG7" i="1"/>
  <c r="AH7" i="1"/>
  <c r="AI7" i="1"/>
  <c r="AJ7" i="1"/>
  <c r="AK7" i="1"/>
  <c r="AL7" i="1"/>
  <c r="AB8" i="1"/>
  <c r="AC8" i="1"/>
  <c r="AD8" i="1"/>
  <c r="AE8" i="1"/>
  <c r="AF8" i="1"/>
  <c r="AG8" i="1"/>
  <c r="AH8" i="1"/>
  <c r="AI8" i="1"/>
  <c r="AJ8" i="1"/>
  <c r="AK8" i="1"/>
  <c r="AL8" i="1"/>
  <c r="Y8" i="1"/>
  <c r="Z8" i="1"/>
  <c r="AA8" i="1"/>
  <c r="D24" i="1"/>
  <c r="D34" i="1"/>
  <c r="E24" i="1"/>
  <c r="E34" i="1"/>
  <c r="D27" i="4"/>
  <c r="P7" i="1"/>
  <c r="E27" i="4"/>
  <c r="Q7" i="1"/>
  <c r="F27" i="4"/>
  <c r="R7" i="1"/>
  <c r="G27" i="4"/>
  <c r="S7" i="1"/>
  <c r="H27" i="4"/>
  <c r="T7" i="1"/>
  <c r="F24" i="1"/>
  <c r="F34" i="1"/>
  <c r="I27" i="4"/>
  <c r="U7" i="1"/>
  <c r="J27" i="4"/>
  <c r="V7" i="1"/>
  <c r="K27" i="4"/>
  <c r="W7" i="1"/>
  <c r="L27" i="4"/>
  <c r="X7" i="1"/>
  <c r="G24" i="1"/>
  <c r="G34" i="1"/>
  <c r="D43" i="5"/>
  <c r="Y7" i="1"/>
  <c r="E43" i="5"/>
  <c r="Z7" i="1"/>
  <c r="F43" i="5"/>
  <c r="AA7" i="1"/>
  <c r="G43" i="5"/>
  <c r="H43" i="5"/>
  <c r="I43" i="5"/>
  <c r="J43" i="5"/>
  <c r="H34" i="1"/>
  <c r="D23" i="1"/>
  <c r="D33" i="1"/>
  <c r="E23" i="1"/>
  <c r="E33" i="1"/>
  <c r="D26" i="4"/>
  <c r="P6" i="1"/>
  <c r="E26" i="4"/>
  <c r="Q6" i="1"/>
  <c r="F26" i="4"/>
  <c r="R6" i="1"/>
  <c r="G26" i="4"/>
  <c r="S6" i="1"/>
  <c r="H26" i="4"/>
  <c r="T6" i="1"/>
  <c r="F23" i="1"/>
  <c r="F33" i="1"/>
  <c r="I26" i="4"/>
  <c r="U6" i="1"/>
  <c r="J26" i="4"/>
  <c r="V6" i="1"/>
  <c r="K26" i="4"/>
  <c r="W6" i="1"/>
  <c r="L26" i="4"/>
  <c r="X6" i="1"/>
  <c r="G23" i="1"/>
  <c r="G33" i="1"/>
  <c r="D42" i="5"/>
  <c r="Y6" i="1"/>
  <c r="E42" i="5"/>
  <c r="Z6" i="1"/>
  <c r="F42" i="5"/>
  <c r="AA6" i="1"/>
  <c r="G42" i="5"/>
  <c r="H42" i="5"/>
  <c r="I42" i="5"/>
  <c r="J42" i="5"/>
  <c r="H23" i="1"/>
  <c r="H33" i="1"/>
  <c r="D26" i="1"/>
  <c r="E26" i="1"/>
  <c r="D5" i="4"/>
  <c r="D9" i="4"/>
  <c r="D13" i="4"/>
  <c r="D17" i="4"/>
  <c r="D21" i="4"/>
  <c r="D25" i="4"/>
  <c r="P9" i="1"/>
  <c r="E5" i="4"/>
  <c r="E9" i="4"/>
  <c r="E13" i="4"/>
  <c r="E17" i="4"/>
  <c r="E21" i="4"/>
  <c r="E25" i="4"/>
  <c r="Q9" i="1"/>
  <c r="F5" i="4"/>
  <c r="F9" i="4"/>
  <c r="F13" i="4"/>
  <c r="F17" i="4"/>
  <c r="F21" i="4"/>
  <c r="F25" i="4"/>
  <c r="R9" i="1"/>
  <c r="G5" i="4"/>
  <c r="G9" i="4"/>
  <c r="G13" i="4"/>
  <c r="G17" i="4"/>
  <c r="G21" i="4"/>
  <c r="G25" i="4"/>
  <c r="S9" i="1"/>
  <c r="H5" i="4"/>
  <c r="H9" i="4"/>
  <c r="H13" i="4"/>
  <c r="H17" i="4"/>
  <c r="H21" i="4"/>
  <c r="H25" i="4"/>
  <c r="T9" i="1"/>
  <c r="F26" i="1"/>
  <c r="I5" i="4"/>
  <c r="I9" i="4"/>
  <c r="I13" i="4"/>
  <c r="I17" i="4"/>
  <c r="I21" i="4"/>
  <c r="I25" i="4"/>
  <c r="U9" i="1"/>
  <c r="J5" i="4"/>
  <c r="J9" i="4"/>
  <c r="J13" i="4"/>
  <c r="J17" i="4"/>
  <c r="J21" i="4"/>
  <c r="J25" i="4"/>
  <c r="V9" i="1"/>
  <c r="K5" i="4"/>
  <c r="K9" i="4"/>
  <c r="K13" i="4"/>
  <c r="K17" i="4"/>
  <c r="K21" i="4"/>
  <c r="K25" i="4"/>
  <c r="W9" i="1"/>
  <c r="L5" i="4"/>
  <c r="L9" i="4"/>
  <c r="L13" i="4"/>
  <c r="L17" i="4"/>
  <c r="L21" i="4"/>
  <c r="L25" i="4"/>
  <c r="X9" i="1"/>
  <c r="G26" i="1"/>
  <c r="D21" i="5"/>
  <c r="D25" i="5"/>
  <c r="D29" i="5"/>
  <c r="D33" i="5"/>
  <c r="D37" i="5"/>
  <c r="D17" i="5"/>
  <c r="D13" i="5"/>
  <c r="D9" i="5"/>
  <c r="D5" i="5"/>
  <c r="D41" i="5"/>
  <c r="Y9" i="1"/>
  <c r="E21" i="5"/>
  <c r="E25" i="5"/>
  <c r="E29" i="5"/>
  <c r="E33" i="5"/>
  <c r="E37" i="5"/>
  <c r="E17" i="5"/>
  <c r="E13" i="5"/>
  <c r="E9" i="5"/>
  <c r="E5" i="5"/>
  <c r="E41" i="5"/>
  <c r="Z9" i="1"/>
  <c r="F21" i="5"/>
  <c r="F25" i="5"/>
  <c r="F29" i="5"/>
  <c r="F33" i="5"/>
  <c r="F37" i="5"/>
  <c r="F17" i="5"/>
  <c r="F13" i="5"/>
  <c r="F9" i="5"/>
  <c r="F5" i="5"/>
  <c r="F41" i="5"/>
  <c r="AA9" i="1"/>
  <c r="G21" i="5"/>
  <c r="G25" i="5"/>
  <c r="G29" i="5"/>
  <c r="G33" i="5"/>
  <c r="G37" i="5"/>
  <c r="G17" i="5"/>
  <c r="G13" i="5"/>
  <c r="G9" i="5"/>
  <c r="G5" i="5"/>
  <c r="G41" i="5"/>
  <c r="AB9" i="1"/>
  <c r="H21" i="5"/>
  <c r="H25" i="5"/>
  <c r="H29" i="5"/>
  <c r="H33" i="5"/>
  <c r="H37" i="5"/>
  <c r="H17" i="5"/>
  <c r="H13" i="5"/>
  <c r="H9" i="5"/>
  <c r="H5" i="5"/>
  <c r="H41" i="5"/>
  <c r="AC9" i="1"/>
  <c r="I21" i="5"/>
  <c r="I25" i="5"/>
  <c r="I29" i="5"/>
  <c r="I33" i="5"/>
  <c r="I37" i="5"/>
  <c r="I17" i="5"/>
  <c r="I13" i="5"/>
  <c r="I9" i="5"/>
  <c r="I5" i="5"/>
  <c r="I41" i="5"/>
  <c r="AD9" i="1"/>
  <c r="J21" i="5"/>
  <c r="J25" i="5"/>
  <c r="J29" i="5"/>
  <c r="J33" i="5"/>
  <c r="J37" i="5"/>
  <c r="J17" i="5"/>
  <c r="J13" i="5"/>
  <c r="J9" i="5"/>
  <c r="J5" i="5"/>
  <c r="J41" i="5"/>
  <c r="AE9" i="1"/>
  <c r="H26" i="1"/>
  <c r="K21" i="5"/>
  <c r="K25" i="5"/>
  <c r="K29" i="5"/>
  <c r="K33" i="5"/>
  <c r="K37" i="5"/>
  <c r="K17" i="5"/>
  <c r="K13" i="5"/>
  <c r="K9" i="5"/>
  <c r="K5" i="5"/>
  <c r="K41" i="5"/>
  <c r="AF9" i="1"/>
  <c r="L21" i="5"/>
  <c r="L25" i="5"/>
  <c r="L29" i="5"/>
  <c r="L33" i="5"/>
  <c r="L37" i="5"/>
  <c r="L17" i="5"/>
  <c r="L13" i="5"/>
  <c r="L9" i="5"/>
  <c r="L5" i="5"/>
  <c r="L41" i="5"/>
  <c r="AG9" i="1"/>
  <c r="M21" i="5"/>
  <c r="M25" i="5"/>
  <c r="M29" i="5"/>
  <c r="M33" i="5"/>
  <c r="M37" i="5"/>
  <c r="M17" i="5"/>
  <c r="M13" i="5"/>
  <c r="M9" i="5"/>
  <c r="M5" i="5"/>
  <c r="M41" i="5"/>
  <c r="AH9" i="1"/>
  <c r="N21" i="5"/>
  <c r="N25" i="5"/>
  <c r="N29" i="5"/>
  <c r="N33" i="5"/>
  <c r="N37" i="5"/>
  <c r="N17" i="5"/>
  <c r="N13" i="5"/>
  <c r="N9" i="5"/>
  <c r="N5" i="5"/>
  <c r="N41" i="5"/>
  <c r="AI9" i="1"/>
  <c r="O21" i="5"/>
  <c r="O25" i="5"/>
  <c r="O29" i="5"/>
  <c r="O33" i="5"/>
  <c r="O37" i="5"/>
  <c r="O17" i="5"/>
  <c r="O13" i="5"/>
  <c r="O9" i="5"/>
  <c r="O5" i="5"/>
  <c r="O41" i="5"/>
  <c r="AJ9" i="1"/>
  <c r="P21" i="5"/>
  <c r="P25" i="5"/>
  <c r="P29" i="5"/>
  <c r="P33" i="5"/>
  <c r="P37" i="5"/>
  <c r="P17" i="5"/>
  <c r="P13" i="5"/>
  <c r="P9" i="5"/>
  <c r="P5" i="5"/>
  <c r="P41" i="5"/>
  <c r="AK9" i="1"/>
  <c r="Q21" i="5"/>
  <c r="Q25" i="5"/>
  <c r="Q29" i="5"/>
  <c r="Q33" i="5"/>
  <c r="Q37" i="5"/>
  <c r="Q17" i="5"/>
  <c r="Q13" i="5"/>
  <c r="Q9" i="5"/>
  <c r="Q5" i="5"/>
  <c r="Q41" i="5"/>
  <c r="AL9" i="1"/>
  <c r="I26" i="1"/>
  <c r="I31" i="1"/>
  <c r="H31" i="1"/>
  <c r="D25" i="1"/>
  <c r="E25" i="1"/>
  <c r="D28" i="4"/>
  <c r="P8" i="1"/>
  <c r="E28" i="4"/>
  <c r="Q8" i="1"/>
  <c r="F28" i="4"/>
  <c r="R8" i="1"/>
  <c r="G28" i="4"/>
  <c r="S8" i="1"/>
  <c r="H28" i="4"/>
  <c r="T8" i="1"/>
  <c r="F25" i="1"/>
  <c r="I28" i="4"/>
  <c r="U8" i="1"/>
  <c r="J28" i="4"/>
  <c r="V8" i="1"/>
  <c r="K28" i="4"/>
  <c r="W8" i="1"/>
  <c r="L28" i="4"/>
  <c r="X8" i="1"/>
  <c r="G25" i="1"/>
  <c r="D44" i="5"/>
  <c r="H25" i="1"/>
  <c r="I25" i="1"/>
  <c r="I30" i="1"/>
  <c r="H30" i="1"/>
  <c r="K43" i="5"/>
  <c r="L43" i="5"/>
  <c r="M43" i="5"/>
  <c r="N43" i="5"/>
  <c r="O43" i="5"/>
  <c r="P43" i="5"/>
  <c r="Q43" i="5"/>
  <c r="I24" i="1"/>
  <c r="I29" i="1"/>
  <c r="H29" i="1"/>
  <c r="G29" i="1"/>
  <c r="H28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K42" i="5"/>
  <c r="L42" i="5"/>
  <c r="M42" i="5"/>
  <c r="N42" i="5"/>
  <c r="O42" i="5"/>
  <c r="P42" i="5"/>
  <c r="Q42" i="5"/>
  <c r="I23" i="1"/>
  <c r="I33" i="1"/>
  <c r="I28" i="1"/>
  <c r="G2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X14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U11" i="1"/>
  <c r="X11" i="1"/>
  <c r="F49" i="5"/>
  <c r="G49" i="5"/>
  <c r="H49" i="5"/>
  <c r="I49" i="5"/>
  <c r="J49" i="5"/>
  <c r="K49" i="5"/>
  <c r="L49" i="5"/>
  <c r="M49" i="5"/>
  <c r="N49" i="5"/>
  <c r="O49" i="5"/>
  <c r="P49" i="5"/>
  <c r="Q49" i="5"/>
  <c r="E49" i="5"/>
  <c r="E44" i="5"/>
  <c r="F44" i="5"/>
  <c r="F48" i="5"/>
  <c r="G44" i="5"/>
  <c r="G48" i="5"/>
  <c r="H44" i="5"/>
  <c r="H48" i="5"/>
  <c r="I44" i="5"/>
  <c r="I48" i="5"/>
  <c r="J44" i="5"/>
  <c r="J48" i="5"/>
  <c r="K44" i="5"/>
  <c r="K48" i="5"/>
  <c r="L44" i="5"/>
  <c r="L48" i="5"/>
  <c r="M44" i="5"/>
  <c r="M48" i="5"/>
  <c r="N44" i="5"/>
  <c r="N48" i="5"/>
  <c r="O44" i="5"/>
  <c r="O48" i="5"/>
  <c r="P44" i="5"/>
  <c r="P48" i="5"/>
  <c r="Q44" i="5"/>
  <c r="Q48" i="5"/>
  <c r="E48" i="5"/>
  <c r="F47" i="5"/>
  <c r="G47" i="5"/>
  <c r="H47" i="5"/>
  <c r="I47" i="5"/>
  <c r="J47" i="5"/>
  <c r="K47" i="5"/>
  <c r="L47" i="5"/>
  <c r="M47" i="5"/>
  <c r="N47" i="5"/>
  <c r="O47" i="5"/>
  <c r="P47" i="5"/>
  <c r="Q47" i="5"/>
  <c r="E47" i="5"/>
  <c r="D52" i="5"/>
  <c r="E52" i="5"/>
  <c r="E57" i="5"/>
  <c r="D57" i="5"/>
  <c r="F52" i="5"/>
  <c r="E55" i="5"/>
  <c r="D55" i="5"/>
  <c r="E53" i="5"/>
  <c r="E54" i="5"/>
  <c r="D53" i="5"/>
  <c r="D54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D49" i="5"/>
  <c r="D48" i="5"/>
  <c r="D47" i="5"/>
  <c r="D46" i="5"/>
  <c r="D36" i="4"/>
  <c r="F32" i="4"/>
  <c r="G32" i="4"/>
  <c r="H32" i="4"/>
  <c r="I32" i="4"/>
  <c r="J32" i="4"/>
  <c r="K32" i="4"/>
  <c r="L32" i="4"/>
  <c r="F31" i="4"/>
  <c r="G31" i="4"/>
  <c r="H31" i="4"/>
  <c r="I31" i="4"/>
  <c r="J31" i="4"/>
  <c r="K31" i="4"/>
  <c r="L31" i="4"/>
  <c r="F30" i="4"/>
  <c r="G30" i="4"/>
  <c r="H30" i="4"/>
  <c r="I30" i="4"/>
  <c r="J30" i="4"/>
  <c r="K30" i="4"/>
  <c r="L30" i="4"/>
  <c r="E30" i="4"/>
  <c r="D30" i="4"/>
  <c r="R23" i="5"/>
  <c r="R27" i="5"/>
  <c r="R31" i="5"/>
  <c r="R35" i="5"/>
  <c r="R39" i="5"/>
  <c r="R19" i="5"/>
  <c r="R15" i="5"/>
  <c r="R11" i="5"/>
  <c r="R7" i="5"/>
  <c r="R43" i="5"/>
  <c r="R24" i="5"/>
  <c r="R28" i="5"/>
  <c r="R32" i="5"/>
  <c r="R36" i="5"/>
  <c r="R40" i="5"/>
  <c r="R20" i="5"/>
  <c r="R16" i="5"/>
  <c r="R12" i="5"/>
  <c r="R8" i="5"/>
  <c r="R44" i="5"/>
  <c r="R22" i="5"/>
  <c r="R26" i="5"/>
  <c r="R30" i="5"/>
  <c r="R34" i="5"/>
  <c r="R38" i="5"/>
  <c r="R18" i="5"/>
  <c r="R14" i="5"/>
  <c r="R10" i="5"/>
  <c r="R6" i="5"/>
  <c r="R42" i="5"/>
  <c r="M6" i="4"/>
  <c r="M10" i="4"/>
  <c r="M14" i="4"/>
  <c r="M18" i="4"/>
  <c r="M22" i="4"/>
  <c r="M26" i="4"/>
  <c r="R41" i="5"/>
  <c r="E60" i="5"/>
  <c r="D60" i="5"/>
  <c r="E59" i="5"/>
  <c r="D59" i="5"/>
  <c r="E58" i="5"/>
  <c r="D58" i="5"/>
  <c r="F55" i="5"/>
  <c r="F54" i="5"/>
  <c r="F53" i="5"/>
  <c r="R37" i="5"/>
  <c r="R33" i="5"/>
  <c r="R29" i="5"/>
  <c r="R25" i="5"/>
  <c r="R21" i="5"/>
  <c r="R17" i="5"/>
  <c r="R13" i="5"/>
  <c r="R9" i="5"/>
  <c r="R5" i="5"/>
  <c r="P11" i="1"/>
  <c r="Q11" i="1"/>
  <c r="R11" i="1"/>
  <c r="S11" i="1"/>
  <c r="T11" i="1"/>
  <c r="V11" i="1"/>
  <c r="W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F14" i="1"/>
  <c r="G14" i="1"/>
  <c r="H14" i="1"/>
  <c r="I14" i="1"/>
  <c r="J14" i="1"/>
  <c r="K14" i="1"/>
  <c r="L14" i="1"/>
  <c r="M14" i="1"/>
  <c r="N14" i="1"/>
  <c r="O14" i="1"/>
  <c r="E14" i="1"/>
  <c r="F11" i="1"/>
  <c r="G11" i="1"/>
  <c r="H11" i="1"/>
  <c r="I11" i="1"/>
  <c r="J11" i="1"/>
  <c r="K11" i="1"/>
  <c r="L11" i="1"/>
  <c r="M11" i="1"/>
  <c r="N11" i="1"/>
  <c r="O11" i="1"/>
  <c r="F12" i="1"/>
  <c r="G12" i="1"/>
  <c r="H12" i="1"/>
  <c r="I12" i="1"/>
  <c r="J12" i="1"/>
  <c r="K12" i="1"/>
  <c r="L12" i="1"/>
  <c r="M12" i="1"/>
  <c r="N12" i="1"/>
  <c r="O12" i="1"/>
  <c r="F13" i="1"/>
  <c r="G13" i="1"/>
  <c r="H13" i="1"/>
  <c r="I13" i="1"/>
  <c r="J13" i="1"/>
  <c r="K13" i="1"/>
  <c r="L13" i="1"/>
  <c r="M13" i="1"/>
  <c r="N13" i="1"/>
  <c r="O13" i="1"/>
  <c r="E13" i="1"/>
  <c r="E12" i="1"/>
  <c r="E11" i="1"/>
  <c r="M24" i="4"/>
  <c r="M23" i="4"/>
  <c r="M20" i="4"/>
  <c r="M19" i="4"/>
  <c r="M16" i="4"/>
  <c r="M15" i="4"/>
  <c r="M12" i="4"/>
  <c r="M11" i="4"/>
  <c r="M8" i="4"/>
  <c r="M7" i="4"/>
  <c r="M27" i="4"/>
  <c r="D37" i="4"/>
  <c r="E36" i="4"/>
  <c r="E38" i="4"/>
  <c r="D38" i="4"/>
  <c r="E37" i="4"/>
  <c r="M28" i="4"/>
  <c r="F36" i="4"/>
  <c r="M9" i="4"/>
  <c r="M17" i="4"/>
  <c r="D39" i="4"/>
  <c r="M13" i="4"/>
  <c r="M21" i="4"/>
  <c r="D33" i="4"/>
  <c r="D31" i="4"/>
  <c r="E31" i="4"/>
  <c r="M5" i="4"/>
  <c r="D32" i="4"/>
  <c r="E32" i="4"/>
  <c r="E28" i="1"/>
  <c r="D26" i="3"/>
  <c r="E26" i="3"/>
  <c r="F26" i="3"/>
  <c r="G26" i="3"/>
  <c r="H26" i="3"/>
  <c r="I26" i="3"/>
  <c r="J26" i="3"/>
  <c r="K26" i="3"/>
  <c r="L26" i="3"/>
  <c r="M26" i="3"/>
  <c r="N26" i="3"/>
  <c r="O26" i="3"/>
  <c r="D27" i="3"/>
  <c r="E27" i="3"/>
  <c r="F27" i="3"/>
  <c r="G27" i="3"/>
  <c r="H27" i="3"/>
  <c r="I27" i="3"/>
  <c r="I31" i="3"/>
  <c r="J27" i="3"/>
  <c r="K27" i="3"/>
  <c r="L27" i="3"/>
  <c r="M27" i="3"/>
  <c r="N27" i="3"/>
  <c r="O27" i="3"/>
  <c r="O31" i="3"/>
  <c r="D28" i="3"/>
  <c r="E28" i="3"/>
  <c r="F28" i="3"/>
  <c r="G28" i="3"/>
  <c r="H28" i="3"/>
  <c r="I28" i="3"/>
  <c r="I32" i="3"/>
  <c r="J28" i="3"/>
  <c r="K28" i="3"/>
  <c r="K32" i="3"/>
  <c r="L28" i="3"/>
  <c r="M28" i="3"/>
  <c r="N28" i="3"/>
  <c r="O28" i="3"/>
  <c r="H32" i="3"/>
  <c r="J32" i="3"/>
  <c r="N32" i="3"/>
  <c r="E32" i="3"/>
  <c r="D32" i="3"/>
  <c r="H31" i="3"/>
  <c r="J31" i="3"/>
  <c r="N31" i="3"/>
  <c r="D31" i="3"/>
  <c r="E31" i="3"/>
  <c r="D30" i="3"/>
  <c r="P24" i="3"/>
  <c r="P23" i="3"/>
  <c r="P22" i="3"/>
  <c r="O21" i="3"/>
  <c r="N21" i="3"/>
  <c r="M21" i="3"/>
  <c r="L21" i="3"/>
  <c r="K21" i="3"/>
  <c r="J21" i="3"/>
  <c r="I21" i="3"/>
  <c r="H21" i="3"/>
  <c r="G21" i="3"/>
  <c r="F21" i="3"/>
  <c r="E21" i="3"/>
  <c r="D21" i="3"/>
  <c r="P20" i="3"/>
  <c r="P19" i="3"/>
  <c r="P18" i="3"/>
  <c r="O17" i="3"/>
  <c r="N17" i="3"/>
  <c r="M17" i="3"/>
  <c r="L17" i="3"/>
  <c r="K17" i="3"/>
  <c r="J17" i="3"/>
  <c r="I17" i="3"/>
  <c r="H17" i="3"/>
  <c r="G17" i="3"/>
  <c r="F17" i="3"/>
  <c r="E17" i="3"/>
  <c r="D17" i="3"/>
  <c r="P16" i="3"/>
  <c r="P15" i="3"/>
  <c r="P14" i="3"/>
  <c r="O13" i="3"/>
  <c r="N13" i="3"/>
  <c r="M13" i="3"/>
  <c r="L13" i="3"/>
  <c r="K13" i="3"/>
  <c r="J13" i="3"/>
  <c r="I13" i="3"/>
  <c r="H13" i="3"/>
  <c r="G13" i="3"/>
  <c r="F13" i="3"/>
  <c r="E13" i="3"/>
  <c r="D13" i="3"/>
  <c r="P12" i="3"/>
  <c r="P11" i="3"/>
  <c r="P10" i="3"/>
  <c r="O9" i="3"/>
  <c r="N9" i="3"/>
  <c r="M9" i="3"/>
  <c r="L9" i="3"/>
  <c r="K9" i="3"/>
  <c r="J9" i="3"/>
  <c r="I9" i="3"/>
  <c r="H9" i="3"/>
  <c r="G9" i="3"/>
  <c r="F9" i="3"/>
  <c r="E9" i="3"/>
  <c r="D9" i="3"/>
  <c r="P8" i="3"/>
  <c r="P28" i="3"/>
  <c r="P7" i="3"/>
  <c r="P6" i="3"/>
  <c r="O5" i="3"/>
  <c r="N5" i="3"/>
  <c r="M5" i="3"/>
  <c r="L5" i="3"/>
  <c r="K5" i="3"/>
  <c r="J5" i="3"/>
  <c r="I5" i="3"/>
  <c r="H5" i="3"/>
  <c r="G5" i="3"/>
  <c r="F5" i="3"/>
  <c r="E5" i="3"/>
  <c r="D5" i="3"/>
  <c r="D25" i="3"/>
  <c r="P27" i="3"/>
  <c r="M31" i="3"/>
  <c r="G31" i="3"/>
  <c r="M32" i="3"/>
  <c r="G32" i="3"/>
  <c r="L31" i="3"/>
  <c r="F31" i="3"/>
  <c r="L32" i="3"/>
  <c r="F32" i="3"/>
  <c r="K31" i="3"/>
  <c r="D33" i="3"/>
  <c r="E39" i="4"/>
  <c r="F30" i="1"/>
  <c r="G30" i="1"/>
  <c r="I25" i="3"/>
  <c r="O32" i="3"/>
  <c r="H33" i="4"/>
  <c r="E33" i="4"/>
  <c r="F33" i="4"/>
  <c r="G33" i="4"/>
  <c r="F29" i="1"/>
  <c r="I33" i="4"/>
  <c r="D41" i="4"/>
  <c r="E41" i="4"/>
  <c r="K33" i="4"/>
  <c r="E44" i="4"/>
  <c r="M25" i="4"/>
  <c r="L33" i="4"/>
  <c r="J33" i="4"/>
  <c r="E42" i="4"/>
  <c r="D42" i="4"/>
  <c r="F37" i="4"/>
  <c r="E43" i="4"/>
  <c r="D43" i="4"/>
  <c r="F38" i="4"/>
  <c r="D28" i="1"/>
  <c r="D30" i="1"/>
  <c r="E30" i="1"/>
  <c r="D29" i="1"/>
  <c r="D31" i="1"/>
  <c r="E29" i="1"/>
  <c r="E31" i="1"/>
  <c r="E25" i="3"/>
  <c r="F25" i="3"/>
  <c r="G25" i="3"/>
  <c r="H25" i="3"/>
  <c r="J25" i="3"/>
  <c r="K25" i="3"/>
  <c r="L25" i="3"/>
  <c r="L30" i="3"/>
  <c r="E38" i="3"/>
  <c r="M25" i="3"/>
  <c r="O25" i="3"/>
  <c r="E36" i="3"/>
  <c r="D36" i="3"/>
  <c r="F36" i="3"/>
  <c r="P26" i="3"/>
  <c r="D41" i="3"/>
  <c r="E37" i="3"/>
  <c r="E41" i="3"/>
  <c r="D38" i="3"/>
  <c r="D37" i="3"/>
  <c r="P17" i="3"/>
  <c r="N25" i="3"/>
  <c r="P13" i="3"/>
  <c r="P9" i="3"/>
  <c r="P21" i="3"/>
  <c r="P5" i="3"/>
  <c r="J30" i="3"/>
  <c r="G30" i="3"/>
  <c r="E39" i="3"/>
  <c r="O33" i="3"/>
  <c r="J33" i="3"/>
  <c r="H33" i="3"/>
  <c r="G33" i="3"/>
  <c r="O30" i="3"/>
  <c r="E33" i="3"/>
  <c r="M30" i="3"/>
  <c r="M33" i="3"/>
  <c r="H30" i="3"/>
  <c r="F37" i="3"/>
  <c r="F30" i="3"/>
  <c r="K30" i="3"/>
  <c r="K33" i="3"/>
  <c r="F28" i="1"/>
  <c r="N33" i="3"/>
  <c r="E30" i="3"/>
  <c r="F33" i="3"/>
  <c r="N30" i="3"/>
  <c r="I33" i="3"/>
  <c r="L33" i="3"/>
  <c r="I30" i="3"/>
  <c r="F39" i="4"/>
  <c r="D44" i="4"/>
  <c r="P25" i="3"/>
  <c r="F38" i="3"/>
  <c r="E43" i="3"/>
  <c r="D43" i="3"/>
  <c r="E42" i="3"/>
  <c r="D42" i="3"/>
  <c r="D39" i="3"/>
  <c r="F31" i="1"/>
  <c r="G31" i="1"/>
  <c r="E44" i="3"/>
  <c r="F39" i="3"/>
  <c r="D44" i="3"/>
</calcChain>
</file>

<file path=xl/sharedStrings.xml><?xml version="1.0" encoding="utf-8"?>
<sst xmlns="http://schemas.openxmlformats.org/spreadsheetml/2006/main" count="209" uniqueCount="56">
  <si>
    <t>Sprint 1</t>
  </si>
  <si>
    <t>Week 1</t>
  </si>
  <si>
    <t>Week 2</t>
  </si>
  <si>
    <t>Daily Effort</t>
  </si>
  <si>
    <t>Cumulative</t>
  </si>
  <si>
    <t>Daily Velocity</t>
  </si>
  <si>
    <t>Total Daily Effort</t>
  </si>
  <si>
    <t>Bryan</t>
  </si>
  <si>
    <t>Dan</t>
  </si>
  <si>
    <t>Zach</t>
  </si>
  <si>
    <t>Date</t>
  </si>
  <si>
    <t>Day</t>
  </si>
  <si>
    <t>Backlog Item</t>
  </si>
  <si>
    <t>Task</t>
  </si>
  <si>
    <t>Total Effort</t>
  </si>
  <si>
    <t>Research Web API's</t>
  </si>
  <si>
    <t>Parse Weather Data</t>
  </si>
  <si>
    <t>Calculate Evaporation Rate</t>
  </si>
  <si>
    <t>Pull Data from NOAA</t>
  </si>
  <si>
    <t>Create Graph</t>
  </si>
  <si>
    <t>Actual Effort</t>
  </si>
  <si>
    <t>Team Total:</t>
  </si>
  <si>
    <t>Week:</t>
  </si>
  <si>
    <t>Sprint Total</t>
  </si>
  <si>
    <t>Weekly Effort</t>
  </si>
  <si>
    <t>Team Cumulative</t>
  </si>
  <si>
    <t>Weekly Velocity</t>
  </si>
  <si>
    <t>Sprint</t>
  </si>
  <si>
    <t>Week</t>
  </si>
  <si>
    <t>Total Weekly Effort</t>
  </si>
  <si>
    <t>Estimated Planned Effort</t>
  </si>
  <si>
    <t>Add colors to graph background</t>
  </si>
  <si>
    <t>4, 5, and 8</t>
  </si>
  <si>
    <t>Add option for inputing concrete temp</t>
  </si>
  <si>
    <t>Show weather variables when hovering over a point and add metric</t>
  </si>
  <si>
    <t>Added</t>
  </si>
  <si>
    <t>Improve input and output UI</t>
  </si>
  <si>
    <t>Validation for Zip Code</t>
  </si>
  <si>
    <t>Total:</t>
  </si>
  <si>
    <t>Sprint 2</t>
  </si>
  <si>
    <t>Week 3</t>
  </si>
  <si>
    <t>Week 4</t>
  </si>
  <si>
    <t>Sprint 3</t>
  </si>
  <si>
    <t>Create Users table</t>
  </si>
  <si>
    <t>Create Users table class</t>
  </si>
  <si>
    <t>Implement User Login and sessions</t>
  </si>
  <si>
    <t>Implement Password security hashing</t>
  </si>
  <si>
    <t>24, 30</t>
  </si>
  <si>
    <t>Format graph points</t>
  </si>
  <si>
    <t>Format graph</t>
  </si>
  <si>
    <t>Implement suggestions to lower evap rate</t>
  </si>
  <si>
    <t>Research new graph libraries</t>
  </si>
  <si>
    <t>Recreate graph with new library</t>
  </si>
  <si>
    <t>23, 25, 27, 29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</si>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</sst>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;@"/>
    <numFmt numFmtId="165" formatCode="0.0_);[Red]\(0.0\)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164" fontId="2" fillId="0" borderId="4" xfId="0" applyNumberFormat="1" applyFont="1" applyFill="1" applyBorder="1"/>
    <xf numFmtId="16" fontId="2" fillId="0" borderId="4" xfId="0" applyNumberFormat="1" applyFont="1" applyFill="1" applyBorder="1"/>
    <xf numFmtId="0" fontId="0" fillId="0" borderId="5" xfId="0" applyBorder="1"/>
    <xf numFmtId="0" fontId="0" fillId="0" borderId="4" xfId="0" applyBorder="1"/>
    <xf numFmtId="0" fontId="3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right"/>
    </xf>
    <xf numFmtId="0" fontId="0" fillId="0" borderId="7" xfId="0" applyBorder="1"/>
    <xf numFmtId="0" fontId="0" fillId="2" borderId="8" xfId="0" applyFill="1" applyBorder="1"/>
    <xf numFmtId="0" fontId="0" fillId="0" borderId="9" xfId="0" applyFill="1" applyBorder="1"/>
    <xf numFmtId="0" fontId="5" fillId="0" borderId="1" xfId="0" applyFont="1" applyFill="1" applyBorder="1"/>
    <xf numFmtId="0" fontId="2" fillId="0" borderId="2" xfId="0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0" fillId="0" borderId="13" xfId="0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/>
    <xf numFmtId="0" fontId="2" fillId="0" borderId="14" xfId="0" applyFont="1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6" xfId="0" applyFont="1" applyFill="1" applyBorder="1"/>
    <xf numFmtId="0" fontId="2" fillId="0" borderId="16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65" fontId="0" fillId="0" borderId="0" xfId="0" applyNumberFormat="1"/>
    <xf numFmtId="165" fontId="9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2" fontId="0" fillId="0" borderId="0" xfId="0" applyNumberFormat="1"/>
    <xf numFmtId="2" fontId="0" fillId="0" borderId="21" xfId="0" applyNumberFormat="1" applyBorder="1"/>
    <xf numFmtId="2" fontId="0" fillId="0" borderId="2" xfId="0" applyNumberFormat="1" applyBorder="1"/>
    <xf numFmtId="2" fontId="0" fillId="0" borderId="22" xfId="0" applyNumberFormat="1" applyBorder="1"/>
    <xf numFmtId="2" fontId="1" fillId="0" borderId="23" xfId="0" applyNumberFormat="1" applyFont="1" applyBorder="1"/>
    <xf numFmtId="2" fontId="1" fillId="0" borderId="6" xfId="0" applyNumberFormat="1" applyFont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26" xfId="0" applyNumberFormat="1" applyBorder="1"/>
    <xf numFmtId="2" fontId="1" fillId="0" borderId="16" xfId="0" applyNumberFormat="1" applyFont="1" applyBorder="1"/>
    <xf numFmtId="0" fontId="7" fillId="0" borderId="0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0" fillId="0" borderId="21" xfId="0" applyFill="1" applyBorder="1" applyAlignment="1"/>
    <xf numFmtId="0" fontId="0" fillId="0" borderId="32" xfId="0" applyFill="1" applyBorder="1" applyAlignment="1"/>
    <xf numFmtId="0" fontId="0" fillId="0" borderId="18" xfId="0" applyFill="1" applyBorder="1" applyAlignment="1"/>
    <xf numFmtId="0" fontId="0" fillId="0" borderId="14" xfId="0" applyFill="1" applyBorder="1" applyAlignment="1"/>
    <xf numFmtId="0" fontId="0" fillId="0" borderId="23" xfId="0" applyFill="1" applyBorder="1" applyAlignment="1"/>
    <xf numFmtId="0" fontId="0" fillId="0" borderId="16" xfId="0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/>
    <xf numFmtId="0" fontId="0" fillId="0" borderId="1" xfId="0" applyBorder="1"/>
    <xf numFmtId="0" fontId="5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5" fillId="0" borderId="2" xfId="0" applyFont="1" applyFill="1" applyBorder="1"/>
    <xf numFmtId="0" fontId="7" fillId="0" borderId="0" xfId="0" applyFont="1" applyBorder="1"/>
    <xf numFmtId="0" fontId="5" fillId="0" borderId="0" xfId="0" applyFont="1" applyFill="1" applyBorder="1" applyAlignment="1">
      <alignment horizontal="left"/>
    </xf>
    <xf numFmtId="0" fontId="7" fillId="0" borderId="13" xfId="0" applyFont="1" applyBorder="1"/>
    <xf numFmtId="0" fontId="7" fillId="0" borderId="14" xfId="0" applyFont="1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6" fillId="0" borderId="1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0" fillId="0" borderId="2" xfId="0" applyBorder="1"/>
    <xf numFmtId="2" fontId="6" fillId="0" borderId="6" xfId="0" applyNumberFormat="1" applyFont="1" applyBorder="1" applyAlignment="1">
      <alignment horizontal="left"/>
    </xf>
    <xf numFmtId="0" fontId="4" fillId="0" borderId="21" xfId="0" applyFont="1" applyBorder="1" applyAlignment="1">
      <alignment horizontal="right"/>
    </xf>
    <xf numFmtId="0" fontId="4" fillId="0" borderId="23" xfId="0" applyFont="1" applyBorder="1" applyAlignment="1">
      <alignment horizontal="right"/>
    </xf>
    <xf numFmtId="2" fontId="0" fillId="0" borderId="6" xfId="0" applyNumberFormat="1" applyBorder="1"/>
    <xf numFmtId="2" fontId="0" fillId="0" borderId="16" xfId="0" applyNumberFormat="1" applyBorder="1"/>
    <xf numFmtId="0" fontId="3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right"/>
    </xf>
    <xf numFmtId="166" fontId="0" fillId="0" borderId="2" xfId="0" applyNumberFormat="1" applyBorder="1"/>
    <xf numFmtId="166" fontId="0" fillId="0" borderId="3" xfId="0" applyNumberFormat="1" applyBorder="1"/>
    <xf numFmtId="166" fontId="0" fillId="0" borderId="0" xfId="0" applyNumberFormat="1" applyBorder="1"/>
    <xf numFmtId="166" fontId="0" fillId="0" borderId="14" xfId="0" applyNumberFormat="1" applyBorder="1"/>
    <xf numFmtId="166" fontId="0" fillId="0" borderId="6" xfId="0" applyNumberFormat="1" applyBorder="1"/>
    <xf numFmtId="166" fontId="0" fillId="0" borderId="16" xfId="0" applyNumberFormat="1" applyBorder="1"/>
    <xf numFmtId="0" fontId="10" fillId="0" borderId="39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166" fontId="0" fillId="0" borderId="1" xfId="0" applyNumberFormat="1" applyBorder="1"/>
    <xf numFmtId="166" fontId="0" fillId="0" borderId="13" xfId="0" applyNumberFormat="1" applyBorder="1"/>
    <xf numFmtId="166" fontId="0" fillId="0" borderId="15" xfId="0" applyNumberFormat="1" applyBorder="1"/>
    <xf numFmtId="0" fontId="0" fillId="0" borderId="13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10" fillId="0" borderId="33" xfId="0" applyFont="1" applyBorder="1" applyAlignment="1">
      <alignment horizontal="center"/>
    </xf>
    <xf numFmtId="2" fontId="0" fillId="0" borderId="13" xfId="0" applyNumberFormat="1" applyBorder="1"/>
    <xf numFmtId="164" fontId="2" fillId="0" borderId="46" xfId="0" applyNumberFormat="1" applyFont="1" applyFill="1" applyBorder="1"/>
    <xf numFmtId="0" fontId="0" fillId="0" borderId="47" xfId="0" applyBorder="1"/>
    <xf numFmtId="0" fontId="0" fillId="0" borderId="48" xfId="0" applyBorder="1"/>
    <xf numFmtId="0" fontId="0" fillId="2" borderId="49" xfId="0" applyFill="1" applyBorder="1"/>
    <xf numFmtId="0" fontId="0" fillId="2" borderId="0" xfId="0" applyFill="1"/>
    <xf numFmtId="0" fontId="0" fillId="0" borderId="50" xfId="0" applyFill="1" applyBorder="1"/>
    <xf numFmtId="0" fontId="5" fillId="0" borderId="49" xfId="0" applyFont="1" applyFill="1" applyBorder="1" applyAlignment="1">
      <alignment horizontal="left"/>
    </xf>
    <xf numFmtId="0" fontId="2" fillId="0" borderId="49" xfId="0" applyFont="1" applyBorder="1" applyAlignment="1">
      <alignment horizontal="left"/>
    </xf>
    <xf numFmtId="0" fontId="6" fillId="0" borderId="50" xfId="0" applyFont="1" applyFill="1" applyBorder="1" applyAlignment="1">
      <alignment horizontal="left"/>
    </xf>
    <xf numFmtId="0" fontId="0" fillId="3" borderId="0" xfId="0" applyFill="1" applyBorder="1"/>
    <xf numFmtId="0" fontId="0" fillId="0" borderId="53" xfId="0" applyFill="1" applyBorder="1" applyAlignment="1">
      <alignment horizontal="right"/>
    </xf>
    <xf numFmtId="0" fontId="2" fillId="3" borderId="53" xfId="0" applyFont="1" applyFill="1" applyBorder="1" applyAlignment="1">
      <alignment horizontal="right"/>
    </xf>
    <xf numFmtId="0" fontId="2" fillId="3" borderId="53" xfId="0" applyFont="1" applyFill="1" applyBorder="1"/>
    <xf numFmtId="0" fontId="2" fillId="0" borderId="54" xfId="0" applyFont="1" applyFill="1" applyBorder="1" applyAlignment="1">
      <alignment horizontal="right"/>
    </xf>
    <xf numFmtId="0" fontId="5" fillId="0" borderId="49" xfId="0" applyFont="1" applyFill="1" applyBorder="1"/>
    <xf numFmtId="0" fontId="7" fillId="0" borderId="49" xfId="0" applyFont="1" applyBorder="1"/>
    <xf numFmtId="0" fontId="2" fillId="0" borderId="49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0" borderId="0" xfId="0" applyFont="1"/>
    <xf numFmtId="164" fontId="2" fillId="0" borderId="43" xfId="0" applyNumberFormat="1" applyFont="1" applyFill="1" applyBorder="1"/>
    <xf numFmtId="0" fontId="0" fillId="0" borderId="43" xfId="0" applyBorder="1"/>
    <xf numFmtId="0" fontId="6" fillId="0" borderId="53" xfId="0" applyFont="1" applyBorder="1" applyAlignment="1">
      <alignment horizontal="left"/>
    </xf>
    <xf numFmtId="2" fontId="0" fillId="0" borderId="49" xfId="0" applyNumberFormat="1" applyBorder="1"/>
    <xf numFmtId="2" fontId="0" fillId="0" borderId="53" xfId="0" applyNumberFormat="1" applyBorder="1"/>
    <xf numFmtId="0" fontId="0" fillId="0" borderId="49" xfId="0" applyBorder="1"/>
    <xf numFmtId="0" fontId="6" fillId="0" borderId="52" xfId="0" applyFont="1" applyBorder="1" applyAlignment="1">
      <alignment horizontal="left"/>
    </xf>
    <xf numFmtId="0" fontId="6" fillId="0" borderId="54" xfId="0" applyFont="1" applyBorder="1" applyAlignment="1">
      <alignment horizontal="left"/>
    </xf>
    <xf numFmtId="2" fontId="0" fillId="0" borderId="48" xfId="0" applyNumberFormat="1" applyBorder="1"/>
    <xf numFmtId="2" fontId="0" fillId="0" borderId="50" xfId="0" applyNumberFormat="1" applyBorder="1"/>
    <xf numFmtId="2" fontId="0" fillId="0" borderId="52" xfId="0" applyNumberFormat="1" applyBorder="1"/>
    <xf numFmtId="2" fontId="0" fillId="0" borderId="54" xfId="0" applyNumberFormat="1" applyBorder="1"/>
    <xf numFmtId="0" fontId="0" fillId="0" borderId="50" xfId="0" applyBorder="1"/>
    <xf numFmtId="166" fontId="0" fillId="0" borderId="49" xfId="0" applyNumberFormat="1" applyBorder="1"/>
    <xf numFmtId="166" fontId="0" fillId="0" borderId="53" xfId="0" applyNumberFormat="1" applyBorder="1"/>
    <xf numFmtId="0" fontId="10" fillId="0" borderId="56" xfId="0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166" fontId="0" fillId="0" borderId="58" xfId="0" applyNumberFormat="1" applyBorder="1"/>
    <xf numFmtId="166" fontId="0" fillId="0" borderId="50" xfId="0" applyNumberFormat="1" applyBorder="1"/>
    <xf numFmtId="166" fontId="0" fillId="0" borderId="52" xfId="0" applyNumberFormat="1" applyBorder="1"/>
    <xf numFmtId="166" fontId="0" fillId="0" borderId="54" xfId="0" applyNumberFormat="1" applyBorder="1"/>
    <xf numFmtId="0" fontId="7" fillId="0" borderId="59" xfId="0" applyFont="1" applyBorder="1"/>
    <xf numFmtId="0" fontId="7" fillId="0" borderId="60" xfId="0" applyFont="1" applyBorder="1"/>
    <xf numFmtId="0" fontId="7" fillId="0" borderId="61" xfId="0" applyFont="1" applyBorder="1"/>
    <xf numFmtId="0" fontId="0" fillId="0" borderId="6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3" fillId="0" borderId="24" xfId="0" applyFont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9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textRotation="90" wrapText="1"/>
    </xf>
    <xf numFmtId="1" fontId="10" fillId="0" borderId="38" xfId="0" applyNumberFormat="1" applyFont="1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1" fontId="10" fillId="0" borderId="24" xfId="0" applyNumberFormat="1" applyFont="1" applyBorder="1" applyAlignment="1">
      <alignment horizontal="center"/>
    </xf>
    <xf numFmtId="1" fontId="10" fillId="0" borderId="4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textRotation="90" wrapText="1"/>
    </xf>
    <xf numFmtId="0" fontId="3" fillId="0" borderId="3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1" fontId="10" fillId="0" borderId="39" xfId="0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 vertical="center"/>
    </xf>
    <xf numFmtId="16" fontId="0" fillId="0" borderId="13" xfId="0" applyNumberForma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21" xfId="0" applyFill="1" applyBorder="1" applyAlignment="1">
      <alignment horizontal="right"/>
    </xf>
    <xf numFmtId="0" fontId="0" fillId="0" borderId="32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0" borderId="23" xfId="0" applyFill="1" applyBorder="1" applyAlignment="1">
      <alignment horizontal="right"/>
    </xf>
    <xf numFmtId="0" fontId="0" fillId="0" borderId="47" xfId="0" applyBorder="1" applyAlignment="1">
      <alignment horizontal="center" vertical="center" textRotation="90"/>
    </xf>
    <xf numFmtId="0" fontId="0" fillId="0" borderId="51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0" fillId="0" borderId="48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48" xfId="0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52" xfId="0" applyNumberForma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Team Daily</a:t>
            </a:r>
            <a:r>
              <a:rPr lang="en-US" baseline="0"/>
              <a:t> Effort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Product!$D$4:$AL$4</c:f>
              <c:numCache>
                <c:formatCode>d\-mmm</c:formatCode>
                <c:ptCount val="35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  <c:pt idx="12" formatCode="[$-409]d\-mmm;@">
                  <c:v>41975</c:v>
                </c:pt>
                <c:pt idx="13" formatCode="[$-409]d\-mmm;@">
                  <c:v>41976</c:v>
                </c:pt>
                <c:pt idx="14" formatCode="[$-409]d\-mmm;@">
                  <c:v>41977</c:v>
                </c:pt>
                <c:pt idx="15" formatCode="[$-409]d\-mmm;@">
                  <c:v>41978</c:v>
                </c:pt>
                <c:pt idx="16" formatCode="[$-409]d\-mmm;@">
                  <c:v>41979</c:v>
                </c:pt>
                <c:pt idx="17" formatCode="[$-409]d\-mmm;@">
                  <c:v>41980</c:v>
                </c:pt>
                <c:pt idx="18" formatCode="[$-409]d\-mmm;@">
                  <c:v>41981</c:v>
                </c:pt>
                <c:pt idx="19" formatCode="[$-409]d\-mmm;@">
                  <c:v>41982</c:v>
                </c:pt>
                <c:pt idx="20" formatCode="[$-409]d\-mmm;@">
                  <c:v>41983</c:v>
                </c:pt>
                <c:pt idx="21" formatCode="[$-409]d\-mmm;@">
                  <c:v>42022</c:v>
                </c:pt>
                <c:pt idx="22" formatCode="[$-409]d\-mmm;@">
                  <c:v>42023</c:v>
                </c:pt>
                <c:pt idx="23" formatCode="[$-409]d\-mmm;@">
                  <c:v>42024</c:v>
                </c:pt>
                <c:pt idx="24" formatCode="[$-409]d\-mmm;@">
                  <c:v>42025</c:v>
                </c:pt>
                <c:pt idx="25" formatCode="[$-409]d\-mmm;@">
                  <c:v>42026</c:v>
                </c:pt>
                <c:pt idx="26" formatCode="[$-409]d\-mmm;@">
                  <c:v>42027</c:v>
                </c:pt>
                <c:pt idx="27" formatCode="[$-409]d\-mmm;@">
                  <c:v>42028</c:v>
                </c:pt>
                <c:pt idx="28" formatCode="[$-409]d\-mmm;@">
                  <c:v>42029</c:v>
                </c:pt>
                <c:pt idx="29" formatCode="[$-409]d\-mmm;@">
                  <c:v>42030</c:v>
                </c:pt>
                <c:pt idx="30" formatCode="[$-409]d\-mmm;@">
                  <c:v>42031</c:v>
                </c:pt>
                <c:pt idx="31" formatCode="[$-409]d\-mmm;@">
                  <c:v>42032</c:v>
                </c:pt>
                <c:pt idx="32" formatCode="[$-409]d\-mmm;@">
                  <c:v>42033</c:v>
                </c:pt>
                <c:pt idx="33" formatCode="[$-409]d\-mmm;@">
                  <c:v>42034</c:v>
                </c:pt>
                <c:pt idx="34" formatCode="[$-409]d\-mmm;@">
                  <c:v>42035</c:v>
                </c:pt>
              </c:numCache>
            </c:numRef>
          </c:cat>
          <c:val>
            <c:numRef>
              <c:f>Product!$D$14:$AL$14</c:f>
              <c:numCache>
                <c:formatCode>0.00</c:formatCode>
                <c:ptCount val="35"/>
                <c:pt idx="0">
                  <c:v>0.75</c:v>
                </c:pt>
                <c:pt idx="1">
                  <c:v>0.375</c:v>
                </c:pt>
                <c:pt idx="2">
                  <c:v>0.25</c:v>
                </c:pt>
                <c:pt idx="3">
                  <c:v>0.1875</c:v>
                </c:pt>
                <c:pt idx="4">
                  <c:v>0.15</c:v>
                </c:pt>
                <c:pt idx="5">
                  <c:v>0.45833333333333331</c:v>
                </c:pt>
                <c:pt idx="6">
                  <c:v>1.4642857142857142</c:v>
                </c:pt>
                <c:pt idx="7">
                  <c:v>1.96875</c:v>
                </c:pt>
                <c:pt idx="8">
                  <c:v>1.75</c:v>
                </c:pt>
                <c:pt idx="9">
                  <c:v>1.575</c:v>
                </c:pt>
                <c:pt idx="10">
                  <c:v>1.4318181818181819</c:v>
                </c:pt>
                <c:pt idx="11">
                  <c:v>1.3125</c:v>
                </c:pt>
                <c:pt idx="12">
                  <c:v>1.2115384615384615</c:v>
                </c:pt>
                <c:pt idx="13">
                  <c:v>1.4107142857142858</c:v>
                </c:pt>
                <c:pt idx="14">
                  <c:v>1.3166666666666667</c:v>
                </c:pt>
                <c:pt idx="15">
                  <c:v>1.234375</c:v>
                </c:pt>
                <c:pt idx="16">
                  <c:v>1.75</c:v>
                </c:pt>
                <c:pt idx="17">
                  <c:v>2.6527777777777777</c:v>
                </c:pt>
                <c:pt idx="18">
                  <c:v>2.513157894736842</c:v>
                </c:pt>
                <c:pt idx="19">
                  <c:v>2.3875000000000002</c:v>
                </c:pt>
                <c:pt idx="20">
                  <c:v>2.2738095238095237</c:v>
                </c:pt>
                <c:pt idx="21">
                  <c:v>2.1704545454545454</c:v>
                </c:pt>
                <c:pt idx="22">
                  <c:v>2.2934782608695654</c:v>
                </c:pt>
                <c:pt idx="23">
                  <c:v>2.4479166666666665</c:v>
                </c:pt>
                <c:pt idx="24">
                  <c:v>2.5099999999999998</c:v>
                </c:pt>
                <c:pt idx="25">
                  <c:v>2.4134615384615383</c:v>
                </c:pt>
                <c:pt idx="26">
                  <c:v>2.3611111111111112</c:v>
                </c:pt>
                <c:pt idx="27">
                  <c:v>2.4910714285714284</c:v>
                </c:pt>
                <c:pt idx="28">
                  <c:v>2.5431034482758621</c:v>
                </c:pt>
                <c:pt idx="29">
                  <c:v>2.4916666666666667</c:v>
                </c:pt>
                <c:pt idx="30">
                  <c:v>2.411290322580645</c:v>
                </c:pt>
                <c:pt idx="31">
                  <c:v>2.484375</c:v>
                </c:pt>
                <c:pt idx="32">
                  <c:v>2.4924242424242422</c:v>
                </c:pt>
                <c:pt idx="33">
                  <c:v>2.4338235294117645</c:v>
                </c:pt>
                <c:pt idx="34">
                  <c:v>2.5071428571428571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Product!$D$4:$AL$4</c:f>
              <c:numCache>
                <c:formatCode>d\-mmm</c:formatCode>
                <c:ptCount val="35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  <c:pt idx="12" formatCode="[$-409]d\-mmm;@">
                  <c:v>41975</c:v>
                </c:pt>
                <c:pt idx="13" formatCode="[$-409]d\-mmm;@">
                  <c:v>41976</c:v>
                </c:pt>
                <c:pt idx="14" formatCode="[$-409]d\-mmm;@">
                  <c:v>41977</c:v>
                </c:pt>
                <c:pt idx="15" formatCode="[$-409]d\-mmm;@">
                  <c:v>41978</c:v>
                </c:pt>
                <c:pt idx="16" formatCode="[$-409]d\-mmm;@">
                  <c:v>41979</c:v>
                </c:pt>
                <c:pt idx="17" formatCode="[$-409]d\-mmm;@">
                  <c:v>41980</c:v>
                </c:pt>
                <c:pt idx="18" formatCode="[$-409]d\-mmm;@">
                  <c:v>41981</c:v>
                </c:pt>
                <c:pt idx="19" formatCode="[$-409]d\-mmm;@">
                  <c:v>41982</c:v>
                </c:pt>
                <c:pt idx="20" formatCode="[$-409]d\-mmm;@">
                  <c:v>41983</c:v>
                </c:pt>
                <c:pt idx="21" formatCode="[$-409]d\-mmm;@">
                  <c:v>42022</c:v>
                </c:pt>
                <c:pt idx="22" formatCode="[$-409]d\-mmm;@">
                  <c:v>42023</c:v>
                </c:pt>
                <c:pt idx="23" formatCode="[$-409]d\-mmm;@">
                  <c:v>42024</c:v>
                </c:pt>
                <c:pt idx="24" formatCode="[$-409]d\-mmm;@">
                  <c:v>42025</c:v>
                </c:pt>
                <c:pt idx="25" formatCode="[$-409]d\-mmm;@">
                  <c:v>42026</c:v>
                </c:pt>
                <c:pt idx="26" formatCode="[$-409]d\-mmm;@">
                  <c:v>42027</c:v>
                </c:pt>
                <c:pt idx="27" formatCode="[$-409]d\-mmm;@">
                  <c:v>42028</c:v>
                </c:pt>
                <c:pt idx="28" formatCode="[$-409]d\-mmm;@">
                  <c:v>42029</c:v>
                </c:pt>
                <c:pt idx="29" formatCode="[$-409]d\-mmm;@">
                  <c:v>42030</c:v>
                </c:pt>
                <c:pt idx="30" formatCode="[$-409]d\-mmm;@">
                  <c:v>42031</c:v>
                </c:pt>
                <c:pt idx="31" formatCode="[$-409]d\-mmm;@">
                  <c:v>42032</c:v>
                </c:pt>
                <c:pt idx="32" formatCode="[$-409]d\-mmm;@">
                  <c:v>42033</c:v>
                </c:pt>
                <c:pt idx="33" formatCode="[$-409]d\-mmm;@">
                  <c:v>42034</c:v>
                </c:pt>
                <c:pt idx="34" formatCode="[$-409]d\-mmm;@">
                  <c:v>42035</c:v>
                </c:pt>
              </c:numCache>
            </c:numRef>
          </c:cat>
          <c:val>
            <c:numRef>
              <c:f>Product!$D$9:$AL$9</c:f>
              <c:numCache>
                <c:formatCode>General</c:formatCode>
                <c:ptCount val="35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7.5</c:v>
                </c:pt>
                <c:pt idx="7">
                  <c:v>5.5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10</c:v>
                </c:pt>
                <c:pt idx="17">
                  <c:v>18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</c:v>
                </c:pt>
                <c:pt idx="23">
                  <c:v>6</c:v>
                </c:pt>
                <c:pt idx="24">
                  <c:v>4</c:v>
                </c:pt>
                <c:pt idx="25">
                  <c:v>0</c:v>
                </c:pt>
                <c:pt idx="26">
                  <c:v>1</c:v>
                </c:pt>
                <c:pt idx="27">
                  <c:v>6</c:v>
                </c:pt>
                <c:pt idx="28">
                  <c:v>4</c:v>
                </c:pt>
                <c:pt idx="29">
                  <c:v>1</c:v>
                </c:pt>
                <c:pt idx="30">
                  <c:v>0</c:v>
                </c:pt>
                <c:pt idx="31">
                  <c:v>4.75</c:v>
                </c:pt>
                <c:pt idx="32">
                  <c:v>2.75</c:v>
                </c:pt>
                <c:pt idx="33">
                  <c:v>0.5</c:v>
                </c:pt>
                <c:pt idx="3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44416"/>
        <c:axId val="153245952"/>
      </c:lineChart>
      <c:dateAx>
        <c:axId val="153244416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3245952"/>
        <c:crosses val="autoZero"/>
        <c:auto val="1"/>
        <c:lblOffset val="100"/>
        <c:baseTimeUnit val="days"/>
      </c:dateAx>
      <c:valAx>
        <c:axId val="1532459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324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Bryan Daily</a:t>
            </a:r>
            <a:r>
              <a:rPr lang="en-US" baseline="0"/>
              <a:t> Effort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Product!$D$4:$AL$4</c:f>
              <c:numCache>
                <c:formatCode>d\-mmm</c:formatCode>
                <c:ptCount val="35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  <c:pt idx="12" formatCode="[$-409]d\-mmm;@">
                  <c:v>41975</c:v>
                </c:pt>
                <c:pt idx="13" formatCode="[$-409]d\-mmm;@">
                  <c:v>41976</c:v>
                </c:pt>
                <c:pt idx="14" formatCode="[$-409]d\-mmm;@">
                  <c:v>41977</c:v>
                </c:pt>
                <c:pt idx="15" formatCode="[$-409]d\-mmm;@">
                  <c:v>41978</c:v>
                </c:pt>
                <c:pt idx="16" formatCode="[$-409]d\-mmm;@">
                  <c:v>41979</c:v>
                </c:pt>
                <c:pt idx="17" formatCode="[$-409]d\-mmm;@">
                  <c:v>41980</c:v>
                </c:pt>
                <c:pt idx="18" formatCode="[$-409]d\-mmm;@">
                  <c:v>41981</c:v>
                </c:pt>
                <c:pt idx="19" formatCode="[$-409]d\-mmm;@">
                  <c:v>41982</c:v>
                </c:pt>
                <c:pt idx="20" formatCode="[$-409]d\-mmm;@">
                  <c:v>41983</c:v>
                </c:pt>
                <c:pt idx="21" formatCode="[$-409]d\-mmm;@">
                  <c:v>42022</c:v>
                </c:pt>
                <c:pt idx="22" formatCode="[$-409]d\-mmm;@">
                  <c:v>42023</c:v>
                </c:pt>
                <c:pt idx="23" formatCode="[$-409]d\-mmm;@">
                  <c:v>42024</c:v>
                </c:pt>
                <c:pt idx="24" formatCode="[$-409]d\-mmm;@">
                  <c:v>42025</c:v>
                </c:pt>
                <c:pt idx="25" formatCode="[$-409]d\-mmm;@">
                  <c:v>42026</c:v>
                </c:pt>
                <c:pt idx="26" formatCode="[$-409]d\-mmm;@">
                  <c:v>42027</c:v>
                </c:pt>
                <c:pt idx="27" formatCode="[$-409]d\-mmm;@">
                  <c:v>42028</c:v>
                </c:pt>
                <c:pt idx="28" formatCode="[$-409]d\-mmm;@">
                  <c:v>42029</c:v>
                </c:pt>
                <c:pt idx="29" formatCode="[$-409]d\-mmm;@">
                  <c:v>42030</c:v>
                </c:pt>
                <c:pt idx="30" formatCode="[$-409]d\-mmm;@">
                  <c:v>42031</c:v>
                </c:pt>
                <c:pt idx="31" formatCode="[$-409]d\-mmm;@">
                  <c:v>42032</c:v>
                </c:pt>
                <c:pt idx="32" formatCode="[$-409]d\-mmm;@">
                  <c:v>42033</c:v>
                </c:pt>
                <c:pt idx="33" formatCode="[$-409]d\-mmm;@">
                  <c:v>42034</c:v>
                </c:pt>
                <c:pt idx="34" formatCode="[$-409]d\-mmm;@">
                  <c:v>42035</c:v>
                </c:pt>
              </c:numCache>
            </c:numRef>
          </c:cat>
          <c:val>
            <c:numRef>
              <c:f>Product!$D$11:$AL$11</c:f>
              <c:numCache>
                <c:formatCode>0.00</c:formatCode>
                <c:ptCount val="35"/>
                <c:pt idx="0">
                  <c:v>0.75</c:v>
                </c:pt>
                <c:pt idx="1">
                  <c:v>0.375</c:v>
                </c:pt>
                <c:pt idx="2">
                  <c:v>0.25</c:v>
                </c:pt>
                <c:pt idx="3">
                  <c:v>0.1875</c:v>
                </c:pt>
                <c:pt idx="4">
                  <c:v>0.15</c:v>
                </c:pt>
                <c:pt idx="5">
                  <c:v>0.45833333333333331</c:v>
                </c:pt>
                <c:pt idx="6">
                  <c:v>0.9642857142857143</c:v>
                </c:pt>
                <c:pt idx="7">
                  <c:v>0.84375</c:v>
                </c:pt>
                <c:pt idx="8">
                  <c:v>0.75</c:v>
                </c:pt>
                <c:pt idx="9">
                  <c:v>0.67500000000000004</c:v>
                </c:pt>
                <c:pt idx="10">
                  <c:v>0.61363636363636365</c:v>
                </c:pt>
                <c:pt idx="11">
                  <c:v>0.5625</c:v>
                </c:pt>
                <c:pt idx="12">
                  <c:v>0.51923076923076927</c:v>
                </c:pt>
                <c:pt idx="13">
                  <c:v>0.48214285714285715</c:v>
                </c:pt>
                <c:pt idx="14">
                  <c:v>0.45</c:v>
                </c:pt>
                <c:pt idx="15">
                  <c:v>0.421875</c:v>
                </c:pt>
                <c:pt idx="16">
                  <c:v>0.75</c:v>
                </c:pt>
                <c:pt idx="17">
                  <c:v>0.875</c:v>
                </c:pt>
                <c:pt idx="18">
                  <c:v>0.82894736842105265</c:v>
                </c:pt>
                <c:pt idx="19">
                  <c:v>0.78749999999999998</c:v>
                </c:pt>
                <c:pt idx="20">
                  <c:v>0.75</c:v>
                </c:pt>
                <c:pt idx="21">
                  <c:v>0.71590909090909094</c:v>
                </c:pt>
                <c:pt idx="22">
                  <c:v>0.68478260869565222</c:v>
                </c:pt>
                <c:pt idx="23">
                  <c:v>0.65625</c:v>
                </c:pt>
                <c:pt idx="24">
                  <c:v>0.63</c:v>
                </c:pt>
                <c:pt idx="25">
                  <c:v>0.60576923076923073</c:v>
                </c:pt>
                <c:pt idx="26">
                  <c:v>0.62037037037037035</c:v>
                </c:pt>
                <c:pt idx="27">
                  <c:v>0.6696428571428571</c:v>
                </c:pt>
                <c:pt idx="28">
                  <c:v>0.78448275862068961</c:v>
                </c:pt>
                <c:pt idx="29">
                  <c:v>0.79166666666666663</c:v>
                </c:pt>
                <c:pt idx="30">
                  <c:v>0.7661290322580645</c:v>
                </c:pt>
                <c:pt idx="31">
                  <c:v>0.7421875</c:v>
                </c:pt>
                <c:pt idx="32">
                  <c:v>0.71969696969696972</c:v>
                </c:pt>
                <c:pt idx="33">
                  <c:v>0.69852941176470584</c:v>
                </c:pt>
                <c:pt idx="34">
                  <c:v>0.6785714285714286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Product!$D$4:$AL$4</c:f>
              <c:numCache>
                <c:formatCode>d\-mmm</c:formatCode>
                <c:ptCount val="35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  <c:pt idx="12" formatCode="[$-409]d\-mmm;@">
                  <c:v>41975</c:v>
                </c:pt>
                <c:pt idx="13" formatCode="[$-409]d\-mmm;@">
                  <c:v>41976</c:v>
                </c:pt>
                <c:pt idx="14" formatCode="[$-409]d\-mmm;@">
                  <c:v>41977</c:v>
                </c:pt>
                <c:pt idx="15" formatCode="[$-409]d\-mmm;@">
                  <c:v>41978</c:v>
                </c:pt>
                <c:pt idx="16" formatCode="[$-409]d\-mmm;@">
                  <c:v>41979</c:v>
                </c:pt>
                <c:pt idx="17" formatCode="[$-409]d\-mmm;@">
                  <c:v>41980</c:v>
                </c:pt>
                <c:pt idx="18" formatCode="[$-409]d\-mmm;@">
                  <c:v>41981</c:v>
                </c:pt>
                <c:pt idx="19" formatCode="[$-409]d\-mmm;@">
                  <c:v>41982</c:v>
                </c:pt>
                <c:pt idx="20" formatCode="[$-409]d\-mmm;@">
                  <c:v>41983</c:v>
                </c:pt>
                <c:pt idx="21" formatCode="[$-409]d\-mmm;@">
                  <c:v>42022</c:v>
                </c:pt>
                <c:pt idx="22" formatCode="[$-409]d\-mmm;@">
                  <c:v>42023</c:v>
                </c:pt>
                <c:pt idx="23" formatCode="[$-409]d\-mmm;@">
                  <c:v>42024</c:v>
                </c:pt>
                <c:pt idx="24" formatCode="[$-409]d\-mmm;@">
                  <c:v>42025</c:v>
                </c:pt>
                <c:pt idx="25" formatCode="[$-409]d\-mmm;@">
                  <c:v>42026</c:v>
                </c:pt>
                <c:pt idx="26" formatCode="[$-409]d\-mmm;@">
                  <c:v>42027</c:v>
                </c:pt>
                <c:pt idx="27" formatCode="[$-409]d\-mmm;@">
                  <c:v>42028</c:v>
                </c:pt>
                <c:pt idx="28" formatCode="[$-409]d\-mmm;@">
                  <c:v>42029</c:v>
                </c:pt>
                <c:pt idx="29" formatCode="[$-409]d\-mmm;@">
                  <c:v>42030</c:v>
                </c:pt>
                <c:pt idx="30" formatCode="[$-409]d\-mmm;@">
                  <c:v>42031</c:v>
                </c:pt>
                <c:pt idx="31" formatCode="[$-409]d\-mmm;@">
                  <c:v>42032</c:v>
                </c:pt>
                <c:pt idx="32" formatCode="[$-409]d\-mmm;@">
                  <c:v>42033</c:v>
                </c:pt>
                <c:pt idx="33" formatCode="[$-409]d\-mmm;@">
                  <c:v>42034</c:v>
                </c:pt>
                <c:pt idx="34" formatCode="[$-409]d\-mmm;@">
                  <c:v>42035</c:v>
                </c:pt>
              </c:numCache>
            </c:numRef>
          </c:cat>
          <c:val>
            <c:numRef>
              <c:f>Product!$D$6:$AL$6</c:f>
              <c:numCache>
                <c:formatCode>General</c:formatCode>
                <c:ptCount val="35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59008"/>
        <c:axId val="153281280"/>
      </c:lineChart>
      <c:dateAx>
        <c:axId val="153259008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3281280"/>
        <c:crosses val="autoZero"/>
        <c:auto val="1"/>
        <c:lblOffset val="100"/>
        <c:baseTimeUnit val="days"/>
      </c:dateAx>
      <c:valAx>
        <c:axId val="1532812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3259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Dan Daily</a:t>
            </a:r>
            <a:r>
              <a:rPr lang="en-US" baseline="0"/>
              <a:t> Effort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Product!$D$4:$AL$4</c:f>
              <c:numCache>
                <c:formatCode>d\-mmm</c:formatCode>
                <c:ptCount val="35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  <c:pt idx="12" formatCode="[$-409]d\-mmm;@">
                  <c:v>41975</c:v>
                </c:pt>
                <c:pt idx="13" formatCode="[$-409]d\-mmm;@">
                  <c:v>41976</c:v>
                </c:pt>
                <c:pt idx="14" formatCode="[$-409]d\-mmm;@">
                  <c:v>41977</c:v>
                </c:pt>
                <c:pt idx="15" formatCode="[$-409]d\-mmm;@">
                  <c:v>41978</c:v>
                </c:pt>
                <c:pt idx="16" formatCode="[$-409]d\-mmm;@">
                  <c:v>41979</c:v>
                </c:pt>
                <c:pt idx="17" formatCode="[$-409]d\-mmm;@">
                  <c:v>41980</c:v>
                </c:pt>
                <c:pt idx="18" formatCode="[$-409]d\-mmm;@">
                  <c:v>41981</c:v>
                </c:pt>
                <c:pt idx="19" formatCode="[$-409]d\-mmm;@">
                  <c:v>41982</c:v>
                </c:pt>
                <c:pt idx="20" formatCode="[$-409]d\-mmm;@">
                  <c:v>41983</c:v>
                </c:pt>
                <c:pt idx="21" formatCode="[$-409]d\-mmm;@">
                  <c:v>42022</c:v>
                </c:pt>
                <c:pt idx="22" formatCode="[$-409]d\-mmm;@">
                  <c:v>42023</c:v>
                </c:pt>
                <c:pt idx="23" formatCode="[$-409]d\-mmm;@">
                  <c:v>42024</c:v>
                </c:pt>
                <c:pt idx="24" formatCode="[$-409]d\-mmm;@">
                  <c:v>42025</c:v>
                </c:pt>
                <c:pt idx="25" formatCode="[$-409]d\-mmm;@">
                  <c:v>42026</c:v>
                </c:pt>
                <c:pt idx="26" formatCode="[$-409]d\-mmm;@">
                  <c:v>42027</c:v>
                </c:pt>
                <c:pt idx="27" formatCode="[$-409]d\-mmm;@">
                  <c:v>42028</c:v>
                </c:pt>
                <c:pt idx="28" formatCode="[$-409]d\-mmm;@">
                  <c:v>42029</c:v>
                </c:pt>
                <c:pt idx="29" formatCode="[$-409]d\-mmm;@">
                  <c:v>42030</c:v>
                </c:pt>
                <c:pt idx="30" formatCode="[$-409]d\-mmm;@">
                  <c:v>42031</c:v>
                </c:pt>
                <c:pt idx="31" formatCode="[$-409]d\-mmm;@">
                  <c:v>42032</c:v>
                </c:pt>
                <c:pt idx="32" formatCode="[$-409]d\-mmm;@">
                  <c:v>42033</c:v>
                </c:pt>
                <c:pt idx="33" formatCode="[$-409]d\-mmm;@">
                  <c:v>42034</c:v>
                </c:pt>
                <c:pt idx="34" formatCode="[$-409]d\-mmm;@">
                  <c:v>42035</c:v>
                </c:pt>
              </c:numCache>
            </c:numRef>
          </c:cat>
          <c:val>
            <c:numRef>
              <c:f>Product!$D$12:$AL$12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0.2857142857142857</c:v>
                </c:pt>
                <c:pt idx="7">
                  <c:v>0.875</c:v>
                </c:pt>
                <c:pt idx="8">
                  <c:v>0.77777777777777779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0.7857142857142857</c:v>
                </c:pt>
                <c:pt idx="14">
                  <c:v>0.73333333333333328</c:v>
                </c:pt>
                <c:pt idx="15">
                  <c:v>0.6875</c:v>
                </c:pt>
                <c:pt idx="16">
                  <c:v>0.88235294117647056</c:v>
                </c:pt>
                <c:pt idx="17">
                  <c:v>1.6666666666666667</c:v>
                </c:pt>
                <c:pt idx="18">
                  <c:v>1.5789473684210527</c:v>
                </c:pt>
                <c:pt idx="19">
                  <c:v>1.5</c:v>
                </c:pt>
                <c:pt idx="20">
                  <c:v>1.4285714285714286</c:v>
                </c:pt>
                <c:pt idx="21">
                  <c:v>1.3636363636363635</c:v>
                </c:pt>
                <c:pt idx="22">
                  <c:v>1.5217391304347827</c:v>
                </c:pt>
                <c:pt idx="23">
                  <c:v>1.7083333333333333</c:v>
                </c:pt>
                <c:pt idx="24">
                  <c:v>1.76</c:v>
                </c:pt>
                <c:pt idx="25">
                  <c:v>1.6923076923076923</c:v>
                </c:pt>
                <c:pt idx="26">
                  <c:v>1.6296296296296295</c:v>
                </c:pt>
                <c:pt idx="27">
                  <c:v>1.7142857142857142</c:v>
                </c:pt>
                <c:pt idx="28">
                  <c:v>1.6551724137931034</c:v>
                </c:pt>
                <c:pt idx="29">
                  <c:v>1.6</c:v>
                </c:pt>
                <c:pt idx="30">
                  <c:v>1.5483870967741935</c:v>
                </c:pt>
                <c:pt idx="31">
                  <c:v>1.5</c:v>
                </c:pt>
                <c:pt idx="32">
                  <c:v>1.4545454545454546</c:v>
                </c:pt>
                <c:pt idx="33">
                  <c:v>1.411764705882353</c:v>
                </c:pt>
                <c:pt idx="34">
                  <c:v>1.5142857142857142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Product!$D$4:$AL$4</c:f>
              <c:numCache>
                <c:formatCode>d\-mmm</c:formatCode>
                <c:ptCount val="35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  <c:pt idx="12" formatCode="[$-409]d\-mmm;@">
                  <c:v>41975</c:v>
                </c:pt>
                <c:pt idx="13" formatCode="[$-409]d\-mmm;@">
                  <c:v>41976</c:v>
                </c:pt>
                <c:pt idx="14" formatCode="[$-409]d\-mmm;@">
                  <c:v>41977</c:v>
                </c:pt>
                <c:pt idx="15" formatCode="[$-409]d\-mmm;@">
                  <c:v>41978</c:v>
                </c:pt>
                <c:pt idx="16" formatCode="[$-409]d\-mmm;@">
                  <c:v>41979</c:v>
                </c:pt>
                <c:pt idx="17" formatCode="[$-409]d\-mmm;@">
                  <c:v>41980</c:v>
                </c:pt>
                <c:pt idx="18" formatCode="[$-409]d\-mmm;@">
                  <c:v>41981</c:v>
                </c:pt>
                <c:pt idx="19" formatCode="[$-409]d\-mmm;@">
                  <c:v>41982</c:v>
                </c:pt>
                <c:pt idx="20" formatCode="[$-409]d\-mmm;@">
                  <c:v>41983</c:v>
                </c:pt>
                <c:pt idx="21" formatCode="[$-409]d\-mmm;@">
                  <c:v>42022</c:v>
                </c:pt>
                <c:pt idx="22" formatCode="[$-409]d\-mmm;@">
                  <c:v>42023</c:v>
                </c:pt>
                <c:pt idx="23" formatCode="[$-409]d\-mmm;@">
                  <c:v>42024</c:v>
                </c:pt>
                <c:pt idx="24" formatCode="[$-409]d\-mmm;@">
                  <c:v>42025</c:v>
                </c:pt>
                <c:pt idx="25" formatCode="[$-409]d\-mmm;@">
                  <c:v>42026</c:v>
                </c:pt>
                <c:pt idx="26" formatCode="[$-409]d\-mmm;@">
                  <c:v>42027</c:v>
                </c:pt>
                <c:pt idx="27" formatCode="[$-409]d\-mmm;@">
                  <c:v>42028</c:v>
                </c:pt>
                <c:pt idx="28" formatCode="[$-409]d\-mmm;@">
                  <c:v>42029</c:v>
                </c:pt>
                <c:pt idx="29" formatCode="[$-409]d\-mmm;@">
                  <c:v>42030</c:v>
                </c:pt>
                <c:pt idx="30" formatCode="[$-409]d\-mmm;@">
                  <c:v>42031</c:v>
                </c:pt>
                <c:pt idx="31" formatCode="[$-409]d\-mmm;@">
                  <c:v>42032</c:v>
                </c:pt>
                <c:pt idx="32" formatCode="[$-409]d\-mmm;@">
                  <c:v>42033</c:v>
                </c:pt>
                <c:pt idx="33" formatCode="[$-409]d\-mmm;@">
                  <c:v>42034</c:v>
                </c:pt>
                <c:pt idx="34" formatCode="[$-409]d\-mmm;@">
                  <c:v>42035</c:v>
                </c:pt>
              </c:numCache>
            </c:numRef>
          </c:cat>
          <c:val>
            <c:numRef>
              <c:f>Product!$D$7:$AL$7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</c:v>
                </c:pt>
                <c:pt idx="23">
                  <c:v>6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179648"/>
        <c:axId val="153181184"/>
      </c:lineChart>
      <c:dateAx>
        <c:axId val="153179648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3181184"/>
        <c:crosses val="autoZero"/>
        <c:auto val="1"/>
        <c:lblOffset val="100"/>
        <c:baseTimeUnit val="days"/>
      </c:dateAx>
      <c:valAx>
        <c:axId val="1531811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3179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Zach Daily</a:t>
            </a:r>
            <a:r>
              <a:rPr lang="en-US" baseline="0"/>
              <a:t> Effort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Product!$D$4:$AL$4</c:f>
              <c:numCache>
                <c:formatCode>d\-mmm</c:formatCode>
                <c:ptCount val="35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  <c:pt idx="12" formatCode="[$-409]d\-mmm;@">
                  <c:v>41975</c:v>
                </c:pt>
                <c:pt idx="13" formatCode="[$-409]d\-mmm;@">
                  <c:v>41976</c:v>
                </c:pt>
                <c:pt idx="14" formatCode="[$-409]d\-mmm;@">
                  <c:v>41977</c:v>
                </c:pt>
                <c:pt idx="15" formatCode="[$-409]d\-mmm;@">
                  <c:v>41978</c:v>
                </c:pt>
                <c:pt idx="16" formatCode="[$-409]d\-mmm;@">
                  <c:v>41979</c:v>
                </c:pt>
                <c:pt idx="17" formatCode="[$-409]d\-mmm;@">
                  <c:v>41980</c:v>
                </c:pt>
                <c:pt idx="18" formatCode="[$-409]d\-mmm;@">
                  <c:v>41981</c:v>
                </c:pt>
                <c:pt idx="19" formatCode="[$-409]d\-mmm;@">
                  <c:v>41982</c:v>
                </c:pt>
                <c:pt idx="20" formatCode="[$-409]d\-mmm;@">
                  <c:v>41983</c:v>
                </c:pt>
                <c:pt idx="21" formatCode="[$-409]d\-mmm;@">
                  <c:v>42022</c:v>
                </c:pt>
                <c:pt idx="22" formatCode="[$-409]d\-mmm;@">
                  <c:v>42023</c:v>
                </c:pt>
                <c:pt idx="23" formatCode="[$-409]d\-mmm;@">
                  <c:v>42024</c:v>
                </c:pt>
                <c:pt idx="24" formatCode="[$-409]d\-mmm;@">
                  <c:v>42025</c:v>
                </c:pt>
                <c:pt idx="25" formatCode="[$-409]d\-mmm;@">
                  <c:v>42026</c:v>
                </c:pt>
                <c:pt idx="26" formatCode="[$-409]d\-mmm;@">
                  <c:v>42027</c:v>
                </c:pt>
                <c:pt idx="27" formatCode="[$-409]d\-mmm;@">
                  <c:v>42028</c:v>
                </c:pt>
                <c:pt idx="28" formatCode="[$-409]d\-mmm;@">
                  <c:v>42029</c:v>
                </c:pt>
                <c:pt idx="29" formatCode="[$-409]d\-mmm;@">
                  <c:v>42030</c:v>
                </c:pt>
                <c:pt idx="30" formatCode="[$-409]d\-mmm;@">
                  <c:v>42031</c:v>
                </c:pt>
                <c:pt idx="31" formatCode="[$-409]d\-mmm;@">
                  <c:v>42032</c:v>
                </c:pt>
                <c:pt idx="32" formatCode="[$-409]d\-mmm;@">
                  <c:v>42033</c:v>
                </c:pt>
                <c:pt idx="33" formatCode="[$-409]d\-mmm;@">
                  <c:v>42034</c:v>
                </c:pt>
                <c:pt idx="34" formatCode="[$-409]d\-mmm;@">
                  <c:v>42035</c:v>
                </c:pt>
              </c:numCache>
            </c:numRef>
          </c:cat>
          <c:val>
            <c:numRef>
              <c:f>Product!$D$13:$AL$13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0.22222222222222221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9.5238095238095233E-2</c:v>
                </c:pt>
                <c:pt idx="21">
                  <c:v>9.0909090909090912E-2</c:v>
                </c:pt>
                <c:pt idx="22">
                  <c:v>8.6956521739130432E-2</c:v>
                </c:pt>
                <c:pt idx="23">
                  <c:v>8.3333333333333329E-2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9.6774193548387094E-2</c:v>
                </c:pt>
                <c:pt idx="31">
                  <c:v>0.2421875</c:v>
                </c:pt>
                <c:pt idx="32">
                  <c:v>0.31818181818181818</c:v>
                </c:pt>
                <c:pt idx="33">
                  <c:v>0.3235294117647059</c:v>
                </c:pt>
                <c:pt idx="34">
                  <c:v>0.31428571428571428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Product!$D$4:$AL$4</c:f>
              <c:numCache>
                <c:formatCode>d\-mmm</c:formatCode>
                <c:ptCount val="35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  <c:pt idx="12" formatCode="[$-409]d\-mmm;@">
                  <c:v>41975</c:v>
                </c:pt>
                <c:pt idx="13" formatCode="[$-409]d\-mmm;@">
                  <c:v>41976</c:v>
                </c:pt>
                <c:pt idx="14" formatCode="[$-409]d\-mmm;@">
                  <c:v>41977</c:v>
                </c:pt>
                <c:pt idx="15" formatCode="[$-409]d\-mmm;@">
                  <c:v>41978</c:v>
                </c:pt>
                <c:pt idx="16" formatCode="[$-409]d\-mmm;@">
                  <c:v>41979</c:v>
                </c:pt>
                <c:pt idx="17" formatCode="[$-409]d\-mmm;@">
                  <c:v>41980</c:v>
                </c:pt>
                <c:pt idx="18" formatCode="[$-409]d\-mmm;@">
                  <c:v>41981</c:v>
                </c:pt>
                <c:pt idx="19" formatCode="[$-409]d\-mmm;@">
                  <c:v>41982</c:v>
                </c:pt>
                <c:pt idx="20" formatCode="[$-409]d\-mmm;@">
                  <c:v>41983</c:v>
                </c:pt>
                <c:pt idx="21" formatCode="[$-409]d\-mmm;@">
                  <c:v>42022</c:v>
                </c:pt>
                <c:pt idx="22" formatCode="[$-409]d\-mmm;@">
                  <c:v>42023</c:v>
                </c:pt>
                <c:pt idx="23" formatCode="[$-409]d\-mmm;@">
                  <c:v>42024</c:v>
                </c:pt>
                <c:pt idx="24" formatCode="[$-409]d\-mmm;@">
                  <c:v>42025</c:v>
                </c:pt>
                <c:pt idx="25" formatCode="[$-409]d\-mmm;@">
                  <c:v>42026</c:v>
                </c:pt>
                <c:pt idx="26" formatCode="[$-409]d\-mmm;@">
                  <c:v>42027</c:v>
                </c:pt>
                <c:pt idx="27" formatCode="[$-409]d\-mmm;@">
                  <c:v>42028</c:v>
                </c:pt>
                <c:pt idx="28" formatCode="[$-409]d\-mmm;@">
                  <c:v>42029</c:v>
                </c:pt>
                <c:pt idx="29" formatCode="[$-409]d\-mmm;@">
                  <c:v>42030</c:v>
                </c:pt>
                <c:pt idx="30" formatCode="[$-409]d\-mmm;@">
                  <c:v>42031</c:v>
                </c:pt>
                <c:pt idx="31" formatCode="[$-409]d\-mmm;@">
                  <c:v>42032</c:v>
                </c:pt>
                <c:pt idx="32" formatCode="[$-409]d\-mmm;@">
                  <c:v>42033</c:v>
                </c:pt>
                <c:pt idx="33" formatCode="[$-409]d\-mmm;@">
                  <c:v>42034</c:v>
                </c:pt>
                <c:pt idx="34" formatCode="[$-409]d\-mmm;@">
                  <c:v>42035</c:v>
                </c:pt>
              </c:numCache>
            </c:numRef>
          </c:cat>
          <c:val>
            <c:numRef>
              <c:f>Product!$D$8:$AL$8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4.75</c:v>
                </c:pt>
                <c:pt idx="32">
                  <c:v>2.75</c:v>
                </c:pt>
                <c:pt idx="33">
                  <c:v>0.5</c:v>
                </c:pt>
                <c:pt idx="3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06784"/>
        <c:axId val="153208320"/>
      </c:lineChart>
      <c:dateAx>
        <c:axId val="153206784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3208320"/>
        <c:crosses val="autoZero"/>
        <c:auto val="1"/>
        <c:lblOffset val="100"/>
        <c:baseTimeUnit val="days"/>
      </c:dateAx>
      <c:valAx>
        <c:axId val="1532083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320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Team Weekly</a:t>
            </a:r>
            <a:r>
              <a:rPr lang="en-US" baseline="0"/>
              <a:t> Effort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Product!$D$22:$I$22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Product!$D$31:$I$31</c:f>
              <c:numCache>
                <c:formatCode>0.0</c:formatCode>
                <c:ptCount val="6"/>
                <c:pt idx="0">
                  <c:v>2.75</c:v>
                </c:pt>
                <c:pt idx="1">
                  <c:v>7.875</c:v>
                </c:pt>
                <c:pt idx="2">
                  <c:v>9.9166666666666661</c:v>
                </c:pt>
                <c:pt idx="3">
                  <c:v>11.9375</c:v>
                </c:pt>
                <c:pt idx="4">
                  <c:v>13.95</c:v>
                </c:pt>
                <c:pt idx="5">
                  <c:v>14.625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Product!$D$22:$I$22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Product!$D$26:$I$26</c:f>
              <c:numCache>
                <c:formatCode>0.0</c:formatCode>
                <c:ptCount val="6"/>
                <c:pt idx="0">
                  <c:v>2.75</c:v>
                </c:pt>
                <c:pt idx="1">
                  <c:v>13</c:v>
                </c:pt>
                <c:pt idx="2">
                  <c:v>14</c:v>
                </c:pt>
                <c:pt idx="3">
                  <c:v>18</c:v>
                </c:pt>
                <c:pt idx="4">
                  <c:v>22</c:v>
                </c:pt>
                <c:pt idx="5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86176"/>
        <c:axId val="155987968"/>
      </c:lineChart>
      <c:catAx>
        <c:axId val="15598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987968"/>
        <c:crosses val="autoZero"/>
        <c:auto val="1"/>
        <c:lblAlgn val="ctr"/>
        <c:lblOffset val="100"/>
        <c:noMultiLvlLbl val="1"/>
      </c:catAx>
      <c:valAx>
        <c:axId val="15598796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5986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Bryan Weekly</a:t>
            </a:r>
            <a:r>
              <a:rPr lang="en-US" baseline="0"/>
              <a:t> Effort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Product!$D$22:$I$22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Product!$D$28:$I$28</c:f>
              <c:numCache>
                <c:formatCode>0.0</c:formatCode>
                <c:ptCount val="6"/>
                <c:pt idx="0">
                  <c:v>2.75</c:v>
                </c:pt>
                <c:pt idx="1">
                  <c:v>3.375</c:v>
                </c:pt>
                <c:pt idx="2">
                  <c:v>4.25</c:v>
                </c:pt>
                <c:pt idx="3">
                  <c:v>3.9375</c:v>
                </c:pt>
                <c:pt idx="4">
                  <c:v>3.75</c:v>
                </c:pt>
                <c:pt idx="5">
                  <c:v>3.9583333333333335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Product!$D$22:$I$22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Product!$D$23:$I$23</c:f>
              <c:numCache>
                <c:formatCode>0.0</c:formatCode>
                <c:ptCount val="6"/>
                <c:pt idx="0">
                  <c:v>2.75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025600"/>
        <c:axId val="156027136"/>
      </c:lineChart>
      <c:catAx>
        <c:axId val="15602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027136"/>
        <c:crosses val="autoZero"/>
        <c:auto val="1"/>
        <c:lblAlgn val="ctr"/>
        <c:lblOffset val="100"/>
        <c:noMultiLvlLbl val="1"/>
      </c:catAx>
      <c:valAx>
        <c:axId val="1560271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602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Dan Weekly</a:t>
            </a:r>
            <a:r>
              <a:rPr lang="en-US" baseline="0"/>
              <a:t> Effort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Product!$D$22:$I$22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Product!$D$29:$I$29</c:f>
              <c:numCache>
                <c:formatCode>0.0</c:formatCode>
                <c:ptCount val="6"/>
                <c:pt idx="0">
                  <c:v>0</c:v>
                </c:pt>
                <c:pt idx="1">
                  <c:v>3.5</c:v>
                </c:pt>
                <c:pt idx="2">
                  <c:v>5</c:v>
                </c:pt>
                <c:pt idx="3">
                  <c:v>7.5</c:v>
                </c:pt>
                <c:pt idx="4">
                  <c:v>9.6</c:v>
                </c:pt>
                <c:pt idx="5">
                  <c:v>8.8333333333333339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Product!$D$22:$I$22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Product!$D$24:$I$24</c:f>
              <c:numCache>
                <c:formatCode>0.0</c:formatCode>
                <c:ptCount val="6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15</c:v>
                </c:pt>
                <c:pt idx="4">
                  <c:v>18</c:v>
                </c:pt>
                <c:pt idx="5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036096"/>
        <c:axId val="156775168"/>
      </c:lineChart>
      <c:catAx>
        <c:axId val="15603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775168"/>
        <c:crosses val="autoZero"/>
        <c:auto val="1"/>
        <c:lblAlgn val="ctr"/>
        <c:lblOffset val="100"/>
        <c:noMultiLvlLbl val="1"/>
      </c:catAx>
      <c:valAx>
        <c:axId val="15677516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603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Zach Weekly</a:t>
            </a:r>
            <a:r>
              <a:rPr lang="en-US" baseline="0"/>
              <a:t> Effort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Product!$D$22:$I$22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Product!$D$30:$I$30</c:f>
              <c:numCache>
                <c:formatCode>0.0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0.6</c:v>
                </c:pt>
                <c:pt idx="5">
                  <c:v>1.8333333333333333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Product!$D$22:$I$22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Product!$D$25:$I$25</c:f>
              <c:numCache>
                <c:formatCode>0.0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04608"/>
        <c:axId val="156806144"/>
      </c:lineChart>
      <c:catAx>
        <c:axId val="15680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806144"/>
        <c:crosses val="autoZero"/>
        <c:auto val="1"/>
        <c:lblAlgn val="ctr"/>
        <c:lblOffset val="100"/>
        <c:noMultiLvlLbl val="1"/>
      </c:catAx>
      <c:valAx>
        <c:axId val="1568061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6804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Team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'Sp1'!$D$2:$O$2</c:f>
              <c:numCache>
                <c:formatCode>d\-mmm</c:formatCode>
                <c:ptCount val="12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</c:numCache>
            </c:numRef>
          </c:cat>
          <c:val>
            <c:numRef>
              <c:f>'Sp1'!$D$33:$O$33</c:f>
              <c:numCache>
                <c:formatCode>0.00</c:formatCode>
                <c:ptCount val="12"/>
                <c:pt idx="0">
                  <c:v>0.75</c:v>
                </c:pt>
                <c:pt idx="1">
                  <c:v>0.375</c:v>
                </c:pt>
                <c:pt idx="2">
                  <c:v>0.25</c:v>
                </c:pt>
                <c:pt idx="3">
                  <c:v>0.1875</c:v>
                </c:pt>
                <c:pt idx="4">
                  <c:v>0.15</c:v>
                </c:pt>
                <c:pt idx="5">
                  <c:v>0.45833333333333331</c:v>
                </c:pt>
                <c:pt idx="6">
                  <c:v>1.4642857142857142</c:v>
                </c:pt>
                <c:pt idx="7">
                  <c:v>1.96875</c:v>
                </c:pt>
                <c:pt idx="8">
                  <c:v>1.75</c:v>
                </c:pt>
                <c:pt idx="9">
                  <c:v>1.575</c:v>
                </c:pt>
                <c:pt idx="10">
                  <c:v>1.4318181818181819</c:v>
                </c:pt>
                <c:pt idx="11">
                  <c:v>1.3125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'Sp1'!$D$2:$O$2</c:f>
              <c:numCache>
                <c:formatCode>d\-mmm</c:formatCode>
                <c:ptCount val="12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</c:numCache>
            </c:numRef>
          </c:cat>
          <c:val>
            <c:numRef>
              <c:f>'Sp1'!$D$25:$O$25</c:f>
              <c:numCache>
                <c:formatCode>General</c:formatCode>
                <c:ptCount val="12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7.5</c:v>
                </c:pt>
                <c:pt idx="7">
                  <c:v>5.5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01760"/>
        <c:axId val="156903296"/>
      </c:lineChart>
      <c:dateAx>
        <c:axId val="156901760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6903296"/>
        <c:crosses val="autoZero"/>
        <c:auto val="1"/>
        <c:lblOffset val="100"/>
        <c:baseTimeUnit val="days"/>
      </c:dateAx>
      <c:valAx>
        <c:axId val="1569032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901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Bryan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'Sp1'!$D$2:$O$2</c:f>
              <c:numCache>
                <c:formatCode>d\-mmm</c:formatCode>
                <c:ptCount val="12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</c:numCache>
            </c:numRef>
          </c:cat>
          <c:val>
            <c:numRef>
              <c:f>'Sp1'!$D$30:$O$30</c:f>
              <c:numCache>
                <c:formatCode>0.00</c:formatCode>
                <c:ptCount val="12"/>
                <c:pt idx="0">
                  <c:v>0.75</c:v>
                </c:pt>
                <c:pt idx="1">
                  <c:v>0.25</c:v>
                </c:pt>
                <c:pt idx="2">
                  <c:v>0.16666666666666666</c:v>
                </c:pt>
                <c:pt idx="3">
                  <c:v>0.125</c:v>
                </c:pt>
                <c:pt idx="4">
                  <c:v>0.1</c:v>
                </c:pt>
                <c:pt idx="5">
                  <c:v>0.39473684210526316</c:v>
                </c:pt>
                <c:pt idx="6">
                  <c:v>1</c:v>
                </c:pt>
                <c:pt idx="7">
                  <c:v>1.4259259259259258</c:v>
                </c:pt>
                <c:pt idx="8">
                  <c:v>1.2833333333333334</c:v>
                </c:pt>
                <c:pt idx="9">
                  <c:v>1.1666666666666667</c:v>
                </c:pt>
                <c:pt idx="10">
                  <c:v>1.0694444444444444</c:v>
                </c:pt>
                <c:pt idx="11">
                  <c:v>0.98717948717948723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'Sp1'!$D$2:$O$2</c:f>
              <c:numCache>
                <c:formatCode>d\-mmm</c:formatCode>
                <c:ptCount val="12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</c:numCache>
            </c:numRef>
          </c:cat>
          <c:val>
            <c:numRef>
              <c:f>'Sp1'!$D$26:$O$26</c:f>
              <c:numCache>
                <c:formatCode>General</c:formatCode>
                <c:ptCount val="12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16352"/>
        <c:axId val="156930432"/>
      </c:lineChart>
      <c:dateAx>
        <c:axId val="156916352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6930432"/>
        <c:crosses val="autoZero"/>
        <c:auto val="1"/>
        <c:lblOffset val="100"/>
        <c:baseTimeUnit val="days"/>
      </c:dateAx>
      <c:valAx>
        <c:axId val="156930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916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Dan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'Sp1'!$D$2:$O$2</c:f>
              <c:numCache>
                <c:formatCode>d\-mmm</c:formatCode>
                <c:ptCount val="12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</c:numCache>
            </c:numRef>
          </c:cat>
          <c:val>
            <c:numRef>
              <c:f>'Sp1'!$D$31:$O$31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0.2857142857142857</c:v>
                </c:pt>
                <c:pt idx="7">
                  <c:v>0.875</c:v>
                </c:pt>
                <c:pt idx="8">
                  <c:v>0.77777777777777779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'Sp1'!$D$2:$O$2</c:f>
              <c:numCache>
                <c:formatCode>d\-mmm</c:formatCode>
                <c:ptCount val="12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</c:numCache>
            </c:numRef>
          </c:cat>
          <c:val>
            <c:numRef>
              <c:f>'Sp1'!$D$27:$O$27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51680"/>
        <c:axId val="156953216"/>
      </c:lineChart>
      <c:dateAx>
        <c:axId val="156951680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6953216"/>
        <c:crosses val="autoZero"/>
        <c:auto val="1"/>
        <c:lblOffset val="100"/>
        <c:baseTimeUnit val="days"/>
      </c:dateAx>
      <c:valAx>
        <c:axId val="1569532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95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Zach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'Sp1'!$D$2:$O$2</c:f>
              <c:numCache>
                <c:formatCode>d\-mmm</c:formatCode>
                <c:ptCount val="12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</c:numCache>
            </c:numRef>
          </c:cat>
          <c:val>
            <c:numRef>
              <c:f>'Sp1'!$D$32:$O$32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0.22222222222222221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'Sp1'!$D$2:$O$2</c:f>
              <c:numCache>
                <c:formatCode>d\-mmm</c:formatCode>
                <c:ptCount val="12"/>
                <c:pt idx="0" formatCode="[$-409]d\-mmm;@">
                  <c:v>41939</c:v>
                </c:pt>
                <c:pt idx="1">
                  <c:v>41940</c:v>
                </c:pt>
                <c:pt idx="2" formatCode="[$-409]d\-mmm;@">
                  <c:v>41941</c:v>
                </c:pt>
                <c:pt idx="3">
                  <c:v>41942</c:v>
                </c:pt>
                <c:pt idx="4" formatCode="[$-409]d\-mmm;@">
                  <c:v>41943</c:v>
                </c:pt>
                <c:pt idx="5">
                  <c:v>41944</c:v>
                </c:pt>
                <c:pt idx="6" formatCode="[$-409]d\-mmm;@">
                  <c:v>41945</c:v>
                </c:pt>
                <c:pt idx="7">
                  <c:v>41946</c:v>
                </c:pt>
                <c:pt idx="8" formatCode="[$-409]d\-mmm;@">
                  <c:v>41947</c:v>
                </c:pt>
                <c:pt idx="9">
                  <c:v>41948</c:v>
                </c:pt>
                <c:pt idx="10" formatCode="[$-409]d\-mmm;@">
                  <c:v>41949</c:v>
                </c:pt>
                <c:pt idx="11">
                  <c:v>41950</c:v>
                </c:pt>
              </c:numCache>
            </c:numRef>
          </c:cat>
          <c:val>
            <c:numRef>
              <c:f>'Sp1'!$D$28:$P$28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05856"/>
        <c:axId val="153711744"/>
      </c:lineChart>
      <c:dateAx>
        <c:axId val="153705856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3711744"/>
        <c:crosses val="autoZero"/>
        <c:auto val="1"/>
        <c:lblOffset val="100"/>
        <c:baseTimeUnit val="days"/>
      </c:dateAx>
      <c:valAx>
        <c:axId val="1537117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3705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Team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'Sp2'!$D$2:$L$2</c:f>
              <c:numCache>
                <c:formatCode>[$-409]d\-mmm;@</c:formatCode>
                <c:ptCount val="9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</c:numCache>
            </c:numRef>
          </c:cat>
          <c:val>
            <c:numRef>
              <c:f>'Sp2'!$D$33:$L$33</c:f>
              <c:numCache>
                <c:formatCode>0.00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1.3333333333333333</c:v>
                </c:pt>
                <c:pt idx="3">
                  <c:v>1</c:v>
                </c:pt>
                <c:pt idx="4">
                  <c:v>2.8</c:v>
                </c:pt>
                <c:pt idx="5">
                  <c:v>5.333333333333333</c:v>
                </c:pt>
                <c:pt idx="6">
                  <c:v>4.5714285714285712</c:v>
                </c:pt>
                <c:pt idx="7">
                  <c:v>4</c:v>
                </c:pt>
                <c:pt idx="8">
                  <c:v>3.5555555555555554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'Sp2'!$D$2:$L$2</c:f>
              <c:numCache>
                <c:formatCode>[$-409]d\-mmm;@</c:formatCode>
                <c:ptCount val="9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</c:numCache>
            </c:numRef>
          </c:cat>
          <c:val>
            <c:numRef>
              <c:f>'Sp2'!$D$25:$L$25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37472"/>
        <c:axId val="153751552"/>
      </c:lineChart>
      <c:dateAx>
        <c:axId val="153737472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3751552"/>
        <c:crosses val="autoZero"/>
        <c:auto val="1"/>
        <c:lblOffset val="100"/>
        <c:baseTimeUnit val="days"/>
      </c:dateAx>
      <c:valAx>
        <c:axId val="1537515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3737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Bryan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'Sp2'!$D$2:$L$2</c:f>
              <c:numCache>
                <c:formatCode>[$-409]d\-mmm;@</c:formatCode>
                <c:ptCount val="9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</c:numCache>
            </c:numRef>
          </c:cat>
          <c:val>
            <c:numRef>
              <c:f>'Sp2'!$D$30:$L$30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1.5</c:v>
                </c:pt>
                <c:pt idx="6">
                  <c:v>1.2857142857142858</c:v>
                </c:pt>
                <c:pt idx="7">
                  <c:v>1.125</c:v>
                </c:pt>
                <c:pt idx="8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'Sp2'!$D$2:$L$2</c:f>
              <c:numCache>
                <c:formatCode>[$-409]d\-mmm;@</c:formatCode>
                <c:ptCount val="9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</c:numCache>
            </c:numRef>
          </c:cat>
          <c:val>
            <c:numRef>
              <c:f>'Sp2'!$D$26:$L$26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76896"/>
        <c:axId val="153778432"/>
      </c:lineChart>
      <c:dateAx>
        <c:axId val="153776896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3778432"/>
        <c:crosses val="autoZero"/>
        <c:auto val="1"/>
        <c:lblOffset val="100"/>
        <c:baseTimeUnit val="days"/>
      </c:dateAx>
      <c:valAx>
        <c:axId val="153778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377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Dan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'Sp2'!$D$2:$L$2</c:f>
              <c:numCache>
                <c:formatCode>[$-409]d\-mmm;@</c:formatCode>
                <c:ptCount val="9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</c:numCache>
            </c:numRef>
          </c:cat>
          <c:val>
            <c:numRef>
              <c:f>'Sp2'!$D$31:$L$31</c:f>
              <c:numCache>
                <c:formatCode>0.00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1.3333333333333333</c:v>
                </c:pt>
                <c:pt idx="3">
                  <c:v>1</c:v>
                </c:pt>
                <c:pt idx="4">
                  <c:v>1.6</c:v>
                </c:pt>
                <c:pt idx="5">
                  <c:v>3.8333333333333335</c:v>
                </c:pt>
                <c:pt idx="6">
                  <c:v>3.2857142857142856</c:v>
                </c:pt>
                <c:pt idx="7">
                  <c:v>2.875</c:v>
                </c:pt>
                <c:pt idx="8">
                  <c:v>2.5555555555555554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'Sp2'!$D$2:$L$2</c:f>
              <c:numCache>
                <c:formatCode>[$-409]d\-mmm;@</c:formatCode>
                <c:ptCount val="9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</c:numCache>
            </c:numRef>
          </c:cat>
          <c:val>
            <c:numRef>
              <c:f>'Sp2'!$D$27:$L$27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61792"/>
        <c:axId val="156971776"/>
      </c:lineChart>
      <c:dateAx>
        <c:axId val="156961792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6971776"/>
        <c:crosses val="autoZero"/>
        <c:auto val="1"/>
        <c:lblOffset val="100"/>
        <c:baseTimeUnit val="days"/>
      </c:dateAx>
      <c:valAx>
        <c:axId val="1569717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96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Zach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'Sp2'!$D$2:$L$2</c:f>
              <c:numCache>
                <c:formatCode>[$-409]d\-mmm;@</c:formatCode>
                <c:ptCount val="9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</c:numCache>
            </c:numRef>
          </c:cat>
          <c:val>
            <c:numRef>
              <c:f>'Sp2'!$D$32:$L$32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'Sp2'!$D$2:$L$2</c:f>
              <c:numCache>
                <c:formatCode>[$-409]d\-mmm;@</c:formatCode>
                <c:ptCount val="9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</c:numCache>
            </c:numRef>
          </c:cat>
          <c:val>
            <c:numRef>
              <c:f>'Sp2'!$D$28:$L$28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93024"/>
        <c:axId val="156994560"/>
      </c:lineChart>
      <c:dateAx>
        <c:axId val="156993024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6994560"/>
        <c:crosses val="autoZero"/>
        <c:auto val="1"/>
        <c:lblOffset val="100"/>
        <c:baseTimeUnit val="days"/>
      </c:dateAx>
      <c:valAx>
        <c:axId val="1569945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993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Bryan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'Sp3'!$D$2:$Q$2</c:f>
              <c:numCache>
                <c:formatCode>[$-409]d\-mmm;@</c:formatCode>
                <c:ptCount val="14"/>
                <c:pt idx="0">
                  <c:v>42022</c:v>
                </c:pt>
                <c:pt idx="1">
                  <c:v>42023</c:v>
                </c:pt>
                <c:pt idx="2">
                  <c:v>42024</c:v>
                </c:pt>
                <c:pt idx="3">
                  <c:v>42025</c:v>
                </c:pt>
                <c:pt idx="4">
                  <c:v>42026</c:v>
                </c:pt>
                <c:pt idx="5">
                  <c:v>42027</c:v>
                </c:pt>
                <c:pt idx="6">
                  <c:v>42028</c:v>
                </c:pt>
                <c:pt idx="7">
                  <c:v>42029</c:v>
                </c:pt>
                <c:pt idx="8">
                  <c:v>42030</c:v>
                </c:pt>
                <c:pt idx="9">
                  <c:v>42031</c:v>
                </c:pt>
                <c:pt idx="10">
                  <c:v>42032</c:v>
                </c:pt>
                <c:pt idx="11">
                  <c:v>42033</c:v>
                </c:pt>
                <c:pt idx="12">
                  <c:v>42034</c:v>
                </c:pt>
                <c:pt idx="13">
                  <c:v>42035</c:v>
                </c:pt>
              </c:numCache>
            </c:numRef>
          </c:cat>
          <c:val>
            <c:numRef>
              <c:f>'Sp3'!$D$46:$Q$46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0.16666666666666666</c:v>
                </c:pt>
                <c:pt idx="6">
                  <c:v>0.42857142857142855</c:v>
                </c:pt>
                <c:pt idx="7">
                  <c:v>0.875</c:v>
                </c:pt>
                <c:pt idx="8">
                  <c:v>0.88888888888888884</c:v>
                </c:pt>
                <c:pt idx="9">
                  <c:v>0.8</c:v>
                </c:pt>
                <c:pt idx="10">
                  <c:v>0.72727272727272729</c:v>
                </c:pt>
                <c:pt idx="11">
                  <c:v>0.66666666666666663</c:v>
                </c:pt>
                <c:pt idx="12">
                  <c:v>0.61538461538461542</c:v>
                </c:pt>
                <c:pt idx="13">
                  <c:v>0.5714285714285714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'Sp3'!$D$2:$Q$2</c:f>
              <c:numCache>
                <c:formatCode>[$-409]d\-mmm;@</c:formatCode>
                <c:ptCount val="14"/>
                <c:pt idx="0">
                  <c:v>42022</c:v>
                </c:pt>
                <c:pt idx="1">
                  <c:v>42023</c:v>
                </c:pt>
                <c:pt idx="2">
                  <c:v>42024</c:v>
                </c:pt>
                <c:pt idx="3">
                  <c:v>42025</c:v>
                </c:pt>
                <c:pt idx="4">
                  <c:v>42026</c:v>
                </c:pt>
                <c:pt idx="5">
                  <c:v>42027</c:v>
                </c:pt>
                <c:pt idx="6">
                  <c:v>42028</c:v>
                </c:pt>
                <c:pt idx="7">
                  <c:v>42029</c:v>
                </c:pt>
                <c:pt idx="8">
                  <c:v>42030</c:v>
                </c:pt>
                <c:pt idx="9">
                  <c:v>42031</c:v>
                </c:pt>
                <c:pt idx="10">
                  <c:v>42032</c:v>
                </c:pt>
                <c:pt idx="11">
                  <c:v>42033</c:v>
                </c:pt>
                <c:pt idx="12">
                  <c:v>42034</c:v>
                </c:pt>
                <c:pt idx="13">
                  <c:v>42035</c:v>
                </c:pt>
              </c:numCache>
            </c:numRef>
          </c:cat>
          <c:val>
            <c:numRef>
              <c:f>'Sp3'!$D$42:$Q$42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87904"/>
        <c:axId val="158189440"/>
      </c:lineChart>
      <c:dateAx>
        <c:axId val="158187904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8189440"/>
        <c:crosses val="autoZero"/>
        <c:auto val="1"/>
        <c:lblOffset val="100"/>
        <c:baseTimeUnit val="days"/>
      </c:dateAx>
      <c:valAx>
        <c:axId val="1581894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18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Zach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'Sp3'!$D$2:$Q$2</c:f>
              <c:numCache>
                <c:formatCode>[$-409]d\-mmm;@</c:formatCode>
                <c:ptCount val="14"/>
                <c:pt idx="0">
                  <c:v>42022</c:v>
                </c:pt>
                <c:pt idx="1">
                  <c:v>42023</c:v>
                </c:pt>
                <c:pt idx="2">
                  <c:v>42024</c:v>
                </c:pt>
                <c:pt idx="3">
                  <c:v>42025</c:v>
                </c:pt>
                <c:pt idx="4">
                  <c:v>42026</c:v>
                </c:pt>
                <c:pt idx="5">
                  <c:v>42027</c:v>
                </c:pt>
                <c:pt idx="6">
                  <c:v>42028</c:v>
                </c:pt>
                <c:pt idx="7">
                  <c:v>42029</c:v>
                </c:pt>
                <c:pt idx="8">
                  <c:v>42030</c:v>
                </c:pt>
                <c:pt idx="9">
                  <c:v>42031</c:v>
                </c:pt>
                <c:pt idx="10">
                  <c:v>42032</c:v>
                </c:pt>
                <c:pt idx="11">
                  <c:v>42033</c:v>
                </c:pt>
                <c:pt idx="12">
                  <c:v>42034</c:v>
                </c:pt>
                <c:pt idx="13">
                  <c:v>42035</c:v>
                </c:pt>
              </c:numCache>
            </c:numRef>
          </c:cat>
          <c:val>
            <c:numRef>
              <c:f>'Sp3'!$D$48:$Q$48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0.52272727272727271</c:v>
                </c:pt>
                <c:pt idx="11">
                  <c:v>0.70833333333333337</c:v>
                </c:pt>
                <c:pt idx="12">
                  <c:v>0.69230769230769229</c:v>
                </c:pt>
                <c:pt idx="13">
                  <c:v>0.6428571428571429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'Sp3'!$D$2:$Q$2</c:f>
              <c:numCache>
                <c:formatCode>[$-409]d\-mmm;@</c:formatCode>
                <c:ptCount val="14"/>
                <c:pt idx="0">
                  <c:v>42022</c:v>
                </c:pt>
                <c:pt idx="1">
                  <c:v>42023</c:v>
                </c:pt>
                <c:pt idx="2">
                  <c:v>42024</c:v>
                </c:pt>
                <c:pt idx="3">
                  <c:v>42025</c:v>
                </c:pt>
                <c:pt idx="4">
                  <c:v>42026</c:v>
                </c:pt>
                <c:pt idx="5">
                  <c:v>42027</c:v>
                </c:pt>
                <c:pt idx="6">
                  <c:v>42028</c:v>
                </c:pt>
                <c:pt idx="7">
                  <c:v>42029</c:v>
                </c:pt>
                <c:pt idx="8">
                  <c:v>42030</c:v>
                </c:pt>
                <c:pt idx="9">
                  <c:v>42031</c:v>
                </c:pt>
                <c:pt idx="10">
                  <c:v>42032</c:v>
                </c:pt>
                <c:pt idx="11">
                  <c:v>42033</c:v>
                </c:pt>
                <c:pt idx="12">
                  <c:v>42034</c:v>
                </c:pt>
                <c:pt idx="13">
                  <c:v>42035</c:v>
                </c:pt>
              </c:numCache>
            </c:numRef>
          </c:cat>
          <c:val>
            <c:numRef>
              <c:f>'Sp3'!$D$44:$R$44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4.75</c:v>
                </c:pt>
                <c:pt idx="11">
                  <c:v>2.75</c:v>
                </c:pt>
                <c:pt idx="12">
                  <c:v>0.5</c:v>
                </c:pt>
                <c:pt idx="13">
                  <c:v>0</c:v>
                </c:pt>
                <c:pt idx="14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796416"/>
        <c:axId val="158806400"/>
      </c:lineChart>
      <c:dateAx>
        <c:axId val="158796416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8806400"/>
        <c:crosses val="autoZero"/>
        <c:auto val="1"/>
        <c:lblOffset val="100"/>
        <c:baseTimeUnit val="days"/>
      </c:dateAx>
      <c:valAx>
        <c:axId val="1588064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79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Daniel</a:t>
            </a:r>
            <a:r>
              <a:rPr lang="en-US" baseline="0"/>
              <a:t> </a:t>
            </a:r>
            <a:r>
              <a:rPr lang="en-US"/>
              <a:t>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'Sp3'!$D$2:$Q$2</c:f>
              <c:numCache>
                <c:formatCode>[$-409]d\-mmm;@</c:formatCode>
                <c:ptCount val="14"/>
                <c:pt idx="0">
                  <c:v>42022</c:v>
                </c:pt>
                <c:pt idx="1">
                  <c:v>42023</c:v>
                </c:pt>
                <c:pt idx="2">
                  <c:v>42024</c:v>
                </c:pt>
                <c:pt idx="3">
                  <c:v>42025</c:v>
                </c:pt>
                <c:pt idx="4">
                  <c:v>42026</c:v>
                </c:pt>
                <c:pt idx="5">
                  <c:v>42027</c:v>
                </c:pt>
                <c:pt idx="6">
                  <c:v>42028</c:v>
                </c:pt>
                <c:pt idx="7">
                  <c:v>42029</c:v>
                </c:pt>
                <c:pt idx="8">
                  <c:v>42030</c:v>
                </c:pt>
                <c:pt idx="9">
                  <c:v>42031</c:v>
                </c:pt>
                <c:pt idx="10">
                  <c:v>42032</c:v>
                </c:pt>
                <c:pt idx="11">
                  <c:v>42033</c:v>
                </c:pt>
                <c:pt idx="12">
                  <c:v>42034</c:v>
                </c:pt>
                <c:pt idx="13">
                  <c:v>42035</c:v>
                </c:pt>
              </c:numCache>
            </c:numRef>
          </c:cat>
          <c:val>
            <c:numRef>
              <c:f>'Sp3'!$D$47:$Q$47</c:f>
              <c:numCache>
                <c:formatCode>0.00</c:formatCode>
                <c:ptCount val="14"/>
                <c:pt idx="0">
                  <c:v>0</c:v>
                </c:pt>
                <c:pt idx="1">
                  <c:v>2.5</c:v>
                </c:pt>
                <c:pt idx="2">
                  <c:v>3.6666666666666665</c:v>
                </c:pt>
                <c:pt idx="3">
                  <c:v>3.5</c:v>
                </c:pt>
                <c:pt idx="4">
                  <c:v>2.8</c:v>
                </c:pt>
                <c:pt idx="5">
                  <c:v>2.3333333333333335</c:v>
                </c:pt>
                <c:pt idx="6">
                  <c:v>2.5714285714285716</c:v>
                </c:pt>
                <c:pt idx="7">
                  <c:v>2.25</c:v>
                </c:pt>
                <c:pt idx="8">
                  <c:v>2</c:v>
                </c:pt>
                <c:pt idx="9">
                  <c:v>1.8</c:v>
                </c:pt>
                <c:pt idx="10">
                  <c:v>1.6363636363636365</c:v>
                </c:pt>
                <c:pt idx="11">
                  <c:v>1.5</c:v>
                </c:pt>
                <c:pt idx="12">
                  <c:v>1.3846153846153846</c:v>
                </c:pt>
                <c:pt idx="13">
                  <c:v>1.6428571428571428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'Sp3'!$D$2:$Q$2</c:f>
              <c:numCache>
                <c:formatCode>[$-409]d\-mmm;@</c:formatCode>
                <c:ptCount val="14"/>
                <c:pt idx="0">
                  <c:v>42022</c:v>
                </c:pt>
                <c:pt idx="1">
                  <c:v>42023</c:v>
                </c:pt>
                <c:pt idx="2">
                  <c:v>42024</c:v>
                </c:pt>
                <c:pt idx="3">
                  <c:v>42025</c:v>
                </c:pt>
                <c:pt idx="4">
                  <c:v>42026</c:v>
                </c:pt>
                <c:pt idx="5">
                  <c:v>42027</c:v>
                </c:pt>
                <c:pt idx="6">
                  <c:v>42028</c:v>
                </c:pt>
                <c:pt idx="7">
                  <c:v>42029</c:v>
                </c:pt>
                <c:pt idx="8">
                  <c:v>42030</c:v>
                </c:pt>
                <c:pt idx="9">
                  <c:v>42031</c:v>
                </c:pt>
                <c:pt idx="10">
                  <c:v>42032</c:v>
                </c:pt>
                <c:pt idx="11">
                  <c:v>42033</c:v>
                </c:pt>
                <c:pt idx="12">
                  <c:v>42034</c:v>
                </c:pt>
                <c:pt idx="13">
                  <c:v>42035</c:v>
                </c:pt>
              </c:numCache>
            </c:numRef>
          </c:cat>
          <c:val>
            <c:numRef>
              <c:f>'Sp3'!$D$43:$Q$43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48128"/>
        <c:axId val="158849664"/>
      </c:lineChart>
      <c:dateAx>
        <c:axId val="158848128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8849664"/>
        <c:crosses val="autoZero"/>
        <c:auto val="1"/>
        <c:lblOffset val="100"/>
        <c:baseTimeUnit val="days"/>
      </c:dateAx>
      <c:valAx>
        <c:axId val="1588496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84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Team Effort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</c:v>
          </c:tx>
          <c:marker>
            <c:symbol val="none"/>
          </c:marker>
          <c:cat>
            <c:numRef>
              <c:f>'Sp3'!$D$2:$Q$2</c:f>
              <c:numCache>
                <c:formatCode>[$-409]d\-mmm;@</c:formatCode>
                <c:ptCount val="14"/>
                <c:pt idx="0">
                  <c:v>42022</c:v>
                </c:pt>
                <c:pt idx="1">
                  <c:v>42023</c:v>
                </c:pt>
                <c:pt idx="2">
                  <c:v>42024</c:v>
                </c:pt>
                <c:pt idx="3">
                  <c:v>42025</c:v>
                </c:pt>
                <c:pt idx="4">
                  <c:v>42026</c:v>
                </c:pt>
                <c:pt idx="5">
                  <c:v>42027</c:v>
                </c:pt>
                <c:pt idx="6">
                  <c:v>42028</c:v>
                </c:pt>
                <c:pt idx="7">
                  <c:v>42029</c:v>
                </c:pt>
                <c:pt idx="8">
                  <c:v>42030</c:v>
                </c:pt>
                <c:pt idx="9">
                  <c:v>42031</c:v>
                </c:pt>
                <c:pt idx="10">
                  <c:v>42032</c:v>
                </c:pt>
                <c:pt idx="11">
                  <c:v>42033</c:v>
                </c:pt>
                <c:pt idx="12">
                  <c:v>42034</c:v>
                </c:pt>
                <c:pt idx="13">
                  <c:v>42035</c:v>
                </c:pt>
              </c:numCache>
            </c:numRef>
          </c:cat>
          <c:val>
            <c:numRef>
              <c:f>'Sp3'!$D$49:$Q$49</c:f>
              <c:numCache>
                <c:formatCode>0.00</c:formatCode>
                <c:ptCount val="14"/>
                <c:pt idx="0">
                  <c:v>0</c:v>
                </c:pt>
                <c:pt idx="1">
                  <c:v>2.5</c:v>
                </c:pt>
                <c:pt idx="2">
                  <c:v>3.6666666666666665</c:v>
                </c:pt>
                <c:pt idx="3">
                  <c:v>3.75</c:v>
                </c:pt>
                <c:pt idx="4">
                  <c:v>3</c:v>
                </c:pt>
                <c:pt idx="5">
                  <c:v>2.6666666666666665</c:v>
                </c:pt>
                <c:pt idx="6">
                  <c:v>3.1428571428571428</c:v>
                </c:pt>
                <c:pt idx="7">
                  <c:v>3.25</c:v>
                </c:pt>
                <c:pt idx="8">
                  <c:v>3</c:v>
                </c:pt>
                <c:pt idx="9">
                  <c:v>2.7</c:v>
                </c:pt>
                <c:pt idx="10">
                  <c:v>2.8863636363636362</c:v>
                </c:pt>
                <c:pt idx="11">
                  <c:v>2.875</c:v>
                </c:pt>
                <c:pt idx="12">
                  <c:v>2.6923076923076925</c:v>
                </c:pt>
                <c:pt idx="13">
                  <c:v>2.8571428571428572</c:v>
                </c:pt>
              </c:numCache>
            </c:numRef>
          </c:val>
          <c:smooth val="0"/>
        </c:ser>
        <c:ser>
          <c:idx val="1"/>
          <c:order val="1"/>
          <c:tx>
            <c:v>Effort</c:v>
          </c:tx>
          <c:marker>
            <c:symbol val="none"/>
          </c:marker>
          <c:cat>
            <c:numRef>
              <c:f>'Sp3'!$D$2:$Q$2</c:f>
              <c:numCache>
                <c:formatCode>[$-409]d\-mmm;@</c:formatCode>
                <c:ptCount val="14"/>
                <c:pt idx="0">
                  <c:v>42022</c:v>
                </c:pt>
                <c:pt idx="1">
                  <c:v>42023</c:v>
                </c:pt>
                <c:pt idx="2">
                  <c:v>42024</c:v>
                </c:pt>
                <c:pt idx="3">
                  <c:v>42025</c:v>
                </c:pt>
                <c:pt idx="4">
                  <c:v>42026</c:v>
                </c:pt>
                <c:pt idx="5">
                  <c:v>42027</c:v>
                </c:pt>
                <c:pt idx="6">
                  <c:v>42028</c:v>
                </c:pt>
                <c:pt idx="7">
                  <c:v>42029</c:v>
                </c:pt>
                <c:pt idx="8">
                  <c:v>42030</c:v>
                </c:pt>
                <c:pt idx="9">
                  <c:v>42031</c:v>
                </c:pt>
                <c:pt idx="10">
                  <c:v>42032</c:v>
                </c:pt>
                <c:pt idx="11">
                  <c:v>42033</c:v>
                </c:pt>
                <c:pt idx="12">
                  <c:v>42034</c:v>
                </c:pt>
                <c:pt idx="13">
                  <c:v>42035</c:v>
                </c:pt>
              </c:numCache>
            </c:numRef>
          </c:cat>
          <c:val>
            <c:numRef>
              <c:f>'Sp3'!$D$41:$Q$41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6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4.75</c:v>
                </c:pt>
                <c:pt idx="11">
                  <c:v>2.75</c:v>
                </c:pt>
                <c:pt idx="12">
                  <c:v>0.5</c:v>
                </c:pt>
                <c:pt idx="13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44640"/>
        <c:axId val="158946432"/>
      </c:lineChart>
      <c:dateAx>
        <c:axId val="158944640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crossAx val="158946432"/>
        <c:crosses val="autoZero"/>
        <c:auto val="1"/>
        <c:lblOffset val="100"/>
        <c:baseTimeUnit val="days"/>
      </c:dateAx>
      <c:valAx>
        <c:axId val="158946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94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23811</xdr:rowOff>
    </xdr:from>
    <xdr:to>
      <xdr:col>7</xdr:col>
      <xdr:colOff>523875</xdr:colOff>
      <xdr:row>53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7</xdr:col>
      <xdr:colOff>523875</xdr:colOff>
      <xdr:row>71</xdr:row>
      <xdr:rowOff>42863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72</xdr:row>
      <xdr:rowOff>0</xdr:rowOff>
    </xdr:from>
    <xdr:to>
      <xdr:col>7</xdr:col>
      <xdr:colOff>523875</xdr:colOff>
      <xdr:row>88</xdr:row>
      <xdr:rowOff>42863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89</xdr:row>
      <xdr:rowOff>0</xdr:rowOff>
    </xdr:from>
    <xdr:to>
      <xdr:col>7</xdr:col>
      <xdr:colOff>523875</xdr:colOff>
      <xdr:row>105</xdr:row>
      <xdr:rowOff>42863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37</xdr:row>
      <xdr:rowOff>0</xdr:rowOff>
    </xdr:from>
    <xdr:to>
      <xdr:col>16</xdr:col>
      <xdr:colOff>304800</xdr:colOff>
      <xdr:row>53</xdr:row>
      <xdr:rowOff>42863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304800</xdr:colOff>
      <xdr:row>71</xdr:row>
      <xdr:rowOff>42863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72</xdr:row>
      <xdr:rowOff>0</xdr:rowOff>
    </xdr:from>
    <xdr:to>
      <xdr:col>16</xdr:col>
      <xdr:colOff>304800</xdr:colOff>
      <xdr:row>88</xdr:row>
      <xdr:rowOff>42863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89</xdr:row>
      <xdr:rowOff>0</xdr:rowOff>
    </xdr:from>
    <xdr:to>
      <xdr:col>16</xdr:col>
      <xdr:colOff>304800</xdr:colOff>
      <xdr:row>105</xdr:row>
      <xdr:rowOff>42863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45</xdr:row>
      <xdr:rowOff>90487</xdr:rowOff>
    </xdr:from>
    <xdr:to>
      <xdr:col>6</xdr:col>
      <xdr:colOff>542925</xdr:colOff>
      <xdr:row>59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6</xdr:col>
      <xdr:colOff>485775</xdr:colOff>
      <xdr:row>75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61</xdr:row>
      <xdr:rowOff>0</xdr:rowOff>
    </xdr:from>
    <xdr:to>
      <xdr:col>15</xdr:col>
      <xdr:colOff>304800</xdr:colOff>
      <xdr:row>75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45</xdr:row>
      <xdr:rowOff>90487</xdr:rowOff>
    </xdr:from>
    <xdr:to>
      <xdr:col>6</xdr:col>
      <xdr:colOff>542925</xdr:colOff>
      <xdr:row>59</xdr:row>
      <xdr:rowOff>166687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6</xdr:col>
      <xdr:colOff>485775</xdr:colOff>
      <xdr:row>75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61</xdr:row>
      <xdr:rowOff>0</xdr:rowOff>
    </xdr:from>
    <xdr:to>
      <xdr:col>15</xdr:col>
      <xdr:colOff>304800</xdr:colOff>
      <xdr:row>75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61</xdr:row>
      <xdr:rowOff>171450</xdr:rowOff>
    </xdr:from>
    <xdr:to>
      <xdr:col>17</xdr:col>
      <xdr:colOff>314325</xdr:colOff>
      <xdr:row>76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161925</xdr:colOff>
      <xdr:row>77</xdr:row>
      <xdr:rowOff>9525</xdr:rowOff>
    </xdr:from>
    <xdr:to>
      <xdr:col>17</xdr:col>
      <xdr:colOff>333375</xdr:colOff>
      <xdr:row>91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6</xdr:col>
      <xdr:colOff>466725</xdr:colOff>
      <xdr:row>91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62</xdr:row>
      <xdr:rowOff>0</xdr:rowOff>
    </xdr:from>
    <xdr:to>
      <xdr:col>6</xdr:col>
      <xdr:colOff>466725</xdr:colOff>
      <xdr:row>76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36"/>
  <sheetViews>
    <sheetView tabSelected="1" topLeftCell="A55" workbookViewId="0">
      <selection activeCell="K29" sqref="K29"/>
    </sheetView>
  </sheetViews>
  <sheetFormatPr defaultColWidth="8.85546875" defaultRowHeight="15" x14ac:dyDescent="0.25"/>
  <cols>
    <col min="3" max="3" width="15" customWidth="1"/>
  </cols>
  <sheetData>
    <row r="2" spans="2:38" x14ac:dyDescent="0.25">
      <c r="D2" s="148" t="s">
        <v>0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61"/>
      <c r="P2" s="148" t="s">
        <v>39</v>
      </c>
      <c r="Q2" s="149"/>
      <c r="R2" s="149"/>
      <c r="S2" s="149"/>
      <c r="T2" s="149"/>
      <c r="U2" s="149"/>
      <c r="V2" s="149"/>
      <c r="W2" s="149"/>
      <c r="X2" s="150"/>
      <c r="Y2" s="154" t="s">
        <v>42</v>
      </c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5"/>
    </row>
    <row r="3" spans="2:38" x14ac:dyDescent="0.25">
      <c r="D3" s="159" t="s">
        <v>1</v>
      </c>
      <c r="E3" s="160"/>
      <c r="F3" s="160"/>
      <c r="G3" s="160"/>
      <c r="H3" s="160"/>
      <c r="I3" s="160"/>
      <c r="J3" s="148" t="s">
        <v>2</v>
      </c>
      <c r="K3" s="149"/>
      <c r="L3" s="149"/>
      <c r="M3" s="149"/>
      <c r="N3" s="149"/>
      <c r="O3" s="161"/>
      <c r="P3" s="148" t="s">
        <v>40</v>
      </c>
      <c r="Q3" s="149"/>
      <c r="R3" s="149"/>
      <c r="S3" s="149"/>
      <c r="T3" s="149"/>
      <c r="U3" s="148" t="s">
        <v>41</v>
      </c>
      <c r="V3" s="149"/>
      <c r="W3" s="149"/>
      <c r="X3" s="150"/>
      <c r="Y3" s="151" t="s">
        <v>54</v>
      </c>
      <c r="Z3" s="152"/>
      <c r="AA3" s="152"/>
      <c r="AB3" s="152"/>
      <c r="AC3" s="152"/>
      <c r="AD3" s="152"/>
      <c r="AE3" s="153"/>
      <c r="AF3" s="151" t="s">
        <v>55</v>
      </c>
      <c r="AG3" s="152"/>
      <c r="AH3" s="152"/>
      <c r="AI3" s="152"/>
      <c r="AJ3" s="152"/>
      <c r="AK3" s="152"/>
      <c r="AL3" s="153"/>
    </row>
    <row r="4" spans="2:38" x14ac:dyDescent="0.25">
      <c r="D4" s="1">
        <v>41939</v>
      </c>
      <c r="E4" s="2">
        <v>41940</v>
      </c>
      <c r="F4" s="1">
        <v>41941</v>
      </c>
      <c r="G4" s="2">
        <v>41942</v>
      </c>
      <c r="H4" s="1">
        <v>41943</v>
      </c>
      <c r="I4" s="2">
        <v>41944</v>
      </c>
      <c r="J4" s="1">
        <v>41945</v>
      </c>
      <c r="K4" s="2">
        <v>41946</v>
      </c>
      <c r="L4" s="1">
        <v>41947</v>
      </c>
      <c r="M4" s="2">
        <v>41948</v>
      </c>
      <c r="N4" s="1">
        <v>41949</v>
      </c>
      <c r="O4" s="2">
        <v>41950</v>
      </c>
      <c r="P4" s="1">
        <v>41975</v>
      </c>
      <c r="Q4" s="1">
        <v>41976</v>
      </c>
      <c r="R4" s="1">
        <v>41977</v>
      </c>
      <c r="S4" s="1">
        <v>41978</v>
      </c>
      <c r="T4" s="1">
        <v>41979</v>
      </c>
      <c r="U4" s="1">
        <v>41980</v>
      </c>
      <c r="V4" s="1">
        <v>41981</v>
      </c>
      <c r="W4" s="1">
        <v>41982</v>
      </c>
      <c r="X4" s="123">
        <v>41983</v>
      </c>
      <c r="Y4" s="104">
        <v>42022</v>
      </c>
      <c r="Z4" s="104">
        <v>42023</v>
      </c>
      <c r="AA4" s="104">
        <v>42024</v>
      </c>
      <c r="AB4" s="104">
        <v>42025</v>
      </c>
      <c r="AC4" s="104">
        <v>42026</v>
      </c>
      <c r="AD4" s="104">
        <v>42027</v>
      </c>
      <c r="AE4" s="104">
        <v>42028</v>
      </c>
      <c r="AF4" s="104">
        <v>42029</v>
      </c>
      <c r="AG4" s="104">
        <v>42030</v>
      </c>
      <c r="AH4" s="104">
        <v>42031</v>
      </c>
      <c r="AI4" s="104">
        <v>42032</v>
      </c>
      <c r="AJ4" s="104">
        <v>42033</v>
      </c>
      <c r="AK4" s="104">
        <v>42034</v>
      </c>
      <c r="AL4" s="104">
        <v>42035</v>
      </c>
    </row>
    <row r="5" spans="2:38" x14ac:dyDescent="0.25"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124">
        <v>21</v>
      </c>
      <c r="Y5" s="147">
        <v>22</v>
      </c>
      <c r="Z5" s="147">
        <v>23</v>
      </c>
      <c r="AA5" s="147">
        <v>24</v>
      </c>
      <c r="AB5" s="147">
        <v>25</v>
      </c>
      <c r="AC5" s="147">
        <v>26</v>
      </c>
      <c r="AD5" s="147">
        <v>27</v>
      </c>
      <c r="AE5" s="147">
        <v>28</v>
      </c>
      <c r="AF5" s="147">
        <v>29</v>
      </c>
      <c r="AG5" s="147">
        <v>30</v>
      </c>
      <c r="AH5" s="147">
        <v>31</v>
      </c>
      <c r="AI5" s="147">
        <v>32</v>
      </c>
      <c r="AJ5" s="147">
        <v>33</v>
      </c>
      <c r="AK5" s="147">
        <v>34</v>
      </c>
      <c r="AL5" s="147">
        <v>35</v>
      </c>
    </row>
    <row r="6" spans="2:38" x14ac:dyDescent="0.25">
      <c r="B6" s="162" t="s">
        <v>3</v>
      </c>
      <c r="C6" s="28" t="s">
        <v>7</v>
      </c>
      <c r="D6" s="75">
        <v>0.75</v>
      </c>
      <c r="E6" s="76">
        <v>0</v>
      </c>
      <c r="F6" s="76">
        <v>0</v>
      </c>
      <c r="G6" s="76">
        <v>0</v>
      </c>
      <c r="H6" s="76">
        <v>0</v>
      </c>
      <c r="I6" s="76">
        <v>2</v>
      </c>
      <c r="J6" s="76">
        <v>4</v>
      </c>
      <c r="K6" s="76">
        <v>0</v>
      </c>
      <c r="L6" s="76">
        <v>0</v>
      </c>
      <c r="M6" s="76">
        <v>0</v>
      </c>
      <c r="N6" s="76">
        <v>0</v>
      </c>
      <c r="O6" s="77">
        <v>0</v>
      </c>
      <c r="P6" s="78">
        <f>'Sp2'!D26</f>
        <v>0</v>
      </c>
      <c r="Q6" s="79">
        <f>'Sp2'!E26</f>
        <v>0</v>
      </c>
      <c r="R6" s="79">
        <f>'Sp2'!F26</f>
        <v>0</v>
      </c>
      <c r="S6" s="79">
        <f>'Sp2'!G26</f>
        <v>0</v>
      </c>
      <c r="T6" s="79">
        <f>'Sp2'!H26</f>
        <v>6</v>
      </c>
      <c r="U6" s="79">
        <f>'Sp2'!I26</f>
        <v>3</v>
      </c>
      <c r="V6" s="79">
        <f>'Sp2'!J26</f>
        <v>0</v>
      </c>
      <c r="W6" s="79">
        <f>'Sp2'!K26</f>
        <v>0</v>
      </c>
      <c r="X6" s="119">
        <f>'Sp2'!L26</f>
        <v>0</v>
      </c>
      <c r="Y6" s="144">
        <f>'Sp3'!D42</f>
        <v>0</v>
      </c>
      <c r="Z6" s="145">
        <f>'Sp3'!E42</f>
        <v>0</v>
      </c>
      <c r="AA6" s="145">
        <f>'Sp3'!F42</f>
        <v>0</v>
      </c>
      <c r="AB6" s="145">
        <f>'Sp3'!G42</f>
        <v>0</v>
      </c>
      <c r="AC6" s="145">
        <f>'Sp3'!H42</f>
        <v>0</v>
      </c>
      <c r="AD6" s="145">
        <f>'Sp3'!I42</f>
        <v>1</v>
      </c>
      <c r="AE6" s="145">
        <f>'Sp3'!J42</f>
        <v>2</v>
      </c>
      <c r="AF6" s="145">
        <f>'Sp3'!K42</f>
        <v>4</v>
      </c>
      <c r="AG6" s="145">
        <f>'Sp3'!L42</f>
        <v>1</v>
      </c>
      <c r="AH6" s="145">
        <f>'Sp3'!M42</f>
        <v>0</v>
      </c>
      <c r="AI6" s="145">
        <f>'Sp3'!N42</f>
        <v>0</v>
      </c>
      <c r="AJ6" s="145">
        <f>'Sp3'!O42</f>
        <v>0</v>
      </c>
      <c r="AK6" s="145">
        <f>'Sp3'!P42</f>
        <v>0</v>
      </c>
      <c r="AL6" s="146">
        <f>'Sp3'!Q42</f>
        <v>0</v>
      </c>
    </row>
    <row r="7" spans="2:38" x14ac:dyDescent="0.25">
      <c r="B7" s="163"/>
      <c r="C7" s="29" t="s">
        <v>8</v>
      </c>
      <c r="D7" s="71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2</v>
      </c>
      <c r="K7" s="42">
        <v>5</v>
      </c>
      <c r="L7" s="42">
        <v>0</v>
      </c>
      <c r="M7" s="42">
        <v>0</v>
      </c>
      <c r="N7" s="42">
        <v>0</v>
      </c>
      <c r="O7" s="43">
        <v>0</v>
      </c>
      <c r="P7" s="65">
        <f>'Sp2'!D27</f>
        <v>0</v>
      </c>
      <c r="Q7" s="63">
        <f>'Sp2'!E27</f>
        <v>4</v>
      </c>
      <c r="R7" s="63">
        <f>'Sp2'!F27</f>
        <v>0</v>
      </c>
      <c r="S7" s="63">
        <f>'Sp2'!G27</f>
        <v>0</v>
      </c>
      <c r="T7" s="63">
        <f>'Sp2'!H27</f>
        <v>4</v>
      </c>
      <c r="U7" s="63">
        <f>'Sp2'!I27</f>
        <v>15</v>
      </c>
      <c r="V7" s="63">
        <f>'Sp2'!J27</f>
        <v>0</v>
      </c>
      <c r="W7" s="63">
        <f>'Sp2'!K27</f>
        <v>0</v>
      </c>
      <c r="X7" s="63">
        <f>'Sp2'!L27</f>
        <v>0</v>
      </c>
      <c r="Y7" s="65">
        <f>'Sp3'!D43</f>
        <v>0</v>
      </c>
      <c r="Z7" s="63">
        <f>'Sp3'!E43</f>
        <v>5</v>
      </c>
      <c r="AA7" s="63">
        <f>'Sp3'!F43</f>
        <v>6</v>
      </c>
      <c r="AB7" s="63">
        <f>'Sp3'!G43</f>
        <v>3</v>
      </c>
      <c r="AC7" s="63">
        <f>'Sp3'!H43</f>
        <v>0</v>
      </c>
      <c r="AD7" s="63">
        <f>'Sp3'!I43</f>
        <v>0</v>
      </c>
      <c r="AE7" s="63">
        <f>'Sp3'!J43</f>
        <v>4</v>
      </c>
      <c r="AF7" s="63">
        <f>'Sp3'!K43</f>
        <v>0</v>
      </c>
      <c r="AG7" s="63">
        <f>'Sp3'!L43</f>
        <v>0</v>
      </c>
      <c r="AH7" s="63">
        <f>'Sp3'!M43</f>
        <v>0</v>
      </c>
      <c r="AI7" s="63">
        <f>'Sp3'!N43</f>
        <v>0</v>
      </c>
      <c r="AJ7" s="63">
        <f>'Sp3'!O43</f>
        <v>0</v>
      </c>
      <c r="AK7" s="63">
        <f>'Sp3'!P43</f>
        <v>0</v>
      </c>
      <c r="AL7" s="66">
        <f>'Sp3'!Q43</f>
        <v>5</v>
      </c>
    </row>
    <row r="8" spans="2:38" x14ac:dyDescent="0.25">
      <c r="B8" s="163"/>
      <c r="C8" s="30" t="s">
        <v>9</v>
      </c>
      <c r="D8" s="71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1.5</v>
      </c>
      <c r="K8" s="42">
        <v>0.5</v>
      </c>
      <c r="L8" s="42">
        <v>0</v>
      </c>
      <c r="M8" s="42">
        <v>0</v>
      </c>
      <c r="N8" s="42">
        <v>0</v>
      </c>
      <c r="O8" s="43">
        <v>0</v>
      </c>
      <c r="P8" s="65">
        <f>'Sp2'!D28</f>
        <v>0</v>
      </c>
      <c r="Q8" s="63">
        <f>'Sp2'!E28</f>
        <v>0</v>
      </c>
      <c r="R8" s="63">
        <f>'Sp2'!F28</f>
        <v>0</v>
      </c>
      <c r="S8" s="63">
        <f>'Sp2'!G28</f>
        <v>0</v>
      </c>
      <c r="T8" s="63">
        <f>'Sp2'!H28</f>
        <v>0</v>
      </c>
      <c r="U8" s="63">
        <f>'Sp2'!I28</f>
        <v>0</v>
      </c>
      <c r="V8" s="63">
        <f>'Sp2'!J28</f>
        <v>0</v>
      </c>
      <c r="W8" s="63">
        <f>'Sp2'!K28</f>
        <v>0</v>
      </c>
      <c r="X8" s="63">
        <f>'Sp2'!L28</f>
        <v>0</v>
      </c>
      <c r="Y8" s="65">
        <f>'Sp3'!D44</f>
        <v>0</v>
      </c>
      <c r="Z8" s="63">
        <f>'Sp3'!E44</f>
        <v>0</v>
      </c>
      <c r="AA8" s="63">
        <f>'Sp3'!F44</f>
        <v>0</v>
      </c>
      <c r="AB8" s="63">
        <f>'Sp3'!G44</f>
        <v>1</v>
      </c>
      <c r="AC8" s="63">
        <f>'Sp3'!H44</f>
        <v>0</v>
      </c>
      <c r="AD8" s="63">
        <f>'Sp3'!I44</f>
        <v>0</v>
      </c>
      <c r="AE8" s="63">
        <f>'Sp3'!J44</f>
        <v>0</v>
      </c>
      <c r="AF8" s="63">
        <f>'Sp3'!K44</f>
        <v>0</v>
      </c>
      <c r="AG8" s="63">
        <f>'Sp3'!L44</f>
        <v>0</v>
      </c>
      <c r="AH8" s="63">
        <f>'Sp3'!M44</f>
        <v>0</v>
      </c>
      <c r="AI8" s="63">
        <f>'Sp3'!N44</f>
        <v>4.75</v>
      </c>
      <c r="AJ8" s="63">
        <f>'Sp3'!O44</f>
        <v>2.75</v>
      </c>
      <c r="AK8" s="63">
        <f>'Sp3'!P44</f>
        <v>0.5</v>
      </c>
      <c r="AL8" s="66">
        <f>'Sp3'!Q44</f>
        <v>0</v>
      </c>
    </row>
    <row r="9" spans="2:38" x14ac:dyDescent="0.25">
      <c r="B9" s="164"/>
      <c r="C9" s="69" t="s">
        <v>4</v>
      </c>
      <c r="D9" s="72">
        <v>0.75</v>
      </c>
      <c r="E9" s="73">
        <v>0</v>
      </c>
      <c r="F9" s="73">
        <v>0</v>
      </c>
      <c r="G9" s="73">
        <v>0</v>
      </c>
      <c r="H9" s="73">
        <v>0</v>
      </c>
      <c r="I9" s="73">
        <v>2</v>
      </c>
      <c r="J9" s="73">
        <v>7.5</v>
      </c>
      <c r="K9" s="73">
        <v>5.5</v>
      </c>
      <c r="L9" s="73">
        <v>0</v>
      </c>
      <c r="M9" s="73">
        <v>0</v>
      </c>
      <c r="N9" s="73">
        <v>0</v>
      </c>
      <c r="O9" s="74">
        <v>0</v>
      </c>
      <c r="P9" s="72">
        <f>'Sp2'!D25</f>
        <v>0</v>
      </c>
      <c r="Q9" s="73">
        <f>'Sp2'!E25</f>
        <v>4</v>
      </c>
      <c r="R9" s="73">
        <f>'Sp2'!F25</f>
        <v>0</v>
      </c>
      <c r="S9" s="73">
        <f>'Sp2'!G25</f>
        <v>0</v>
      </c>
      <c r="T9" s="73">
        <f>'Sp2'!H25</f>
        <v>10</v>
      </c>
      <c r="U9" s="73">
        <f>'Sp2'!I25</f>
        <v>18</v>
      </c>
      <c r="V9" s="73">
        <f>'Sp2'!J25</f>
        <v>0</v>
      </c>
      <c r="W9" s="73">
        <f>'Sp2'!K25</f>
        <v>0</v>
      </c>
      <c r="X9" s="125">
        <f>'Sp2'!L25</f>
        <v>0</v>
      </c>
      <c r="Y9" s="129">
        <f>'Sp3'!D41</f>
        <v>0</v>
      </c>
      <c r="Z9" s="125">
        <f>'Sp3'!E41</f>
        <v>5</v>
      </c>
      <c r="AA9" s="125">
        <f>'Sp3'!F41</f>
        <v>6</v>
      </c>
      <c r="AB9" s="125">
        <f>'Sp3'!G41</f>
        <v>4</v>
      </c>
      <c r="AC9" s="125">
        <f>'Sp3'!H41</f>
        <v>0</v>
      </c>
      <c r="AD9" s="125">
        <f>'Sp3'!I41</f>
        <v>1</v>
      </c>
      <c r="AE9" s="125">
        <f>'Sp3'!J41</f>
        <v>6</v>
      </c>
      <c r="AF9" s="125">
        <f>'Sp3'!K41</f>
        <v>4</v>
      </c>
      <c r="AG9" s="125">
        <f>'Sp3'!L41</f>
        <v>1</v>
      </c>
      <c r="AH9" s="125">
        <f>'Sp3'!M41</f>
        <v>0</v>
      </c>
      <c r="AI9" s="125">
        <f>'Sp3'!N41</f>
        <v>4.75</v>
      </c>
      <c r="AJ9" s="125">
        <f>'Sp3'!O41</f>
        <v>2.75</v>
      </c>
      <c r="AK9" s="125">
        <f>'Sp3'!P41</f>
        <v>0.5</v>
      </c>
      <c r="AL9" s="130">
        <f>'Sp3'!Q41</f>
        <v>5</v>
      </c>
    </row>
    <row r="10" spans="2:38" x14ac:dyDescent="0.25">
      <c r="B10" s="5"/>
      <c r="D10" s="6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68"/>
      <c r="P10" s="67"/>
      <c r="Q10" s="57"/>
      <c r="R10" s="57"/>
      <c r="S10" s="57"/>
      <c r="T10" s="57"/>
      <c r="U10" s="57"/>
      <c r="V10" s="57"/>
      <c r="W10" s="57"/>
      <c r="X10" s="57"/>
      <c r="Y10" s="67"/>
      <c r="Z10" s="57"/>
      <c r="AA10" s="57"/>
      <c r="AB10" s="57"/>
      <c r="AC10" s="57"/>
      <c r="AF10" s="57"/>
      <c r="AG10" s="57"/>
      <c r="AH10" s="57"/>
      <c r="AI10" s="57"/>
    </row>
    <row r="11" spans="2:38" ht="15" customHeight="1" x14ac:dyDescent="0.25">
      <c r="B11" s="162" t="s">
        <v>5</v>
      </c>
      <c r="C11" s="28" t="s">
        <v>7</v>
      </c>
      <c r="D11" s="33">
        <v>0.75</v>
      </c>
      <c r="E11" s="33">
        <f>AVERAGE($D$6:E6)</f>
        <v>0.375</v>
      </c>
      <c r="F11" s="33">
        <f>AVERAGE($D$6:F6)</f>
        <v>0.25</v>
      </c>
      <c r="G11" s="33">
        <f>AVERAGE($D$6:G6)</f>
        <v>0.1875</v>
      </c>
      <c r="H11" s="33">
        <f>AVERAGE($D$6:H6)</f>
        <v>0.15</v>
      </c>
      <c r="I11" s="33">
        <f>AVERAGE($D$6:I6)</f>
        <v>0.45833333333333331</v>
      </c>
      <c r="J11" s="33">
        <f>AVERAGE($D$6:J6)</f>
        <v>0.9642857142857143</v>
      </c>
      <c r="K11" s="33">
        <f>AVERAGE($D$6:K6)</f>
        <v>0.84375</v>
      </c>
      <c r="L11" s="33">
        <f>AVERAGE($D$6:L6)</f>
        <v>0.75</v>
      </c>
      <c r="M11" s="33">
        <f>AVERAGE($D$6:M6)</f>
        <v>0.67500000000000004</v>
      </c>
      <c r="N11" s="33">
        <f>AVERAGE($D$6:N6)</f>
        <v>0.61363636363636365</v>
      </c>
      <c r="O11" s="37">
        <f>AVERAGE($D$6:O6)</f>
        <v>0.5625</v>
      </c>
      <c r="P11" s="33">
        <f>AVERAGE($D$6:P6)</f>
        <v>0.51923076923076927</v>
      </c>
      <c r="Q11" s="33">
        <f>AVERAGE($D$6:Q6)</f>
        <v>0.48214285714285715</v>
      </c>
      <c r="R11" s="33">
        <f>AVERAGE($D$6:R6)</f>
        <v>0.45</v>
      </c>
      <c r="S11" s="33">
        <f>AVERAGE($D$6:S6)</f>
        <v>0.421875</v>
      </c>
      <c r="T11" s="33">
        <f>AVERAGE($D$6:T6)</f>
        <v>0.75</v>
      </c>
      <c r="U11" s="33">
        <f>AVERAGE($D$6:U6)</f>
        <v>0.875</v>
      </c>
      <c r="V11" s="33">
        <f>AVERAGE($D$6:V6)</f>
        <v>0.82894736842105265</v>
      </c>
      <c r="W11" s="33">
        <f>AVERAGE($D$6:W6)</f>
        <v>0.78749999999999998</v>
      </c>
      <c r="X11" s="126">
        <f>AVERAGE($D$6:X6)</f>
        <v>0.75</v>
      </c>
      <c r="Y11" s="131">
        <f>AVERAGE($D$6:Y6)</f>
        <v>0.71590909090909094</v>
      </c>
      <c r="Z11" s="126">
        <f>AVERAGE($D$6:Z6)</f>
        <v>0.68478260869565222</v>
      </c>
      <c r="AA11" s="126">
        <f>AVERAGE($D$6:AA6)</f>
        <v>0.65625</v>
      </c>
      <c r="AB11" s="126">
        <f>AVERAGE($D$6:AB6)</f>
        <v>0.63</v>
      </c>
      <c r="AC11" s="126">
        <f>AVERAGE($D$6:AC6)</f>
        <v>0.60576923076923073</v>
      </c>
      <c r="AD11" s="126">
        <f>AVERAGE($D$6:AD6)</f>
        <v>0.62037037037037035</v>
      </c>
      <c r="AE11" s="126">
        <f>AVERAGE($D$6:AE6)</f>
        <v>0.6696428571428571</v>
      </c>
      <c r="AF11" s="126">
        <f>AVERAGE($D$6:AF6)</f>
        <v>0.78448275862068961</v>
      </c>
      <c r="AG11" s="126">
        <f>AVERAGE($D$6:AG6)</f>
        <v>0.79166666666666663</v>
      </c>
      <c r="AH11" s="126">
        <f>AVERAGE($D$6:AH6)</f>
        <v>0.7661290322580645</v>
      </c>
      <c r="AI11" s="126">
        <f>AVERAGE($D$6:AI6)</f>
        <v>0.7421875</v>
      </c>
      <c r="AJ11" s="126">
        <f>AVERAGE($D$6:AJ6)</f>
        <v>0.71969696969696972</v>
      </c>
      <c r="AK11" s="126">
        <f>AVERAGE($D$6:AK6)</f>
        <v>0.69852941176470584</v>
      </c>
      <c r="AL11" s="132">
        <f>AVERAGE($D$6:AL6)</f>
        <v>0.6785714285714286</v>
      </c>
    </row>
    <row r="12" spans="2:38" x14ac:dyDescent="0.25">
      <c r="B12" s="163"/>
      <c r="C12" s="29" t="s">
        <v>8</v>
      </c>
      <c r="D12" s="38">
        <v>0</v>
      </c>
      <c r="E12" s="38">
        <f>AVERAGE($D$7:E7)</f>
        <v>0</v>
      </c>
      <c r="F12" s="38">
        <f>AVERAGE($D$7:F7)</f>
        <v>0</v>
      </c>
      <c r="G12" s="38">
        <f>AVERAGE($D$7:G7)</f>
        <v>0</v>
      </c>
      <c r="H12" s="38">
        <f>AVERAGE($D$7:H7)</f>
        <v>0</v>
      </c>
      <c r="I12" s="38">
        <f>AVERAGE($D$7:I7)</f>
        <v>0</v>
      </c>
      <c r="J12" s="38">
        <f>AVERAGE($D$7:J7)</f>
        <v>0.2857142857142857</v>
      </c>
      <c r="K12" s="38">
        <f>AVERAGE($D$7:K7)</f>
        <v>0.875</v>
      </c>
      <c r="L12" s="38">
        <f>AVERAGE($D$7:L7)</f>
        <v>0.77777777777777779</v>
      </c>
      <c r="M12" s="38">
        <f>AVERAGE($D$7:M7)</f>
        <v>0.7</v>
      </c>
      <c r="N12" s="38">
        <f>AVERAGE($D$7:N7)</f>
        <v>0.63636363636363635</v>
      </c>
      <c r="O12" s="39">
        <f>AVERAGE($D$7:O7)</f>
        <v>0.58333333333333337</v>
      </c>
      <c r="P12" s="38">
        <f>AVERAGE($D$7:P7)</f>
        <v>0.53846153846153844</v>
      </c>
      <c r="Q12" s="38">
        <f>AVERAGE($D$7:Q7)</f>
        <v>0.7857142857142857</v>
      </c>
      <c r="R12" s="38">
        <f>AVERAGE($D$7:R7)</f>
        <v>0.73333333333333328</v>
      </c>
      <c r="S12" s="38">
        <f>AVERAGE($D$7:S7)</f>
        <v>0.6875</v>
      </c>
      <c r="T12" s="38">
        <f>AVERAGE($D$7:T7)</f>
        <v>0.88235294117647056</v>
      </c>
      <c r="U12" s="38">
        <f>AVERAGE($D$7:U7)</f>
        <v>1.6666666666666667</v>
      </c>
      <c r="V12" s="38">
        <f>AVERAGE($D$7:V7)</f>
        <v>1.5789473684210527</v>
      </c>
      <c r="W12" s="38">
        <f>AVERAGE($D$7:W7)</f>
        <v>1.5</v>
      </c>
      <c r="X12" s="38">
        <f>AVERAGE($D$7:X7)</f>
        <v>1.4285714285714286</v>
      </c>
      <c r="Y12" s="103">
        <f>AVERAGE($D$7:Y7)</f>
        <v>1.3636363636363635</v>
      </c>
      <c r="Z12" s="38">
        <f>AVERAGE($D$7:Z7)</f>
        <v>1.5217391304347827</v>
      </c>
      <c r="AA12" s="38">
        <f>AVERAGE($D$7:AA7)</f>
        <v>1.7083333333333333</v>
      </c>
      <c r="AB12" s="38">
        <f>AVERAGE($D$7:AB7)</f>
        <v>1.76</v>
      </c>
      <c r="AC12" s="38">
        <f>AVERAGE($D$7:AC7)</f>
        <v>1.6923076923076923</v>
      </c>
      <c r="AD12" s="38">
        <f>AVERAGE($D$7:AD7)</f>
        <v>1.6296296296296295</v>
      </c>
      <c r="AE12" s="38">
        <f>AVERAGE($D$7:AE7)</f>
        <v>1.7142857142857142</v>
      </c>
      <c r="AF12" s="38">
        <f>AVERAGE($D$7:AF7)</f>
        <v>1.6551724137931034</v>
      </c>
      <c r="AG12" s="38">
        <f>AVERAGE($D$7:AG7)</f>
        <v>1.6</v>
      </c>
      <c r="AH12" s="38">
        <f>AVERAGE($D$7:AH7)</f>
        <v>1.5483870967741935</v>
      </c>
      <c r="AI12" s="38">
        <f>AVERAGE($D$7:AI7)</f>
        <v>1.5</v>
      </c>
      <c r="AJ12" s="38">
        <f>AVERAGE($D$7:AJ7)</f>
        <v>1.4545454545454546</v>
      </c>
      <c r="AK12" s="38">
        <f>AVERAGE($D$7:AK7)</f>
        <v>1.411764705882353</v>
      </c>
      <c r="AL12" s="39">
        <f>AVERAGE($D$7:AL7)</f>
        <v>1.5142857142857142</v>
      </c>
    </row>
    <row r="13" spans="2:38" x14ac:dyDescent="0.25">
      <c r="B13" s="163"/>
      <c r="C13" s="30" t="s">
        <v>9</v>
      </c>
      <c r="D13" s="38">
        <v>0</v>
      </c>
      <c r="E13" s="38">
        <f>AVERAGE($D$8:E8)</f>
        <v>0</v>
      </c>
      <c r="F13" s="38">
        <f>AVERAGE($D$8:F8)</f>
        <v>0</v>
      </c>
      <c r="G13" s="38">
        <f>AVERAGE($D$8:G8)</f>
        <v>0</v>
      </c>
      <c r="H13" s="38">
        <f>AVERAGE($D$8:H8)</f>
        <v>0</v>
      </c>
      <c r="I13" s="38">
        <f>AVERAGE($D$8:I8)</f>
        <v>0</v>
      </c>
      <c r="J13" s="38">
        <f>AVERAGE($D$8:J8)</f>
        <v>0.21428571428571427</v>
      </c>
      <c r="K13" s="38">
        <f>AVERAGE($D$8:K8)</f>
        <v>0.25</v>
      </c>
      <c r="L13" s="38">
        <f>AVERAGE($D$8:L8)</f>
        <v>0.22222222222222221</v>
      </c>
      <c r="M13" s="38">
        <f>AVERAGE($D$8:M8)</f>
        <v>0.2</v>
      </c>
      <c r="N13" s="38">
        <f>AVERAGE($D$8:N8)</f>
        <v>0.18181818181818182</v>
      </c>
      <c r="O13" s="39">
        <f>AVERAGE($D$8:O8)</f>
        <v>0.16666666666666666</v>
      </c>
      <c r="P13" s="38">
        <f>AVERAGE($D$8:P8)</f>
        <v>0.15384615384615385</v>
      </c>
      <c r="Q13" s="38">
        <f>AVERAGE($D$8:Q8)</f>
        <v>0.14285714285714285</v>
      </c>
      <c r="R13" s="38">
        <f>AVERAGE($D$8:R8)</f>
        <v>0.13333333333333333</v>
      </c>
      <c r="S13" s="38">
        <f>AVERAGE($D$8:S8)</f>
        <v>0.125</v>
      </c>
      <c r="T13" s="38">
        <f>AVERAGE($D$8:T8)</f>
        <v>0.11764705882352941</v>
      </c>
      <c r="U13" s="38">
        <f>AVERAGE($D$8:U8)</f>
        <v>0.1111111111111111</v>
      </c>
      <c r="V13" s="38">
        <f>AVERAGE($D$8:V8)</f>
        <v>0.10526315789473684</v>
      </c>
      <c r="W13" s="38">
        <f>AVERAGE($D$8:W8)</f>
        <v>0.1</v>
      </c>
      <c r="X13" s="38">
        <f>AVERAGE($D$8:X8)</f>
        <v>9.5238095238095233E-2</v>
      </c>
      <c r="Y13" s="103">
        <f>AVERAGE($D$8:Y8)</f>
        <v>9.0909090909090912E-2</v>
      </c>
      <c r="Z13" s="38">
        <f>AVERAGE($D$8:Z8)</f>
        <v>8.6956521739130432E-2</v>
      </c>
      <c r="AA13" s="38">
        <f>AVERAGE($D$8:AA8)</f>
        <v>8.3333333333333329E-2</v>
      </c>
      <c r="AB13" s="38">
        <f>AVERAGE($D$8:AB8)</f>
        <v>0.12</v>
      </c>
      <c r="AC13" s="38">
        <f>AVERAGE($D$8:AC8)</f>
        <v>0.11538461538461539</v>
      </c>
      <c r="AD13" s="38">
        <f>AVERAGE($D$8:AD8)</f>
        <v>0.1111111111111111</v>
      </c>
      <c r="AE13" s="38">
        <f>AVERAGE($D$8:AE8)</f>
        <v>0.10714285714285714</v>
      </c>
      <c r="AF13" s="38">
        <f>AVERAGE($D$8:AF8)</f>
        <v>0.10344827586206896</v>
      </c>
      <c r="AG13" s="38">
        <f>AVERAGE($D$8:AG8)</f>
        <v>0.1</v>
      </c>
      <c r="AH13" s="38">
        <f>AVERAGE($D$8:AH8)</f>
        <v>9.6774193548387094E-2</v>
      </c>
      <c r="AI13" s="38">
        <f>AVERAGE($D$8:AI8)</f>
        <v>0.2421875</v>
      </c>
      <c r="AJ13" s="38">
        <f>AVERAGE($D$8:AJ8)</f>
        <v>0.31818181818181818</v>
      </c>
      <c r="AK13" s="38">
        <f>AVERAGE($D$8:AK8)</f>
        <v>0.3235294117647059</v>
      </c>
      <c r="AL13" s="39">
        <f>AVERAGE($D$8:AL8)</f>
        <v>0.31428571428571428</v>
      </c>
    </row>
    <row r="14" spans="2:38" x14ac:dyDescent="0.25">
      <c r="B14" s="164"/>
      <c r="C14" s="69" t="s">
        <v>4</v>
      </c>
      <c r="D14" s="81">
        <v>0.75</v>
      </c>
      <c r="E14" s="84">
        <f>AVERAGE($D$9:E9)</f>
        <v>0.375</v>
      </c>
      <c r="F14" s="84">
        <f>AVERAGE($D$9:F9)</f>
        <v>0.25</v>
      </c>
      <c r="G14" s="84">
        <f>AVERAGE($D$9:G9)</f>
        <v>0.1875</v>
      </c>
      <c r="H14" s="84">
        <f>AVERAGE($D$9:H9)</f>
        <v>0.15</v>
      </c>
      <c r="I14" s="84">
        <f>AVERAGE($D$9:I9)</f>
        <v>0.45833333333333331</v>
      </c>
      <c r="J14" s="84">
        <f>AVERAGE($D$9:J9)</f>
        <v>1.4642857142857142</v>
      </c>
      <c r="K14" s="84">
        <f>AVERAGE($D$9:K9)</f>
        <v>1.96875</v>
      </c>
      <c r="L14" s="84">
        <f>AVERAGE($D$9:L9)</f>
        <v>1.75</v>
      </c>
      <c r="M14" s="84">
        <f>AVERAGE($D$9:M9)</f>
        <v>1.575</v>
      </c>
      <c r="N14" s="84">
        <f>AVERAGE($D$9:N9)</f>
        <v>1.4318181818181819</v>
      </c>
      <c r="O14" s="85">
        <f>AVERAGE($D$9:O9)</f>
        <v>1.3125</v>
      </c>
      <c r="P14" s="84">
        <f>AVERAGE($D$9:P9)</f>
        <v>1.2115384615384615</v>
      </c>
      <c r="Q14" s="84">
        <f>AVERAGE($D$9:Q9)</f>
        <v>1.4107142857142858</v>
      </c>
      <c r="R14" s="84">
        <f>AVERAGE($D$9:R9)</f>
        <v>1.3166666666666667</v>
      </c>
      <c r="S14" s="84">
        <f>AVERAGE($D$9:S9)</f>
        <v>1.234375</v>
      </c>
      <c r="T14" s="84">
        <f>AVERAGE($D$9:T9)</f>
        <v>1.75</v>
      </c>
      <c r="U14" s="84">
        <f>AVERAGE($D$9:U9)</f>
        <v>2.6527777777777777</v>
      </c>
      <c r="V14" s="84">
        <f>AVERAGE($D$9:V9)</f>
        <v>2.513157894736842</v>
      </c>
      <c r="W14" s="84">
        <f>AVERAGE($D$9:W9)</f>
        <v>2.3875000000000002</v>
      </c>
      <c r="X14" s="127">
        <f>AVERAGE($D$9:X9)</f>
        <v>2.2738095238095237</v>
      </c>
      <c r="Y14" s="133">
        <f>AVERAGE($D$9:Y9)</f>
        <v>2.1704545454545454</v>
      </c>
      <c r="Z14" s="127">
        <f>AVERAGE($D$9:Z9)</f>
        <v>2.2934782608695654</v>
      </c>
      <c r="AA14" s="127">
        <f>AVERAGE($D$9:AA9)</f>
        <v>2.4479166666666665</v>
      </c>
      <c r="AB14" s="127">
        <f>AVERAGE($D$9:AB9)</f>
        <v>2.5099999999999998</v>
      </c>
      <c r="AC14" s="127">
        <f>AVERAGE($D$9:AC9)</f>
        <v>2.4134615384615383</v>
      </c>
      <c r="AD14" s="127">
        <f>AVERAGE($D$9:AD9)</f>
        <v>2.3611111111111112</v>
      </c>
      <c r="AE14" s="127">
        <f>AVERAGE($D$9:AE9)</f>
        <v>2.4910714285714284</v>
      </c>
      <c r="AF14" s="127">
        <f>AVERAGE($D$9:AF9)</f>
        <v>2.5431034482758621</v>
      </c>
      <c r="AG14" s="127">
        <f>AVERAGE($D$9:AG9)</f>
        <v>2.4916666666666667</v>
      </c>
      <c r="AH14" s="127">
        <f>AVERAGE($D$9:AH9)</f>
        <v>2.411290322580645</v>
      </c>
      <c r="AI14" s="127">
        <f>AVERAGE($D$9:AI9)</f>
        <v>2.484375</v>
      </c>
      <c r="AJ14" s="127">
        <f>AVERAGE($D$9:AJ9)</f>
        <v>2.4924242424242422</v>
      </c>
      <c r="AK14" s="127">
        <f>AVERAGE($D$9:AK9)</f>
        <v>2.4338235294117645</v>
      </c>
      <c r="AL14" s="134">
        <f>AVERAGE($D$9:AL9)</f>
        <v>2.5071428571428571</v>
      </c>
    </row>
    <row r="15" spans="2:38" x14ac:dyDescent="0.25">
      <c r="B15" s="5"/>
      <c r="D15" s="6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68"/>
      <c r="P15" s="67"/>
      <c r="Q15" s="57"/>
      <c r="R15" s="57"/>
      <c r="S15" s="57"/>
      <c r="T15" s="57"/>
      <c r="U15" s="57"/>
      <c r="V15" s="57"/>
      <c r="W15" s="57"/>
      <c r="X15" s="57"/>
      <c r="Y15" s="67"/>
      <c r="Z15" s="57"/>
      <c r="AA15" s="57"/>
      <c r="AB15" s="57"/>
      <c r="AC15" s="57"/>
      <c r="AF15" s="57"/>
      <c r="AG15" s="57"/>
      <c r="AH15" s="57"/>
      <c r="AI15" s="57"/>
    </row>
    <row r="16" spans="2:38" x14ac:dyDescent="0.25">
      <c r="B16" s="156" t="s">
        <v>6</v>
      </c>
      <c r="C16" s="82" t="s">
        <v>7</v>
      </c>
      <c r="D16" s="58">
        <f>D6</f>
        <v>0.75</v>
      </c>
      <c r="E16" s="80">
        <f>D16+E6</f>
        <v>0.75</v>
      </c>
      <c r="F16" s="80">
        <f t="shared" ref="F16:P16" si="0">E16+F6</f>
        <v>0.75</v>
      </c>
      <c r="G16" s="80">
        <f t="shared" si="0"/>
        <v>0.75</v>
      </c>
      <c r="H16" s="80">
        <f t="shared" si="0"/>
        <v>0.75</v>
      </c>
      <c r="I16" s="80">
        <f t="shared" si="0"/>
        <v>2.75</v>
      </c>
      <c r="J16" s="80">
        <f t="shared" si="0"/>
        <v>6.75</v>
      </c>
      <c r="K16" s="80">
        <f t="shared" si="0"/>
        <v>6.75</v>
      </c>
      <c r="L16" s="80">
        <f t="shared" si="0"/>
        <v>6.75</v>
      </c>
      <c r="M16" s="80">
        <f t="shared" si="0"/>
        <v>6.75</v>
      </c>
      <c r="N16" s="80">
        <f t="shared" si="0"/>
        <v>6.75</v>
      </c>
      <c r="O16" s="80">
        <f t="shared" si="0"/>
        <v>6.75</v>
      </c>
      <c r="P16" s="58">
        <f t="shared" si="0"/>
        <v>6.75</v>
      </c>
      <c r="Q16" s="80">
        <f t="shared" ref="Q16:Q19" si="1">P16+Q6</f>
        <v>6.75</v>
      </c>
      <c r="R16" s="80">
        <f t="shared" ref="R16:R19" si="2">Q16+R6</f>
        <v>6.75</v>
      </c>
      <c r="S16" s="80">
        <f t="shared" ref="S16:S19" si="3">R16+S6</f>
        <v>6.75</v>
      </c>
      <c r="T16" s="80">
        <f t="shared" ref="T16:T19" si="4">S16+T6</f>
        <v>12.75</v>
      </c>
      <c r="U16" s="80">
        <f t="shared" ref="U16:U19" si="5">T16+U6</f>
        <v>15.75</v>
      </c>
      <c r="V16" s="80">
        <f t="shared" ref="V16:V19" si="6">U16+V6</f>
        <v>15.75</v>
      </c>
      <c r="W16" s="80">
        <f t="shared" ref="W16:W19" si="7">V16+W6</f>
        <v>15.75</v>
      </c>
      <c r="X16" s="128">
        <f t="shared" ref="X16:X19" si="8">W16+X6</f>
        <v>15.75</v>
      </c>
      <c r="Y16" s="106">
        <f t="shared" ref="Y16:Y19" si="9">X16+Y6</f>
        <v>15.75</v>
      </c>
      <c r="Z16" s="128">
        <f t="shared" ref="Z16:Z19" si="10">Y16+Z6</f>
        <v>15.75</v>
      </c>
      <c r="AA16" s="128">
        <f t="shared" ref="AA16:AA19" si="11">Z16+AA6</f>
        <v>15.75</v>
      </c>
      <c r="AB16" s="128">
        <f t="shared" ref="AB16:AB19" si="12">AA16+AB6</f>
        <v>15.75</v>
      </c>
      <c r="AC16" s="128">
        <f t="shared" ref="AC16:AC19" si="13">AB16+AC6</f>
        <v>15.75</v>
      </c>
      <c r="AD16" s="128">
        <f t="shared" ref="AD16:AD19" si="14">AC16+AD6</f>
        <v>16.75</v>
      </c>
      <c r="AE16" s="128">
        <f t="shared" ref="AE16:AE19" si="15">AD16+AE6</f>
        <v>18.75</v>
      </c>
      <c r="AF16" s="128">
        <f t="shared" ref="AF16:AF19" si="16">AE16+AF6</f>
        <v>22.75</v>
      </c>
      <c r="AG16" s="128">
        <f t="shared" ref="AG16:AG19" si="17">AF16+AG6</f>
        <v>23.75</v>
      </c>
      <c r="AH16" s="128">
        <f t="shared" ref="AH16:AH19" si="18">AG16+AH6</f>
        <v>23.75</v>
      </c>
      <c r="AI16" s="128">
        <f t="shared" ref="AI16:AI19" si="19">AH16+AI6</f>
        <v>23.75</v>
      </c>
      <c r="AJ16" s="128">
        <f t="shared" ref="AJ16:AJ19" si="20">AI16+AJ6</f>
        <v>23.75</v>
      </c>
      <c r="AK16" s="128">
        <f t="shared" ref="AK16:AK19" si="21">AJ16+AK6</f>
        <v>23.75</v>
      </c>
      <c r="AL16" s="135">
        <f t="shared" ref="AL16:AL19" si="22">AK16+AL6</f>
        <v>23.75</v>
      </c>
    </row>
    <row r="17" spans="2:38" x14ac:dyDescent="0.25">
      <c r="B17" s="157"/>
      <c r="C17" s="70" t="s">
        <v>8</v>
      </c>
      <c r="D17" s="67">
        <f t="shared" ref="D17:D19" si="23">D7</f>
        <v>0</v>
      </c>
      <c r="E17" s="57">
        <f t="shared" ref="E17:P19" si="24">D17+E7</f>
        <v>0</v>
      </c>
      <c r="F17" s="57">
        <f t="shared" si="24"/>
        <v>0</v>
      </c>
      <c r="G17" s="57">
        <f t="shared" si="24"/>
        <v>0</v>
      </c>
      <c r="H17" s="57">
        <f t="shared" si="24"/>
        <v>0</v>
      </c>
      <c r="I17" s="57">
        <f t="shared" si="24"/>
        <v>0</v>
      </c>
      <c r="J17" s="57">
        <f t="shared" si="24"/>
        <v>2</v>
      </c>
      <c r="K17" s="57">
        <f t="shared" si="24"/>
        <v>7</v>
      </c>
      <c r="L17" s="57">
        <f t="shared" si="24"/>
        <v>7</v>
      </c>
      <c r="M17" s="57">
        <f t="shared" si="24"/>
        <v>7</v>
      </c>
      <c r="N17" s="57">
        <f t="shared" si="24"/>
        <v>7</v>
      </c>
      <c r="O17" s="57">
        <f t="shared" si="24"/>
        <v>7</v>
      </c>
      <c r="P17" s="67">
        <f t="shared" si="24"/>
        <v>7</v>
      </c>
      <c r="Q17" s="57">
        <f t="shared" si="1"/>
        <v>11</v>
      </c>
      <c r="R17" s="57">
        <f t="shared" si="2"/>
        <v>11</v>
      </c>
      <c r="S17" s="57">
        <f t="shared" si="3"/>
        <v>11</v>
      </c>
      <c r="T17" s="57">
        <f t="shared" si="4"/>
        <v>15</v>
      </c>
      <c r="U17" s="57">
        <f t="shared" si="5"/>
        <v>30</v>
      </c>
      <c r="V17" s="57">
        <f t="shared" si="6"/>
        <v>30</v>
      </c>
      <c r="W17" s="57">
        <f t="shared" si="7"/>
        <v>30</v>
      </c>
      <c r="X17" s="57">
        <f t="shared" si="8"/>
        <v>30</v>
      </c>
      <c r="Y17" s="67">
        <f t="shared" si="9"/>
        <v>30</v>
      </c>
      <c r="Z17" s="57">
        <f t="shared" si="10"/>
        <v>35</v>
      </c>
      <c r="AA17" s="57">
        <f t="shared" si="11"/>
        <v>41</v>
      </c>
      <c r="AB17" s="57">
        <f t="shared" si="12"/>
        <v>44</v>
      </c>
      <c r="AC17" s="57">
        <f t="shared" si="13"/>
        <v>44</v>
      </c>
      <c r="AD17" s="57">
        <f t="shared" si="14"/>
        <v>44</v>
      </c>
      <c r="AE17" s="57">
        <f t="shared" si="15"/>
        <v>48</v>
      </c>
      <c r="AF17" s="57">
        <f t="shared" si="16"/>
        <v>48</v>
      </c>
      <c r="AG17" s="57">
        <f t="shared" si="17"/>
        <v>48</v>
      </c>
      <c r="AH17" s="57">
        <f t="shared" si="18"/>
        <v>48</v>
      </c>
      <c r="AI17" s="57">
        <f t="shared" si="19"/>
        <v>48</v>
      </c>
      <c r="AJ17" s="57">
        <f t="shared" si="20"/>
        <v>48</v>
      </c>
      <c r="AK17" s="57">
        <f t="shared" si="21"/>
        <v>48</v>
      </c>
      <c r="AL17" s="68">
        <f t="shared" si="22"/>
        <v>53</v>
      </c>
    </row>
    <row r="18" spans="2:38" x14ac:dyDescent="0.25">
      <c r="B18" s="157"/>
      <c r="C18" s="70" t="s">
        <v>9</v>
      </c>
      <c r="D18" s="67">
        <f t="shared" si="23"/>
        <v>0</v>
      </c>
      <c r="E18" s="57">
        <f t="shared" si="24"/>
        <v>0</v>
      </c>
      <c r="F18" s="57">
        <f t="shared" si="24"/>
        <v>0</v>
      </c>
      <c r="G18" s="57">
        <f t="shared" si="24"/>
        <v>0</v>
      </c>
      <c r="H18" s="57">
        <f t="shared" si="24"/>
        <v>0</v>
      </c>
      <c r="I18" s="57">
        <f t="shared" si="24"/>
        <v>0</v>
      </c>
      <c r="J18" s="57">
        <f t="shared" si="24"/>
        <v>1.5</v>
      </c>
      <c r="K18" s="57">
        <f t="shared" si="24"/>
        <v>2</v>
      </c>
      <c r="L18" s="57">
        <f t="shared" si="24"/>
        <v>2</v>
      </c>
      <c r="M18" s="57">
        <f t="shared" si="24"/>
        <v>2</v>
      </c>
      <c r="N18" s="57">
        <f t="shared" si="24"/>
        <v>2</v>
      </c>
      <c r="O18" s="57">
        <f t="shared" si="24"/>
        <v>2</v>
      </c>
      <c r="P18" s="67">
        <f t="shared" si="24"/>
        <v>2</v>
      </c>
      <c r="Q18" s="57">
        <f t="shared" si="1"/>
        <v>2</v>
      </c>
      <c r="R18" s="57">
        <f t="shared" si="2"/>
        <v>2</v>
      </c>
      <c r="S18" s="57">
        <f t="shared" si="3"/>
        <v>2</v>
      </c>
      <c r="T18" s="57">
        <f t="shared" si="4"/>
        <v>2</v>
      </c>
      <c r="U18" s="57">
        <f t="shared" si="5"/>
        <v>2</v>
      </c>
      <c r="V18" s="57">
        <f t="shared" si="6"/>
        <v>2</v>
      </c>
      <c r="W18" s="57">
        <f t="shared" si="7"/>
        <v>2</v>
      </c>
      <c r="X18" s="57">
        <f t="shared" si="8"/>
        <v>2</v>
      </c>
      <c r="Y18" s="67">
        <f t="shared" si="9"/>
        <v>2</v>
      </c>
      <c r="Z18" s="57">
        <f t="shared" si="10"/>
        <v>2</v>
      </c>
      <c r="AA18" s="57">
        <f t="shared" si="11"/>
        <v>2</v>
      </c>
      <c r="AB18" s="57">
        <f t="shared" si="12"/>
        <v>3</v>
      </c>
      <c r="AC18" s="57">
        <f t="shared" si="13"/>
        <v>3</v>
      </c>
      <c r="AD18" s="57">
        <f t="shared" si="14"/>
        <v>3</v>
      </c>
      <c r="AE18" s="57">
        <f t="shared" si="15"/>
        <v>3</v>
      </c>
      <c r="AF18" s="57">
        <f t="shared" si="16"/>
        <v>3</v>
      </c>
      <c r="AG18" s="57">
        <f t="shared" si="17"/>
        <v>3</v>
      </c>
      <c r="AH18" s="57">
        <f t="shared" si="18"/>
        <v>3</v>
      </c>
      <c r="AI18" s="57">
        <f t="shared" si="19"/>
        <v>7.75</v>
      </c>
      <c r="AJ18" s="57">
        <f t="shared" si="20"/>
        <v>10.5</v>
      </c>
      <c r="AK18" s="57">
        <f t="shared" si="21"/>
        <v>11</v>
      </c>
      <c r="AL18" s="68">
        <f t="shared" si="22"/>
        <v>11</v>
      </c>
    </row>
    <row r="19" spans="2:38" x14ac:dyDescent="0.25">
      <c r="B19" s="158"/>
      <c r="C19" s="83" t="s">
        <v>4</v>
      </c>
      <c r="D19" s="72">
        <f t="shared" si="23"/>
        <v>0.75</v>
      </c>
      <c r="E19" s="73">
        <f t="shared" si="24"/>
        <v>0.75</v>
      </c>
      <c r="F19" s="73">
        <f t="shared" si="24"/>
        <v>0.75</v>
      </c>
      <c r="G19" s="73">
        <f t="shared" si="24"/>
        <v>0.75</v>
      </c>
      <c r="H19" s="73">
        <f t="shared" si="24"/>
        <v>0.75</v>
      </c>
      <c r="I19" s="73">
        <f t="shared" si="24"/>
        <v>2.75</v>
      </c>
      <c r="J19" s="73">
        <f t="shared" si="24"/>
        <v>10.25</v>
      </c>
      <c r="K19" s="73">
        <f t="shared" si="24"/>
        <v>15.75</v>
      </c>
      <c r="L19" s="73">
        <f t="shared" si="24"/>
        <v>15.75</v>
      </c>
      <c r="M19" s="73">
        <f t="shared" si="24"/>
        <v>15.75</v>
      </c>
      <c r="N19" s="73">
        <f t="shared" si="24"/>
        <v>15.75</v>
      </c>
      <c r="O19" s="73">
        <f t="shared" si="24"/>
        <v>15.75</v>
      </c>
      <c r="P19" s="72">
        <f t="shared" si="24"/>
        <v>15.75</v>
      </c>
      <c r="Q19" s="73">
        <f t="shared" si="1"/>
        <v>19.75</v>
      </c>
      <c r="R19" s="73">
        <f t="shared" si="2"/>
        <v>19.75</v>
      </c>
      <c r="S19" s="73">
        <f t="shared" si="3"/>
        <v>19.75</v>
      </c>
      <c r="T19" s="73">
        <f t="shared" si="4"/>
        <v>29.75</v>
      </c>
      <c r="U19" s="73">
        <f t="shared" si="5"/>
        <v>47.75</v>
      </c>
      <c r="V19" s="73">
        <f t="shared" si="6"/>
        <v>47.75</v>
      </c>
      <c r="W19" s="73">
        <f t="shared" si="7"/>
        <v>47.75</v>
      </c>
      <c r="X19" s="125">
        <f t="shared" si="8"/>
        <v>47.75</v>
      </c>
      <c r="Y19" s="129">
        <f t="shared" si="9"/>
        <v>47.75</v>
      </c>
      <c r="Z19" s="125">
        <f t="shared" si="10"/>
        <v>52.75</v>
      </c>
      <c r="AA19" s="125">
        <f t="shared" si="11"/>
        <v>58.75</v>
      </c>
      <c r="AB19" s="125">
        <f t="shared" si="12"/>
        <v>62.75</v>
      </c>
      <c r="AC19" s="125">
        <f t="shared" si="13"/>
        <v>62.75</v>
      </c>
      <c r="AD19" s="125">
        <f t="shared" si="14"/>
        <v>63.75</v>
      </c>
      <c r="AE19" s="125">
        <f t="shared" si="15"/>
        <v>69.75</v>
      </c>
      <c r="AF19" s="125">
        <f t="shared" si="16"/>
        <v>73.75</v>
      </c>
      <c r="AG19" s="125">
        <f t="shared" si="17"/>
        <v>74.75</v>
      </c>
      <c r="AH19" s="125">
        <f t="shared" si="18"/>
        <v>74.75</v>
      </c>
      <c r="AI19" s="125">
        <f t="shared" si="19"/>
        <v>79.5</v>
      </c>
      <c r="AJ19" s="125">
        <f t="shared" si="20"/>
        <v>82.25</v>
      </c>
      <c r="AK19" s="125">
        <f t="shared" si="21"/>
        <v>82.75</v>
      </c>
      <c r="AL19" s="130">
        <f t="shared" si="22"/>
        <v>87.75</v>
      </c>
    </row>
    <row r="21" spans="2:38" ht="15.75" x14ac:dyDescent="0.25">
      <c r="B21" s="167" t="s">
        <v>27</v>
      </c>
      <c r="C21" s="168"/>
      <c r="D21" s="169">
        <v>1</v>
      </c>
      <c r="E21" s="170"/>
      <c r="F21" s="165">
        <v>2</v>
      </c>
      <c r="G21" s="166"/>
      <c r="H21" s="176">
        <v>3</v>
      </c>
      <c r="I21" s="177"/>
    </row>
    <row r="22" spans="2:38" ht="15.75" x14ac:dyDescent="0.25">
      <c r="B22" s="171" t="s">
        <v>28</v>
      </c>
      <c r="C22" s="172"/>
      <c r="D22" s="95">
        <v>1</v>
      </c>
      <c r="E22" s="96">
        <v>2</v>
      </c>
      <c r="F22" s="94">
        <v>3</v>
      </c>
      <c r="G22" s="102">
        <v>4</v>
      </c>
      <c r="H22" s="138">
        <v>5</v>
      </c>
      <c r="I22" s="139">
        <v>6</v>
      </c>
    </row>
    <row r="23" spans="2:38" x14ac:dyDescent="0.25">
      <c r="B23" s="156" t="s">
        <v>24</v>
      </c>
      <c r="C23" s="82" t="s">
        <v>7</v>
      </c>
      <c r="D23" s="97">
        <f xml:space="preserve"> SUM(D6:I6)</f>
        <v>2.75</v>
      </c>
      <c r="E23" s="89">
        <f xml:space="preserve"> SUM(J6:O6)</f>
        <v>4</v>
      </c>
      <c r="F23" s="97">
        <f xml:space="preserve"> SUM(P6:T6)</f>
        <v>6</v>
      </c>
      <c r="G23" s="136">
        <f xml:space="preserve"> SUM(U6:X6)</f>
        <v>3</v>
      </c>
      <c r="H23" s="140">
        <f xml:space="preserve"> SUM(Y6:AE6)</f>
        <v>3</v>
      </c>
      <c r="I23" s="141">
        <f xml:space="preserve"> SUM(AF6:AL6)</f>
        <v>5</v>
      </c>
    </row>
    <row r="24" spans="2:38" x14ac:dyDescent="0.25">
      <c r="B24" s="157"/>
      <c r="C24" s="70" t="s">
        <v>8</v>
      </c>
      <c r="D24" s="98">
        <f t="shared" ref="D24:D26" si="25" xml:space="preserve"> SUM(D7:I7)</f>
        <v>0</v>
      </c>
      <c r="E24" s="91">
        <f t="shared" ref="E24:E26" si="26" xml:space="preserve"> SUM(J7:O7)</f>
        <v>7</v>
      </c>
      <c r="F24" s="98">
        <f t="shared" ref="F24:F26" si="27" xml:space="preserve"> SUM(P7:T7)</f>
        <v>8</v>
      </c>
      <c r="G24" s="90">
        <f xml:space="preserve"> SUM(U7:X7)</f>
        <v>15</v>
      </c>
      <c r="H24" s="98">
        <f xml:space="preserve"> SUM(Y7:AE7)</f>
        <v>18</v>
      </c>
      <c r="I24" s="91">
        <f t="shared" ref="I24:I26" si="28" xml:space="preserve"> SUM(AF7:AL7)</f>
        <v>5</v>
      </c>
    </row>
    <row r="25" spans="2:38" x14ac:dyDescent="0.25">
      <c r="B25" s="157"/>
      <c r="C25" s="70" t="s">
        <v>9</v>
      </c>
      <c r="D25" s="98">
        <f t="shared" si="25"/>
        <v>0</v>
      </c>
      <c r="E25" s="91">
        <f t="shared" si="26"/>
        <v>2</v>
      </c>
      <c r="F25" s="98">
        <f t="shared" si="27"/>
        <v>0</v>
      </c>
      <c r="G25" s="90">
        <f t="shared" ref="G25:G26" si="29" xml:space="preserve"> SUM(U8:X8)</f>
        <v>0</v>
      </c>
      <c r="H25" s="98">
        <f t="shared" ref="H24:H26" si="30" xml:space="preserve"> SUM(Y8:AE8)</f>
        <v>1</v>
      </c>
      <c r="I25" s="91">
        <f t="shared" si="28"/>
        <v>8</v>
      </c>
    </row>
    <row r="26" spans="2:38" x14ac:dyDescent="0.25">
      <c r="B26" s="158"/>
      <c r="C26" s="83" t="s">
        <v>4</v>
      </c>
      <c r="D26" s="99">
        <f t="shared" si="25"/>
        <v>2.75</v>
      </c>
      <c r="E26" s="93">
        <f t="shared" si="26"/>
        <v>13</v>
      </c>
      <c r="F26" s="99">
        <f t="shared" si="27"/>
        <v>14</v>
      </c>
      <c r="G26" s="137">
        <f t="shared" si="29"/>
        <v>18</v>
      </c>
      <c r="H26" s="142">
        <f t="shared" si="30"/>
        <v>22</v>
      </c>
      <c r="I26" s="143">
        <f t="shared" si="28"/>
        <v>18</v>
      </c>
    </row>
    <row r="27" spans="2:38" x14ac:dyDescent="0.25">
      <c r="B27" s="86"/>
      <c r="C27" s="87"/>
      <c r="H27" s="57"/>
      <c r="I27" s="57"/>
    </row>
    <row r="28" spans="2:38" x14ac:dyDescent="0.25">
      <c r="B28" s="173" t="s">
        <v>26</v>
      </c>
      <c r="C28" s="82" t="s">
        <v>7</v>
      </c>
      <c r="D28" s="97">
        <f xml:space="preserve"> D23</f>
        <v>2.75</v>
      </c>
      <c r="E28" s="89">
        <f xml:space="preserve"> AVERAGE($D$23:E23)</f>
        <v>3.375</v>
      </c>
      <c r="F28" s="88">
        <f xml:space="preserve"> AVERAGE($D$23:F23)</f>
        <v>4.25</v>
      </c>
      <c r="G28" s="136">
        <f xml:space="preserve"> AVERAGE($D$23:G23)</f>
        <v>3.9375</v>
      </c>
      <c r="H28" s="140">
        <f xml:space="preserve"> AVERAGE($D$23:H23)</f>
        <v>3.75</v>
      </c>
      <c r="I28" s="141">
        <f xml:space="preserve"> AVERAGE($D$23:I23)</f>
        <v>3.9583333333333335</v>
      </c>
    </row>
    <row r="29" spans="2:38" x14ac:dyDescent="0.25">
      <c r="B29" s="174"/>
      <c r="C29" s="70" t="s">
        <v>8</v>
      </c>
      <c r="D29" s="98">
        <f t="shared" ref="D29:D31" si="31" xml:space="preserve"> D24</f>
        <v>0</v>
      </c>
      <c r="E29" s="91">
        <f xml:space="preserve"> AVERAGE($D$24:E24)</f>
        <v>3.5</v>
      </c>
      <c r="F29" s="90">
        <f xml:space="preserve"> AVERAGE($D$24:F24)</f>
        <v>5</v>
      </c>
      <c r="G29" s="90">
        <f xml:space="preserve"> AVERAGE($D$24:G24)</f>
        <v>7.5</v>
      </c>
      <c r="H29" s="98">
        <f xml:space="preserve"> AVERAGE($D$24:H24)</f>
        <v>9.6</v>
      </c>
      <c r="I29" s="91">
        <f xml:space="preserve"> AVERAGE($D$24:I24)</f>
        <v>8.8333333333333339</v>
      </c>
    </row>
    <row r="30" spans="2:38" x14ac:dyDescent="0.25">
      <c r="B30" s="174"/>
      <c r="C30" s="70" t="s">
        <v>9</v>
      </c>
      <c r="D30" s="98">
        <f t="shared" si="31"/>
        <v>0</v>
      </c>
      <c r="E30" s="91">
        <f xml:space="preserve"> AVERAGE($D$25:E25)</f>
        <v>1</v>
      </c>
      <c r="F30" s="90">
        <f xml:space="preserve"> AVERAGE($D$25:F25)</f>
        <v>0.66666666666666663</v>
      </c>
      <c r="G30" s="90">
        <f xml:space="preserve"> AVERAGE($D$25:G25)</f>
        <v>0.5</v>
      </c>
      <c r="H30" s="98">
        <f xml:space="preserve"> AVERAGE($D$25:H25)</f>
        <v>0.6</v>
      </c>
      <c r="I30" s="91">
        <f xml:space="preserve"> AVERAGE($D$25:I25)</f>
        <v>1.8333333333333333</v>
      </c>
    </row>
    <row r="31" spans="2:38" x14ac:dyDescent="0.25">
      <c r="B31" s="175"/>
      <c r="C31" s="83" t="s">
        <v>4</v>
      </c>
      <c r="D31" s="99">
        <f t="shared" si="31"/>
        <v>2.75</v>
      </c>
      <c r="E31" s="93">
        <f xml:space="preserve"> AVERAGE($D$26:E26)</f>
        <v>7.875</v>
      </c>
      <c r="F31" s="92">
        <f xml:space="preserve"> AVERAGE($D$26:F26)</f>
        <v>9.9166666666666661</v>
      </c>
      <c r="G31" s="137">
        <f xml:space="preserve"> AVERAGE($D$26:G26)</f>
        <v>11.9375</v>
      </c>
      <c r="H31" s="142">
        <f xml:space="preserve"> AVERAGE($D$26:H26)</f>
        <v>13.95</v>
      </c>
      <c r="I31" s="143">
        <f xml:space="preserve"> AVERAGE($D$26:I26)</f>
        <v>14.625</v>
      </c>
    </row>
    <row r="32" spans="2:38" x14ac:dyDescent="0.25">
      <c r="B32" s="5"/>
      <c r="C32" s="6"/>
      <c r="H32" s="57"/>
      <c r="I32" s="57"/>
    </row>
    <row r="33" spans="2:9" x14ac:dyDescent="0.25">
      <c r="B33" s="156" t="s">
        <v>29</v>
      </c>
      <c r="C33" s="82" t="s">
        <v>7</v>
      </c>
      <c r="D33" s="97">
        <f xml:space="preserve"> D23</f>
        <v>2.75</v>
      </c>
      <c r="E33" s="89">
        <f xml:space="preserve"> D33 + E23</f>
        <v>6.75</v>
      </c>
      <c r="F33" s="88">
        <f t="shared" ref="F33:G36" si="32" xml:space="preserve"> E33 + F23</f>
        <v>12.75</v>
      </c>
      <c r="G33" s="136">
        <f t="shared" si="32"/>
        <v>15.75</v>
      </c>
      <c r="H33" s="140">
        <f xml:space="preserve"> G33 + H23</f>
        <v>18.75</v>
      </c>
      <c r="I33" s="141">
        <f t="shared" ref="I33:I36" si="33" xml:space="preserve"> H33 + I23</f>
        <v>23.75</v>
      </c>
    </row>
    <row r="34" spans="2:9" x14ac:dyDescent="0.25">
      <c r="B34" s="157"/>
      <c r="C34" s="70" t="s">
        <v>8</v>
      </c>
      <c r="D34" s="98">
        <f t="shared" ref="D34:D36" si="34" xml:space="preserve"> D24</f>
        <v>0</v>
      </c>
      <c r="E34" s="91">
        <f t="shared" ref="E34:E36" si="35" xml:space="preserve"> D34 + E24</f>
        <v>7</v>
      </c>
      <c r="F34" s="90">
        <f t="shared" si="32"/>
        <v>15</v>
      </c>
      <c r="G34" s="90">
        <f t="shared" si="32"/>
        <v>30</v>
      </c>
      <c r="H34" s="98">
        <f xml:space="preserve"> G34 + H24</f>
        <v>48</v>
      </c>
      <c r="I34" s="91">
        <f t="shared" si="33"/>
        <v>53</v>
      </c>
    </row>
    <row r="35" spans="2:9" x14ac:dyDescent="0.25">
      <c r="B35" s="157"/>
      <c r="C35" s="70" t="s">
        <v>9</v>
      </c>
      <c r="D35" s="98">
        <f t="shared" si="34"/>
        <v>0</v>
      </c>
      <c r="E35" s="91">
        <f t="shared" si="35"/>
        <v>2</v>
      </c>
      <c r="F35" s="90">
        <f t="shared" si="32"/>
        <v>2</v>
      </c>
      <c r="G35" s="90">
        <f t="shared" si="32"/>
        <v>2</v>
      </c>
      <c r="H35" s="98">
        <f t="shared" ref="H35:H36" si="36" xml:space="preserve"> G35 + H25</f>
        <v>3</v>
      </c>
      <c r="I35" s="91">
        <f t="shared" si="33"/>
        <v>11</v>
      </c>
    </row>
    <row r="36" spans="2:9" x14ac:dyDescent="0.25">
      <c r="B36" s="158"/>
      <c r="C36" s="83" t="s">
        <v>4</v>
      </c>
      <c r="D36" s="99">
        <f t="shared" si="34"/>
        <v>2.75</v>
      </c>
      <c r="E36" s="93">
        <f t="shared" si="35"/>
        <v>15.75</v>
      </c>
      <c r="F36" s="92">
        <f t="shared" si="32"/>
        <v>29.75</v>
      </c>
      <c r="G36" s="137">
        <f t="shared" si="32"/>
        <v>47.75</v>
      </c>
      <c r="H36" s="142">
        <f t="shared" si="36"/>
        <v>69.75</v>
      </c>
      <c r="I36" s="143">
        <f t="shared" si="33"/>
        <v>87.75</v>
      </c>
    </row>
  </sheetData>
  <mergeCells count="20">
    <mergeCell ref="B33:B36"/>
    <mergeCell ref="D3:I3"/>
    <mergeCell ref="J3:O3"/>
    <mergeCell ref="D2:O2"/>
    <mergeCell ref="B6:B9"/>
    <mergeCell ref="B11:B14"/>
    <mergeCell ref="B16:B19"/>
    <mergeCell ref="F21:G21"/>
    <mergeCell ref="B21:C21"/>
    <mergeCell ref="D21:E21"/>
    <mergeCell ref="B22:C22"/>
    <mergeCell ref="B23:B26"/>
    <mergeCell ref="B28:B31"/>
    <mergeCell ref="H21:I21"/>
    <mergeCell ref="P3:T3"/>
    <mergeCell ref="U3:X3"/>
    <mergeCell ref="P2:X2"/>
    <mergeCell ref="Y3:AE3"/>
    <mergeCell ref="AF3:AL3"/>
    <mergeCell ref="Y2:AL2"/>
  </mergeCells>
  <pageMargins left="0.7" right="0.7" top="0.75" bottom="0.75" header="0.3" footer="0.3"/>
  <pageSetup orientation="portrait"/>
  <ignoredErrors>
    <ignoredError sqref="E12:X13 E11:T11 V11:W11 E14:W14 D23:E23" formulaRang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19" workbookViewId="0">
      <selection activeCell="D41" sqref="D41"/>
    </sheetView>
  </sheetViews>
  <sheetFormatPr defaultColWidth="8.85546875" defaultRowHeight="15" x14ac:dyDescent="0.25"/>
  <cols>
    <col min="3" max="3" width="24.7109375" customWidth="1"/>
    <col min="16" max="16" width="13.7109375" customWidth="1"/>
  </cols>
  <sheetData>
    <row r="1" spans="1:16" x14ac:dyDescent="0.25">
      <c r="D1" s="148" t="s">
        <v>1</v>
      </c>
      <c r="E1" s="149"/>
      <c r="F1" s="149"/>
      <c r="G1" s="149"/>
      <c r="H1" s="149"/>
      <c r="I1" s="161"/>
      <c r="J1" s="160" t="s">
        <v>2</v>
      </c>
      <c r="K1" s="160"/>
      <c r="L1" s="160"/>
      <c r="M1" s="160"/>
      <c r="N1" s="160"/>
      <c r="O1" s="197"/>
    </row>
    <row r="2" spans="1:16" x14ac:dyDescent="0.25">
      <c r="C2" s="6" t="s">
        <v>10</v>
      </c>
      <c r="D2" s="1">
        <v>41939</v>
      </c>
      <c r="E2" s="2">
        <v>41940</v>
      </c>
      <c r="F2" s="1">
        <v>41941</v>
      </c>
      <c r="G2" s="2">
        <v>41942</v>
      </c>
      <c r="H2" s="1">
        <v>41943</v>
      </c>
      <c r="I2" s="2">
        <v>41944</v>
      </c>
      <c r="J2" s="1">
        <v>41945</v>
      </c>
      <c r="K2" s="2">
        <v>41946</v>
      </c>
      <c r="L2" s="1">
        <v>41947</v>
      </c>
      <c r="M2" s="2">
        <v>41948</v>
      </c>
      <c r="N2" s="1">
        <v>41949</v>
      </c>
      <c r="O2" s="2">
        <v>41950</v>
      </c>
    </row>
    <row r="3" spans="1:16" x14ac:dyDescent="0.25">
      <c r="C3" s="6" t="s">
        <v>11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</row>
    <row r="4" spans="1:16" x14ac:dyDescent="0.25">
      <c r="B4" s="7" t="s">
        <v>12</v>
      </c>
      <c r="C4" s="7" t="s">
        <v>13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 t="s">
        <v>14</v>
      </c>
    </row>
    <row r="5" spans="1:16" x14ac:dyDescent="0.25">
      <c r="A5" s="187" t="s">
        <v>20</v>
      </c>
      <c r="B5" s="198">
        <v>2</v>
      </c>
      <c r="C5" s="10" t="s">
        <v>15</v>
      </c>
      <c r="D5" s="11">
        <f t="shared" ref="D5:O5" si="0">SUM(D6:D8)</f>
        <v>0.75</v>
      </c>
      <c r="E5" s="11">
        <f t="shared" si="0"/>
        <v>0</v>
      </c>
      <c r="F5" s="11">
        <f t="shared" si="0"/>
        <v>0</v>
      </c>
      <c r="G5" s="11">
        <f t="shared" si="0"/>
        <v>0</v>
      </c>
      <c r="H5" s="11">
        <f t="shared" si="0"/>
        <v>0</v>
      </c>
      <c r="I5" s="11">
        <f t="shared" si="0"/>
        <v>0</v>
      </c>
      <c r="J5" s="11">
        <f t="shared" si="0"/>
        <v>2.5</v>
      </c>
      <c r="K5" s="11">
        <f t="shared" si="0"/>
        <v>0</v>
      </c>
      <c r="L5" s="11">
        <f t="shared" si="0"/>
        <v>0</v>
      </c>
      <c r="M5" s="11">
        <f t="shared" si="0"/>
        <v>0</v>
      </c>
      <c r="N5" s="11">
        <f t="shared" si="0"/>
        <v>0</v>
      </c>
      <c r="O5" s="11">
        <f t="shared" si="0"/>
        <v>0</v>
      </c>
      <c r="P5" s="12">
        <f>SUM(D5:O5)</f>
        <v>3.25</v>
      </c>
    </row>
    <row r="6" spans="1:16" x14ac:dyDescent="0.25">
      <c r="A6" s="188"/>
      <c r="B6" s="199"/>
      <c r="C6" s="13" t="s">
        <v>7</v>
      </c>
      <c r="D6" s="14">
        <v>0.75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6">
        <f t="shared" ref="P6:P25" si="1">SUM(D6:O6)</f>
        <v>0.75</v>
      </c>
    </row>
    <row r="7" spans="1:16" x14ac:dyDescent="0.25">
      <c r="A7" s="188"/>
      <c r="B7" s="199"/>
      <c r="C7" s="13" t="s">
        <v>8</v>
      </c>
      <c r="D7" s="14"/>
      <c r="E7" s="14"/>
      <c r="F7" s="15"/>
      <c r="G7" s="15"/>
      <c r="H7" s="15"/>
      <c r="I7" s="15"/>
      <c r="J7" s="15">
        <v>2</v>
      </c>
      <c r="K7" s="15"/>
      <c r="L7" s="15"/>
      <c r="M7" s="15"/>
      <c r="N7" s="15"/>
      <c r="O7" s="15"/>
      <c r="P7" s="16">
        <f t="shared" si="1"/>
        <v>2</v>
      </c>
    </row>
    <row r="8" spans="1:16" x14ac:dyDescent="0.25">
      <c r="A8" s="188"/>
      <c r="B8" s="199"/>
      <c r="C8" s="17" t="s">
        <v>9</v>
      </c>
      <c r="D8" s="18"/>
      <c r="E8" s="18"/>
      <c r="F8" s="19"/>
      <c r="G8" s="19"/>
      <c r="H8" s="19"/>
      <c r="I8" s="19"/>
      <c r="J8" s="19">
        <v>0.5</v>
      </c>
      <c r="K8" s="19"/>
      <c r="L8" s="19"/>
      <c r="M8" s="19"/>
      <c r="N8" s="19"/>
      <c r="O8" s="19"/>
      <c r="P8" s="20">
        <f t="shared" si="1"/>
        <v>0.5</v>
      </c>
    </row>
    <row r="9" spans="1:16" x14ac:dyDescent="0.25">
      <c r="A9" s="188"/>
      <c r="B9" s="199"/>
      <c r="C9" s="21" t="s">
        <v>16</v>
      </c>
      <c r="D9" s="11">
        <f t="shared" ref="D9:O9" si="2">SUM(D10:D12)</f>
        <v>0</v>
      </c>
      <c r="E9" s="11">
        <f t="shared" si="2"/>
        <v>0</v>
      </c>
      <c r="F9" s="11">
        <f t="shared" si="2"/>
        <v>0</v>
      </c>
      <c r="G9" s="11">
        <f t="shared" si="2"/>
        <v>0</v>
      </c>
      <c r="H9" s="11">
        <f t="shared" si="2"/>
        <v>0</v>
      </c>
      <c r="I9" s="11">
        <f t="shared" si="2"/>
        <v>0</v>
      </c>
      <c r="J9" s="11">
        <f t="shared" si="2"/>
        <v>0</v>
      </c>
      <c r="K9" s="11">
        <f t="shared" si="2"/>
        <v>0</v>
      </c>
      <c r="L9" s="11">
        <f t="shared" si="2"/>
        <v>0</v>
      </c>
      <c r="M9" s="11">
        <f t="shared" si="2"/>
        <v>0</v>
      </c>
      <c r="N9" s="11">
        <f t="shared" si="2"/>
        <v>0</v>
      </c>
      <c r="O9" s="11">
        <f t="shared" si="2"/>
        <v>0</v>
      </c>
      <c r="P9" s="12">
        <f t="shared" si="1"/>
        <v>0</v>
      </c>
    </row>
    <row r="10" spans="1:16" x14ac:dyDescent="0.25">
      <c r="A10" s="188"/>
      <c r="B10" s="199"/>
      <c r="C10" s="13" t="s">
        <v>7</v>
      </c>
      <c r="D10" s="14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>
        <f t="shared" si="1"/>
        <v>0</v>
      </c>
    </row>
    <row r="11" spans="1:16" x14ac:dyDescent="0.25">
      <c r="A11" s="188"/>
      <c r="B11" s="199"/>
      <c r="C11" s="13" t="s">
        <v>8</v>
      </c>
      <c r="D11" s="14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>
        <f t="shared" si="1"/>
        <v>0</v>
      </c>
    </row>
    <row r="12" spans="1:16" x14ac:dyDescent="0.25">
      <c r="A12" s="188"/>
      <c r="B12" s="199"/>
      <c r="C12" s="17" t="s">
        <v>9</v>
      </c>
      <c r="D12" s="18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>
        <f t="shared" si="1"/>
        <v>0</v>
      </c>
    </row>
    <row r="13" spans="1:16" x14ac:dyDescent="0.25">
      <c r="A13" s="188"/>
      <c r="B13" s="199"/>
      <c r="C13" s="21" t="s">
        <v>17</v>
      </c>
      <c r="D13" s="11">
        <f t="shared" ref="D13:O13" si="3">SUM(D14:D16)</f>
        <v>0</v>
      </c>
      <c r="E13" s="11">
        <f t="shared" si="3"/>
        <v>0</v>
      </c>
      <c r="F13" s="11">
        <f t="shared" si="3"/>
        <v>0</v>
      </c>
      <c r="G13" s="11">
        <f t="shared" si="3"/>
        <v>0</v>
      </c>
      <c r="H13" s="11">
        <f t="shared" si="3"/>
        <v>0</v>
      </c>
      <c r="I13" s="11">
        <f t="shared" si="3"/>
        <v>0</v>
      </c>
      <c r="J13" s="11">
        <f t="shared" si="3"/>
        <v>1</v>
      </c>
      <c r="K13" s="11">
        <f t="shared" si="3"/>
        <v>0.5</v>
      </c>
      <c r="L13" s="11">
        <f t="shared" si="3"/>
        <v>0</v>
      </c>
      <c r="M13" s="11">
        <f t="shared" si="3"/>
        <v>0</v>
      </c>
      <c r="N13" s="11">
        <f t="shared" si="3"/>
        <v>0</v>
      </c>
      <c r="O13" s="11">
        <f t="shared" si="3"/>
        <v>0</v>
      </c>
      <c r="P13" s="12">
        <f t="shared" si="1"/>
        <v>1.5</v>
      </c>
    </row>
    <row r="14" spans="1:16" x14ac:dyDescent="0.25">
      <c r="A14" s="188"/>
      <c r="B14" s="199"/>
      <c r="C14" s="13" t="s">
        <v>7</v>
      </c>
      <c r="D14" s="14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>
        <f t="shared" si="1"/>
        <v>0</v>
      </c>
    </row>
    <row r="15" spans="1:16" x14ac:dyDescent="0.25">
      <c r="A15" s="188"/>
      <c r="B15" s="199"/>
      <c r="C15" s="13" t="s">
        <v>8</v>
      </c>
      <c r="D15" s="14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>
        <f t="shared" si="1"/>
        <v>0</v>
      </c>
    </row>
    <row r="16" spans="1:16" x14ac:dyDescent="0.25">
      <c r="A16" s="188"/>
      <c r="B16" s="200"/>
      <c r="C16" s="17" t="s">
        <v>9</v>
      </c>
      <c r="D16" s="18"/>
      <c r="E16" s="18"/>
      <c r="F16" s="19"/>
      <c r="G16" s="19"/>
      <c r="H16" s="19"/>
      <c r="I16" s="19"/>
      <c r="J16" s="19">
        <v>1</v>
      </c>
      <c r="K16" s="19">
        <v>0.5</v>
      </c>
      <c r="L16" s="19"/>
      <c r="M16" s="19"/>
      <c r="N16" s="19"/>
      <c r="O16" s="19"/>
      <c r="P16" s="20">
        <f t="shared" si="1"/>
        <v>1.5</v>
      </c>
    </row>
    <row r="17" spans="1:16" x14ac:dyDescent="0.25">
      <c r="A17" s="188"/>
      <c r="B17" s="198">
        <v>3</v>
      </c>
      <c r="C17" s="21" t="s">
        <v>18</v>
      </c>
      <c r="D17" s="11">
        <f t="shared" ref="D17:O17" si="4">SUM(D18:D20)</f>
        <v>0</v>
      </c>
      <c r="E17" s="11">
        <f t="shared" si="4"/>
        <v>0</v>
      </c>
      <c r="F17" s="11">
        <f t="shared" si="4"/>
        <v>0</v>
      </c>
      <c r="G17" s="11">
        <f t="shared" si="4"/>
        <v>0</v>
      </c>
      <c r="H17" s="11">
        <f t="shared" si="4"/>
        <v>0</v>
      </c>
      <c r="I17" s="11">
        <f t="shared" si="4"/>
        <v>2</v>
      </c>
      <c r="J17" s="11">
        <f t="shared" si="4"/>
        <v>4</v>
      </c>
      <c r="K17" s="11">
        <f t="shared" si="4"/>
        <v>0</v>
      </c>
      <c r="L17" s="11">
        <f t="shared" si="4"/>
        <v>0</v>
      </c>
      <c r="M17" s="11">
        <f t="shared" si="4"/>
        <v>0</v>
      </c>
      <c r="N17" s="11">
        <f t="shared" si="4"/>
        <v>0</v>
      </c>
      <c r="O17" s="11">
        <f t="shared" si="4"/>
        <v>0</v>
      </c>
      <c r="P17" s="12">
        <f t="shared" si="1"/>
        <v>6</v>
      </c>
    </row>
    <row r="18" spans="1:16" x14ac:dyDescent="0.25">
      <c r="A18" s="188"/>
      <c r="B18" s="199"/>
      <c r="C18" s="13" t="s">
        <v>7</v>
      </c>
      <c r="D18" s="14"/>
      <c r="E18" s="14"/>
      <c r="F18" s="15"/>
      <c r="G18" s="15"/>
      <c r="H18" s="15"/>
      <c r="I18" s="15">
        <v>2</v>
      </c>
      <c r="J18" s="15">
        <v>4</v>
      </c>
      <c r="K18" s="15"/>
      <c r="L18" s="15"/>
      <c r="M18" s="15"/>
      <c r="N18" s="15"/>
      <c r="O18" s="15"/>
      <c r="P18" s="16">
        <f t="shared" si="1"/>
        <v>6</v>
      </c>
    </row>
    <row r="19" spans="1:16" x14ac:dyDescent="0.25">
      <c r="A19" s="188"/>
      <c r="B19" s="199"/>
      <c r="C19" s="13" t="s">
        <v>8</v>
      </c>
      <c r="D19" s="14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>
        <f t="shared" si="1"/>
        <v>0</v>
      </c>
    </row>
    <row r="20" spans="1:16" x14ac:dyDescent="0.25">
      <c r="A20" s="188"/>
      <c r="B20" s="200"/>
      <c r="C20" s="17" t="s">
        <v>9</v>
      </c>
      <c r="D20" s="18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>
        <f t="shared" si="1"/>
        <v>0</v>
      </c>
    </row>
    <row r="21" spans="1:16" x14ac:dyDescent="0.25">
      <c r="A21" s="188"/>
      <c r="B21" s="201"/>
      <c r="C21" s="21" t="s">
        <v>19</v>
      </c>
      <c r="D21" s="22">
        <f t="shared" ref="D21:O21" si="5">SUM(D22:D24)</f>
        <v>0</v>
      </c>
      <c r="E21" s="22">
        <f t="shared" si="5"/>
        <v>0</v>
      </c>
      <c r="F21" s="22">
        <f t="shared" si="5"/>
        <v>0</v>
      </c>
      <c r="G21" s="22">
        <f t="shared" si="5"/>
        <v>0</v>
      </c>
      <c r="H21" s="22">
        <f t="shared" si="5"/>
        <v>0</v>
      </c>
      <c r="I21" s="22">
        <f t="shared" si="5"/>
        <v>0</v>
      </c>
      <c r="J21" s="22">
        <f t="shared" si="5"/>
        <v>0</v>
      </c>
      <c r="K21" s="22">
        <f t="shared" si="5"/>
        <v>5</v>
      </c>
      <c r="L21" s="22">
        <f t="shared" si="5"/>
        <v>0</v>
      </c>
      <c r="M21" s="22">
        <f t="shared" si="5"/>
        <v>0</v>
      </c>
      <c r="N21" s="22">
        <f t="shared" si="5"/>
        <v>0</v>
      </c>
      <c r="O21" s="22">
        <f t="shared" si="5"/>
        <v>0</v>
      </c>
      <c r="P21" s="12">
        <f>SUM(D21:O21)</f>
        <v>5</v>
      </c>
    </row>
    <row r="22" spans="1:16" x14ac:dyDescent="0.25">
      <c r="A22" s="188"/>
      <c r="B22" s="202"/>
      <c r="C22" s="13" t="s">
        <v>7</v>
      </c>
      <c r="D22" s="14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>
        <f t="shared" si="1"/>
        <v>0</v>
      </c>
    </row>
    <row r="23" spans="1:16" x14ac:dyDescent="0.25">
      <c r="A23" s="188"/>
      <c r="B23" s="202"/>
      <c r="C23" s="13" t="s">
        <v>8</v>
      </c>
      <c r="D23" s="14"/>
      <c r="E23" s="14"/>
      <c r="F23" s="15"/>
      <c r="G23" s="15"/>
      <c r="H23" s="15"/>
      <c r="I23" s="15"/>
      <c r="J23" s="15"/>
      <c r="K23" s="15">
        <v>5</v>
      </c>
      <c r="L23" s="15"/>
      <c r="M23" s="15"/>
      <c r="N23" s="15"/>
      <c r="O23" s="15"/>
      <c r="P23" s="16">
        <f t="shared" si="1"/>
        <v>5</v>
      </c>
    </row>
    <row r="24" spans="1:16" x14ac:dyDescent="0.25">
      <c r="A24" s="189"/>
      <c r="B24" s="203"/>
      <c r="C24" s="17" t="s">
        <v>9</v>
      </c>
      <c r="D24" s="18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>
        <f t="shared" si="1"/>
        <v>0</v>
      </c>
    </row>
    <row r="25" spans="1:16" x14ac:dyDescent="0.25">
      <c r="C25" s="46" t="s">
        <v>21</v>
      </c>
      <c r="D25" s="47">
        <f t="shared" ref="D25:O25" si="6">SUM(D5,D9,D13,D17,D21)</f>
        <v>0.75</v>
      </c>
      <c r="E25" s="47">
        <f t="shared" si="6"/>
        <v>0</v>
      </c>
      <c r="F25" s="47">
        <f t="shared" si="6"/>
        <v>0</v>
      </c>
      <c r="G25" s="47">
        <f t="shared" si="6"/>
        <v>0</v>
      </c>
      <c r="H25" s="47">
        <f t="shared" si="6"/>
        <v>0</v>
      </c>
      <c r="I25" s="47">
        <f t="shared" si="6"/>
        <v>2</v>
      </c>
      <c r="J25" s="47">
        <f t="shared" si="6"/>
        <v>7.5</v>
      </c>
      <c r="K25" s="47">
        <f t="shared" si="6"/>
        <v>5.5</v>
      </c>
      <c r="L25" s="47">
        <f t="shared" si="6"/>
        <v>0</v>
      </c>
      <c r="M25" s="47">
        <f t="shared" si="6"/>
        <v>0</v>
      </c>
      <c r="N25" s="47">
        <f t="shared" si="6"/>
        <v>0</v>
      </c>
      <c r="O25" s="47">
        <f t="shared" si="6"/>
        <v>0</v>
      </c>
      <c r="P25" s="12">
        <f t="shared" si="1"/>
        <v>15.75</v>
      </c>
    </row>
    <row r="26" spans="1:16" x14ac:dyDescent="0.25">
      <c r="C26" s="13" t="s">
        <v>7</v>
      </c>
      <c r="D26" s="42">
        <f t="shared" ref="D26:P26" si="7">SUM(D6,D10,D14,D18,D22)</f>
        <v>0.75</v>
      </c>
      <c r="E26" s="42">
        <f t="shared" si="7"/>
        <v>0</v>
      </c>
      <c r="F26" s="42">
        <f t="shared" si="7"/>
        <v>0</v>
      </c>
      <c r="G26" s="42">
        <f t="shared" si="7"/>
        <v>0</v>
      </c>
      <c r="H26" s="42">
        <f t="shared" si="7"/>
        <v>0</v>
      </c>
      <c r="I26" s="42">
        <f t="shared" si="7"/>
        <v>2</v>
      </c>
      <c r="J26" s="42">
        <f t="shared" si="7"/>
        <v>4</v>
      </c>
      <c r="K26" s="42">
        <f t="shared" si="7"/>
        <v>0</v>
      </c>
      <c r="L26" s="42">
        <f t="shared" si="7"/>
        <v>0</v>
      </c>
      <c r="M26" s="42">
        <f t="shared" si="7"/>
        <v>0</v>
      </c>
      <c r="N26" s="42">
        <f t="shared" si="7"/>
        <v>0</v>
      </c>
      <c r="O26" s="42">
        <f t="shared" si="7"/>
        <v>0</v>
      </c>
      <c r="P26" s="43">
        <f t="shared" si="7"/>
        <v>6.75</v>
      </c>
    </row>
    <row r="27" spans="1:16" x14ac:dyDescent="0.25">
      <c r="C27" s="13" t="s">
        <v>8</v>
      </c>
      <c r="D27" s="42">
        <f t="shared" ref="D27:P27" si="8">SUM(D7,D11,D15,D19,D23)</f>
        <v>0</v>
      </c>
      <c r="E27" s="42">
        <f t="shared" si="8"/>
        <v>0</v>
      </c>
      <c r="F27" s="42">
        <f t="shared" si="8"/>
        <v>0</v>
      </c>
      <c r="G27" s="42">
        <f t="shared" si="8"/>
        <v>0</v>
      </c>
      <c r="H27" s="42">
        <f t="shared" si="8"/>
        <v>0</v>
      </c>
      <c r="I27" s="42">
        <f t="shared" si="8"/>
        <v>0</v>
      </c>
      <c r="J27" s="42">
        <f t="shared" si="8"/>
        <v>2</v>
      </c>
      <c r="K27" s="42">
        <f t="shared" si="8"/>
        <v>5</v>
      </c>
      <c r="L27" s="42">
        <f t="shared" si="8"/>
        <v>0</v>
      </c>
      <c r="M27" s="42">
        <f t="shared" si="8"/>
        <v>0</v>
      </c>
      <c r="N27" s="42">
        <f t="shared" si="8"/>
        <v>0</v>
      </c>
      <c r="O27" s="42">
        <f t="shared" si="8"/>
        <v>0</v>
      </c>
      <c r="P27" s="43">
        <f t="shared" si="8"/>
        <v>7</v>
      </c>
    </row>
    <row r="28" spans="1:16" x14ac:dyDescent="0.25">
      <c r="C28" s="17" t="s">
        <v>9</v>
      </c>
      <c r="D28" s="44">
        <f t="shared" ref="D28:P28" si="9">SUM(D8,D12,D16,D20,D24)</f>
        <v>0</v>
      </c>
      <c r="E28" s="44">
        <f t="shared" si="9"/>
        <v>0</v>
      </c>
      <c r="F28" s="44">
        <f t="shared" si="9"/>
        <v>0</v>
      </c>
      <c r="G28" s="44">
        <f t="shared" si="9"/>
        <v>0</v>
      </c>
      <c r="H28" s="44">
        <f t="shared" si="9"/>
        <v>0</v>
      </c>
      <c r="I28" s="44">
        <f t="shared" si="9"/>
        <v>0</v>
      </c>
      <c r="J28" s="44">
        <f t="shared" si="9"/>
        <v>1.5</v>
      </c>
      <c r="K28" s="44">
        <f t="shared" si="9"/>
        <v>0.5</v>
      </c>
      <c r="L28" s="44">
        <f t="shared" si="9"/>
        <v>0</v>
      </c>
      <c r="M28" s="44">
        <f t="shared" si="9"/>
        <v>0</v>
      </c>
      <c r="N28" s="44">
        <f t="shared" si="9"/>
        <v>0</v>
      </c>
      <c r="O28" s="44">
        <f t="shared" si="9"/>
        <v>0</v>
      </c>
      <c r="P28" s="45">
        <f t="shared" si="9"/>
        <v>2</v>
      </c>
    </row>
    <row r="30" spans="1:16" ht="15" customHeight="1" x14ac:dyDescent="0.25">
      <c r="A30" s="156" t="s">
        <v>5</v>
      </c>
      <c r="B30" s="48" t="s">
        <v>7</v>
      </c>
      <c r="C30" s="49"/>
      <c r="D30" s="32">
        <f xml:space="preserve"> D26</f>
        <v>0.75</v>
      </c>
      <c r="E30" s="33">
        <f xml:space="preserve"> AVERAGE($D$18:E26)</f>
        <v>0.25</v>
      </c>
      <c r="F30" s="33">
        <f xml:space="preserve"> AVERAGE($D$18:F26)</f>
        <v>0.16666666666666666</v>
      </c>
      <c r="G30" s="33">
        <f xml:space="preserve"> AVERAGE($D$18:G26)</f>
        <v>0.125</v>
      </c>
      <c r="H30" s="33">
        <f xml:space="preserve"> AVERAGE($D$18:H26)</f>
        <v>0.1</v>
      </c>
      <c r="I30" s="33">
        <f xml:space="preserve"> AVERAGE($D$18:I26)</f>
        <v>0.39473684210526316</v>
      </c>
      <c r="J30" s="33">
        <f xml:space="preserve"> AVERAGE($D$18:J26)</f>
        <v>1</v>
      </c>
      <c r="K30" s="33">
        <f xml:space="preserve"> AVERAGE($D$18:K26)</f>
        <v>1.4259259259259258</v>
      </c>
      <c r="L30" s="33">
        <f xml:space="preserve"> AVERAGE($D$18:L26)</f>
        <v>1.2833333333333334</v>
      </c>
      <c r="M30" s="33">
        <f xml:space="preserve"> AVERAGE($D$18:M26)</f>
        <v>1.1666666666666667</v>
      </c>
      <c r="N30" s="33">
        <f xml:space="preserve"> AVERAGE($D$18:N26)</f>
        <v>1.0694444444444444</v>
      </c>
      <c r="O30" s="37">
        <f xml:space="preserve"> AVERAGE($D$18:O26)</f>
        <v>0.98717948717948723</v>
      </c>
    </row>
    <row r="31" spans="1:16" ht="15" customHeight="1" x14ac:dyDescent="0.25">
      <c r="A31" s="157"/>
      <c r="B31" s="50" t="s">
        <v>8</v>
      </c>
      <c r="C31" s="51"/>
      <c r="D31" s="38">
        <f xml:space="preserve"> D27</f>
        <v>0</v>
      </c>
      <c r="E31" s="38">
        <f xml:space="preserve"> AVERAGE($D$27:E27)</f>
        <v>0</v>
      </c>
      <c r="F31" s="38">
        <f xml:space="preserve"> AVERAGE($D$27:F27)</f>
        <v>0</v>
      </c>
      <c r="G31" s="38">
        <f xml:space="preserve"> AVERAGE($D$27:G27)</f>
        <v>0</v>
      </c>
      <c r="H31" s="38">
        <f xml:space="preserve"> AVERAGE($D$27:H27)</f>
        <v>0</v>
      </c>
      <c r="I31" s="38">
        <f xml:space="preserve"> AVERAGE($D$27:I27)</f>
        <v>0</v>
      </c>
      <c r="J31" s="38">
        <f xml:space="preserve"> AVERAGE($D$27:J27)</f>
        <v>0.2857142857142857</v>
      </c>
      <c r="K31" s="38">
        <f xml:space="preserve"> AVERAGE($D$27:K27)</f>
        <v>0.875</v>
      </c>
      <c r="L31" s="38">
        <f xml:space="preserve"> AVERAGE($D$27:L27)</f>
        <v>0.77777777777777779</v>
      </c>
      <c r="M31" s="38">
        <f xml:space="preserve"> AVERAGE($D$27:M27)</f>
        <v>0.7</v>
      </c>
      <c r="N31" s="38">
        <f xml:space="preserve"> AVERAGE($D$27:N27)</f>
        <v>0.63636363636363635</v>
      </c>
      <c r="O31" s="39">
        <f xml:space="preserve"> AVERAGE($D$27:O27)</f>
        <v>0.58333333333333337</v>
      </c>
    </row>
    <row r="32" spans="1:16" ht="15.75" thickBot="1" x14ac:dyDescent="0.3">
      <c r="A32" s="157"/>
      <c r="B32" s="52" t="s">
        <v>9</v>
      </c>
      <c r="C32" s="53"/>
      <c r="D32" s="34">
        <f xml:space="preserve"> D28</f>
        <v>0</v>
      </c>
      <c r="E32" s="34">
        <f xml:space="preserve"> AVERAGE($D$28:E28)</f>
        <v>0</v>
      </c>
      <c r="F32" s="34">
        <f xml:space="preserve"> AVERAGE($D$28:F28)</f>
        <v>0</v>
      </c>
      <c r="G32" s="34">
        <f xml:space="preserve"> AVERAGE($D$28:G28)</f>
        <v>0</v>
      </c>
      <c r="H32" s="34">
        <f xml:space="preserve"> AVERAGE($D$28:H28)</f>
        <v>0</v>
      </c>
      <c r="I32" s="34">
        <f xml:space="preserve"> AVERAGE($D$28:I28)</f>
        <v>0</v>
      </c>
      <c r="J32" s="34">
        <f xml:space="preserve"> AVERAGE($D$28:J28)</f>
        <v>0.21428571428571427</v>
      </c>
      <c r="K32" s="34">
        <f xml:space="preserve"> AVERAGE($D$28:K28)</f>
        <v>0.25</v>
      </c>
      <c r="L32" s="34">
        <f xml:space="preserve"> AVERAGE($D$28:L28)</f>
        <v>0.22222222222222221</v>
      </c>
      <c r="M32" s="34">
        <f xml:space="preserve"> AVERAGE($D$28:M28)</f>
        <v>0.2</v>
      </c>
      <c r="N32" s="34">
        <f xml:space="preserve"> AVERAGE($D$28:N28)</f>
        <v>0.18181818181818182</v>
      </c>
      <c r="O32" s="40">
        <f xml:space="preserve"> AVERAGE($D$28:O28)</f>
        <v>0.16666666666666666</v>
      </c>
    </row>
    <row r="33" spans="1:15" ht="15.75" thickTop="1" x14ac:dyDescent="0.25">
      <c r="A33" s="158"/>
      <c r="B33" s="195" t="s">
        <v>25</v>
      </c>
      <c r="C33" s="196"/>
      <c r="D33" s="35">
        <f xml:space="preserve"> D25</f>
        <v>0.75</v>
      </c>
      <c r="E33" s="36">
        <f xml:space="preserve"> AVERAGE($D$25:E25)</f>
        <v>0.375</v>
      </c>
      <c r="F33" s="36">
        <f xml:space="preserve"> AVERAGE($D$25:F25)</f>
        <v>0.25</v>
      </c>
      <c r="G33" s="36">
        <f xml:space="preserve"> AVERAGE($D$25:G25)</f>
        <v>0.1875</v>
      </c>
      <c r="H33" s="36">
        <f xml:space="preserve"> AVERAGE($D$25:H25)</f>
        <v>0.15</v>
      </c>
      <c r="I33" s="36">
        <f xml:space="preserve"> AVERAGE($D$25:I25)</f>
        <v>0.45833333333333331</v>
      </c>
      <c r="J33" s="36">
        <f xml:space="preserve"> AVERAGE($D$25:J25)</f>
        <v>1.4642857142857142</v>
      </c>
      <c r="K33" s="36">
        <f xml:space="preserve"> AVERAGE($D$25:K25)</f>
        <v>1.96875</v>
      </c>
      <c r="L33" s="36">
        <f xml:space="preserve"> AVERAGE($D$25:L25)</f>
        <v>1.75</v>
      </c>
      <c r="M33" s="36">
        <f xml:space="preserve"> AVERAGE($D$25:M25)</f>
        <v>1.575</v>
      </c>
      <c r="N33" s="36">
        <f xml:space="preserve"> AVERAGE($D$25:N25)</f>
        <v>1.4318181818181819</v>
      </c>
      <c r="O33" s="41">
        <f xml:space="preserve"> AVERAGE($D$25:O25)</f>
        <v>1.3125</v>
      </c>
    </row>
    <row r="35" spans="1:15" ht="30" x14ac:dyDescent="0.25">
      <c r="C35" s="23" t="s">
        <v>22</v>
      </c>
      <c r="D35" s="24">
        <v>1</v>
      </c>
      <c r="E35" s="24">
        <v>2</v>
      </c>
      <c r="F35" s="25" t="s">
        <v>23</v>
      </c>
    </row>
    <row r="36" spans="1:15" x14ac:dyDescent="0.25">
      <c r="A36" s="190" t="s">
        <v>24</v>
      </c>
      <c r="B36" s="179" t="s">
        <v>7</v>
      </c>
      <c r="C36" s="180"/>
      <c r="D36" s="26">
        <f xml:space="preserve"> SUM(D26:I26)</f>
        <v>2.75</v>
      </c>
      <c r="E36" s="26">
        <f xml:space="preserve"> SUM(J26:O26)</f>
        <v>4</v>
      </c>
      <c r="F36" s="27">
        <f xml:space="preserve"> SUM(D36:E36)</f>
        <v>6.75</v>
      </c>
    </row>
    <row r="37" spans="1:15" x14ac:dyDescent="0.25">
      <c r="A37" s="191"/>
      <c r="B37" s="181" t="s">
        <v>8</v>
      </c>
      <c r="C37" s="182"/>
      <c r="D37" s="26">
        <f xml:space="preserve"> SUM(D27:I27)</f>
        <v>0</v>
      </c>
      <c r="E37" s="26">
        <f xml:space="preserve"> SUM(J27:O27)</f>
        <v>7</v>
      </c>
      <c r="F37" s="27">
        <f xml:space="preserve"> SUM(D37:E37)</f>
        <v>7</v>
      </c>
    </row>
    <row r="38" spans="1:15" x14ac:dyDescent="0.25">
      <c r="A38" s="191"/>
      <c r="B38" s="183" t="s">
        <v>9</v>
      </c>
      <c r="C38" s="184"/>
      <c r="D38" s="26">
        <f xml:space="preserve"> SUM(D28:I28)</f>
        <v>0</v>
      </c>
      <c r="E38" s="26">
        <f xml:space="preserve"> SUM(J28:O28)</f>
        <v>2</v>
      </c>
      <c r="F38" s="27">
        <f xml:space="preserve"> SUM(D38:E38)</f>
        <v>2</v>
      </c>
    </row>
    <row r="39" spans="1:15" x14ac:dyDescent="0.25">
      <c r="A39" s="192"/>
      <c r="B39" s="193" t="s">
        <v>25</v>
      </c>
      <c r="C39" s="194"/>
      <c r="D39" s="26">
        <f xml:space="preserve"> SUM(D25:I25)</f>
        <v>2.75</v>
      </c>
      <c r="E39" s="26">
        <f xml:space="preserve"> SUM(J25:O25)</f>
        <v>13</v>
      </c>
      <c r="F39" s="27">
        <f xml:space="preserve"> SUM(D39:E39)</f>
        <v>15.75</v>
      </c>
    </row>
    <row r="41" spans="1:15" x14ac:dyDescent="0.25">
      <c r="A41" s="178" t="s">
        <v>26</v>
      </c>
      <c r="B41" s="179" t="s">
        <v>7</v>
      </c>
      <c r="C41" s="180"/>
      <c r="D41" s="31">
        <f xml:space="preserve"> D36</f>
        <v>2.75</v>
      </c>
      <c r="E41" s="31">
        <f xml:space="preserve"> AVERAGE(D36:E36)</f>
        <v>3.375</v>
      </c>
    </row>
    <row r="42" spans="1:15" x14ac:dyDescent="0.25">
      <c r="A42" s="178"/>
      <c r="B42" s="181" t="s">
        <v>8</v>
      </c>
      <c r="C42" s="182"/>
      <c r="D42" s="31">
        <f xml:space="preserve"> D37</f>
        <v>0</v>
      </c>
      <c r="E42" s="31">
        <f xml:space="preserve"> AVERAGE(D37:E37)</f>
        <v>3.5</v>
      </c>
    </row>
    <row r="43" spans="1:15" x14ac:dyDescent="0.25">
      <c r="A43" s="178"/>
      <c r="B43" s="183" t="s">
        <v>9</v>
      </c>
      <c r="C43" s="184"/>
      <c r="D43" s="31">
        <f xml:space="preserve"> D38</f>
        <v>0</v>
      </c>
      <c r="E43" s="31">
        <f xml:space="preserve"> AVERAGE(D38:E38)</f>
        <v>1</v>
      </c>
    </row>
    <row r="44" spans="1:15" x14ac:dyDescent="0.25">
      <c r="A44" s="178"/>
      <c r="B44" s="185" t="s">
        <v>25</v>
      </c>
      <c r="C44" s="186"/>
      <c r="D44" s="31">
        <f xml:space="preserve"> D39</f>
        <v>2.75</v>
      </c>
      <c r="E44" s="31">
        <f xml:space="preserve"> AVERAGE(D39:E39)</f>
        <v>7.875</v>
      </c>
    </row>
  </sheetData>
  <mergeCells count="18">
    <mergeCell ref="D1:I1"/>
    <mergeCell ref="J1:O1"/>
    <mergeCell ref="B5:B16"/>
    <mergeCell ref="B17:B20"/>
    <mergeCell ref="B21:B24"/>
    <mergeCell ref="A5:A24"/>
    <mergeCell ref="A36:A39"/>
    <mergeCell ref="B36:C36"/>
    <mergeCell ref="B37:C37"/>
    <mergeCell ref="B38:C38"/>
    <mergeCell ref="B39:C39"/>
    <mergeCell ref="B33:C33"/>
    <mergeCell ref="A30:A33"/>
    <mergeCell ref="A41:A44"/>
    <mergeCell ref="B41:C41"/>
    <mergeCell ref="B42:C42"/>
    <mergeCell ref="B43:C43"/>
    <mergeCell ref="B44:C44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2" workbookViewId="0">
      <selection activeCell="L26" sqref="L26"/>
    </sheetView>
  </sheetViews>
  <sheetFormatPr defaultColWidth="8.85546875" defaultRowHeight="15" x14ac:dyDescent="0.25"/>
  <cols>
    <col min="3" max="3" width="61.28515625" customWidth="1"/>
    <col min="13" max="13" width="16.28515625" customWidth="1"/>
    <col min="16" max="16" width="15" customWidth="1"/>
  </cols>
  <sheetData>
    <row r="1" spans="1:16" x14ac:dyDescent="0.25">
      <c r="D1" s="148" t="s">
        <v>1</v>
      </c>
      <c r="E1" s="149"/>
      <c r="F1" s="149"/>
      <c r="G1" s="149"/>
      <c r="H1" s="149"/>
      <c r="I1" s="148" t="s">
        <v>2</v>
      </c>
      <c r="J1" s="149"/>
      <c r="K1" s="149"/>
      <c r="L1" s="161"/>
      <c r="M1" s="54"/>
      <c r="N1" s="54"/>
      <c r="O1" s="55"/>
      <c r="P1" s="57"/>
    </row>
    <row r="2" spans="1:16" x14ac:dyDescent="0.25">
      <c r="C2" s="6" t="s">
        <v>10</v>
      </c>
      <c r="D2" s="1">
        <v>41975</v>
      </c>
      <c r="E2" s="1">
        <v>41976</v>
      </c>
      <c r="F2" s="1">
        <v>41977</v>
      </c>
      <c r="G2" s="1">
        <v>41978</v>
      </c>
      <c r="H2" s="1">
        <v>41979</v>
      </c>
      <c r="I2" s="1">
        <v>41980</v>
      </c>
      <c r="J2" s="1">
        <v>41981</v>
      </c>
      <c r="K2" s="1">
        <v>41982</v>
      </c>
      <c r="L2" s="1">
        <v>41983</v>
      </c>
      <c r="M2" s="55"/>
      <c r="N2" s="55"/>
      <c r="O2" s="55"/>
      <c r="P2" s="57"/>
    </row>
    <row r="3" spans="1:16" x14ac:dyDescent="0.25">
      <c r="C3" s="6" t="s">
        <v>11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56"/>
      <c r="N3" s="55"/>
      <c r="O3" s="55"/>
      <c r="P3" s="57"/>
    </row>
    <row r="4" spans="1:16" x14ac:dyDescent="0.25">
      <c r="B4" s="58" t="s">
        <v>12</v>
      </c>
      <c r="C4" s="58" t="s">
        <v>13</v>
      </c>
      <c r="D4" s="8"/>
      <c r="E4" s="8"/>
      <c r="F4" s="8"/>
      <c r="G4" s="8"/>
      <c r="H4" s="8"/>
      <c r="I4" s="8"/>
      <c r="J4" s="8"/>
      <c r="K4" s="8"/>
      <c r="L4" s="8"/>
      <c r="M4" s="9" t="s">
        <v>14</v>
      </c>
      <c r="N4" s="57"/>
      <c r="O4" s="57"/>
      <c r="P4" s="57"/>
    </row>
    <row r="5" spans="1:16" ht="15" customHeight="1" x14ac:dyDescent="0.25">
      <c r="A5" s="187" t="s">
        <v>30</v>
      </c>
      <c r="B5" s="204">
        <v>1</v>
      </c>
      <c r="C5" s="59" t="s">
        <v>31</v>
      </c>
      <c r="D5" s="11">
        <f t="shared" ref="D5:L5" si="0">SUM(D6:D8)</f>
        <v>0</v>
      </c>
      <c r="E5" s="11">
        <f t="shared" si="0"/>
        <v>4</v>
      </c>
      <c r="F5" s="11">
        <f t="shared" si="0"/>
        <v>0</v>
      </c>
      <c r="G5" s="11">
        <f t="shared" si="0"/>
        <v>0</v>
      </c>
      <c r="H5" s="11">
        <f t="shared" si="0"/>
        <v>4</v>
      </c>
      <c r="I5" s="11">
        <f t="shared" si="0"/>
        <v>2</v>
      </c>
      <c r="J5" s="11">
        <f t="shared" si="0"/>
        <v>0</v>
      </c>
      <c r="K5" s="11">
        <f t="shared" si="0"/>
        <v>0</v>
      </c>
      <c r="L5" s="11">
        <f t="shared" si="0"/>
        <v>0</v>
      </c>
      <c r="M5" s="12">
        <f t="shared" ref="M5:M25" si="1">SUM(D5:L5)</f>
        <v>10</v>
      </c>
    </row>
    <row r="6" spans="1:16" x14ac:dyDescent="0.25">
      <c r="A6" s="188"/>
      <c r="B6" s="205"/>
      <c r="C6" s="60" t="s">
        <v>7</v>
      </c>
      <c r="D6" s="14"/>
      <c r="E6" s="14"/>
      <c r="F6" s="15"/>
      <c r="G6" s="15"/>
      <c r="H6" s="15"/>
      <c r="I6" s="15"/>
      <c r="J6" s="15"/>
      <c r="K6" s="15"/>
      <c r="L6" s="15"/>
      <c r="M6" s="16">
        <f t="shared" si="1"/>
        <v>0</v>
      </c>
    </row>
    <row r="7" spans="1:16" x14ac:dyDescent="0.25">
      <c r="A7" s="188"/>
      <c r="B7" s="205"/>
      <c r="C7" s="60" t="s">
        <v>8</v>
      </c>
      <c r="D7" s="14"/>
      <c r="E7" s="14">
        <v>4</v>
      </c>
      <c r="F7" s="15"/>
      <c r="G7" s="15"/>
      <c r="H7" s="15">
        <v>4</v>
      </c>
      <c r="I7" s="15">
        <v>2</v>
      </c>
      <c r="J7" s="15"/>
      <c r="K7" s="15"/>
      <c r="L7" s="15"/>
      <c r="M7" s="16">
        <f t="shared" si="1"/>
        <v>10</v>
      </c>
    </row>
    <row r="8" spans="1:16" x14ac:dyDescent="0.25">
      <c r="A8" s="188"/>
      <c r="B8" s="206"/>
      <c r="C8" s="61" t="s">
        <v>9</v>
      </c>
      <c r="D8" s="18"/>
      <c r="E8" s="18"/>
      <c r="F8" s="19"/>
      <c r="G8" s="19"/>
      <c r="H8" s="19"/>
      <c r="I8" s="19"/>
      <c r="J8" s="19"/>
      <c r="K8" s="19"/>
      <c r="L8" s="19"/>
      <c r="M8" s="20">
        <f t="shared" si="1"/>
        <v>0</v>
      </c>
    </row>
    <row r="9" spans="1:16" x14ac:dyDescent="0.25">
      <c r="A9" s="188"/>
      <c r="B9" s="209" t="s">
        <v>32</v>
      </c>
      <c r="C9" s="62" t="s">
        <v>33</v>
      </c>
      <c r="D9" s="11">
        <f t="shared" ref="D9:L9" si="2">SUM(D10:D12)</f>
        <v>0</v>
      </c>
      <c r="E9" s="11">
        <f t="shared" si="2"/>
        <v>0</v>
      </c>
      <c r="F9" s="11">
        <f t="shared" si="2"/>
        <v>0</v>
      </c>
      <c r="G9" s="11">
        <f t="shared" si="2"/>
        <v>0</v>
      </c>
      <c r="H9" s="11">
        <f t="shared" si="2"/>
        <v>0.5</v>
      </c>
      <c r="I9" s="11">
        <f t="shared" si="2"/>
        <v>1.5</v>
      </c>
      <c r="J9" s="11">
        <f t="shared" si="2"/>
        <v>0</v>
      </c>
      <c r="K9" s="11">
        <f t="shared" si="2"/>
        <v>0</v>
      </c>
      <c r="L9" s="11">
        <f t="shared" si="2"/>
        <v>0</v>
      </c>
      <c r="M9" s="12">
        <f t="shared" si="1"/>
        <v>2</v>
      </c>
    </row>
    <row r="10" spans="1:16" x14ac:dyDescent="0.25">
      <c r="A10" s="188"/>
      <c r="B10" s="210"/>
      <c r="C10" s="60" t="s">
        <v>7</v>
      </c>
      <c r="D10" s="14"/>
      <c r="E10" s="14"/>
      <c r="F10" s="15"/>
      <c r="G10" s="15"/>
      <c r="H10" s="15">
        <v>0.5</v>
      </c>
      <c r="I10" s="15">
        <v>1.5</v>
      </c>
      <c r="J10" s="15"/>
      <c r="K10" s="15"/>
      <c r="L10" s="15"/>
      <c r="M10" s="16">
        <f t="shared" si="1"/>
        <v>2</v>
      </c>
    </row>
    <row r="11" spans="1:16" x14ac:dyDescent="0.25">
      <c r="A11" s="188"/>
      <c r="B11" s="210"/>
      <c r="C11" s="60" t="s">
        <v>8</v>
      </c>
      <c r="D11" s="14"/>
      <c r="E11" s="14"/>
      <c r="F11" s="15"/>
      <c r="G11" s="15"/>
      <c r="H11" s="15"/>
      <c r="I11" s="15"/>
      <c r="J11" s="15"/>
      <c r="K11" s="15"/>
      <c r="L11" s="15"/>
      <c r="M11" s="16">
        <f t="shared" si="1"/>
        <v>0</v>
      </c>
    </row>
    <row r="12" spans="1:16" x14ac:dyDescent="0.25">
      <c r="A12" s="188"/>
      <c r="B12" s="210"/>
      <c r="C12" s="61" t="s">
        <v>9</v>
      </c>
      <c r="D12" s="18"/>
      <c r="E12" s="18"/>
      <c r="F12" s="19"/>
      <c r="G12" s="19"/>
      <c r="H12" s="19"/>
      <c r="I12" s="19"/>
      <c r="J12" s="19"/>
      <c r="K12" s="19"/>
      <c r="L12" s="19"/>
      <c r="M12" s="20">
        <f t="shared" si="1"/>
        <v>0</v>
      </c>
    </row>
    <row r="13" spans="1:16" x14ac:dyDescent="0.25">
      <c r="A13" s="188"/>
      <c r="B13" s="210"/>
      <c r="C13" s="63" t="s">
        <v>34</v>
      </c>
      <c r="D13" s="11">
        <f t="shared" ref="D13:L13" si="3">SUM(D14:D16)</f>
        <v>0</v>
      </c>
      <c r="E13" s="11">
        <f t="shared" si="3"/>
        <v>0</v>
      </c>
      <c r="F13" s="11">
        <f t="shared" si="3"/>
        <v>0</v>
      </c>
      <c r="G13" s="11">
        <f t="shared" si="3"/>
        <v>0</v>
      </c>
      <c r="H13" s="11">
        <f t="shared" si="3"/>
        <v>0</v>
      </c>
      <c r="I13" s="11">
        <f t="shared" si="3"/>
        <v>8</v>
      </c>
      <c r="J13" s="11">
        <f t="shared" si="3"/>
        <v>0</v>
      </c>
      <c r="K13" s="11">
        <f t="shared" si="3"/>
        <v>0</v>
      </c>
      <c r="L13" s="11">
        <f t="shared" si="3"/>
        <v>0</v>
      </c>
      <c r="M13" s="12">
        <f t="shared" si="1"/>
        <v>8</v>
      </c>
    </row>
    <row r="14" spans="1:16" x14ac:dyDescent="0.25">
      <c r="A14" s="188"/>
      <c r="B14" s="210"/>
      <c r="C14" s="60" t="s">
        <v>7</v>
      </c>
      <c r="D14" s="14"/>
      <c r="E14" s="14"/>
      <c r="F14" s="15"/>
      <c r="G14" s="15"/>
      <c r="H14" s="15"/>
      <c r="I14" s="15">
        <v>1.5</v>
      </c>
      <c r="J14" s="15"/>
      <c r="K14" s="15"/>
      <c r="L14" s="15"/>
      <c r="M14" s="16">
        <f t="shared" si="1"/>
        <v>1.5</v>
      </c>
    </row>
    <row r="15" spans="1:16" x14ac:dyDescent="0.25">
      <c r="A15" s="188"/>
      <c r="B15" s="210"/>
      <c r="C15" s="60" t="s">
        <v>8</v>
      </c>
      <c r="D15" s="14"/>
      <c r="E15" s="14"/>
      <c r="F15" s="15"/>
      <c r="G15" s="15"/>
      <c r="H15" s="15"/>
      <c r="I15" s="15">
        <v>6.5</v>
      </c>
      <c r="J15" s="15"/>
      <c r="K15" s="15"/>
      <c r="L15" s="15"/>
      <c r="M15" s="16">
        <f t="shared" si="1"/>
        <v>6.5</v>
      </c>
    </row>
    <row r="16" spans="1:16" x14ac:dyDescent="0.25">
      <c r="A16" s="188"/>
      <c r="B16" s="210"/>
      <c r="C16" s="60" t="s">
        <v>9</v>
      </c>
      <c r="D16" s="18"/>
      <c r="E16" s="18"/>
      <c r="F16" s="19"/>
      <c r="G16" s="19"/>
      <c r="H16" s="19"/>
      <c r="I16" s="19"/>
      <c r="J16" s="19"/>
      <c r="K16" s="19"/>
      <c r="L16" s="19"/>
      <c r="M16" s="20">
        <f t="shared" si="1"/>
        <v>0</v>
      </c>
    </row>
    <row r="17" spans="1:13" ht="15" customHeight="1" x14ac:dyDescent="0.25">
      <c r="A17" s="187" t="s">
        <v>35</v>
      </c>
      <c r="B17" s="198"/>
      <c r="C17" s="59" t="s">
        <v>36</v>
      </c>
      <c r="D17" s="11">
        <f t="shared" ref="D17:L17" si="4">SUM(D18:D20)</f>
        <v>0</v>
      </c>
      <c r="E17" s="11">
        <f t="shared" si="4"/>
        <v>0</v>
      </c>
      <c r="F17" s="11">
        <f t="shared" si="4"/>
        <v>0</v>
      </c>
      <c r="G17" s="11">
        <f t="shared" si="4"/>
        <v>0</v>
      </c>
      <c r="H17" s="11">
        <f t="shared" si="4"/>
        <v>5.5</v>
      </c>
      <c r="I17" s="11">
        <f t="shared" si="4"/>
        <v>5</v>
      </c>
      <c r="J17" s="11">
        <f t="shared" si="4"/>
        <v>0</v>
      </c>
      <c r="K17" s="11">
        <f t="shared" si="4"/>
        <v>0</v>
      </c>
      <c r="L17" s="11">
        <f t="shared" si="4"/>
        <v>0</v>
      </c>
      <c r="M17" s="12">
        <f t="shared" si="1"/>
        <v>10.5</v>
      </c>
    </row>
    <row r="18" spans="1:13" x14ac:dyDescent="0.25">
      <c r="A18" s="188"/>
      <c r="B18" s="199"/>
      <c r="C18" s="60" t="s">
        <v>7</v>
      </c>
      <c r="D18" s="14"/>
      <c r="E18" s="14"/>
      <c r="F18" s="15"/>
      <c r="G18" s="15"/>
      <c r="H18" s="15">
        <v>5.5</v>
      </c>
      <c r="I18" s="15"/>
      <c r="J18" s="15"/>
      <c r="K18" s="15"/>
      <c r="L18" s="15"/>
      <c r="M18" s="16">
        <f t="shared" si="1"/>
        <v>5.5</v>
      </c>
    </row>
    <row r="19" spans="1:13" x14ac:dyDescent="0.25">
      <c r="A19" s="188"/>
      <c r="B19" s="199"/>
      <c r="C19" s="60" t="s">
        <v>8</v>
      </c>
      <c r="D19" s="14"/>
      <c r="E19" s="14"/>
      <c r="F19" s="15"/>
      <c r="G19" s="15"/>
      <c r="H19" s="15"/>
      <c r="I19" s="15">
        <v>5</v>
      </c>
      <c r="J19" s="15"/>
      <c r="K19" s="15"/>
      <c r="L19" s="15"/>
      <c r="M19" s="16">
        <f t="shared" si="1"/>
        <v>5</v>
      </c>
    </row>
    <row r="20" spans="1:13" x14ac:dyDescent="0.25">
      <c r="A20" s="188"/>
      <c r="B20" s="199"/>
      <c r="C20" s="61" t="s">
        <v>9</v>
      </c>
      <c r="D20" s="18"/>
      <c r="E20" s="18"/>
      <c r="F20" s="19"/>
      <c r="G20" s="19"/>
      <c r="H20" s="19"/>
      <c r="I20" s="19"/>
      <c r="J20" s="19"/>
      <c r="K20" s="19"/>
      <c r="L20" s="19"/>
      <c r="M20" s="20">
        <f t="shared" si="1"/>
        <v>0</v>
      </c>
    </row>
    <row r="21" spans="1:13" x14ac:dyDescent="0.25">
      <c r="A21" s="188"/>
      <c r="B21" s="207"/>
      <c r="C21" s="64" t="s">
        <v>37</v>
      </c>
      <c r="D21" s="22">
        <f t="shared" ref="D21:L21" si="5">SUM(D22:D24)</f>
        <v>0</v>
      </c>
      <c r="E21" s="22">
        <f t="shared" si="5"/>
        <v>0</v>
      </c>
      <c r="F21" s="22">
        <f t="shared" si="5"/>
        <v>0</v>
      </c>
      <c r="G21" s="22">
        <f t="shared" si="5"/>
        <v>0</v>
      </c>
      <c r="H21" s="22">
        <f t="shared" si="5"/>
        <v>0</v>
      </c>
      <c r="I21" s="22">
        <f t="shared" si="5"/>
        <v>1.5</v>
      </c>
      <c r="J21" s="22">
        <f t="shared" si="5"/>
        <v>0</v>
      </c>
      <c r="K21" s="22">
        <f t="shared" si="5"/>
        <v>0</v>
      </c>
      <c r="L21" s="22">
        <f t="shared" si="5"/>
        <v>0</v>
      </c>
      <c r="M21" s="12">
        <f t="shared" si="1"/>
        <v>1.5</v>
      </c>
    </row>
    <row r="22" spans="1:13" x14ac:dyDescent="0.25">
      <c r="A22" s="188"/>
      <c r="B22" s="207"/>
      <c r="C22" s="60" t="s">
        <v>7</v>
      </c>
      <c r="D22" s="14"/>
      <c r="E22" s="14"/>
      <c r="F22" s="15"/>
      <c r="G22" s="15"/>
      <c r="H22" s="15"/>
      <c r="I22" s="15"/>
      <c r="J22" s="15"/>
      <c r="K22" s="15"/>
      <c r="L22" s="15"/>
      <c r="M22" s="16">
        <f t="shared" si="1"/>
        <v>0</v>
      </c>
    </row>
    <row r="23" spans="1:13" x14ac:dyDescent="0.25">
      <c r="A23" s="188"/>
      <c r="B23" s="207"/>
      <c r="C23" s="60" t="s">
        <v>8</v>
      </c>
      <c r="D23" s="14"/>
      <c r="E23" s="14"/>
      <c r="F23" s="15"/>
      <c r="G23" s="15"/>
      <c r="H23" s="15"/>
      <c r="I23" s="15">
        <v>1.5</v>
      </c>
      <c r="J23" s="15"/>
      <c r="K23" s="15"/>
      <c r="L23" s="15"/>
      <c r="M23" s="16">
        <f t="shared" si="1"/>
        <v>1.5</v>
      </c>
    </row>
    <row r="24" spans="1:13" x14ac:dyDescent="0.25">
      <c r="A24" s="189"/>
      <c r="B24" s="208"/>
      <c r="C24" s="61" t="s">
        <v>9</v>
      </c>
      <c r="D24" s="18"/>
      <c r="E24" s="18"/>
      <c r="F24" s="19"/>
      <c r="G24" s="19"/>
      <c r="H24" s="19"/>
      <c r="I24" s="19"/>
      <c r="J24" s="19"/>
      <c r="K24" s="19"/>
      <c r="L24" s="19"/>
      <c r="M24" s="20">
        <f t="shared" si="1"/>
        <v>0</v>
      </c>
    </row>
    <row r="25" spans="1:13" x14ac:dyDescent="0.25">
      <c r="B25" s="211" t="s">
        <v>38</v>
      </c>
      <c r="C25" s="211"/>
      <c r="D25" s="47">
        <f t="shared" ref="D25:M28" si="6">SUM(D5,D9,D13,D17,D21)</f>
        <v>0</v>
      </c>
      <c r="E25" s="47">
        <f t="shared" si="6"/>
        <v>4</v>
      </c>
      <c r="F25" s="47">
        <f t="shared" si="6"/>
        <v>0</v>
      </c>
      <c r="G25" s="47">
        <f t="shared" si="6"/>
        <v>0</v>
      </c>
      <c r="H25" s="47">
        <f t="shared" si="6"/>
        <v>10</v>
      </c>
      <c r="I25" s="47">
        <f t="shared" si="6"/>
        <v>18</v>
      </c>
      <c r="J25" s="47">
        <f t="shared" si="6"/>
        <v>0</v>
      </c>
      <c r="K25" s="47">
        <f t="shared" si="6"/>
        <v>0</v>
      </c>
      <c r="L25" s="47">
        <f t="shared" si="6"/>
        <v>0</v>
      </c>
      <c r="M25" s="12">
        <f t="shared" si="1"/>
        <v>32</v>
      </c>
    </row>
    <row r="26" spans="1:13" x14ac:dyDescent="0.25">
      <c r="C26" s="29" t="s">
        <v>7</v>
      </c>
      <c r="D26" s="42">
        <f t="shared" si="6"/>
        <v>0</v>
      </c>
      <c r="E26" s="42">
        <f t="shared" si="6"/>
        <v>0</v>
      </c>
      <c r="F26" s="42">
        <f t="shared" si="6"/>
        <v>0</v>
      </c>
      <c r="G26" s="42">
        <f t="shared" si="6"/>
        <v>0</v>
      </c>
      <c r="H26" s="42">
        <f t="shared" si="6"/>
        <v>6</v>
      </c>
      <c r="I26" s="42">
        <f t="shared" si="6"/>
        <v>3</v>
      </c>
      <c r="J26" s="42">
        <f t="shared" si="6"/>
        <v>0</v>
      </c>
      <c r="K26" s="42">
        <f t="shared" si="6"/>
        <v>0</v>
      </c>
      <c r="L26" s="42">
        <f t="shared" si="6"/>
        <v>0</v>
      </c>
      <c r="M26" s="43">
        <f>SUM(M6,M10,M14,M18,M22)</f>
        <v>9</v>
      </c>
    </row>
    <row r="27" spans="1:13" x14ac:dyDescent="0.25">
      <c r="C27" s="29" t="s">
        <v>8</v>
      </c>
      <c r="D27" s="42">
        <f t="shared" si="6"/>
        <v>0</v>
      </c>
      <c r="E27" s="42">
        <f t="shared" si="6"/>
        <v>4</v>
      </c>
      <c r="F27" s="42">
        <f t="shared" si="6"/>
        <v>0</v>
      </c>
      <c r="G27" s="42">
        <f t="shared" si="6"/>
        <v>0</v>
      </c>
      <c r="H27" s="42">
        <f t="shared" si="6"/>
        <v>4</v>
      </c>
      <c r="I27" s="42">
        <f t="shared" si="6"/>
        <v>15</v>
      </c>
      <c r="J27" s="42">
        <f t="shared" si="6"/>
        <v>0</v>
      </c>
      <c r="K27" s="42">
        <f t="shared" si="6"/>
        <v>0</v>
      </c>
      <c r="L27" s="42">
        <f t="shared" si="6"/>
        <v>0</v>
      </c>
      <c r="M27" s="43">
        <f t="shared" si="6"/>
        <v>23</v>
      </c>
    </row>
    <row r="28" spans="1:13" x14ac:dyDescent="0.25">
      <c r="C28" s="30" t="s">
        <v>9</v>
      </c>
      <c r="D28" s="44">
        <f t="shared" si="6"/>
        <v>0</v>
      </c>
      <c r="E28" s="44">
        <f t="shared" si="6"/>
        <v>0</v>
      </c>
      <c r="F28" s="44">
        <f t="shared" si="6"/>
        <v>0</v>
      </c>
      <c r="G28" s="44">
        <f t="shared" si="6"/>
        <v>0</v>
      </c>
      <c r="H28" s="44">
        <f t="shared" si="6"/>
        <v>0</v>
      </c>
      <c r="I28" s="44">
        <f t="shared" si="6"/>
        <v>0</v>
      </c>
      <c r="J28" s="44">
        <f t="shared" si="6"/>
        <v>0</v>
      </c>
      <c r="K28" s="44">
        <f t="shared" si="6"/>
        <v>0</v>
      </c>
      <c r="L28" s="44">
        <f t="shared" si="6"/>
        <v>0</v>
      </c>
      <c r="M28" s="45">
        <f t="shared" si="6"/>
        <v>0</v>
      </c>
    </row>
    <row r="30" spans="1:13" x14ac:dyDescent="0.25">
      <c r="A30" s="156" t="s">
        <v>5</v>
      </c>
      <c r="B30" s="212" t="s">
        <v>7</v>
      </c>
      <c r="C30" s="213"/>
      <c r="D30" s="32">
        <f xml:space="preserve"> D26</f>
        <v>0</v>
      </c>
      <c r="E30" s="33">
        <f xml:space="preserve"> AVERAGE($D$26:E26)</f>
        <v>0</v>
      </c>
      <c r="F30" s="33">
        <f xml:space="preserve"> AVERAGE($D$26:F26)</f>
        <v>0</v>
      </c>
      <c r="G30" s="33">
        <f xml:space="preserve"> AVERAGE($D$26:G26)</f>
        <v>0</v>
      </c>
      <c r="H30" s="33">
        <f xml:space="preserve"> AVERAGE($D$26:H26)</f>
        <v>1.2</v>
      </c>
      <c r="I30" s="33">
        <f xml:space="preserve"> AVERAGE($D$26:I26)</f>
        <v>1.5</v>
      </c>
      <c r="J30" s="33">
        <f xml:space="preserve"> AVERAGE($D$26:J26)</f>
        <v>1.2857142857142858</v>
      </c>
      <c r="K30" s="33">
        <f xml:space="preserve"> AVERAGE($D$26:K26)</f>
        <v>1.125</v>
      </c>
      <c r="L30" s="33">
        <f xml:space="preserve"> AVERAGE($D$26:L26)</f>
        <v>1</v>
      </c>
    </row>
    <row r="31" spans="1:13" x14ac:dyDescent="0.25">
      <c r="A31" s="157"/>
      <c r="B31" s="214" t="s">
        <v>8</v>
      </c>
      <c r="C31" s="182"/>
      <c r="D31" s="38">
        <f xml:space="preserve"> D27</f>
        <v>0</v>
      </c>
      <c r="E31" s="38">
        <f xml:space="preserve"> AVERAGE($D$27:E27)</f>
        <v>2</v>
      </c>
      <c r="F31" s="38">
        <f xml:space="preserve"> AVERAGE($D$27:F27)</f>
        <v>1.3333333333333333</v>
      </c>
      <c r="G31" s="38">
        <f xml:space="preserve"> AVERAGE($D$27:G27)</f>
        <v>1</v>
      </c>
      <c r="H31" s="38">
        <f xml:space="preserve"> AVERAGE($D$27:H27)</f>
        <v>1.6</v>
      </c>
      <c r="I31" s="38">
        <f xml:space="preserve"> AVERAGE($D$27:I27)</f>
        <v>3.8333333333333335</v>
      </c>
      <c r="J31" s="38">
        <f xml:space="preserve"> AVERAGE($D$27:J27)</f>
        <v>3.2857142857142856</v>
      </c>
      <c r="K31" s="38">
        <f xml:space="preserve"> AVERAGE($D$27:K27)</f>
        <v>2.875</v>
      </c>
      <c r="L31" s="38">
        <f xml:space="preserve"> AVERAGE($D$27:L27)</f>
        <v>2.5555555555555554</v>
      </c>
    </row>
    <row r="32" spans="1:13" ht="15.75" thickBot="1" x14ac:dyDescent="0.3">
      <c r="A32" s="157"/>
      <c r="B32" s="215" t="s">
        <v>9</v>
      </c>
      <c r="C32" s="184"/>
      <c r="D32" s="34">
        <f xml:space="preserve"> D28</f>
        <v>0</v>
      </c>
      <c r="E32" s="34">
        <f xml:space="preserve"> AVERAGE($D$28:E28)</f>
        <v>0</v>
      </c>
      <c r="F32" s="34">
        <f xml:space="preserve"> AVERAGE($D$28:F28)</f>
        <v>0</v>
      </c>
      <c r="G32" s="34">
        <f xml:space="preserve"> AVERAGE($D$28:G28)</f>
        <v>0</v>
      </c>
      <c r="H32" s="34">
        <f xml:space="preserve"> AVERAGE($D$28:H28)</f>
        <v>0</v>
      </c>
      <c r="I32" s="34">
        <f xml:space="preserve"> AVERAGE($D$28:I28)</f>
        <v>0</v>
      </c>
      <c r="J32" s="34">
        <f xml:space="preserve"> AVERAGE($D$28:J28)</f>
        <v>0</v>
      </c>
      <c r="K32" s="34">
        <f xml:space="preserve"> AVERAGE($D$28:K28)</f>
        <v>0</v>
      </c>
      <c r="L32" s="34">
        <f xml:space="preserve"> AVERAGE($D$28:L28)</f>
        <v>0</v>
      </c>
    </row>
    <row r="33" spans="1:12" ht="15.75" thickTop="1" x14ac:dyDescent="0.25">
      <c r="A33" s="158"/>
      <c r="B33" s="195" t="s">
        <v>25</v>
      </c>
      <c r="C33" s="196"/>
      <c r="D33" s="35">
        <f xml:space="preserve"> D25</f>
        <v>0</v>
      </c>
      <c r="E33" s="36">
        <f xml:space="preserve"> AVERAGE($D$25:E25)</f>
        <v>2</v>
      </c>
      <c r="F33" s="36">
        <f xml:space="preserve"> AVERAGE($D$25:F25)</f>
        <v>1.3333333333333333</v>
      </c>
      <c r="G33" s="36">
        <f xml:space="preserve"> AVERAGE($D$25:G25)</f>
        <v>1</v>
      </c>
      <c r="H33" s="36">
        <f xml:space="preserve"> AVERAGE($D$25:H25)</f>
        <v>2.8</v>
      </c>
      <c r="I33" s="36">
        <f xml:space="preserve"> AVERAGE($D$25:I25)</f>
        <v>5.333333333333333</v>
      </c>
      <c r="J33" s="36">
        <f xml:space="preserve"> AVERAGE($D$25:J25)</f>
        <v>4.5714285714285712</v>
      </c>
      <c r="K33" s="36">
        <f xml:space="preserve"> AVERAGE($D$25:K25)</f>
        <v>4</v>
      </c>
      <c r="L33" s="41">
        <f xml:space="preserve"> AVERAGE($D$25:L25)</f>
        <v>3.5555555555555554</v>
      </c>
    </row>
    <row r="35" spans="1:12" ht="30" x14ac:dyDescent="0.25">
      <c r="C35" s="23" t="s">
        <v>22</v>
      </c>
      <c r="D35" s="24">
        <v>1</v>
      </c>
      <c r="E35" s="24">
        <v>2</v>
      </c>
      <c r="F35" s="25" t="s">
        <v>23</v>
      </c>
    </row>
    <row r="36" spans="1:12" x14ac:dyDescent="0.25">
      <c r="A36" s="190" t="s">
        <v>24</v>
      </c>
      <c r="B36" s="179" t="s">
        <v>7</v>
      </c>
      <c r="C36" s="180"/>
      <c r="D36" s="26">
        <f xml:space="preserve"> SUM(D26:H26)</f>
        <v>6</v>
      </c>
      <c r="E36" s="26">
        <f xml:space="preserve"> SUM(I26:L26)</f>
        <v>3</v>
      </c>
      <c r="F36" s="27">
        <f xml:space="preserve"> SUM(D36:E36)</f>
        <v>9</v>
      </c>
    </row>
    <row r="37" spans="1:12" x14ac:dyDescent="0.25">
      <c r="A37" s="191"/>
      <c r="B37" s="181" t="s">
        <v>8</v>
      </c>
      <c r="C37" s="182"/>
      <c r="D37" s="26">
        <f t="shared" ref="D37:D38" si="7" xml:space="preserve"> SUM(D27:H27)</f>
        <v>8</v>
      </c>
      <c r="E37" s="26">
        <f t="shared" ref="E37:E38" si="8" xml:space="preserve"> SUM(I27:L27)</f>
        <v>15</v>
      </c>
      <c r="F37" s="27">
        <f xml:space="preserve"> SUM(D37:E37)</f>
        <v>23</v>
      </c>
    </row>
    <row r="38" spans="1:12" x14ac:dyDescent="0.25">
      <c r="A38" s="191"/>
      <c r="B38" s="183" t="s">
        <v>9</v>
      </c>
      <c r="C38" s="184"/>
      <c r="D38" s="26">
        <f t="shared" si="7"/>
        <v>0</v>
      </c>
      <c r="E38" s="26">
        <f t="shared" si="8"/>
        <v>0</v>
      </c>
      <c r="F38" s="27">
        <f xml:space="preserve"> SUM(D38:E38)</f>
        <v>0</v>
      </c>
    </row>
    <row r="39" spans="1:12" x14ac:dyDescent="0.25">
      <c r="A39" s="192"/>
      <c r="B39" s="193" t="s">
        <v>25</v>
      </c>
      <c r="C39" s="194"/>
      <c r="D39" s="26">
        <f xml:space="preserve"> SUM(D25:H25)</f>
        <v>14</v>
      </c>
      <c r="E39" s="26">
        <f xml:space="preserve"> SUM(I25:L25)</f>
        <v>18</v>
      </c>
      <c r="F39" s="27">
        <f xml:space="preserve"> SUM(D39:E39)</f>
        <v>32</v>
      </c>
    </row>
    <row r="41" spans="1:12" x14ac:dyDescent="0.25">
      <c r="A41" s="178" t="s">
        <v>26</v>
      </c>
      <c r="B41" s="179" t="s">
        <v>7</v>
      </c>
      <c r="C41" s="180"/>
      <c r="D41" s="31">
        <f xml:space="preserve"> D36</f>
        <v>6</v>
      </c>
      <c r="E41" s="31">
        <f xml:space="preserve"> AVERAGE(D36:E36)</f>
        <v>4.5</v>
      </c>
    </row>
    <row r="42" spans="1:12" x14ac:dyDescent="0.25">
      <c r="A42" s="178"/>
      <c r="B42" s="181" t="s">
        <v>8</v>
      </c>
      <c r="C42" s="182"/>
      <c r="D42" s="31">
        <f xml:space="preserve"> D37</f>
        <v>8</v>
      </c>
      <c r="E42" s="31">
        <f xml:space="preserve"> AVERAGE(D37:E37)</f>
        <v>11.5</v>
      </c>
    </row>
    <row r="43" spans="1:12" x14ac:dyDescent="0.25">
      <c r="A43" s="178"/>
      <c r="B43" s="183" t="s">
        <v>9</v>
      </c>
      <c r="C43" s="184"/>
      <c r="D43" s="31">
        <f xml:space="preserve"> D38</f>
        <v>0</v>
      </c>
      <c r="E43" s="31">
        <f xml:space="preserve"> AVERAGE(D38:E38)</f>
        <v>0</v>
      </c>
    </row>
    <row r="44" spans="1:12" x14ac:dyDescent="0.25">
      <c r="A44" s="178"/>
      <c r="B44" s="185" t="s">
        <v>25</v>
      </c>
      <c r="C44" s="186"/>
      <c r="D44" s="31">
        <f xml:space="preserve"> D39</f>
        <v>14</v>
      </c>
      <c r="E44" s="31">
        <f xml:space="preserve"> AVERAGE(D39:E39)</f>
        <v>16</v>
      </c>
    </row>
  </sheetData>
  <mergeCells count="24">
    <mergeCell ref="A36:A39"/>
    <mergeCell ref="B36:C36"/>
    <mergeCell ref="B37:C37"/>
    <mergeCell ref="B38:C38"/>
    <mergeCell ref="B39:C39"/>
    <mergeCell ref="A41:A44"/>
    <mergeCell ref="B41:C41"/>
    <mergeCell ref="B42:C42"/>
    <mergeCell ref="B43:C43"/>
    <mergeCell ref="B44:C44"/>
    <mergeCell ref="D1:H1"/>
    <mergeCell ref="I1:L1"/>
    <mergeCell ref="A5:A16"/>
    <mergeCell ref="B5:B8"/>
    <mergeCell ref="A30:A33"/>
    <mergeCell ref="B33:C33"/>
    <mergeCell ref="B17:B20"/>
    <mergeCell ref="B21:B24"/>
    <mergeCell ref="B9:B16"/>
    <mergeCell ref="A17:A24"/>
    <mergeCell ref="B25:C25"/>
    <mergeCell ref="B30:C30"/>
    <mergeCell ref="B31:C31"/>
    <mergeCell ref="B32:C3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64" workbookViewId="0">
      <selection activeCell="P13" sqref="P13"/>
    </sheetView>
  </sheetViews>
  <sheetFormatPr defaultColWidth="8.85546875" defaultRowHeight="15" x14ac:dyDescent="0.25"/>
  <cols>
    <col min="2" max="2" width="12.28515625" customWidth="1"/>
    <col min="3" max="3" width="41.28515625" customWidth="1"/>
  </cols>
  <sheetData>
    <row r="1" spans="1:18" x14ac:dyDescent="0.25">
      <c r="D1" s="154" t="s">
        <v>1</v>
      </c>
      <c r="E1" s="150"/>
      <c r="F1" s="150"/>
      <c r="G1" s="150"/>
      <c r="H1" s="150"/>
      <c r="I1" s="150"/>
      <c r="J1" s="150"/>
      <c r="K1" s="154" t="s">
        <v>2</v>
      </c>
      <c r="L1" s="150"/>
      <c r="M1" s="150"/>
      <c r="N1" s="150"/>
      <c r="O1" s="150"/>
      <c r="P1" s="150"/>
      <c r="Q1" s="155"/>
    </row>
    <row r="2" spans="1:18" x14ac:dyDescent="0.25">
      <c r="C2" s="6" t="s">
        <v>10</v>
      </c>
      <c r="D2" s="104">
        <v>42022</v>
      </c>
      <c r="E2" s="104">
        <v>42023</v>
      </c>
      <c r="F2" s="104">
        <v>42024</v>
      </c>
      <c r="G2" s="104">
        <v>42025</v>
      </c>
      <c r="H2" s="104">
        <v>42026</v>
      </c>
      <c r="I2" s="104">
        <v>42027</v>
      </c>
      <c r="J2" s="104">
        <v>42028</v>
      </c>
      <c r="K2" s="104">
        <v>42029</v>
      </c>
      <c r="L2" s="104">
        <v>42030</v>
      </c>
      <c r="M2" s="104">
        <v>42031</v>
      </c>
      <c r="N2" s="104">
        <v>42032</v>
      </c>
      <c r="O2" s="104">
        <v>42033</v>
      </c>
      <c r="P2" s="104">
        <v>42034</v>
      </c>
      <c r="Q2" s="104">
        <v>42035</v>
      </c>
    </row>
    <row r="3" spans="1:18" x14ac:dyDescent="0.25">
      <c r="C3" s="6" t="s">
        <v>11</v>
      </c>
      <c r="D3" s="105">
        <v>1</v>
      </c>
      <c r="E3" s="105">
        <v>2</v>
      </c>
      <c r="F3" s="105">
        <v>3</v>
      </c>
      <c r="G3" s="105">
        <v>4</v>
      </c>
      <c r="H3" s="105">
        <v>5</v>
      </c>
      <c r="I3" s="105">
        <v>6</v>
      </c>
      <c r="J3" s="105">
        <v>7</v>
      </c>
      <c r="K3" s="105">
        <v>8</v>
      </c>
      <c r="L3" s="105">
        <v>9</v>
      </c>
      <c r="M3" s="105">
        <v>10</v>
      </c>
      <c r="N3" s="105">
        <v>11</v>
      </c>
      <c r="O3" s="105">
        <v>12</v>
      </c>
      <c r="P3" s="105">
        <v>13</v>
      </c>
      <c r="Q3" s="105">
        <v>14</v>
      </c>
    </row>
    <row r="4" spans="1:18" x14ac:dyDescent="0.25">
      <c r="B4" s="106" t="s">
        <v>12</v>
      </c>
      <c r="C4" s="106" t="s">
        <v>13</v>
      </c>
      <c r="D4" s="107"/>
      <c r="E4" s="107"/>
      <c r="F4" s="107"/>
      <c r="G4" s="107"/>
      <c r="H4" s="107"/>
      <c r="I4" s="107"/>
      <c r="J4" s="107"/>
      <c r="K4" s="107"/>
      <c r="L4" s="107"/>
      <c r="M4" s="108"/>
      <c r="N4" s="108"/>
      <c r="O4" s="108"/>
      <c r="P4" s="108"/>
      <c r="Q4" s="108"/>
      <c r="R4" s="109" t="s">
        <v>14</v>
      </c>
    </row>
    <row r="5" spans="1:18" x14ac:dyDescent="0.25">
      <c r="A5" s="216" t="s">
        <v>30</v>
      </c>
      <c r="B5" s="219">
        <v>12</v>
      </c>
      <c r="C5" s="110" t="s">
        <v>43</v>
      </c>
      <c r="D5" s="111">
        <f t="shared" ref="D5:Q5" si="0">SUM(D6:D8)</f>
        <v>0</v>
      </c>
      <c r="E5" s="111">
        <f t="shared" si="0"/>
        <v>0</v>
      </c>
      <c r="F5" s="111">
        <f t="shared" si="0"/>
        <v>0</v>
      </c>
      <c r="G5" s="111">
        <f t="shared" si="0"/>
        <v>1</v>
      </c>
      <c r="H5" s="111">
        <f t="shared" si="0"/>
        <v>0</v>
      </c>
      <c r="I5" s="111">
        <f t="shared" si="0"/>
        <v>0</v>
      </c>
      <c r="J5" s="111">
        <f t="shared" si="0"/>
        <v>0</v>
      </c>
      <c r="K5" s="111">
        <f t="shared" si="0"/>
        <v>0</v>
      </c>
      <c r="L5" s="111">
        <f t="shared" si="0"/>
        <v>0</v>
      </c>
      <c r="M5" s="111">
        <f t="shared" si="0"/>
        <v>0</v>
      </c>
      <c r="N5" s="111">
        <f t="shared" si="0"/>
        <v>0</v>
      </c>
      <c r="O5" s="111">
        <f t="shared" si="0"/>
        <v>0</v>
      </c>
      <c r="P5" s="111">
        <f t="shared" si="0"/>
        <v>0</v>
      </c>
      <c r="Q5" s="111">
        <f t="shared" si="0"/>
        <v>0</v>
      </c>
      <c r="R5" s="112">
        <f>SUM(D5:Q5)</f>
        <v>1</v>
      </c>
    </row>
    <row r="6" spans="1:18" x14ac:dyDescent="0.25">
      <c r="A6" s="217"/>
      <c r="B6" s="205"/>
      <c r="C6" s="60" t="s">
        <v>7</v>
      </c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>
        <f t="shared" ref="R6:R32" si="1">SUM(D6:Q6)</f>
        <v>0</v>
      </c>
    </row>
    <row r="7" spans="1:18" x14ac:dyDescent="0.25">
      <c r="A7" s="217"/>
      <c r="B7" s="205"/>
      <c r="C7" s="60" t="s">
        <v>8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6">
        <f t="shared" si="1"/>
        <v>0</v>
      </c>
    </row>
    <row r="8" spans="1:18" x14ac:dyDescent="0.25">
      <c r="A8" s="217"/>
      <c r="B8" s="220"/>
      <c r="C8" s="114" t="s">
        <v>9</v>
      </c>
      <c r="D8" s="115"/>
      <c r="E8" s="115"/>
      <c r="F8" s="116"/>
      <c r="G8" s="116">
        <v>1</v>
      </c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7">
        <f t="shared" si="1"/>
        <v>1</v>
      </c>
    </row>
    <row r="9" spans="1:18" x14ac:dyDescent="0.25">
      <c r="A9" s="217"/>
      <c r="B9" s="221">
        <v>15</v>
      </c>
      <c r="C9" s="118" t="s">
        <v>44</v>
      </c>
      <c r="D9" s="111">
        <f t="shared" ref="D9:Q9" si="2">SUM(D10:D12)</f>
        <v>0</v>
      </c>
      <c r="E9" s="111">
        <f t="shared" si="2"/>
        <v>0</v>
      </c>
      <c r="F9" s="111">
        <f t="shared" si="2"/>
        <v>0</v>
      </c>
      <c r="G9" s="111">
        <f t="shared" si="2"/>
        <v>0</v>
      </c>
      <c r="H9" s="111">
        <f t="shared" si="2"/>
        <v>0</v>
      </c>
      <c r="I9" s="111">
        <f t="shared" si="2"/>
        <v>0</v>
      </c>
      <c r="J9" s="111">
        <f t="shared" si="2"/>
        <v>0</v>
      </c>
      <c r="K9" s="111">
        <f t="shared" si="2"/>
        <v>0</v>
      </c>
      <c r="L9" s="111">
        <f t="shared" si="2"/>
        <v>0</v>
      </c>
      <c r="M9" s="111">
        <f t="shared" si="2"/>
        <v>0</v>
      </c>
      <c r="N9" s="111">
        <f t="shared" si="2"/>
        <v>4.75</v>
      </c>
      <c r="O9" s="111">
        <f t="shared" si="2"/>
        <v>2.75</v>
      </c>
      <c r="P9" s="111">
        <f t="shared" si="2"/>
        <v>0.5</v>
      </c>
      <c r="Q9" s="111">
        <f t="shared" si="2"/>
        <v>0</v>
      </c>
      <c r="R9" s="112">
        <f t="shared" si="1"/>
        <v>8</v>
      </c>
    </row>
    <row r="10" spans="1:18" x14ac:dyDescent="0.25">
      <c r="A10" s="217"/>
      <c r="B10" s="222"/>
      <c r="C10" s="60" t="s">
        <v>7</v>
      </c>
      <c r="D10" s="14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>
        <f t="shared" si="1"/>
        <v>0</v>
      </c>
    </row>
    <row r="11" spans="1:18" x14ac:dyDescent="0.25">
      <c r="A11" s="217"/>
      <c r="B11" s="222"/>
      <c r="C11" s="60" t="s">
        <v>8</v>
      </c>
      <c r="D11" s="14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>
        <f t="shared" si="1"/>
        <v>0</v>
      </c>
    </row>
    <row r="12" spans="1:18" x14ac:dyDescent="0.25">
      <c r="A12" s="217"/>
      <c r="B12" s="223"/>
      <c r="C12" s="114" t="s">
        <v>9</v>
      </c>
      <c r="D12" s="115"/>
      <c r="E12" s="115"/>
      <c r="F12" s="116"/>
      <c r="G12" s="116"/>
      <c r="H12" s="116"/>
      <c r="I12" s="116"/>
      <c r="J12" s="116"/>
      <c r="K12" s="116"/>
      <c r="L12" s="116"/>
      <c r="M12" s="116"/>
      <c r="N12" s="116">
        <v>4.75</v>
      </c>
      <c r="O12" s="116">
        <v>2.75</v>
      </c>
      <c r="P12" s="116">
        <v>0.5</v>
      </c>
      <c r="Q12" s="116"/>
      <c r="R12" s="117">
        <f t="shared" si="1"/>
        <v>8</v>
      </c>
    </row>
    <row r="13" spans="1:18" x14ac:dyDescent="0.25">
      <c r="A13" s="217"/>
      <c r="B13" s="221">
        <v>21</v>
      </c>
      <c r="C13" s="119" t="s">
        <v>45</v>
      </c>
      <c r="D13" s="111">
        <f t="shared" ref="D13:Q13" si="3">SUM(D14:D16)</f>
        <v>0</v>
      </c>
      <c r="E13" s="111">
        <f t="shared" si="3"/>
        <v>0</v>
      </c>
      <c r="F13" s="111">
        <f t="shared" si="3"/>
        <v>0</v>
      </c>
      <c r="G13" s="111">
        <f t="shared" si="3"/>
        <v>0</v>
      </c>
      <c r="H13" s="111">
        <f t="shared" si="3"/>
        <v>0</v>
      </c>
      <c r="I13" s="111">
        <f t="shared" si="3"/>
        <v>1</v>
      </c>
      <c r="J13" s="111">
        <f t="shared" si="3"/>
        <v>1</v>
      </c>
      <c r="K13" s="111">
        <f t="shared" si="3"/>
        <v>2</v>
      </c>
      <c r="L13" s="111">
        <f t="shared" si="3"/>
        <v>0</v>
      </c>
      <c r="M13" s="111">
        <f t="shared" si="3"/>
        <v>0</v>
      </c>
      <c r="N13" s="111">
        <f t="shared" si="3"/>
        <v>0</v>
      </c>
      <c r="O13" s="111">
        <f t="shared" si="3"/>
        <v>0</v>
      </c>
      <c r="P13" s="111">
        <f t="shared" si="3"/>
        <v>0</v>
      </c>
      <c r="Q13" s="111">
        <f t="shared" si="3"/>
        <v>0</v>
      </c>
      <c r="R13" s="112">
        <f t="shared" si="1"/>
        <v>4</v>
      </c>
    </row>
    <row r="14" spans="1:18" x14ac:dyDescent="0.25">
      <c r="A14" s="217"/>
      <c r="B14" s="222"/>
      <c r="C14" s="60" t="s">
        <v>7</v>
      </c>
      <c r="D14" s="14"/>
      <c r="E14" s="14"/>
      <c r="F14" s="15"/>
      <c r="G14" s="15"/>
      <c r="H14" s="15"/>
      <c r="I14" s="15">
        <v>1</v>
      </c>
      <c r="J14" s="15">
        <v>1</v>
      </c>
      <c r="K14" s="15">
        <v>2</v>
      </c>
      <c r="L14" s="15"/>
      <c r="M14" s="15"/>
      <c r="N14" s="15"/>
      <c r="O14" s="15"/>
      <c r="P14" s="15"/>
      <c r="Q14" s="15"/>
      <c r="R14" s="16">
        <f t="shared" si="1"/>
        <v>4</v>
      </c>
    </row>
    <row r="15" spans="1:18" x14ac:dyDescent="0.25">
      <c r="A15" s="217"/>
      <c r="B15" s="222"/>
      <c r="C15" s="60" t="s">
        <v>8</v>
      </c>
      <c r="D15" s="14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>
        <f t="shared" si="1"/>
        <v>0</v>
      </c>
    </row>
    <row r="16" spans="1:18" x14ac:dyDescent="0.25">
      <c r="A16" s="217"/>
      <c r="B16" s="223"/>
      <c r="C16" s="114" t="s">
        <v>9</v>
      </c>
      <c r="D16" s="115"/>
      <c r="E16" s="115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7">
        <f t="shared" si="1"/>
        <v>0</v>
      </c>
    </row>
    <row r="17" spans="1:18" x14ac:dyDescent="0.25">
      <c r="A17" s="217"/>
      <c r="B17" s="221">
        <v>18</v>
      </c>
      <c r="C17" s="119" t="s">
        <v>46</v>
      </c>
      <c r="D17" s="111">
        <f t="shared" ref="D17:Q17" si="4">SUM(D18:D20)</f>
        <v>0</v>
      </c>
      <c r="E17" s="111">
        <f t="shared" si="4"/>
        <v>0</v>
      </c>
      <c r="F17" s="111">
        <f t="shared" si="4"/>
        <v>0</v>
      </c>
      <c r="G17" s="111">
        <f t="shared" si="4"/>
        <v>0</v>
      </c>
      <c r="H17" s="111">
        <f t="shared" si="4"/>
        <v>0</v>
      </c>
      <c r="I17" s="111">
        <f t="shared" si="4"/>
        <v>0</v>
      </c>
      <c r="J17" s="111">
        <f t="shared" si="4"/>
        <v>1</v>
      </c>
      <c r="K17" s="111">
        <f t="shared" si="4"/>
        <v>2</v>
      </c>
      <c r="L17" s="111">
        <f t="shared" si="4"/>
        <v>1</v>
      </c>
      <c r="M17" s="111">
        <f t="shared" si="4"/>
        <v>0</v>
      </c>
      <c r="N17" s="111">
        <f t="shared" si="4"/>
        <v>0</v>
      </c>
      <c r="O17" s="111">
        <f t="shared" si="4"/>
        <v>0</v>
      </c>
      <c r="P17" s="111">
        <f t="shared" si="4"/>
        <v>0</v>
      </c>
      <c r="Q17" s="111">
        <f t="shared" si="4"/>
        <v>0</v>
      </c>
      <c r="R17" s="112">
        <f t="shared" si="1"/>
        <v>4</v>
      </c>
    </row>
    <row r="18" spans="1:18" x14ac:dyDescent="0.25">
      <c r="A18" s="217"/>
      <c r="B18" s="222"/>
      <c r="C18" s="60" t="s">
        <v>7</v>
      </c>
      <c r="D18" s="14"/>
      <c r="E18" s="14"/>
      <c r="F18" s="15"/>
      <c r="G18" s="15"/>
      <c r="H18" s="15"/>
      <c r="I18" s="15"/>
      <c r="J18" s="15">
        <v>1</v>
      </c>
      <c r="K18" s="15">
        <v>2</v>
      </c>
      <c r="L18" s="15">
        <v>1</v>
      </c>
      <c r="M18" s="15"/>
      <c r="N18" s="15"/>
      <c r="O18" s="15"/>
      <c r="P18" s="15"/>
      <c r="Q18" s="15"/>
      <c r="R18" s="16">
        <f t="shared" si="1"/>
        <v>4</v>
      </c>
    </row>
    <row r="19" spans="1:18" x14ac:dyDescent="0.25">
      <c r="A19" s="217"/>
      <c r="B19" s="222"/>
      <c r="C19" s="60" t="s">
        <v>8</v>
      </c>
      <c r="D19" s="14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>
        <f t="shared" si="1"/>
        <v>0</v>
      </c>
    </row>
    <row r="20" spans="1:18" x14ac:dyDescent="0.25">
      <c r="A20" s="217"/>
      <c r="B20" s="223"/>
      <c r="C20" s="114" t="s">
        <v>9</v>
      </c>
      <c r="D20" s="115"/>
      <c r="E20" s="115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7">
        <f t="shared" si="1"/>
        <v>0</v>
      </c>
    </row>
    <row r="21" spans="1:18" x14ac:dyDescent="0.25">
      <c r="A21" s="217"/>
      <c r="B21" s="224" t="s">
        <v>47</v>
      </c>
      <c r="C21" s="119" t="s">
        <v>48</v>
      </c>
      <c r="D21" s="111">
        <f t="shared" ref="D21:Q21" si="5">SUM(D22:D24)</f>
        <v>0</v>
      </c>
      <c r="E21" s="111">
        <f t="shared" si="5"/>
        <v>0</v>
      </c>
      <c r="F21" s="111">
        <f t="shared" si="5"/>
        <v>0</v>
      </c>
      <c r="G21" s="111">
        <f t="shared" si="5"/>
        <v>0</v>
      </c>
      <c r="H21" s="111">
        <f t="shared" si="5"/>
        <v>0</v>
      </c>
      <c r="I21" s="111">
        <f t="shared" si="5"/>
        <v>0</v>
      </c>
      <c r="J21" s="111">
        <f t="shared" si="5"/>
        <v>4</v>
      </c>
      <c r="K21" s="111">
        <f t="shared" si="5"/>
        <v>0</v>
      </c>
      <c r="L21" s="111">
        <f t="shared" si="5"/>
        <v>0</v>
      </c>
      <c r="M21" s="111">
        <f t="shared" si="5"/>
        <v>0</v>
      </c>
      <c r="N21" s="111">
        <f t="shared" si="5"/>
        <v>0</v>
      </c>
      <c r="O21" s="111">
        <f t="shared" si="5"/>
        <v>0</v>
      </c>
      <c r="P21" s="111">
        <f t="shared" si="5"/>
        <v>0</v>
      </c>
      <c r="Q21" s="111">
        <f t="shared" si="5"/>
        <v>3.5</v>
      </c>
      <c r="R21" s="112">
        <f t="shared" si="1"/>
        <v>7.5</v>
      </c>
    </row>
    <row r="22" spans="1:18" x14ac:dyDescent="0.25">
      <c r="A22" s="217"/>
      <c r="B22" s="225"/>
      <c r="C22" s="60" t="s">
        <v>7</v>
      </c>
      <c r="D22" s="14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>
        <f t="shared" si="1"/>
        <v>0</v>
      </c>
    </row>
    <row r="23" spans="1:18" x14ac:dyDescent="0.25">
      <c r="A23" s="217"/>
      <c r="B23" s="225"/>
      <c r="C23" s="60" t="s">
        <v>8</v>
      </c>
      <c r="D23" s="14"/>
      <c r="E23" s="14"/>
      <c r="F23" s="15"/>
      <c r="G23" s="15"/>
      <c r="H23" s="15"/>
      <c r="I23" s="15"/>
      <c r="J23" s="15">
        <v>4</v>
      </c>
      <c r="K23" s="15"/>
      <c r="L23" s="15"/>
      <c r="M23" s="15"/>
      <c r="N23" s="15"/>
      <c r="O23" s="15"/>
      <c r="P23" s="15"/>
      <c r="Q23" s="15">
        <v>3.5</v>
      </c>
      <c r="R23" s="16">
        <f t="shared" si="1"/>
        <v>7.5</v>
      </c>
    </row>
    <row r="24" spans="1:18" x14ac:dyDescent="0.25">
      <c r="A24" s="217"/>
      <c r="B24" s="226"/>
      <c r="C24" s="114" t="s">
        <v>9</v>
      </c>
      <c r="D24" s="115"/>
      <c r="E24" s="115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7">
        <f t="shared" si="1"/>
        <v>0</v>
      </c>
    </row>
    <row r="25" spans="1:18" x14ac:dyDescent="0.25">
      <c r="A25" s="217"/>
      <c r="B25" s="224" t="s">
        <v>53</v>
      </c>
      <c r="C25" s="119" t="s">
        <v>49</v>
      </c>
      <c r="D25" s="111">
        <f t="shared" ref="D25:Q25" si="6">SUM(D26:D28)</f>
        <v>0</v>
      </c>
      <c r="E25" s="111">
        <f t="shared" si="6"/>
        <v>0</v>
      </c>
      <c r="F25" s="111">
        <f t="shared" si="6"/>
        <v>0</v>
      </c>
      <c r="G25" s="111">
        <f t="shared" si="6"/>
        <v>0</v>
      </c>
      <c r="H25" s="111">
        <f t="shared" si="6"/>
        <v>0</v>
      </c>
      <c r="I25" s="111">
        <f t="shared" si="6"/>
        <v>0</v>
      </c>
      <c r="J25" s="111">
        <f t="shared" si="6"/>
        <v>0</v>
      </c>
      <c r="K25" s="111">
        <f t="shared" si="6"/>
        <v>0</v>
      </c>
      <c r="L25" s="111">
        <f t="shared" si="6"/>
        <v>0</v>
      </c>
      <c r="M25" s="111">
        <f t="shared" si="6"/>
        <v>0</v>
      </c>
      <c r="N25" s="111">
        <f t="shared" si="6"/>
        <v>0</v>
      </c>
      <c r="O25" s="111">
        <f t="shared" si="6"/>
        <v>0</v>
      </c>
      <c r="P25" s="111">
        <f t="shared" si="6"/>
        <v>0</v>
      </c>
      <c r="Q25" s="111">
        <f t="shared" si="6"/>
        <v>1.5</v>
      </c>
      <c r="R25" s="112">
        <f t="shared" si="1"/>
        <v>1.5</v>
      </c>
    </row>
    <row r="26" spans="1:18" x14ac:dyDescent="0.25">
      <c r="A26" s="217"/>
      <c r="B26" s="225"/>
      <c r="C26" s="60" t="s">
        <v>7</v>
      </c>
      <c r="D26" s="14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>
        <f t="shared" si="1"/>
        <v>0</v>
      </c>
    </row>
    <row r="27" spans="1:18" x14ac:dyDescent="0.25">
      <c r="A27" s="217"/>
      <c r="B27" s="225"/>
      <c r="C27" s="60" t="s">
        <v>8</v>
      </c>
      <c r="D27" s="14"/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>
        <v>1.5</v>
      </c>
      <c r="R27" s="16">
        <f t="shared" si="1"/>
        <v>1.5</v>
      </c>
    </row>
    <row r="28" spans="1:18" x14ac:dyDescent="0.25">
      <c r="A28" s="217"/>
      <c r="B28" s="226"/>
      <c r="C28" s="114" t="s">
        <v>9</v>
      </c>
      <c r="D28" s="115"/>
      <c r="E28" s="115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7">
        <f t="shared" si="1"/>
        <v>0</v>
      </c>
    </row>
    <row r="29" spans="1:18" x14ac:dyDescent="0.25">
      <c r="A29" s="217"/>
      <c r="B29" s="224">
        <v>31</v>
      </c>
      <c r="C29" s="119" t="s">
        <v>50</v>
      </c>
      <c r="D29" s="111">
        <f t="shared" ref="D29:Q29" si="7">SUM(D30:D32)</f>
        <v>0</v>
      </c>
      <c r="E29" s="111">
        <f t="shared" si="7"/>
        <v>0</v>
      </c>
      <c r="F29" s="111">
        <f t="shared" si="7"/>
        <v>1</v>
      </c>
      <c r="G29" s="111">
        <f t="shared" si="7"/>
        <v>3</v>
      </c>
      <c r="H29" s="111">
        <f t="shared" si="7"/>
        <v>0</v>
      </c>
      <c r="I29" s="111">
        <f t="shared" si="7"/>
        <v>0</v>
      </c>
      <c r="J29" s="111">
        <f t="shared" si="7"/>
        <v>0</v>
      </c>
      <c r="K29" s="111">
        <f t="shared" si="7"/>
        <v>0</v>
      </c>
      <c r="L29" s="111">
        <f t="shared" si="7"/>
        <v>0</v>
      </c>
      <c r="M29" s="111">
        <f t="shared" si="7"/>
        <v>0</v>
      </c>
      <c r="N29" s="111">
        <f t="shared" si="7"/>
        <v>0</v>
      </c>
      <c r="O29" s="111">
        <f t="shared" si="7"/>
        <v>0</v>
      </c>
      <c r="P29" s="111">
        <f t="shared" si="7"/>
        <v>0</v>
      </c>
      <c r="Q29" s="111">
        <f t="shared" si="7"/>
        <v>0</v>
      </c>
      <c r="R29" s="112">
        <f t="shared" si="1"/>
        <v>4</v>
      </c>
    </row>
    <row r="30" spans="1:18" x14ac:dyDescent="0.25">
      <c r="A30" s="217"/>
      <c r="B30" s="225"/>
      <c r="C30" s="60" t="s">
        <v>7</v>
      </c>
      <c r="D30" s="14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>
        <f t="shared" si="1"/>
        <v>0</v>
      </c>
    </row>
    <row r="31" spans="1:18" x14ac:dyDescent="0.25">
      <c r="A31" s="217"/>
      <c r="B31" s="225"/>
      <c r="C31" s="60" t="s">
        <v>8</v>
      </c>
      <c r="D31" s="14"/>
      <c r="E31" s="14"/>
      <c r="F31" s="15">
        <v>1</v>
      </c>
      <c r="G31" s="15">
        <v>3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6">
        <f t="shared" si="1"/>
        <v>4</v>
      </c>
    </row>
    <row r="32" spans="1:18" x14ac:dyDescent="0.25">
      <c r="A32" s="218"/>
      <c r="B32" s="226"/>
      <c r="C32" s="114" t="s">
        <v>9</v>
      </c>
      <c r="D32" s="115"/>
      <c r="E32" s="115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7">
        <f t="shared" si="1"/>
        <v>0</v>
      </c>
    </row>
    <row r="33" spans="1:18" x14ac:dyDescent="0.25">
      <c r="A33" s="216" t="s">
        <v>35</v>
      </c>
      <c r="B33" s="227"/>
      <c r="C33" s="110" t="s">
        <v>51</v>
      </c>
      <c r="D33" s="111">
        <f t="shared" ref="D33:Q33" si="8">SUM(D34:D36)</f>
        <v>0</v>
      </c>
      <c r="E33" s="111">
        <f t="shared" si="8"/>
        <v>1</v>
      </c>
      <c r="F33" s="111">
        <f t="shared" si="8"/>
        <v>0</v>
      </c>
      <c r="G33" s="111">
        <f t="shared" si="8"/>
        <v>0</v>
      </c>
      <c r="H33" s="111">
        <f t="shared" si="8"/>
        <v>0</v>
      </c>
      <c r="I33" s="111">
        <f t="shared" si="8"/>
        <v>0</v>
      </c>
      <c r="J33" s="111">
        <f t="shared" si="8"/>
        <v>0</v>
      </c>
      <c r="K33" s="111">
        <f t="shared" si="8"/>
        <v>0</v>
      </c>
      <c r="L33" s="111">
        <f t="shared" si="8"/>
        <v>0</v>
      </c>
      <c r="M33" s="111">
        <f t="shared" si="8"/>
        <v>0</v>
      </c>
      <c r="N33" s="111">
        <f t="shared" si="8"/>
        <v>0</v>
      </c>
      <c r="O33" s="111">
        <f t="shared" si="8"/>
        <v>0</v>
      </c>
      <c r="P33" s="111">
        <f t="shared" si="8"/>
        <v>0</v>
      </c>
      <c r="Q33" s="111">
        <f t="shared" si="8"/>
        <v>0</v>
      </c>
      <c r="R33" s="112">
        <f>SUM(D33:Q33)</f>
        <v>1</v>
      </c>
    </row>
    <row r="34" spans="1:18" x14ac:dyDescent="0.25">
      <c r="A34" s="217"/>
      <c r="B34" s="199"/>
      <c r="C34" s="60" t="s">
        <v>7</v>
      </c>
      <c r="D34" s="14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6">
        <f>SUM(D34:Q34)</f>
        <v>0</v>
      </c>
    </row>
    <row r="35" spans="1:18" x14ac:dyDescent="0.25">
      <c r="A35" s="217"/>
      <c r="B35" s="199"/>
      <c r="C35" s="60" t="s">
        <v>8</v>
      </c>
      <c r="D35" s="14"/>
      <c r="E35" s="14">
        <v>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6">
        <f t="shared" ref="R35:R36" si="9">SUM(D35:Q35)</f>
        <v>1</v>
      </c>
    </row>
    <row r="36" spans="1:18" x14ac:dyDescent="0.25">
      <c r="A36" s="217"/>
      <c r="B36" s="199"/>
      <c r="C36" s="60" t="s">
        <v>9</v>
      </c>
      <c r="D36" s="14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6">
        <f t="shared" si="9"/>
        <v>0</v>
      </c>
    </row>
    <row r="37" spans="1:18" x14ac:dyDescent="0.25">
      <c r="A37" s="217"/>
      <c r="B37" s="228"/>
      <c r="C37" s="110" t="s">
        <v>52</v>
      </c>
      <c r="D37" s="120">
        <f t="shared" ref="D37:Q37" si="10">SUM(D38:D40)</f>
        <v>0</v>
      </c>
      <c r="E37" s="120">
        <f t="shared" si="10"/>
        <v>4</v>
      </c>
      <c r="F37" s="120">
        <f t="shared" si="10"/>
        <v>5</v>
      </c>
      <c r="G37" s="120">
        <f t="shared" si="10"/>
        <v>0</v>
      </c>
      <c r="H37" s="120">
        <f t="shared" si="10"/>
        <v>0</v>
      </c>
      <c r="I37" s="120">
        <f t="shared" si="10"/>
        <v>0</v>
      </c>
      <c r="J37" s="120">
        <f t="shared" si="10"/>
        <v>0</v>
      </c>
      <c r="K37" s="120">
        <f t="shared" si="10"/>
        <v>0</v>
      </c>
      <c r="L37" s="120">
        <f t="shared" si="10"/>
        <v>0</v>
      </c>
      <c r="M37" s="120">
        <f t="shared" si="10"/>
        <v>0</v>
      </c>
      <c r="N37" s="120">
        <f t="shared" si="10"/>
        <v>0</v>
      </c>
      <c r="O37" s="120">
        <f t="shared" si="10"/>
        <v>0</v>
      </c>
      <c r="P37" s="120">
        <f t="shared" si="10"/>
        <v>0</v>
      </c>
      <c r="Q37" s="120">
        <f t="shared" si="10"/>
        <v>0</v>
      </c>
      <c r="R37" s="112">
        <f>SUM(D37:Q37)</f>
        <v>9</v>
      </c>
    </row>
    <row r="38" spans="1:18" x14ac:dyDescent="0.25">
      <c r="A38" s="217"/>
      <c r="B38" s="229"/>
      <c r="C38" s="60" t="s">
        <v>7</v>
      </c>
      <c r="D38" s="14"/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6">
        <f>SUM(D38:Q38)</f>
        <v>0</v>
      </c>
    </row>
    <row r="39" spans="1:18" x14ac:dyDescent="0.25">
      <c r="A39" s="217"/>
      <c r="B39" s="229"/>
      <c r="C39" s="60" t="s">
        <v>8</v>
      </c>
      <c r="D39" s="14"/>
      <c r="E39" s="14">
        <v>4</v>
      </c>
      <c r="F39" s="15">
        <v>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6">
        <f t="shared" ref="R39:R40" si="11">SUM(D39:Q39)</f>
        <v>9</v>
      </c>
    </row>
    <row r="40" spans="1:18" x14ac:dyDescent="0.25">
      <c r="A40" s="218"/>
      <c r="B40" s="230"/>
      <c r="C40" s="114" t="s">
        <v>9</v>
      </c>
      <c r="D40" s="115"/>
      <c r="E40" s="115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7">
        <f t="shared" si="11"/>
        <v>0</v>
      </c>
    </row>
    <row r="41" spans="1:18" x14ac:dyDescent="0.25">
      <c r="B41" s="211" t="s">
        <v>38</v>
      </c>
      <c r="C41" s="211"/>
      <c r="D41" s="47">
        <f t="shared" ref="D41:Q41" si="12">SUM(D21,D25,D29,D33,D37,D17,D13,D9,D5)</f>
        <v>0</v>
      </c>
      <c r="E41" s="47">
        <f t="shared" si="12"/>
        <v>5</v>
      </c>
      <c r="F41" s="47">
        <f t="shared" si="12"/>
        <v>6</v>
      </c>
      <c r="G41" s="47">
        <f t="shared" si="12"/>
        <v>4</v>
      </c>
      <c r="H41" s="47">
        <f t="shared" si="12"/>
        <v>0</v>
      </c>
      <c r="I41" s="47">
        <f t="shared" si="12"/>
        <v>1</v>
      </c>
      <c r="J41" s="47">
        <f t="shared" si="12"/>
        <v>6</v>
      </c>
      <c r="K41" s="47">
        <f t="shared" si="12"/>
        <v>4</v>
      </c>
      <c r="L41" s="47">
        <f t="shared" si="12"/>
        <v>1</v>
      </c>
      <c r="M41" s="47">
        <f t="shared" si="12"/>
        <v>0</v>
      </c>
      <c r="N41" s="47">
        <f t="shared" si="12"/>
        <v>4.75</v>
      </c>
      <c r="O41" s="47">
        <f t="shared" si="12"/>
        <v>2.75</v>
      </c>
      <c r="P41" s="47">
        <f t="shared" si="12"/>
        <v>0.5</v>
      </c>
      <c r="Q41" s="47">
        <f t="shared" si="12"/>
        <v>5</v>
      </c>
      <c r="R41" s="121">
        <f>SUM(D41:Q41)</f>
        <v>40</v>
      </c>
    </row>
    <row r="42" spans="1:18" x14ac:dyDescent="0.25">
      <c r="C42" s="100" t="s">
        <v>7</v>
      </c>
      <c r="D42" s="42">
        <f t="shared" ref="D42:R44" si="13">SUM(D22,D26,D30,D34,D38,D18,D14,D10,D6)</f>
        <v>0</v>
      </c>
      <c r="E42" s="42">
        <f t="shared" si="13"/>
        <v>0</v>
      </c>
      <c r="F42" s="42">
        <f t="shared" si="13"/>
        <v>0</v>
      </c>
      <c r="G42" s="42">
        <f t="shared" si="13"/>
        <v>0</v>
      </c>
      <c r="H42" s="42">
        <f t="shared" si="13"/>
        <v>0</v>
      </c>
      <c r="I42" s="42">
        <f t="shared" si="13"/>
        <v>1</v>
      </c>
      <c r="J42" s="42">
        <f t="shared" si="13"/>
        <v>2</v>
      </c>
      <c r="K42" s="42">
        <f t="shared" si="13"/>
        <v>4</v>
      </c>
      <c r="L42" s="42">
        <f t="shared" si="13"/>
        <v>1</v>
      </c>
      <c r="M42" s="42">
        <f t="shared" si="13"/>
        <v>0</v>
      </c>
      <c r="N42" s="42">
        <f t="shared" si="13"/>
        <v>0</v>
      </c>
      <c r="O42" s="42">
        <f t="shared" si="13"/>
        <v>0</v>
      </c>
      <c r="P42" s="42">
        <f t="shared" si="13"/>
        <v>0</v>
      </c>
      <c r="Q42" s="42">
        <f t="shared" si="13"/>
        <v>0</v>
      </c>
      <c r="R42" s="42">
        <f t="shared" si="13"/>
        <v>8</v>
      </c>
    </row>
    <row r="43" spans="1:18" x14ac:dyDescent="0.25">
      <c r="C43" s="100" t="s">
        <v>8</v>
      </c>
      <c r="D43" s="42">
        <f t="shared" si="13"/>
        <v>0</v>
      </c>
      <c r="E43" s="42">
        <f t="shared" si="13"/>
        <v>5</v>
      </c>
      <c r="F43" s="42">
        <f t="shared" si="13"/>
        <v>6</v>
      </c>
      <c r="G43" s="42">
        <f t="shared" si="13"/>
        <v>3</v>
      </c>
      <c r="H43" s="42">
        <f t="shared" si="13"/>
        <v>0</v>
      </c>
      <c r="I43" s="42">
        <f t="shared" si="13"/>
        <v>0</v>
      </c>
      <c r="J43" s="42">
        <f t="shared" si="13"/>
        <v>4</v>
      </c>
      <c r="K43" s="42">
        <f t="shared" si="13"/>
        <v>0</v>
      </c>
      <c r="L43" s="42">
        <f t="shared" si="13"/>
        <v>0</v>
      </c>
      <c r="M43" s="42">
        <f t="shared" si="13"/>
        <v>0</v>
      </c>
      <c r="N43" s="42">
        <f t="shared" si="13"/>
        <v>0</v>
      </c>
      <c r="O43" s="42">
        <f t="shared" si="13"/>
        <v>0</v>
      </c>
      <c r="P43" s="42">
        <f t="shared" si="13"/>
        <v>0</v>
      </c>
      <c r="Q43" s="42">
        <f t="shared" si="13"/>
        <v>5</v>
      </c>
      <c r="R43" s="42">
        <f>SUM(R23,R27,R31,R35,R39,R19,R15,R11,R7)</f>
        <v>23</v>
      </c>
    </row>
    <row r="44" spans="1:18" x14ac:dyDescent="0.25">
      <c r="C44" s="101" t="s">
        <v>9</v>
      </c>
      <c r="D44" s="42">
        <f t="shared" si="13"/>
        <v>0</v>
      </c>
      <c r="E44" s="42">
        <f t="shared" si="13"/>
        <v>0</v>
      </c>
      <c r="F44" s="42">
        <f t="shared" si="13"/>
        <v>0</v>
      </c>
      <c r="G44" s="42">
        <f t="shared" si="13"/>
        <v>1</v>
      </c>
      <c r="H44" s="42">
        <f t="shared" si="13"/>
        <v>0</v>
      </c>
      <c r="I44" s="42">
        <f t="shared" si="13"/>
        <v>0</v>
      </c>
      <c r="J44" s="42">
        <f t="shared" si="13"/>
        <v>0</v>
      </c>
      <c r="K44" s="42">
        <f t="shared" si="13"/>
        <v>0</v>
      </c>
      <c r="L44" s="42">
        <f t="shared" si="13"/>
        <v>0</v>
      </c>
      <c r="M44" s="42">
        <f t="shared" si="13"/>
        <v>0</v>
      </c>
      <c r="N44" s="42">
        <f t="shared" si="13"/>
        <v>4.75</v>
      </c>
      <c r="O44" s="42">
        <f t="shared" si="13"/>
        <v>2.75</v>
      </c>
      <c r="P44" s="42">
        <f t="shared" si="13"/>
        <v>0.5</v>
      </c>
      <c r="Q44" s="42">
        <f t="shared" si="13"/>
        <v>0</v>
      </c>
      <c r="R44" s="42">
        <f t="shared" si="13"/>
        <v>9</v>
      </c>
    </row>
    <row r="46" spans="1:18" x14ac:dyDescent="0.25">
      <c r="A46" s="156" t="s">
        <v>5</v>
      </c>
      <c r="B46" s="212" t="s">
        <v>7</v>
      </c>
      <c r="C46" s="213"/>
      <c r="D46" s="32">
        <f>D42</f>
        <v>0</v>
      </c>
      <c r="E46" s="33">
        <f xml:space="preserve"> AVERAGE($D$42:E42)</f>
        <v>0</v>
      </c>
      <c r="F46" s="33">
        <f xml:space="preserve"> AVERAGE($D$42:F42)</f>
        <v>0</v>
      </c>
      <c r="G46" s="33">
        <f xml:space="preserve"> AVERAGE($D$42:G42)</f>
        <v>0</v>
      </c>
      <c r="H46" s="33">
        <f xml:space="preserve"> AVERAGE($D$42:H42)</f>
        <v>0</v>
      </c>
      <c r="I46" s="33">
        <f xml:space="preserve"> AVERAGE($D$42:I42)</f>
        <v>0.16666666666666666</v>
      </c>
      <c r="J46" s="33">
        <f xml:space="preserve"> AVERAGE($D$42:J42)</f>
        <v>0.42857142857142855</v>
      </c>
      <c r="K46" s="33">
        <f xml:space="preserve"> AVERAGE($D$42:K42)</f>
        <v>0.875</v>
      </c>
      <c r="L46" s="33">
        <f xml:space="preserve"> AVERAGE($D$42:L42)</f>
        <v>0.88888888888888884</v>
      </c>
      <c r="M46" s="33">
        <f xml:space="preserve"> AVERAGE($D$42:M42)</f>
        <v>0.8</v>
      </c>
      <c r="N46" s="33">
        <f xml:space="preserve"> AVERAGE($D$42:N42)</f>
        <v>0.72727272727272729</v>
      </c>
      <c r="O46" s="33">
        <f xml:space="preserve"> AVERAGE($D$42:O42)</f>
        <v>0.66666666666666663</v>
      </c>
      <c r="P46" s="33">
        <f xml:space="preserve"> AVERAGE($D$42:P42)</f>
        <v>0.61538461538461542</v>
      </c>
      <c r="Q46" s="33">
        <f xml:space="preserve"> AVERAGE($D$42:Q42)</f>
        <v>0.5714285714285714</v>
      </c>
      <c r="R46" s="38"/>
    </row>
    <row r="47" spans="1:18" x14ac:dyDescent="0.25">
      <c r="A47" s="157"/>
      <c r="B47" s="214" t="s">
        <v>8</v>
      </c>
      <c r="C47" s="182"/>
      <c r="D47" s="38">
        <f>D43</f>
        <v>0</v>
      </c>
      <c r="E47" s="33">
        <f xml:space="preserve"> AVERAGE($D$43:E43)</f>
        <v>2.5</v>
      </c>
      <c r="F47" s="33">
        <f xml:space="preserve"> AVERAGE($D$43:F43)</f>
        <v>3.6666666666666665</v>
      </c>
      <c r="G47" s="33">
        <f xml:space="preserve"> AVERAGE($D$43:G43)</f>
        <v>3.5</v>
      </c>
      <c r="H47" s="33">
        <f xml:space="preserve"> AVERAGE($D$43:H43)</f>
        <v>2.8</v>
      </c>
      <c r="I47" s="33">
        <f xml:space="preserve"> AVERAGE($D$43:I43)</f>
        <v>2.3333333333333335</v>
      </c>
      <c r="J47" s="33">
        <f xml:space="preserve"> AVERAGE($D$43:J43)</f>
        <v>2.5714285714285716</v>
      </c>
      <c r="K47" s="33">
        <f xml:space="preserve"> AVERAGE($D$43:K43)</f>
        <v>2.25</v>
      </c>
      <c r="L47" s="33">
        <f xml:space="preserve"> AVERAGE($D$43:L43)</f>
        <v>2</v>
      </c>
      <c r="M47" s="33">
        <f xml:space="preserve"> AVERAGE($D$43:M43)</f>
        <v>1.8</v>
      </c>
      <c r="N47" s="33">
        <f xml:space="preserve"> AVERAGE($D$43:N43)</f>
        <v>1.6363636363636365</v>
      </c>
      <c r="O47" s="33">
        <f xml:space="preserve"> AVERAGE($D$43:O43)</f>
        <v>1.5</v>
      </c>
      <c r="P47" s="33">
        <f xml:space="preserve"> AVERAGE($D$43:P43)</f>
        <v>1.3846153846153846</v>
      </c>
      <c r="Q47" s="33">
        <f xml:space="preserve"> AVERAGE($D$43:Q43)</f>
        <v>1.6428571428571428</v>
      </c>
      <c r="R47" s="38"/>
    </row>
    <row r="48" spans="1:18" ht="15.75" thickBot="1" x14ac:dyDescent="0.3">
      <c r="A48" s="157"/>
      <c r="B48" s="215" t="s">
        <v>9</v>
      </c>
      <c r="C48" s="184"/>
      <c r="D48" s="34">
        <f>D44</f>
        <v>0</v>
      </c>
      <c r="E48" s="33">
        <f xml:space="preserve"> AVERAGE($D$44:E44)</f>
        <v>0</v>
      </c>
      <c r="F48" s="33">
        <f xml:space="preserve"> AVERAGE($D$44:F44)</f>
        <v>0</v>
      </c>
      <c r="G48" s="33">
        <f xml:space="preserve"> AVERAGE($D$44:G44)</f>
        <v>0.25</v>
      </c>
      <c r="H48" s="33">
        <f xml:space="preserve"> AVERAGE($D$44:H44)</f>
        <v>0.2</v>
      </c>
      <c r="I48" s="33">
        <f xml:space="preserve"> AVERAGE($D$44:I44)</f>
        <v>0.16666666666666666</v>
      </c>
      <c r="J48" s="33">
        <f xml:space="preserve"> AVERAGE($D$44:J44)</f>
        <v>0.14285714285714285</v>
      </c>
      <c r="K48" s="33">
        <f xml:space="preserve"> AVERAGE($D$44:K44)</f>
        <v>0.125</v>
      </c>
      <c r="L48" s="33">
        <f xml:space="preserve"> AVERAGE($D$44:L44)</f>
        <v>0.1111111111111111</v>
      </c>
      <c r="M48" s="33">
        <f xml:space="preserve"> AVERAGE($D$44:M44)</f>
        <v>0.1</v>
      </c>
      <c r="N48" s="33">
        <f xml:space="preserve"> AVERAGE($D$44:N44)</f>
        <v>0.52272727272727271</v>
      </c>
      <c r="O48" s="33">
        <f xml:space="preserve"> AVERAGE($D$44:O44)</f>
        <v>0.70833333333333337</v>
      </c>
      <c r="P48" s="33">
        <f xml:space="preserve"> AVERAGE($D$44:P44)</f>
        <v>0.69230769230769229</v>
      </c>
      <c r="Q48" s="33">
        <f xml:space="preserve"> AVERAGE($D$44:Q44)</f>
        <v>0.6428571428571429</v>
      </c>
      <c r="R48" s="38"/>
    </row>
    <row r="49" spans="1:18" ht="15.75" thickTop="1" x14ac:dyDescent="0.25">
      <c r="A49" s="158"/>
      <c r="B49" s="195" t="s">
        <v>25</v>
      </c>
      <c r="C49" s="196"/>
      <c r="D49" s="35">
        <f>D41</f>
        <v>0</v>
      </c>
      <c r="E49" s="33">
        <f xml:space="preserve"> AVERAGE($D$41:E41)</f>
        <v>2.5</v>
      </c>
      <c r="F49" s="33">
        <f xml:space="preserve"> AVERAGE($D$41:F41)</f>
        <v>3.6666666666666665</v>
      </c>
      <c r="G49" s="33">
        <f xml:space="preserve"> AVERAGE($D$41:G41)</f>
        <v>3.75</v>
      </c>
      <c r="H49" s="33">
        <f xml:space="preserve"> AVERAGE($D$41:H41)</f>
        <v>3</v>
      </c>
      <c r="I49" s="33">
        <f xml:space="preserve"> AVERAGE($D$41:I41)</f>
        <v>2.6666666666666665</v>
      </c>
      <c r="J49" s="33">
        <f xml:space="preserve"> AVERAGE($D$41:J41)</f>
        <v>3.1428571428571428</v>
      </c>
      <c r="K49" s="33">
        <f xml:space="preserve"> AVERAGE($D$41:K41)</f>
        <v>3.25</v>
      </c>
      <c r="L49" s="33">
        <f xml:space="preserve"> AVERAGE($D$41:L41)</f>
        <v>3</v>
      </c>
      <c r="M49" s="33">
        <f xml:space="preserve"> AVERAGE($D$41:M41)</f>
        <v>2.7</v>
      </c>
      <c r="N49" s="33">
        <f xml:space="preserve"> AVERAGE($D$41:N41)</f>
        <v>2.8863636363636362</v>
      </c>
      <c r="O49" s="33">
        <f xml:space="preserve"> AVERAGE($D$41:O41)</f>
        <v>2.875</v>
      </c>
      <c r="P49" s="33">
        <f xml:space="preserve"> AVERAGE($D$41:P41)</f>
        <v>2.6923076923076925</v>
      </c>
      <c r="Q49" s="33">
        <f xml:space="preserve"> AVERAGE($D$41:Q41)</f>
        <v>2.8571428571428572</v>
      </c>
      <c r="R49" s="57"/>
    </row>
    <row r="51" spans="1:18" ht="30" x14ac:dyDescent="0.25">
      <c r="C51" s="23" t="s">
        <v>22</v>
      </c>
      <c r="D51" s="24">
        <v>1</v>
      </c>
      <c r="E51" s="24">
        <v>2</v>
      </c>
      <c r="F51" s="25" t="s">
        <v>23</v>
      </c>
    </row>
    <row r="52" spans="1:18" x14ac:dyDescent="0.25">
      <c r="A52" s="190" t="s">
        <v>24</v>
      </c>
      <c r="B52" s="179" t="s">
        <v>7</v>
      </c>
      <c r="C52" s="180"/>
      <c r="D52" s="26">
        <f xml:space="preserve"> SUM(D42:J42)</f>
        <v>3</v>
      </c>
      <c r="E52" s="26">
        <f xml:space="preserve"> SUM(K42:Q42)</f>
        <v>5</v>
      </c>
      <c r="F52" s="27">
        <f xml:space="preserve"> SUM(D52:E52)</f>
        <v>8</v>
      </c>
    </row>
    <row r="53" spans="1:18" x14ac:dyDescent="0.25">
      <c r="A53" s="191"/>
      <c r="B53" s="181" t="s">
        <v>8</v>
      </c>
      <c r="C53" s="182"/>
      <c r="D53" s="26">
        <f t="shared" ref="D53:D54" si="14" xml:space="preserve"> SUM(D43:J43)</f>
        <v>18</v>
      </c>
      <c r="E53" s="26">
        <f t="shared" ref="E53:E54" si="15" xml:space="preserve"> SUM(K43:Q43)</f>
        <v>5</v>
      </c>
      <c r="F53" s="27">
        <f xml:space="preserve"> SUM(D53:E53)</f>
        <v>23</v>
      </c>
    </row>
    <row r="54" spans="1:18" x14ac:dyDescent="0.25">
      <c r="A54" s="191"/>
      <c r="B54" s="183" t="s">
        <v>9</v>
      </c>
      <c r="C54" s="184"/>
      <c r="D54" s="26">
        <f t="shared" si="14"/>
        <v>1</v>
      </c>
      <c r="E54" s="26">
        <f t="shared" si="15"/>
        <v>8</v>
      </c>
      <c r="F54" s="27">
        <f xml:space="preserve"> SUM(D54:E54)</f>
        <v>9</v>
      </c>
    </row>
    <row r="55" spans="1:18" x14ac:dyDescent="0.25">
      <c r="A55" s="192"/>
      <c r="B55" s="193" t="s">
        <v>25</v>
      </c>
      <c r="C55" s="194"/>
      <c r="D55" s="26">
        <f xml:space="preserve"> SUM(D41:J41)</f>
        <v>22</v>
      </c>
      <c r="E55" s="26">
        <f xml:space="preserve"> SUM(K41:Q41)</f>
        <v>18</v>
      </c>
      <c r="F55" s="27">
        <f xml:space="preserve"> SUM(D55:E55)</f>
        <v>40</v>
      </c>
    </row>
    <row r="57" spans="1:18" x14ac:dyDescent="0.25">
      <c r="A57" s="178" t="s">
        <v>26</v>
      </c>
      <c r="B57" s="179" t="s">
        <v>7</v>
      </c>
      <c r="C57" s="180"/>
      <c r="D57" s="31">
        <f xml:space="preserve"> D52</f>
        <v>3</v>
      </c>
      <c r="E57" s="31">
        <f xml:space="preserve"> AVERAGE(D52:E52)</f>
        <v>4</v>
      </c>
    </row>
    <row r="58" spans="1:18" x14ac:dyDescent="0.25">
      <c r="A58" s="178"/>
      <c r="B58" s="181" t="s">
        <v>8</v>
      </c>
      <c r="C58" s="182"/>
      <c r="D58" s="31">
        <f xml:space="preserve"> D53</f>
        <v>18</v>
      </c>
      <c r="E58" s="31">
        <f xml:space="preserve"> AVERAGE(D53:E53)</f>
        <v>11.5</v>
      </c>
    </row>
    <row r="59" spans="1:18" x14ac:dyDescent="0.25">
      <c r="A59" s="178"/>
      <c r="B59" s="183" t="s">
        <v>9</v>
      </c>
      <c r="C59" s="184"/>
      <c r="D59" s="31">
        <f xml:space="preserve"> D54</f>
        <v>1</v>
      </c>
      <c r="E59" s="31">
        <f xml:space="preserve"> AVERAGE(D54:E54)</f>
        <v>4.5</v>
      </c>
    </row>
    <row r="60" spans="1:18" x14ac:dyDescent="0.25">
      <c r="A60" s="178"/>
      <c r="B60" s="185" t="s">
        <v>25</v>
      </c>
      <c r="C60" s="186"/>
      <c r="D60" s="31">
        <f xml:space="preserve"> D55</f>
        <v>22</v>
      </c>
      <c r="E60" s="31">
        <f xml:space="preserve"> AVERAGE(D55:E55)</f>
        <v>20</v>
      </c>
    </row>
    <row r="62" spans="1:18" x14ac:dyDescent="0.25">
      <c r="B62" s="122"/>
    </row>
  </sheetData>
  <mergeCells count="29">
    <mergeCell ref="A52:A55"/>
    <mergeCell ref="B52:C52"/>
    <mergeCell ref="B53:C53"/>
    <mergeCell ref="B54:C54"/>
    <mergeCell ref="B55:C55"/>
    <mergeCell ref="A57:A60"/>
    <mergeCell ref="B57:C57"/>
    <mergeCell ref="B58:C58"/>
    <mergeCell ref="B59:C59"/>
    <mergeCell ref="B60:C60"/>
    <mergeCell ref="A33:A40"/>
    <mergeCell ref="B33:B36"/>
    <mergeCell ref="B37:B40"/>
    <mergeCell ref="B41:C41"/>
    <mergeCell ref="A46:A49"/>
    <mergeCell ref="B46:C46"/>
    <mergeCell ref="B47:C47"/>
    <mergeCell ref="B48:C48"/>
    <mergeCell ref="B49:C49"/>
    <mergeCell ref="D1:J1"/>
    <mergeCell ref="K1:Q1"/>
    <mergeCell ref="A5:A32"/>
    <mergeCell ref="B5:B8"/>
    <mergeCell ref="B9:B12"/>
    <mergeCell ref="B13:B16"/>
    <mergeCell ref="B17:B20"/>
    <mergeCell ref="B21:B24"/>
    <mergeCell ref="B25:B28"/>
    <mergeCell ref="B29:B3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Sp1</vt:lpstr>
      <vt:lpstr>Sp2</vt:lpstr>
      <vt:lpstr>Sp3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2015-02-10T03:26:20Z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2001c0dc-37cc-44c3-aa2f-ac065def1050</vt:lpwstr>
  </property>
</Properties>
</file>