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295" activeTab="3"/>
  </bookViews>
  <sheets>
    <sheet name="Product" sheetId="1" r:id="rId1"/>
    <sheet name="Sp1" sheetId="3" r:id="rId2"/>
    <sheet name="Sp2" sheetId="4" r:id="rId3"/>
    <sheet name="Sp3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36" i="1" l="1"/>
  <c r="I36" i="1" s="1"/>
  <c r="I35" i="1"/>
  <c r="H35" i="1"/>
  <c r="I31" i="1"/>
  <c r="H31" i="1"/>
  <c r="I30" i="1"/>
  <c r="H30" i="1"/>
  <c r="I26" i="1"/>
  <c r="H26" i="1"/>
  <c r="Z14" i="1"/>
  <c r="AA14" i="1"/>
  <c r="AB14" i="1"/>
  <c r="AC14" i="1"/>
  <c r="AD14" i="1"/>
  <c r="AE14" i="1"/>
  <c r="AF14" i="1"/>
  <c r="AG14" i="1"/>
  <c r="AH14" i="1"/>
  <c r="Y14" i="1"/>
  <c r="Z13" i="1"/>
  <c r="AA13" i="1"/>
  <c r="AB13" i="1"/>
  <c r="AC13" i="1"/>
  <c r="AD13" i="1"/>
  <c r="AE13" i="1"/>
  <c r="AF13" i="1"/>
  <c r="AG13" i="1"/>
  <c r="AH13" i="1"/>
  <c r="Y13" i="1"/>
  <c r="I25" i="1"/>
  <c r="H25" i="1"/>
  <c r="G25" i="1"/>
  <c r="Z18" i="1"/>
  <c r="AA18" i="1"/>
  <c r="AB18" i="1"/>
  <c r="AC18" i="1" s="1"/>
  <c r="AD18" i="1" s="1"/>
  <c r="AE18" i="1" s="1"/>
  <c r="AF18" i="1" s="1"/>
  <c r="AG18" i="1" s="1"/>
  <c r="AH18" i="1" s="1"/>
  <c r="Y18" i="1"/>
  <c r="Z9" i="1"/>
  <c r="AA9" i="1"/>
  <c r="AB9" i="1"/>
  <c r="AC9" i="1"/>
  <c r="AD9" i="1"/>
  <c r="AE9" i="1"/>
  <c r="AF9" i="1"/>
  <c r="AG9" i="1"/>
  <c r="AH9" i="1"/>
  <c r="Y9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Y19" i="1" l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Z19" i="1" l="1"/>
  <c r="L28" i="4"/>
  <c r="X8" i="1" s="1"/>
  <c r="K28" i="4"/>
  <c r="W8" i="1" s="1"/>
  <c r="J28" i="4"/>
  <c r="V8" i="1" s="1"/>
  <c r="I28" i="4"/>
  <c r="H28" i="4"/>
  <c r="T8" i="1" s="1"/>
  <c r="G28" i="4"/>
  <c r="S8" i="1" s="1"/>
  <c r="F28" i="4"/>
  <c r="R8" i="1" s="1"/>
  <c r="E28" i="4"/>
  <c r="Q8" i="1" s="1"/>
  <c r="D28" i="4"/>
  <c r="L27" i="4"/>
  <c r="X7" i="1" s="1"/>
  <c r="K27" i="4"/>
  <c r="W7" i="1" s="1"/>
  <c r="J27" i="4"/>
  <c r="V7" i="1" s="1"/>
  <c r="I27" i="4"/>
  <c r="H27" i="4"/>
  <c r="T7" i="1" s="1"/>
  <c r="G27" i="4"/>
  <c r="S7" i="1" s="1"/>
  <c r="F27" i="4"/>
  <c r="R7" i="1" s="1"/>
  <c r="E27" i="4"/>
  <c r="Q7" i="1" s="1"/>
  <c r="D27" i="4"/>
  <c r="L26" i="4"/>
  <c r="X6" i="1" s="1"/>
  <c r="K26" i="4"/>
  <c r="W6" i="1" s="1"/>
  <c r="J26" i="4"/>
  <c r="V6" i="1" s="1"/>
  <c r="I26" i="4"/>
  <c r="H26" i="4"/>
  <c r="T6" i="1" s="1"/>
  <c r="G26" i="4"/>
  <c r="S6" i="1" s="1"/>
  <c r="F26" i="4"/>
  <c r="R6" i="1" s="1"/>
  <c r="E26" i="4"/>
  <c r="Q6" i="1" s="1"/>
  <c r="D26" i="4"/>
  <c r="M24" i="4"/>
  <c r="M23" i="4"/>
  <c r="M22" i="4"/>
  <c r="L21" i="4"/>
  <c r="K21" i="4"/>
  <c r="J21" i="4"/>
  <c r="I21" i="4"/>
  <c r="H21" i="4"/>
  <c r="G21" i="4"/>
  <c r="F21" i="4"/>
  <c r="E21" i="4"/>
  <c r="D21" i="4"/>
  <c r="M20" i="4"/>
  <c r="M19" i="4"/>
  <c r="M18" i="4"/>
  <c r="L17" i="4"/>
  <c r="K17" i="4"/>
  <c r="J17" i="4"/>
  <c r="I17" i="4"/>
  <c r="H17" i="4"/>
  <c r="G17" i="4"/>
  <c r="F17" i="4"/>
  <c r="E17" i="4"/>
  <c r="D17" i="4"/>
  <c r="M16" i="4"/>
  <c r="M15" i="4"/>
  <c r="M14" i="4"/>
  <c r="L13" i="4"/>
  <c r="K13" i="4"/>
  <c r="J13" i="4"/>
  <c r="I13" i="4"/>
  <c r="H13" i="4"/>
  <c r="G13" i="4"/>
  <c r="F13" i="4"/>
  <c r="E13" i="4"/>
  <c r="D13" i="4"/>
  <c r="M12" i="4"/>
  <c r="M11" i="4"/>
  <c r="M10" i="4"/>
  <c r="L9" i="4"/>
  <c r="K9" i="4"/>
  <c r="J9" i="4"/>
  <c r="I9" i="4"/>
  <c r="H9" i="4"/>
  <c r="G9" i="4"/>
  <c r="F9" i="4"/>
  <c r="E9" i="4"/>
  <c r="D9" i="4"/>
  <c r="M8" i="4"/>
  <c r="M7" i="4"/>
  <c r="M27" i="4" s="1"/>
  <c r="M6" i="4"/>
  <c r="L5" i="4"/>
  <c r="L25" i="4" s="1"/>
  <c r="X9" i="1" s="1"/>
  <c r="K5" i="4"/>
  <c r="J5" i="4"/>
  <c r="I5" i="4"/>
  <c r="H5" i="4"/>
  <c r="G5" i="4"/>
  <c r="G25" i="4" s="1"/>
  <c r="S9" i="1" s="1"/>
  <c r="F5" i="4"/>
  <c r="F25" i="4" s="1"/>
  <c r="R9" i="1" s="1"/>
  <c r="E5" i="4"/>
  <c r="D5" i="4"/>
  <c r="D25" i="4" s="1"/>
  <c r="AA19" i="1" l="1"/>
  <c r="D37" i="4"/>
  <c r="P7" i="1"/>
  <c r="U6" i="1"/>
  <c r="G23" i="1" s="1"/>
  <c r="E36" i="4"/>
  <c r="E38" i="4"/>
  <c r="U8" i="1"/>
  <c r="P9" i="1"/>
  <c r="D36" i="4"/>
  <c r="P6" i="1"/>
  <c r="D38" i="4"/>
  <c r="P8" i="1"/>
  <c r="U7" i="1"/>
  <c r="G24" i="1" s="1"/>
  <c r="E37" i="4"/>
  <c r="F24" i="1"/>
  <c r="H25" i="4"/>
  <c r="T9" i="1" s="1"/>
  <c r="I25" i="4"/>
  <c r="J25" i="4"/>
  <c r="V9" i="1" s="1"/>
  <c r="M28" i="4"/>
  <c r="M26" i="4"/>
  <c r="F36" i="4"/>
  <c r="M9" i="4"/>
  <c r="J31" i="4"/>
  <c r="K25" i="4"/>
  <c r="W9" i="1" s="1"/>
  <c r="K31" i="4"/>
  <c r="M17" i="4"/>
  <c r="D30" i="4"/>
  <c r="E25" i="4"/>
  <c r="D39" i="4" s="1"/>
  <c r="M13" i="4"/>
  <c r="M21" i="4"/>
  <c r="D33" i="4"/>
  <c r="G32" i="4"/>
  <c r="D31" i="4"/>
  <c r="L31" i="4"/>
  <c r="H32" i="4"/>
  <c r="E31" i="4"/>
  <c r="I32" i="4"/>
  <c r="F31" i="4"/>
  <c r="J32" i="4"/>
  <c r="G31" i="4"/>
  <c r="K32" i="4"/>
  <c r="M5" i="4"/>
  <c r="H31" i="4"/>
  <c r="D32" i="4"/>
  <c r="L32" i="4"/>
  <c r="I31" i="4"/>
  <c r="E32" i="4"/>
  <c r="F30" i="4"/>
  <c r="F32" i="4"/>
  <c r="E24" i="1"/>
  <c r="E25" i="1"/>
  <c r="E26" i="1"/>
  <c r="E23" i="1"/>
  <c r="E28" i="1" s="1"/>
  <c r="D24" i="1"/>
  <c r="D25" i="1"/>
  <c r="D26" i="1"/>
  <c r="D23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I31" i="3" s="1"/>
  <c r="E27" i="3"/>
  <c r="F27" i="3"/>
  <c r="O31" i="3" s="1"/>
  <c r="G27" i="3"/>
  <c r="H27" i="3"/>
  <c r="I27" i="3"/>
  <c r="J27" i="3"/>
  <c r="K27" i="3"/>
  <c r="L27" i="3"/>
  <c r="M27" i="3"/>
  <c r="N27" i="3"/>
  <c r="O27" i="3"/>
  <c r="D28" i="3"/>
  <c r="I32" i="3" s="1"/>
  <c r="E28" i="3"/>
  <c r="F28" i="3"/>
  <c r="K32" i="3" s="1"/>
  <c r="G28" i="3"/>
  <c r="H28" i="3"/>
  <c r="I28" i="3"/>
  <c r="J28" i="3"/>
  <c r="K28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 s="1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 s="1"/>
  <c r="AB19" i="1" l="1"/>
  <c r="G30" i="4"/>
  <c r="F25" i="1"/>
  <c r="P27" i="3"/>
  <c r="M31" i="3"/>
  <c r="G31" i="3"/>
  <c r="M32" i="3"/>
  <c r="G32" i="3"/>
  <c r="L31" i="3"/>
  <c r="F31" i="3"/>
  <c r="L32" i="3"/>
  <c r="F32" i="3"/>
  <c r="F23" i="1"/>
  <c r="G28" i="1" s="1"/>
  <c r="K31" i="3"/>
  <c r="D33" i="3"/>
  <c r="E30" i="4"/>
  <c r="U9" i="1"/>
  <c r="G26" i="1" s="1"/>
  <c r="E39" i="4"/>
  <c r="F30" i="1"/>
  <c r="G30" i="1"/>
  <c r="I25" i="3"/>
  <c r="O32" i="3"/>
  <c r="P18" i="1"/>
  <c r="Q18" i="1" s="1"/>
  <c r="R18" i="1" s="1"/>
  <c r="S18" i="1" s="1"/>
  <c r="T18" i="1" s="1"/>
  <c r="U18" i="1" s="1"/>
  <c r="V18" i="1" s="1"/>
  <c r="W18" i="1" s="1"/>
  <c r="X18" i="1" s="1"/>
  <c r="H33" i="4"/>
  <c r="E33" i="4"/>
  <c r="Q9" i="1"/>
  <c r="F33" i="4"/>
  <c r="G33" i="4"/>
  <c r="H30" i="4"/>
  <c r="F29" i="1"/>
  <c r="G29" i="1"/>
  <c r="J30" i="4"/>
  <c r="I33" i="4"/>
  <c r="I30" i="4"/>
  <c r="K30" i="4"/>
  <c r="D41" i="4"/>
  <c r="E41" i="4"/>
  <c r="L30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D33" i="1"/>
  <c r="E33" i="1" s="1"/>
  <c r="F33" i="1" s="1"/>
  <c r="G33" i="1" s="1"/>
  <c r="D35" i="1"/>
  <c r="E35" i="1" s="1"/>
  <c r="F35" i="1" s="1"/>
  <c r="G35" i="1" s="1"/>
  <c r="E30" i="1"/>
  <c r="D29" i="1"/>
  <c r="D31" i="1"/>
  <c r="D34" i="1"/>
  <c r="E34" i="1" s="1"/>
  <c r="F34" i="1" s="1"/>
  <c r="G34" i="1" s="1"/>
  <c r="D36" i="1"/>
  <c r="E36" i="1" s="1"/>
  <c r="E29" i="1"/>
  <c r="E31" i="1"/>
  <c r="E25" i="3"/>
  <c r="L30" i="3" s="1"/>
  <c r="E38" i="3"/>
  <c r="M25" i="3"/>
  <c r="O25" i="3"/>
  <c r="E36" i="3"/>
  <c r="F36" i="3" s="1"/>
  <c r="G25" i="3"/>
  <c r="H25" i="3"/>
  <c r="P26" i="3"/>
  <c r="D36" i="3"/>
  <c r="D41" i="3" s="1"/>
  <c r="J25" i="3"/>
  <c r="E37" i="3"/>
  <c r="E41" i="3"/>
  <c r="D38" i="3"/>
  <c r="D37" i="3"/>
  <c r="P17" i="3"/>
  <c r="K25" i="3"/>
  <c r="F25" i="3"/>
  <c r="N25" i="3"/>
  <c r="P13" i="3"/>
  <c r="P9" i="3"/>
  <c r="P21" i="3"/>
  <c r="L25" i="3"/>
  <c r="P5" i="3"/>
  <c r="AC19" i="1" l="1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Q19" i="1"/>
  <c r="R19" i="1" s="1"/>
  <c r="S19" i="1" s="1"/>
  <c r="T19" i="1" s="1"/>
  <c r="U19" i="1" s="1"/>
  <c r="V19" i="1" s="1"/>
  <c r="W19" i="1" s="1"/>
  <c r="X19" i="1" s="1"/>
  <c r="F26" i="1"/>
  <c r="F39" i="4"/>
  <c r="D44" i="4"/>
  <c r="P25" i="3"/>
  <c r="F38" i="3"/>
  <c r="E43" i="3"/>
  <c r="D43" i="3"/>
  <c r="E42" i="3"/>
  <c r="D42" i="3"/>
  <c r="D39" i="3"/>
  <c r="AD19" i="1" l="1"/>
  <c r="F31" i="1"/>
  <c r="G31" i="1"/>
  <c r="F36" i="1"/>
  <c r="G36" i="1" s="1"/>
  <c r="E44" i="3"/>
  <c r="F39" i="3"/>
  <c r="D44" i="3"/>
  <c r="AE19" i="1" l="1"/>
  <c r="AF19" i="1" l="1"/>
  <c r="AG19" i="1" l="1"/>
  <c r="AH19" i="1" l="1"/>
</calcChain>
</file>

<file path=xl/sharedStrings.xml><?xml version="1.0" encoding="utf-8"?>
<sst xmlns="http://schemas.openxmlformats.org/spreadsheetml/2006/main" count="141" uniqueCount="45">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</sst>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0" fillId="0" borderId="2" xfId="0" applyBorder="1"/>
    <xf numFmtId="0" fontId="0" fillId="0" borderId="3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2" fontId="0" fillId="0" borderId="13" xfId="0" applyNumberFormat="1" applyBorder="1"/>
    <xf numFmtId="2" fontId="0" fillId="0" borderId="15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Product!$D$14:$X$14</c:f>
              <c:numCache>
                <c:formatCode>0.00</c:formatCode>
                <c:ptCount val="21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Product!$D$9:$X$9</c:f>
              <c:numCache>
                <c:formatCode>General</c:formatCode>
                <c:ptCount val="21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11128"/>
        <c:axId val="273206424"/>
      </c:lineChart>
      <c:dateAx>
        <c:axId val="2732111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73206424"/>
        <c:crosses val="autoZero"/>
        <c:auto val="1"/>
        <c:lblOffset val="100"/>
        <c:baseTimeUnit val="days"/>
      </c:dateAx>
      <c:valAx>
        <c:axId val="273206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321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93024"/>
        <c:axId val="335892632"/>
      </c:lineChart>
      <c:dateAx>
        <c:axId val="3358930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5892632"/>
        <c:crosses val="autoZero"/>
        <c:auto val="1"/>
        <c:lblOffset val="100"/>
        <c:baseTimeUnit val="days"/>
      </c:dateAx>
      <c:valAx>
        <c:axId val="335892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93808"/>
        <c:axId val="335894200"/>
      </c:lineChart>
      <c:dateAx>
        <c:axId val="3358938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5894200"/>
        <c:crosses val="autoZero"/>
        <c:auto val="1"/>
        <c:lblOffset val="100"/>
        <c:baseTimeUnit val="days"/>
      </c:dateAx>
      <c:valAx>
        <c:axId val="335894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9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74840"/>
        <c:axId val="336473664"/>
      </c:lineChart>
      <c:dateAx>
        <c:axId val="3364748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6473664"/>
        <c:crosses val="autoZero"/>
        <c:auto val="1"/>
        <c:lblOffset val="100"/>
        <c:baseTimeUnit val="days"/>
      </c:dateAx>
      <c:valAx>
        <c:axId val="336473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647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75624"/>
        <c:axId val="336477192"/>
      </c:lineChart>
      <c:dateAx>
        <c:axId val="3364756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6477192"/>
        <c:crosses val="autoZero"/>
        <c:auto val="1"/>
        <c:lblOffset val="100"/>
        <c:baseTimeUnit val="days"/>
      </c:dateAx>
      <c:valAx>
        <c:axId val="336477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647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0.44444444444444442</c:v>
                </c:pt>
                <c:pt idx="3">
                  <c:v>0.33333333333333331</c:v>
                </c:pt>
                <c:pt idx="4">
                  <c:v>1.59375</c:v>
                </c:pt>
                <c:pt idx="5">
                  <c:v>2.5952380952380953</c:v>
                </c:pt>
                <c:pt idx="6">
                  <c:v>2.2708333333333335</c:v>
                </c:pt>
                <c:pt idx="7">
                  <c:v>2.0185185185185186</c:v>
                </c:pt>
                <c:pt idx="8">
                  <c:v>1.8166666666666667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77584"/>
        <c:axId val="336473272"/>
      </c:lineChart>
      <c:dateAx>
        <c:axId val="3364775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6473272"/>
        <c:crosses val="autoZero"/>
        <c:auto val="1"/>
        <c:lblOffset val="100"/>
        <c:baseTimeUnit val="days"/>
      </c:dateAx>
      <c:valAx>
        <c:axId val="336473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647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76016"/>
        <c:axId val="336478368"/>
      </c:lineChart>
      <c:dateAx>
        <c:axId val="3364760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6478368"/>
        <c:crosses val="autoZero"/>
        <c:auto val="1"/>
        <c:lblOffset val="100"/>
        <c:baseTimeUnit val="days"/>
      </c:dateAx>
      <c:valAx>
        <c:axId val="336478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647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74056"/>
        <c:axId val="336477976"/>
      </c:lineChart>
      <c:dateAx>
        <c:axId val="3364740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6477976"/>
        <c:crosses val="autoZero"/>
        <c:auto val="1"/>
        <c:lblOffset val="100"/>
        <c:baseTimeUnit val="days"/>
      </c:dateAx>
      <c:valAx>
        <c:axId val="336477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647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Product!$D$11:$X$11</c:f>
              <c:numCache>
                <c:formatCode>0.00</c:formatCode>
                <c:ptCount val="21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Product!$D$6:$X$6</c:f>
              <c:numCache>
                <c:formatCode>General</c:formatCode>
                <c:ptCount val="21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09560"/>
        <c:axId val="273204856"/>
      </c:lineChart>
      <c:dateAx>
        <c:axId val="2732095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73204856"/>
        <c:crosses val="autoZero"/>
        <c:auto val="1"/>
        <c:lblOffset val="100"/>
        <c:baseTimeUnit val="days"/>
      </c:dateAx>
      <c:valAx>
        <c:axId val="273204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32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Product!$D$12:$X$12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Product!$D$7:$X$7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06032"/>
        <c:axId val="273204072"/>
      </c:lineChart>
      <c:dateAx>
        <c:axId val="2732060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73204072"/>
        <c:crosses val="autoZero"/>
        <c:auto val="1"/>
        <c:lblOffset val="100"/>
        <c:baseTimeUnit val="days"/>
      </c:dateAx>
      <c:valAx>
        <c:axId val="273204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320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Product!$D$13:$X$13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Product!$D$8:$X$8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08384"/>
        <c:axId val="139700592"/>
      </c:lineChart>
      <c:dateAx>
        <c:axId val="2732083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9700592"/>
        <c:crosses val="autoZero"/>
        <c:auto val="1"/>
        <c:lblOffset val="100"/>
        <c:baseTimeUnit val="days"/>
      </c:dateAx>
      <c:valAx>
        <c:axId val="139700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32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Product!$D$31:$G$31</c:f>
              <c:numCache>
                <c:formatCode>0.0</c:formatCode>
                <c:ptCount val="4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Product!$D$26:$G$26</c:f>
              <c:numCache>
                <c:formatCode>0.0</c:formatCode>
                <c:ptCount val="4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91848"/>
        <c:axId val="335886752"/>
      </c:lineChart>
      <c:catAx>
        <c:axId val="33589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886752"/>
        <c:crosses val="autoZero"/>
        <c:auto val="1"/>
        <c:lblAlgn val="ctr"/>
        <c:lblOffset val="100"/>
        <c:noMultiLvlLbl val="1"/>
      </c:catAx>
      <c:valAx>
        <c:axId val="335886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3589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Product!$D$28:$G$28</c:f>
              <c:numCache>
                <c:formatCode>0.0</c:formatCode>
                <c:ptCount val="4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Product!$D$23:$G$23</c:f>
              <c:numCache>
                <c:formatCode>0.0</c:formatCode>
                <c:ptCount val="4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88712"/>
        <c:axId val="335890672"/>
      </c:lineChart>
      <c:catAx>
        <c:axId val="33588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890672"/>
        <c:crosses val="autoZero"/>
        <c:auto val="1"/>
        <c:lblAlgn val="ctr"/>
        <c:lblOffset val="100"/>
        <c:noMultiLvlLbl val="1"/>
      </c:catAx>
      <c:valAx>
        <c:axId val="335890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3588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Product!$D$29:$G$29</c:f>
              <c:numCache>
                <c:formatCode>0.0</c:formatCode>
                <c:ptCount val="4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Product!$D$24:$G$24</c:f>
              <c:numCache>
                <c:formatCode>0.0</c:formatCode>
                <c:ptCount val="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89496"/>
        <c:axId val="335889888"/>
      </c:lineChart>
      <c:catAx>
        <c:axId val="33588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889888"/>
        <c:crosses val="autoZero"/>
        <c:auto val="1"/>
        <c:lblAlgn val="ctr"/>
        <c:lblOffset val="100"/>
        <c:noMultiLvlLbl val="1"/>
      </c:catAx>
      <c:valAx>
        <c:axId val="335889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3588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Product!$D$30:$G$30</c:f>
              <c:numCache>
                <c:formatCode>0.0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Product!$D$25:$G$25</c:f>
              <c:numCache>
                <c:formatCode>0.0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87536"/>
        <c:axId val="335887928"/>
      </c:lineChart>
      <c:catAx>
        <c:axId val="33588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887928"/>
        <c:crosses val="autoZero"/>
        <c:auto val="1"/>
        <c:lblAlgn val="ctr"/>
        <c:lblOffset val="100"/>
        <c:noMultiLvlLbl val="1"/>
      </c:catAx>
      <c:valAx>
        <c:axId val="335887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3588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91064"/>
        <c:axId val="335891456"/>
      </c:lineChart>
      <c:dateAx>
        <c:axId val="3358910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5891456"/>
        <c:crosses val="autoZero"/>
        <c:auto val="1"/>
        <c:lblOffset val="100"/>
        <c:baseTimeUnit val="days"/>
      </c:dateAx>
      <c:valAx>
        <c:axId val="335891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9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6"/>
  <sheetViews>
    <sheetView topLeftCell="B1" workbookViewId="0">
      <selection activeCell="L28" sqref="L28"/>
    </sheetView>
  </sheetViews>
  <sheetFormatPr defaultRowHeight="15" x14ac:dyDescent="0.25"/>
  <cols>
    <col min="3" max="3" width="15" customWidth="1"/>
  </cols>
  <sheetData>
    <row r="2" spans="2:34" x14ac:dyDescent="0.25">
      <c r="D2" s="102" t="s">
        <v>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  <c r="P2" s="102" t="s">
        <v>39</v>
      </c>
      <c r="Q2" s="103"/>
      <c r="R2" s="103"/>
      <c r="S2" s="103"/>
      <c r="T2" s="103"/>
      <c r="U2" s="103"/>
      <c r="V2" s="103"/>
      <c r="W2" s="103"/>
      <c r="X2" s="104"/>
      <c r="Y2" s="102" t="s">
        <v>42</v>
      </c>
      <c r="Z2" s="103"/>
      <c r="AA2" s="103"/>
      <c r="AB2" s="103"/>
      <c r="AC2" s="103"/>
      <c r="AD2" s="103"/>
      <c r="AE2" s="103"/>
      <c r="AF2" s="103"/>
      <c r="AG2" s="103"/>
      <c r="AH2" s="104"/>
    </row>
    <row r="3" spans="2:34" x14ac:dyDescent="0.25">
      <c r="D3" s="108" t="s">
        <v>1</v>
      </c>
      <c r="E3" s="109"/>
      <c r="F3" s="109"/>
      <c r="G3" s="109"/>
      <c r="H3" s="109"/>
      <c r="I3" s="109"/>
      <c r="J3" s="102" t="s">
        <v>2</v>
      </c>
      <c r="K3" s="103"/>
      <c r="L3" s="103"/>
      <c r="M3" s="103"/>
      <c r="N3" s="103"/>
      <c r="O3" s="104"/>
      <c r="P3" s="102" t="s">
        <v>40</v>
      </c>
      <c r="Q3" s="103"/>
      <c r="R3" s="103"/>
      <c r="S3" s="103"/>
      <c r="T3" s="103"/>
      <c r="U3" s="102" t="s">
        <v>41</v>
      </c>
      <c r="V3" s="103"/>
      <c r="W3" s="103"/>
      <c r="X3" s="104"/>
      <c r="Y3" s="102" t="s">
        <v>43</v>
      </c>
      <c r="Z3" s="103"/>
      <c r="AA3" s="103"/>
      <c r="AB3" s="103"/>
      <c r="AC3" s="103"/>
      <c r="AD3" s="102" t="s">
        <v>44</v>
      </c>
      <c r="AE3" s="103"/>
      <c r="AF3" s="103"/>
      <c r="AG3" s="103"/>
      <c r="AH3" s="104"/>
    </row>
    <row r="4" spans="2:34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">
        <v>41983</v>
      </c>
      <c r="Y4" s="1">
        <v>42023</v>
      </c>
      <c r="Z4" s="1">
        <v>42024</v>
      </c>
      <c r="AA4" s="1">
        <v>42025</v>
      </c>
      <c r="AB4" s="1">
        <v>42026</v>
      </c>
      <c r="AC4" s="1">
        <v>42027</v>
      </c>
      <c r="AD4" s="1">
        <v>42030</v>
      </c>
      <c r="AE4" s="1">
        <v>42031</v>
      </c>
      <c r="AF4" s="1">
        <v>42032</v>
      </c>
      <c r="AG4" s="1">
        <v>42033</v>
      </c>
      <c r="AH4" s="1">
        <v>42034</v>
      </c>
    </row>
    <row r="5" spans="2:34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</row>
    <row r="6" spans="2:34" x14ac:dyDescent="0.25">
      <c r="B6" s="110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80">
        <f>'Sp2'!L26</f>
        <v>0</v>
      </c>
      <c r="Y6" s="78"/>
      <c r="Z6" s="79"/>
      <c r="AA6" s="79"/>
      <c r="AB6" s="79"/>
      <c r="AC6" s="79"/>
      <c r="AD6" s="79"/>
      <c r="AE6" s="79"/>
      <c r="AF6" s="79"/>
      <c r="AG6" s="79"/>
      <c r="AH6" s="80"/>
    </row>
    <row r="7" spans="2:34" x14ac:dyDescent="0.25">
      <c r="B7" s="111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6">
        <f>'Sp2'!L27</f>
        <v>0</v>
      </c>
      <c r="Y7" s="65"/>
      <c r="Z7" s="63"/>
      <c r="AA7" s="63"/>
      <c r="AB7" s="63"/>
      <c r="AC7" s="63"/>
      <c r="AD7" s="63"/>
      <c r="AE7" s="63"/>
      <c r="AF7" s="63"/>
      <c r="AG7" s="63"/>
      <c r="AH7" s="66"/>
    </row>
    <row r="8" spans="2:34" x14ac:dyDescent="0.25">
      <c r="B8" s="111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6">
        <f>'Sp2'!L28</f>
        <v>0</v>
      </c>
      <c r="Y8" s="65">
        <v>0</v>
      </c>
      <c r="Z8" s="63">
        <v>0</v>
      </c>
      <c r="AA8" s="63">
        <v>1</v>
      </c>
      <c r="AB8" s="63">
        <v>0</v>
      </c>
      <c r="AC8" s="63">
        <v>0</v>
      </c>
      <c r="AD8" s="63">
        <v>0</v>
      </c>
      <c r="AE8" s="63">
        <v>4.75</v>
      </c>
      <c r="AF8" s="63">
        <v>0</v>
      </c>
      <c r="AG8" s="63">
        <v>2.75</v>
      </c>
      <c r="AH8" s="66">
        <v>0.5</v>
      </c>
    </row>
    <row r="9" spans="2:34" x14ac:dyDescent="0.25">
      <c r="B9" s="112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74">
        <f>'Sp2'!L25</f>
        <v>0</v>
      </c>
      <c r="Y9" s="72">
        <f>SUM(Y6:Y8)</f>
        <v>0</v>
      </c>
      <c r="Z9" s="72">
        <f t="shared" ref="Z9:AH9" si="0">SUM(Z6:Z8)</f>
        <v>0</v>
      </c>
      <c r="AA9" s="72">
        <f t="shared" si="0"/>
        <v>1</v>
      </c>
      <c r="AB9" s="72">
        <f t="shared" si="0"/>
        <v>0</v>
      </c>
      <c r="AC9" s="72">
        <f t="shared" si="0"/>
        <v>0</v>
      </c>
      <c r="AD9" s="72">
        <f t="shared" si="0"/>
        <v>0</v>
      </c>
      <c r="AE9" s="72">
        <f t="shared" si="0"/>
        <v>4.75</v>
      </c>
      <c r="AF9" s="72">
        <f t="shared" si="0"/>
        <v>0</v>
      </c>
      <c r="AG9" s="72">
        <f t="shared" si="0"/>
        <v>2.75</v>
      </c>
      <c r="AH9" s="72">
        <f t="shared" si="0"/>
        <v>0.5</v>
      </c>
    </row>
    <row r="10" spans="2:34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68"/>
    </row>
    <row r="11" spans="2:34" ht="15" customHeight="1" x14ac:dyDescent="0.25">
      <c r="B11" s="110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33">
        <f>AVERAGE($D$6:X6)</f>
        <v>0.75</v>
      </c>
      <c r="Y11" s="58"/>
      <c r="Z11" s="81"/>
      <c r="AA11" s="81"/>
      <c r="AB11" s="81"/>
      <c r="AC11" s="81"/>
      <c r="AD11" s="81"/>
      <c r="AE11" s="81"/>
      <c r="AF11" s="81"/>
      <c r="AG11" s="81"/>
      <c r="AH11" s="82"/>
    </row>
    <row r="12" spans="2:34" x14ac:dyDescent="0.25">
      <c r="B12" s="111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67"/>
      <c r="Z12" s="57"/>
      <c r="AA12" s="57"/>
      <c r="AB12" s="57"/>
      <c r="AC12" s="57"/>
      <c r="AD12" s="57"/>
      <c r="AE12" s="57"/>
      <c r="AF12" s="57"/>
      <c r="AG12" s="57"/>
      <c r="AH12" s="68"/>
    </row>
    <row r="13" spans="2:34" x14ac:dyDescent="0.25">
      <c r="B13" s="111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69">
        <f>AVERAGE(D8:Y8)</f>
        <v>9.0909090909090912E-2</v>
      </c>
      <c r="Z13" s="38">
        <f t="shared" ref="Z13:AH13" si="1">AVERAGE(E8:Z8)</f>
        <v>9.0909090909090912E-2</v>
      </c>
      <c r="AA13" s="38">
        <f t="shared" si="1"/>
        <v>0.13636363636363635</v>
      </c>
      <c r="AB13" s="38">
        <f t="shared" si="1"/>
        <v>0.13636363636363635</v>
      </c>
      <c r="AC13" s="38">
        <f t="shared" si="1"/>
        <v>0.13636363636363635</v>
      </c>
      <c r="AD13" s="38">
        <f t="shared" si="1"/>
        <v>0.13636363636363635</v>
      </c>
      <c r="AE13" s="38">
        <f t="shared" si="1"/>
        <v>0.35227272727272729</v>
      </c>
      <c r="AF13" s="38">
        <f t="shared" si="1"/>
        <v>0.28409090909090912</v>
      </c>
      <c r="AG13" s="38">
        <f t="shared" si="1"/>
        <v>0.38636363636363635</v>
      </c>
      <c r="AH13" s="39">
        <f t="shared" si="1"/>
        <v>0.40909090909090912</v>
      </c>
    </row>
    <row r="14" spans="2:34" x14ac:dyDescent="0.25">
      <c r="B14" s="112"/>
      <c r="C14" s="69" t="s">
        <v>4</v>
      </c>
      <c r="D14" s="83">
        <v>0.75</v>
      </c>
      <c r="E14" s="86">
        <f>AVERAGE($D$9:E9)</f>
        <v>0.375</v>
      </c>
      <c r="F14" s="86">
        <f>AVERAGE($D$9:F9)</f>
        <v>0.25</v>
      </c>
      <c r="G14" s="86">
        <f>AVERAGE($D$9:G9)</f>
        <v>0.1875</v>
      </c>
      <c r="H14" s="86">
        <f>AVERAGE($D$9:H9)</f>
        <v>0.15</v>
      </c>
      <c r="I14" s="86">
        <f>AVERAGE($D$9:I9)</f>
        <v>0.45833333333333331</v>
      </c>
      <c r="J14" s="86">
        <f>AVERAGE($D$9:J9)</f>
        <v>1.4642857142857142</v>
      </c>
      <c r="K14" s="86">
        <f>AVERAGE($D$9:K9)</f>
        <v>1.96875</v>
      </c>
      <c r="L14" s="86">
        <f>AVERAGE($D$9:L9)</f>
        <v>1.75</v>
      </c>
      <c r="M14" s="86">
        <f>AVERAGE($D$9:M9)</f>
        <v>1.575</v>
      </c>
      <c r="N14" s="86">
        <f>AVERAGE($D$9:N9)</f>
        <v>1.4318181818181819</v>
      </c>
      <c r="O14" s="87">
        <f>AVERAGE($D$9:O9)</f>
        <v>1.3125</v>
      </c>
      <c r="P14" s="86">
        <f>AVERAGE($D$9:P9)</f>
        <v>1.2115384615384615</v>
      </c>
      <c r="Q14" s="86">
        <f>AVERAGE($D$9:Q9)</f>
        <v>1.4107142857142858</v>
      </c>
      <c r="R14" s="86">
        <f>AVERAGE($D$9:R9)</f>
        <v>1.3166666666666667</v>
      </c>
      <c r="S14" s="86">
        <f>AVERAGE($D$9:S9)</f>
        <v>1.234375</v>
      </c>
      <c r="T14" s="86">
        <f>AVERAGE($D$9:T9)</f>
        <v>1.75</v>
      </c>
      <c r="U14" s="86">
        <f>AVERAGE($D$9:U9)</f>
        <v>2.6527777777777777</v>
      </c>
      <c r="V14" s="86">
        <f>AVERAGE($D$9:V9)</f>
        <v>2.513157894736842</v>
      </c>
      <c r="W14" s="86">
        <f>AVERAGE($D$9:W9)</f>
        <v>2.3875000000000002</v>
      </c>
      <c r="X14" s="86">
        <f>AVERAGE($D$9:X9)</f>
        <v>2.2738095238095237</v>
      </c>
      <c r="Y14" s="170">
        <f>AVERAGE(D9:Y9)</f>
        <v>2.1704545454545454</v>
      </c>
      <c r="Z14" s="86">
        <f t="shared" ref="Z14:AH14" si="2">AVERAGE(E9:Z9)</f>
        <v>2.1363636363636362</v>
      </c>
      <c r="AA14" s="86">
        <f t="shared" si="2"/>
        <v>2.1818181818181817</v>
      </c>
      <c r="AB14" s="86">
        <f t="shared" si="2"/>
        <v>2.1818181818181817</v>
      </c>
      <c r="AC14" s="86">
        <f t="shared" si="2"/>
        <v>2.1818181818181817</v>
      </c>
      <c r="AD14" s="86">
        <f t="shared" si="2"/>
        <v>2.1818181818181817</v>
      </c>
      <c r="AE14" s="86">
        <f t="shared" si="2"/>
        <v>2.3068181818181817</v>
      </c>
      <c r="AF14" s="86">
        <f t="shared" si="2"/>
        <v>1.9659090909090908</v>
      </c>
      <c r="AG14" s="86">
        <f t="shared" si="2"/>
        <v>1.8409090909090908</v>
      </c>
      <c r="AH14" s="87">
        <f t="shared" si="2"/>
        <v>1.8636363636363635</v>
      </c>
    </row>
    <row r="15" spans="2:34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68"/>
    </row>
    <row r="16" spans="2:34" x14ac:dyDescent="0.25">
      <c r="B16" s="105" t="s">
        <v>6</v>
      </c>
      <c r="C16" s="84" t="s">
        <v>7</v>
      </c>
      <c r="D16" s="58">
        <f>D6</f>
        <v>0.75</v>
      </c>
      <c r="E16" s="81">
        <f>D16+E6</f>
        <v>0.75</v>
      </c>
      <c r="F16" s="81">
        <f t="shared" ref="F16:P16" si="3">E16+F6</f>
        <v>0.75</v>
      </c>
      <c r="G16" s="81">
        <f t="shared" si="3"/>
        <v>0.75</v>
      </c>
      <c r="H16" s="81">
        <f t="shared" si="3"/>
        <v>0.75</v>
      </c>
      <c r="I16" s="81">
        <f t="shared" si="3"/>
        <v>2.75</v>
      </c>
      <c r="J16" s="81">
        <f t="shared" si="3"/>
        <v>6.75</v>
      </c>
      <c r="K16" s="81">
        <f t="shared" si="3"/>
        <v>6.75</v>
      </c>
      <c r="L16" s="81">
        <f t="shared" si="3"/>
        <v>6.75</v>
      </c>
      <c r="M16" s="81">
        <f t="shared" si="3"/>
        <v>6.75</v>
      </c>
      <c r="N16" s="81">
        <f t="shared" si="3"/>
        <v>6.75</v>
      </c>
      <c r="O16" s="81">
        <f t="shared" si="3"/>
        <v>6.75</v>
      </c>
      <c r="P16" s="58">
        <f t="shared" si="3"/>
        <v>6.75</v>
      </c>
      <c r="Q16" s="81">
        <f t="shared" ref="Q16:Q19" si="4">P16+Q6</f>
        <v>6.75</v>
      </c>
      <c r="R16" s="81">
        <f t="shared" ref="R16:R19" si="5">Q16+R6</f>
        <v>6.75</v>
      </c>
      <c r="S16" s="81">
        <f t="shared" ref="S16:S19" si="6">R16+S6</f>
        <v>6.75</v>
      </c>
      <c r="T16" s="81">
        <f t="shared" ref="T16:T19" si="7">S16+T6</f>
        <v>12.75</v>
      </c>
      <c r="U16" s="81">
        <f t="shared" ref="U16:U19" si="8">T16+U6</f>
        <v>15.75</v>
      </c>
      <c r="V16" s="81">
        <f t="shared" ref="V16:V19" si="9">U16+V6</f>
        <v>15.75</v>
      </c>
      <c r="W16" s="81">
        <f t="shared" ref="W16:W19" si="10">V16+W6</f>
        <v>15.75</v>
      </c>
      <c r="X16" s="81">
        <f t="shared" ref="X16:X19" si="11">W16+X6</f>
        <v>15.75</v>
      </c>
      <c r="Y16" s="58"/>
      <c r="Z16" s="81"/>
      <c r="AA16" s="81"/>
      <c r="AB16" s="81"/>
      <c r="AC16" s="81"/>
      <c r="AD16" s="81"/>
      <c r="AE16" s="81"/>
      <c r="AF16" s="81"/>
      <c r="AG16" s="81"/>
      <c r="AH16" s="82"/>
    </row>
    <row r="17" spans="2:34" x14ac:dyDescent="0.25">
      <c r="B17" s="106"/>
      <c r="C17" s="70" t="s">
        <v>8</v>
      </c>
      <c r="D17" s="67">
        <f t="shared" ref="D17:D19" si="12">D7</f>
        <v>0</v>
      </c>
      <c r="E17" s="57">
        <f t="shared" ref="E17:P19" si="13">D17+E7</f>
        <v>0</v>
      </c>
      <c r="F17" s="57">
        <f t="shared" si="13"/>
        <v>0</v>
      </c>
      <c r="G17" s="57">
        <f t="shared" si="13"/>
        <v>0</v>
      </c>
      <c r="H17" s="57">
        <f t="shared" si="13"/>
        <v>0</v>
      </c>
      <c r="I17" s="57">
        <f t="shared" si="13"/>
        <v>0</v>
      </c>
      <c r="J17" s="57">
        <f t="shared" si="13"/>
        <v>2</v>
      </c>
      <c r="K17" s="57">
        <f t="shared" si="13"/>
        <v>7</v>
      </c>
      <c r="L17" s="57">
        <f t="shared" si="13"/>
        <v>7</v>
      </c>
      <c r="M17" s="57">
        <f t="shared" si="13"/>
        <v>7</v>
      </c>
      <c r="N17" s="57">
        <f t="shared" si="13"/>
        <v>7</v>
      </c>
      <c r="O17" s="57">
        <f t="shared" si="13"/>
        <v>7</v>
      </c>
      <c r="P17" s="67">
        <f t="shared" si="13"/>
        <v>7</v>
      </c>
      <c r="Q17" s="57">
        <f t="shared" si="4"/>
        <v>11</v>
      </c>
      <c r="R17" s="57">
        <f t="shared" si="5"/>
        <v>11</v>
      </c>
      <c r="S17" s="57">
        <f t="shared" si="6"/>
        <v>11</v>
      </c>
      <c r="T17" s="57">
        <f t="shared" si="7"/>
        <v>15</v>
      </c>
      <c r="U17" s="57">
        <f t="shared" si="8"/>
        <v>30</v>
      </c>
      <c r="V17" s="57">
        <f t="shared" si="9"/>
        <v>30</v>
      </c>
      <c r="W17" s="57">
        <f t="shared" si="10"/>
        <v>30</v>
      </c>
      <c r="X17" s="57">
        <f t="shared" si="11"/>
        <v>30</v>
      </c>
      <c r="Y17" s="67"/>
      <c r="Z17" s="57"/>
      <c r="AA17" s="57"/>
      <c r="AB17" s="57"/>
      <c r="AC17" s="57"/>
      <c r="AD17" s="57"/>
      <c r="AE17" s="57"/>
      <c r="AF17" s="57"/>
      <c r="AG17" s="57"/>
      <c r="AH17" s="68"/>
    </row>
    <row r="18" spans="2:34" x14ac:dyDescent="0.25">
      <c r="B18" s="106"/>
      <c r="C18" s="70" t="s">
        <v>9</v>
      </c>
      <c r="D18" s="67">
        <f t="shared" si="12"/>
        <v>0</v>
      </c>
      <c r="E18" s="57">
        <f t="shared" si="13"/>
        <v>0</v>
      </c>
      <c r="F18" s="57">
        <f t="shared" si="13"/>
        <v>0</v>
      </c>
      <c r="G18" s="57">
        <f t="shared" si="13"/>
        <v>0</v>
      </c>
      <c r="H18" s="57">
        <f t="shared" si="13"/>
        <v>0</v>
      </c>
      <c r="I18" s="57">
        <f t="shared" si="13"/>
        <v>0</v>
      </c>
      <c r="J18" s="57">
        <f t="shared" si="13"/>
        <v>1.5</v>
      </c>
      <c r="K18" s="57">
        <f t="shared" si="13"/>
        <v>2</v>
      </c>
      <c r="L18" s="57">
        <f t="shared" si="13"/>
        <v>2</v>
      </c>
      <c r="M18" s="57">
        <f t="shared" si="13"/>
        <v>2</v>
      </c>
      <c r="N18" s="57">
        <f t="shared" si="13"/>
        <v>2</v>
      </c>
      <c r="O18" s="57">
        <f t="shared" si="13"/>
        <v>2</v>
      </c>
      <c r="P18" s="67">
        <f t="shared" si="13"/>
        <v>2</v>
      </c>
      <c r="Q18" s="57">
        <f t="shared" si="4"/>
        <v>2</v>
      </c>
      <c r="R18" s="57">
        <f t="shared" si="5"/>
        <v>2</v>
      </c>
      <c r="S18" s="57">
        <f t="shared" si="6"/>
        <v>2</v>
      </c>
      <c r="T18" s="57">
        <f t="shared" si="7"/>
        <v>2</v>
      </c>
      <c r="U18" s="57">
        <f t="shared" si="8"/>
        <v>2</v>
      </c>
      <c r="V18" s="57">
        <f t="shared" si="9"/>
        <v>2</v>
      </c>
      <c r="W18" s="57">
        <f t="shared" si="10"/>
        <v>2</v>
      </c>
      <c r="X18" s="57">
        <f t="shared" si="11"/>
        <v>2</v>
      </c>
      <c r="Y18" s="67">
        <f>SUM(Y8,X18)</f>
        <v>2</v>
      </c>
      <c r="Z18" s="57">
        <f t="shared" ref="Z18:AH18" si="14">SUM(Z8,Y18)</f>
        <v>2</v>
      </c>
      <c r="AA18" s="57">
        <f t="shared" si="14"/>
        <v>3</v>
      </c>
      <c r="AB18" s="57">
        <f t="shared" si="14"/>
        <v>3</v>
      </c>
      <c r="AC18" s="57">
        <f t="shared" si="14"/>
        <v>3</v>
      </c>
      <c r="AD18" s="57">
        <f t="shared" si="14"/>
        <v>3</v>
      </c>
      <c r="AE18" s="57">
        <f t="shared" si="14"/>
        <v>7.75</v>
      </c>
      <c r="AF18" s="57">
        <f t="shared" si="14"/>
        <v>7.75</v>
      </c>
      <c r="AG18" s="57">
        <f t="shared" si="14"/>
        <v>10.5</v>
      </c>
      <c r="AH18" s="68">
        <f t="shared" si="14"/>
        <v>11</v>
      </c>
    </row>
    <row r="19" spans="2:34" x14ac:dyDescent="0.25">
      <c r="B19" s="107"/>
      <c r="C19" s="85" t="s">
        <v>4</v>
      </c>
      <c r="D19" s="72">
        <f t="shared" si="12"/>
        <v>0.75</v>
      </c>
      <c r="E19" s="73">
        <f t="shared" si="13"/>
        <v>0.75</v>
      </c>
      <c r="F19" s="73">
        <f t="shared" si="13"/>
        <v>0.75</v>
      </c>
      <c r="G19" s="73">
        <f t="shared" si="13"/>
        <v>0.75</v>
      </c>
      <c r="H19" s="73">
        <f t="shared" si="13"/>
        <v>0.75</v>
      </c>
      <c r="I19" s="73">
        <f t="shared" si="13"/>
        <v>2.75</v>
      </c>
      <c r="J19" s="73">
        <f t="shared" si="13"/>
        <v>10.25</v>
      </c>
      <c r="K19" s="73">
        <f t="shared" si="13"/>
        <v>15.75</v>
      </c>
      <c r="L19" s="73">
        <f t="shared" si="13"/>
        <v>15.75</v>
      </c>
      <c r="M19" s="73">
        <f t="shared" si="13"/>
        <v>15.75</v>
      </c>
      <c r="N19" s="73">
        <f t="shared" si="13"/>
        <v>15.75</v>
      </c>
      <c r="O19" s="73">
        <f t="shared" si="13"/>
        <v>15.75</v>
      </c>
      <c r="P19" s="72">
        <f t="shared" si="13"/>
        <v>15.75</v>
      </c>
      <c r="Q19" s="73">
        <f t="shared" si="4"/>
        <v>19.75</v>
      </c>
      <c r="R19" s="73">
        <f t="shared" si="5"/>
        <v>19.75</v>
      </c>
      <c r="S19" s="73">
        <f t="shared" si="6"/>
        <v>19.75</v>
      </c>
      <c r="T19" s="73">
        <f t="shared" si="7"/>
        <v>29.75</v>
      </c>
      <c r="U19" s="73">
        <f t="shared" si="8"/>
        <v>47.75</v>
      </c>
      <c r="V19" s="73">
        <f t="shared" si="9"/>
        <v>47.75</v>
      </c>
      <c r="W19" s="73">
        <f t="shared" si="10"/>
        <v>47.75</v>
      </c>
      <c r="X19" s="73">
        <f t="shared" si="11"/>
        <v>47.75</v>
      </c>
      <c r="Y19" s="72">
        <f>SUM(Y16:Y18)</f>
        <v>2</v>
      </c>
      <c r="Z19" s="73">
        <f t="shared" ref="Z19:AH19" si="15">SUM(Z16:Z18)</f>
        <v>2</v>
      </c>
      <c r="AA19" s="73">
        <f t="shared" si="15"/>
        <v>3</v>
      </c>
      <c r="AB19" s="73">
        <f t="shared" si="15"/>
        <v>3</v>
      </c>
      <c r="AC19" s="73">
        <f t="shared" si="15"/>
        <v>3</v>
      </c>
      <c r="AD19" s="73">
        <f t="shared" si="15"/>
        <v>3</v>
      </c>
      <c r="AE19" s="73">
        <f t="shared" si="15"/>
        <v>7.75</v>
      </c>
      <c r="AF19" s="73">
        <f t="shared" si="15"/>
        <v>7.75</v>
      </c>
      <c r="AG19" s="73">
        <f t="shared" si="15"/>
        <v>10.5</v>
      </c>
      <c r="AH19" s="74">
        <f t="shared" si="15"/>
        <v>11</v>
      </c>
    </row>
    <row r="21" spans="2:34" ht="15.75" x14ac:dyDescent="0.25">
      <c r="B21" s="115" t="s">
        <v>27</v>
      </c>
      <c r="C21" s="116"/>
      <c r="D21" s="117">
        <v>1</v>
      </c>
      <c r="E21" s="118"/>
      <c r="F21" s="113">
        <v>2</v>
      </c>
      <c r="G21" s="114"/>
      <c r="H21" s="163">
        <v>3</v>
      </c>
      <c r="I21" s="164"/>
    </row>
    <row r="22" spans="2:34" ht="15.75" x14ac:dyDescent="0.25">
      <c r="B22" s="119" t="s">
        <v>28</v>
      </c>
      <c r="C22" s="120"/>
      <c r="D22" s="97">
        <v>1</v>
      </c>
      <c r="E22" s="98">
        <v>2</v>
      </c>
      <c r="F22" s="96">
        <v>3</v>
      </c>
      <c r="G22" s="162">
        <v>4</v>
      </c>
      <c r="H22" s="165">
        <v>5</v>
      </c>
      <c r="I22" s="166">
        <v>6</v>
      </c>
    </row>
    <row r="23" spans="2:34" x14ac:dyDescent="0.25">
      <c r="B23" s="105" t="s">
        <v>24</v>
      </c>
      <c r="C23" s="84" t="s">
        <v>7</v>
      </c>
      <c r="D23" s="99">
        <f xml:space="preserve"> SUM(D6:I6)</f>
        <v>2.75</v>
      </c>
      <c r="E23" s="91">
        <f xml:space="preserve"> SUM(J6:O6)</f>
        <v>4</v>
      </c>
      <c r="F23" s="99">
        <f xml:space="preserve"> SUM(P6:T6)</f>
        <v>6</v>
      </c>
      <c r="G23" s="91">
        <f xml:space="preserve"> SUM(U6:X6)</f>
        <v>3</v>
      </c>
      <c r="H23" s="58"/>
      <c r="I23" s="82"/>
    </row>
    <row r="24" spans="2:34" x14ac:dyDescent="0.25">
      <c r="B24" s="106"/>
      <c r="C24" s="70" t="s">
        <v>8</v>
      </c>
      <c r="D24" s="100">
        <f t="shared" ref="D24:D26" si="16" xml:space="preserve"> SUM(D7:I7)</f>
        <v>0</v>
      </c>
      <c r="E24" s="93">
        <f t="shared" ref="E24:E26" si="17" xml:space="preserve"> SUM(J7:O7)</f>
        <v>7</v>
      </c>
      <c r="F24" s="100">
        <f t="shared" ref="F24:F26" si="18" xml:space="preserve"> SUM(P7:T7)</f>
        <v>8</v>
      </c>
      <c r="G24" s="93">
        <f t="shared" ref="G24:G26" si="19" xml:space="preserve"> SUM(U7:X7)</f>
        <v>15</v>
      </c>
      <c r="H24" s="67"/>
      <c r="I24" s="68"/>
    </row>
    <row r="25" spans="2:34" x14ac:dyDescent="0.25">
      <c r="B25" s="106"/>
      <c r="C25" s="70" t="s">
        <v>9</v>
      </c>
      <c r="D25" s="100">
        <f t="shared" si="16"/>
        <v>0</v>
      </c>
      <c r="E25" s="93">
        <f t="shared" si="17"/>
        <v>2</v>
      </c>
      <c r="F25" s="100">
        <f t="shared" si="18"/>
        <v>0</v>
      </c>
      <c r="G25" s="93">
        <f t="shared" si="19"/>
        <v>0</v>
      </c>
      <c r="H25" s="100">
        <f>SUM(Y8:AC8)</f>
        <v>1</v>
      </c>
      <c r="I25" s="93">
        <f>SUM(AD8:AH8)</f>
        <v>8</v>
      </c>
    </row>
    <row r="26" spans="2:34" x14ac:dyDescent="0.25">
      <c r="B26" s="107"/>
      <c r="C26" s="85" t="s">
        <v>4</v>
      </c>
      <c r="D26" s="101">
        <f t="shared" si="16"/>
        <v>2.75</v>
      </c>
      <c r="E26" s="95">
        <f t="shared" si="17"/>
        <v>13</v>
      </c>
      <c r="F26" s="101">
        <f t="shared" si="18"/>
        <v>14</v>
      </c>
      <c r="G26" s="95">
        <f t="shared" si="19"/>
        <v>18</v>
      </c>
      <c r="H26" s="167">
        <f>SUM(H23:H25)</f>
        <v>1</v>
      </c>
      <c r="I26" s="168">
        <f>SUM(I23:I25)</f>
        <v>8</v>
      </c>
    </row>
    <row r="27" spans="2:34" x14ac:dyDescent="0.25">
      <c r="B27" s="88"/>
      <c r="C27" s="89"/>
    </row>
    <row r="28" spans="2:34" x14ac:dyDescent="0.25">
      <c r="B28" s="121" t="s">
        <v>26</v>
      </c>
      <c r="C28" s="84" t="s">
        <v>7</v>
      </c>
      <c r="D28" s="99">
        <f xml:space="preserve"> D23</f>
        <v>2.75</v>
      </c>
      <c r="E28" s="91">
        <f xml:space="preserve"> AVERAGE($D$23:E23)</f>
        <v>3.375</v>
      </c>
      <c r="F28" s="90">
        <f xml:space="preserve"> AVERAGE($D$23:F23)</f>
        <v>4.25</v>
      </c>
      <c r="G28" s="90">
        <f xml:space="preserve"> AVERAGE($D$23:G23)</f>
        <v>3.9375</v>
      </c>
      <c r="H28" s="58"/>
      <c r="I28" s="82"/>
    </row>
    <row r="29" spans="2:34" x14ac:dyDescent="0.25">
      <c r="B29" s="122"/>
      <c r="C29" s="70" t="s">
        <v>8</v>
      </c>
      <c r="D29" s="100">
        <f t="shared" ref="D29:D31" si="20" xml:space="preserve"> D24</f>
        <v>0</v>
      </c>
      <c r="E29" s="93">
        <f xml:space="preserve"> AVERAGE($D$24:E24)</f>
        <v>3.5</v>
      </c>
      <c r="F29" s="92">
        <f xml:space="preserve"> AVERAGE($D$24:F24)</f>
        <v>5</v>
      </c>
      <c r="G29" s="92">
        <f xml:space="preserve"> AVERAGE($D$24:G24)</f>
        <v>7.5</v>
      </c>
      <c r="H29" s="67"/>
      <c r="I29" s="68"/>
    </row>
    <row r="30" spans="2:34" x14ac:dyDescent="0.25">
      <c r="B30" s="122"/>
      <c r="C30" s="70" t="s">
        <v>9</v>
      </c>
      <c r="D30" s="100">
        <f t="shared" si="20"/>
        <v>0</v>
      </c>
      <c r="E30" s="93">
        <f xml:space="preserve"> AVERAGE($D$25:E25)</f>
        <v>1</v>
      </c>
      <c r="F30" s="92">
        <f xml:space="preserve"> AVERAGE($D$25:F25)</f>
        <v>0.66666666666666663</v>
      </c>
      <c r="G30" s="92">
        <f xml:space="preserve"> AVERAGE($D$25:G25)</f>
        <v>0.5</v>
      </c>
      <c r="H30" s="100">
        <f>AVERAGE(D25:H25)</f>
        <v>0.6</v>
      </c>
      <c r="I30" s="93">
        <f>AVERAGE(E25:I25)</f>
        <v>2.2000000000000002</v>
      </c>
    </row>
    <row r="31" spans="2:34" x14ac:dyDescent="0.25">
      <c r="B31" s="123"/>
      <c r="C31" s="85" t="s">
        <v>4</v>
      </c>
      <c r="D31" s="101">
        <f t="shared" si="20"/>
        <v>2.75</v>
      </c>
      <c r="E31" s="95">
        <f xml:space="preserve"> AVERAGE($D$26:E26)</f>
        <v>7.875</v>
      </c>
      <c r="F31" s="94">
        <f xml:space="preserve"> AVERAGE($D$26:F26)</f>
        <v>9.9166666666666661</v>
      </c>
      <c r="G31" s="94">
        <f xml:space="preserve"> AVERAGE($D$26:G26)</f>
        <v>11.9375</v>
      </c>
      <c r="H31" s="101">
        <f>AVERAGE(D26:H26)</f>
        <v>9.75</v>
      </c>
      <c r="I31" s="95">
        <f>AVERAGE(E26:I26)</f>
        <v>10.8</v>
      </c>
    </row>
    <row r="32" spans="2:34" x14ac:dyDescent="0.25">
      <c r="B32" s="5"/>
      <c r="C32" s="6"/>
    </row>
    <row r="33" spans="2:9" x14ac:dyDescent="0.25">
      <c r="B33" s="105" t="s">
        <v>29</v>
      </c>
      <c r="C33" s="84" t="s">
        <v>7</v>
      </c>
      <c r="D33" s="99">
        <f xml:space="preserve"> D23</f>
        <v>2.75</v>
      </c>
      <c r="E33" s="91">
        <f xml:space="preserve"> D33 + E23</f>
        <v>6.75</v>
      </c>
      <c r="F33" s="90">
        <f t="shared" ref="F33:G36" si="21" xml:space="preserve"> E33 + F23</f>
        <v>12.75</v>
      </c>
      <c r="G33" s="90">
        <f t="shared" si="21"/>
        <v>15.75</v>
      </c>
      <c r="H33" s="58"/>
      <c r="I33" s="82"/>
    </row>
    <row r="34" spans="2:9" x14ac:dyDescent="0.25">
      <c r="B34" s="106"/>
      <c r="C34" s="70" t="s">
        <v>8</v>
      </c>
      <c r="D34" s="100">
        <f t="shared" ref="D34:D36" si="22" xml:space="preserve"> D24</f>
        <v>0</v>
      </c>
      <c r="E34" s="93">
        <f t="shared" ref="E34:E36" si="23" xml:space="preserve"> D34 + E24</f>
        <v>7</v>
      </c>
      <c r="F34" s="92">
        <f t="shared" si="21"/>
        <v>15</v>
      </c>
      <c r="G34" s="92">
        <f t="shared" si="21"/>
        <v>30</v>
      </c>
      <c r="H34" s="67"/>
      <c r="I34" s="68"/>
    </row>
    <row r="35" spans="2:9" x14ac:dyDescent="0.25">
      <c r="B35" s="106"/>
      <c r="C35" s="70" t="s">
        <v>9</v>
      </c>
      <c r="D35" s="100">
        <f t="shared" si="22"/>
        <v>0</v>
      </c>
      <c r="E35" s="93">
        <f t="shared" si="23"/>
        <v>2</v>
      </c>
      <c r="F35" s="92">
        <f t="shared" si="21"/>
        <v>2</v>
      </c>
      <c r="G35" s="92">
        <f t="shared" si="21"/>
        <v>2</v>
      </c>
      <c r="H35" s="100">
        <f>G35 + H25</f>
        <v>3</v>
      </c>
      <c r="I35" s="93">
        <f>H35 + I25</f>
        <v>11</v>
      </c>
    </row>
    <row r="36" spans="2:9" x14ac:dyDescent="0.25">
      <c r="B36" s="107"/>
      <c r="C36" s="85" t="s">
        <v>4</v>
      </c>
      <c r="D36" s="101">
        <f t="shared" si="22"/>
        <v>2.75</v>
      </c>
      <c r="E36" s="95">
        <f t="shared" si="23"/>
        <v>15.75</v>
      </c>
      <c r="F36" s="94">
        <f t="shared" si="21"/>
        <v>29.75</v>
      </c>
      <c r="G36" s="94">
        <f t="shared" si="21"/>
        <v>47.75</v>
      </c>
      <c r="H36" s="101">
        <f t="shared" ref="H36" si="24" xml:space="preserve"> G36 + H26</f>
        <v>48.75</v>
      </c>
      <c r="I36" s="95">
        <f t="shared" ref="I36" si="25" xml:space="preserve"> H36 + I26</f>
        <v>56.75</v>
      </c>
    </row>
  </sheetData>
  <mergeCells count="20">
    <mergeCell ref="H21:I21"/>
    <mergeCell ref="Y3:AC3"/>
    <mergeCell ref="Y2:AH2"/>
    <mergeCell ref="AD3:AH3"/>
    <mergeCell ref="P3:T3"/>
    <mergeCell ref="U3:X3"/>
    <mergeCell ref="P2:X2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</mergeCells>
  <pageMargins left="0.7" right="0.7" top="0.75" bottom="0.75" header="0.3" footer="0.3"/>
  <pageSetup orientation="portrait" r:id="rId1"/>
  <ignoredErrors>
    <ignoredError sqref="E11:X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D26" sqref="D26"/>
    </sheetView>
  </sheetViews>
  <sheetFormatPr defaultRowHeight="15" x14ac:dyDescent="0.25"/>
  <cols>
    <col min="3" max="3" width="24.7109375" customWidth="1"/>
    <col min="16" max="16" width="13.7109375" customWidth="1"/>
  </cols>
  <sheetData>
    <row r="1" spans="1:16" x14ac:dyDescent="0.25">
      <c r="D1" s="102" t="s">
        <v>1</v>
      </c>
      <c r="E1" s="103"/>
      <c r="F1" s="103"/>
      <c r="G1" s="103"/>
      <c r="H1" s="103"/>
      <c r="I1" s="104"/>
      <c r="J1" s="109" t="s">
        <v>2</v>
      </c>
      <c r="K1" s="109"/>
      <c r="L1" s="109"/>
      <c r="M1" s="109"/>
      <c r="N1" s="109"/>
      <c r="O1" s="124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131" t="s">
        <v>20</v>
      </c>
      <c r="B5" s="125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132"/>
      <c r="B6" s="126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132"/>
      <c r="B7" s="126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132"/>
      <c r="B8" s="126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132"/>
      <c r="B9" s="126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132"/>
      <c r="B10" s="126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132"/>
      <c r="B11" s="126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132"/>
      <c r="B12" s="126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132"/>
      <c r="B13" s="126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132"/>
      <c r="B14" s="126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132"/>
      <c r="B15" s="126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132"/>
      <c r="B16" s="127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132"/>
      <c r="B17" s="125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132"/>
      <c r="B18" s="126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132"/>
      <c r="B19" s="126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132"/>
      <c r="B20" s="127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132"/>
      <c r="B21" s="128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132"/>
      <c r="B22" s="129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132"/>
      <c r="B23" s="129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133"/>
      <c r="B24" s="130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105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106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106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107"/>
      <c r="B33" s="145" t="s">
        <v>25</v>
      </c>
      <c r="C33" s="146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134" t="s">
        <v>24</v>
      </c>
      <c r="B36" s="137" t="s">
        <v>7</v>
      </c>
      <c r="C36" s="138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135"/>
      <c r="B37" s="139" t="s">
        <v>8</v>
      </c>
      <c r="C37" s="140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135"/>
      <c r="B38" s="141" t="s">
        <v>9</v>
      </c>
      <c r="C38" s="142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136"/>
      <c r="B39" s="143" t="s">
        <v>25</v>
      </c>
      <c r="C39" s="144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147" t="s">
        <v>26</v>
      </c>
      <c r="B41" s="137" t="s">
        <v>7</v>
      </c>
      <c r="C41" s="138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147"/>
      <c r="B42" s="139" t="s">
        <v>8</v>
      </c>
      <c r="C42" s="140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147"/>
      <c r="B43" s="141" t="s">
        <v>9</v>
      </c>
      <c r="C43" s="142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147"/>
      <c r="B44" s="148" t="s">
        <v>25</v>
      </c>
      <c r="C44" s="149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C1" sqref="C1"/>
    </sheetView>
  </sheetViews>
  <sheetFormatPr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102" t="s">
        <v>1</v>
      </c>
      <c r="E1" s="103"/>
      <c r="F1" s="103"/>
      <c r="G1" s="103"/>
      <c r="H1" s="103"/>
      <c r="I1" s="102" t="s">
        <v>2</v>
      </c>
      <c r="J1" s="103"/>
      <c r="K1" s="103"/>
      <c r="L1" s="104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131" t="s">
        <v>30</v>
      </c>
      <c r="B5" s="150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132"/>
      <c r="B6" s="151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132"/>
      <c r="B7" s="151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132"/>
      <c r="B8" s="152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132"/>
      <c r="B9" s="155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132"/>
      <c r="B10" s="156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132"/>
      <c r="B11" s="156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132"/>
      <c r="B12" s="156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132"/>
      <c r="B13" s="156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132"/>
      <c r="B14" s="156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132"/>
      <c r="B15" s="156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132"/>
      <c r="B16" s="156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131" t="s">
        <v>35</v>
      </c>
      <c r="B17" s="125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132"/>
      <c r="B18" s="126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132"/>
      <c r="B19" s="126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132"/>
      <c r="B20" s="126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132"/>
      <c r="B21" s="153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132"/>
      <c r="B22" s="153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132"/>
      <c r="B23" s="153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133"/>
      <c r="B24" s="154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157" t="s">
        <v>38</v>
      </c>
      <c r="C25" s="157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 t="shared" si="6"/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105" t="s">
        <v>5</v>
      </c>
      <c r="B30" s="158" t="s">
        <v>7</v>
      </c>
      <c r="C30" s="159"/>
      <c r="D30" s="32">
        <f xml:space="preserve"> D26</f>
        <v>0</v>
      </c>
      <c r="E30" s="33">
        <f xml:space="preserve"> AVERAGE($D$18:E26)</f>
        <v>0.66666666666666663</v>
      </c>
      <c r="F30" s="33">
        <f xml:space="preserve"> AVERAGE($D$18:F26)</f>
        <v>0.44444444444444442</v>
      </c>
      <c r="G30" s="33">
        <f xml:space="preserve"> AVERAGE($D$18:G26)</f>
        <v>0.33333333333333331</v>
      </c>
      <c r="H30" s="33">
        <f xml:space="preserve"> AVERAGE($D$18:H26)</f>
        <v>1.59375</v>
      </c>
      <c r="I30" s="33">
        <f xml:space="preserve"> AVERAGE($D$18:I26)</f>
        <v>2.5952380952380953</v>
      </c>
      <c r="J30" s="33">
        <f xml:space="preserve"> AVERAGE($D$18:J26)</f>
        <v>2.2708333333333335</v>
      </c>
      <c r="K30" s="33">
        <f xml:space="preserve"> AVERAGE($D$18:K26)</f>
        <v>2.0185185185185186</v>
      </c>
      <c r="L30" s="37">
        <f xml:space="preserve"> AVERAGE($D$18:L26)</f>
        <v>1.8166666666666667</v>
      </c>
    </row>
    <row r="31" spans="1:13" x14ac:dyDescent="0.25">
      <c r="A31" s="106"/>
      <c r="B31" s="160" t="s">
        <v>8</v>
      </c>
      <c r="C31" s="140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9">
        <f xml:space="preserve"> AVERAGE($D$27:L27)</f>
        <v>2.5555555555555554</v>
      </c>
    </row>
    <row r="32" spans="1:13" ht="15.75" thickBot="1" x14ac:dyDescent="0.3">
      <c r="A32" s="106"/>
      <c r="B32" s="161" t="s">
        <v>9</v>
      </c>
      <c r="C32" s="142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40">
        <f xml:space="preserve"> AVERAGE($D$28:L28)</f>
        <v>0</v>
      </c>
    </row>
    <row r="33" spans="1:12" ht="15.75" thickTop="1" x14ac:dyDescent="0.25">
      <c r="A33" s="107"/>
      <c r="B33" s="145" t="s">
        <v>25</v>
      </c>
      <c r="C33" s="146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134" t="s">
        <v>24</v>
      </c>
      <c r="B36" s="137" t="s">
        <v>7</v>
      </c>
      <c r="C36" s="138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135"/>
      <c r="B37" s="139" t="s">
        <v>8</v>
      </c>
      <c r="C37" s="140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135"/>
      <c r="B38" s="141" t="s">
        <v>9</v>
      </c>
      <c r="C38" s="142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136"/>
      <c r="B39" s="143" t="s">
        <v>25</v>
      </c>
      <c r="C39" s="144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147" t="s">
        <v>26</v>
      </c>
      <c r="B41" s="137" t="s">
        <v>7</v>
      </c>
      <c r="C41" s="138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147"/>
      <c r="B42" s="139" t="s">
        <v>8</v>
      </c>
      <c r="C42" s="140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147"/>
      <c r="B43" s="141" t="s">
        <v>9</v>
      </c>
      <c r="C43" s="142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147"/>
      <c r="B44" s="148" t="s">
        <v>25</v>
      </c>
      <c r="C44" s="149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8" sqref="N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