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8511E4A-A3F8-44B9-B226-764516A1D22E}" xr6:coauthVersionLast="47" xr6:coauthVersionMax="47" xr10:uidLastSave="{00000000-0000-0000-0000-000000000000}"/>
  <bookViews>
    <workbookView xWindow="-120" yWindow="-120" windowWidth="29040" windowHeight="15720" activeTab="1" xr2:uid="{F582926D-AC27-467B-AE8F-30AA408D0D20}"/>
  </bookViews>
  <sheets>
    <sheet name="1FN" sheetId="1" r:id="rId1"/>
    <sheet name="2FN" sheetId="2" r:id="rId2"/>
    <sheet name="3F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H27" i="2" s="1"/>
  <c r="C28" i="2"/>
  <c r="H28" i="2" s="1"/>
  <c r="C26" i="2"/>
  <c r="H26" i="2" s="1"/>
  <c r="G12" i="2"/>
  <c r="G11" i="2"/>
  <c r="G10" i="2"/>
  <c r="AF4" i="1"/>
  <c r="AF3" i="1"/>
  <c r="AE4" i="1"/>
  <c r="AE5" i="1"/>
  <c r="AF5" i="1" s="1"/>
  <c r="AE3" i="1"/>
  <c r="Y4" i="1"/>
  <c r="Y5" i="1"/>
  <c r="Y3" i="1"/>
  <c r="N5" i="1"/>
  <c r="N4" i="1"/>
  <c r="N3" i="1"/>
</calcChain>
</file>

<file path=xl/sharedStrings.xml><?xml version="1.0" encoding="utf-8"?>
<sst xmlns="http://schemas.openxmlformats.org/spreadsheetml/2006/main" count="237" uniqueCount="107">
  <si>
    <t>PROVEEDOR</t>
  </si>
  <si>
    <t>Bebidas y Licores El Trigal S.A</t>
  </si>
  <si>
    <t>Productos Brillo</t>
  </si>
  <si>
    <t>Pasteles y Sabores</t>
  </si>
  <si>
    <t>PERSONA CONTACTO</t>
  </si>
  <si>
    <t>Julian Andres Vargas</t>
  </si>
  <si>
    <t>Camila Gutierrez Alvarez</t>
  </si>
  <si>
    <t xml:space="preserve">Sebastian Arango </t>
  </si>
  <si>
    <t>RAZON SOCIAL</t>
  </si>
  <si>
    <t>Productos Brillo S.A.S</t>
  </si>
  <si>
    <t>Pasteles y Sabores S.A.S.</t>
  </si>
  <si>
    <t>Bebidas Trigal S.A.S</t>
  </si>
  <si>
    <t>DIRECCIÓN</t>
  </si>
  <si>
    <t>Carrera 48 #65-32, Barrio Prado, Medellín – Antioquia</t>
  </si>
  <si>
    <t>Calle 72 #45-18, Zona Industrial Montevideo, Bogotá D.C.</t>
  </si>
  <si>
    <t>Carrera 25 #15-40, Barrio San Fernando, Cali – Valle del Cauca</t>
  </si>
  <si>
    <t>4 444 1234</t>
  </si>
  <si>
    <t>ventas@carneslafinca.com.co</t>
  </si>
  <si>
    <t>FAC-001</t>
  </si>
  <si>
    <t>1 601 2345</t>
  </si>
  <si>
    <t>ventas@productosbrillo.com.co</t>
  </si>
  <si>
    <t>FAC-002</t>
  </si>
  <si>
    <t>2 555 6789</t>
  </si>
  <si>
    <t>pedidos@pastelesysabores.com.co</t>
  </si>
  <si>
    <t>FAC-003</t>
  </si>
  <si>
    <t>TELEFONO</t>
  </si>
  <si>
    <t>CORREO</t>
  </si>
  <si>
    <t>FECHA</t>
  </si>
  <si>
    <t>HOGAR-4443</t>
  </si>
  <si>
    <t>PAS-1894</t>
  </si>
  <si>
    <t>CANTIDAD</t>
  </si>
  <si>
    <t>BEB-2007</t>
  </si>
  <si>
    <t>Pasteleria</t>
  </si>
  <si>
    <t>Hogar</t>
  </si>
  <si>
    <t>Bebidas</t>
  </si>
  <si>
    <t>PRODUCTO</t>
  </si>
  <si>
    <t>FE-2025-29892</t>
  </si>
  <si>
    <t>FE-2025-00093</t>
  </si>
  <si>
    <t>FE-2025-45338</t>
  </si>
  <si>
    <t>TOTAL</t>
  </si>
  <si>
    <t>METODO DE PAGO</t>
  </si>
  <si>
    <t>Efectivo</t>
  </si>
  <si>
    <t>Debito</t>
  </si>
  <si>
    <t>Crédito</t>
  </si>
  <si>
    <t>ID_NIT</t>
  </si>
  <si>
    <t>CODIGO_PRODUCTO</t>
  </si>
  <si>
    <t>COMPRAS</t>
  </si>
  <si>
    <t>PRECIO_COMPRA</t>
  </si>
  <si>
    <t>PRECIO_CON_IVA</t>
  </si>
  <si>
    <t>CANTIDAD_INVENTARIO</t>
  </si>
  <si>
    <t>CATEGORIA_PRODUCTO</t>
  </si>
  <si>
    <t>PRECIO_VENTA</t>
  </si>
  <si>
    <t>FECHA_VENTA</t>
  </si>
  <si>
    <t>HORA_VENTA</t>
  </si>
  <si>
    <t>CANTIDAD_VENDIDA</t>
  </si>
  <si>
    <t>ID_VENTA</t>
  </si>
  <si>
    <t>METODO_PAGO</t>
  </si>
  <si>
    <t>ID CLIENTE</t>
  </si>
  <si>
    <t>CLIENTE</t>
  </si>
  <si>
    <t>NOMBRE</t>
  </si>
  <si>
    <t xml:space="preserve">APELLIDO </t>
  </si>
  <si>
    <t>Mariana</t>
  </si>
  <si>
    <t>Giraldo Toro</t>
  </si>
  <si>
    <t>57 300 456 7890</t>
  </si>
  <si>
    <t>mariana.gomez23@gmail.com</t>
  </si>
  <si>
    <t>Andres</t>
  </si>
  <si>
    <t>Bolivar Cordoba</t>
  </si>
  <si>
    <t>57 601 234 5678</t>
  </si>
  <si>
    <t>andres_rojasc@outlook.com</t>
  </si>
  <si>
    <t>Camilo</t>
  </si>
  <si>
    <t>Arango Henao</t>
  </si>
  <si>
    <t>311 987 6543</t>
  </si>
  <si>
    <t>camilo.torres15@yahoo.com</t>
  </si>
  <si>
    <t>ID_FACTURA</t>
  </si>
  <si>
    <t>ID_CLIENTE</t>
  </si>
  <si>
    <t>VENTA</t>
  </si>
  <si>
    <t>Aguardiente</t>
  </si>
  <si>
    <t>Fabuloso</t>
  </si>
  <si>
    <t>Torta tres leches</t>
  </si>
  <si>
    <t>UNIDAD_MEDIDA</t>
  </si>
  <si>
    <t>3 Litros</t>
  </si>
  <si>
    <t>5 litros</t>
  </si>
  <si>
    <t>1.5 kg</t>
  </si>
  <si>
    <t>TIPO_PRODUCTO</t>
  </si>
  <si>
    <t>DESCRIPCION</t>
  </si>
  <si>
    <t>Bebidad alcoholicas</t>
  </si>
  <si>
    <t>CATEGORIA</t>
  </si>
  <si>
    <t>Productos limpieza</t>
  </si>
  <si>
    <t>Reposteria artesanal</t>
  </si>
  <si>
    <t>ID_CATEGORIA</t>
  </si>
  <si>
    <t>ID_TIPO_PRODUCTO</t>
  </si>
  <si>
    <t>15484-C</t>
  </si>
  <si>
    <t>27647-C</t>
  </si>
  <si>
    <t>36564-C</t>
  </si>
  <si>
    <t>ID_METODO</t>
  </si>
  <si>
    <t xml:space="preserve">METODO_PAGO </t>
  </si>
  <si>
    <t>NUMERO_CUOTAS</t>
  </si>
  <si>
    <t>EF-345</t>
  </si>
  <si>
    <t>DB-444</t>
  </si>
  <si>
    <t>CR-908</t>
  </si>
  <si>
    <t>N/A</t>
  </si>
  <si>
    <t>16-B</t>
  </si>
  <si>
    <t>25-P</t>
  </si>
  <si>
    <t>37-R</t>
  </si>
  <si>
    <t>Contienen etanol (alcohol etílico)</t>
  </si>
  <si>
    <t>Detergentes, desinfectantes, jabones.</t>
  </si>
  <si>
    <t>Harinas, huevos, azúcar, mantequilla.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</si>
</sst>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3C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5EB1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64" fontId="0" fillId="0" borderId="1" xfId="1" applyFont="1" applyBorder="1"/>
    <xf numFmtId="0" fontId="0" fillId="0" borderId="1" xfId="0" applyBorder="1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165" fontId="0" fillId="0" borderId="1" xfId="1" applyNumberFormat="1" applyFont="1" applyBorder="1"/>
    <xf numFmtId="20" fontId="0" fillId="0" borderId="1" xfId="0" applyNumberFormat="1" applyBorder="1"/>
    <xf numFmtId="165" fontId="0" fillId="0" borderId="1" xfId="0" applyNumberFormat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6" borderId="5" xfId="0" applyFont="1" applyFill="1" applyBorder="1"/>
    <xf numFmtId="0" fontId="2" fillId="7" borderId="1" xfId="0" applyFont="1" applyFill="1" applyBorder="1"/>
    <xf numFmtId="0" fontId="0" fillId="0" borderId="1" xfId="0" applyBorder="1" applyAlignment="1">
      <alignment horizontal="left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left"/>
    </xf>
    <xf numFmtId="0" fontId="2" fillId="9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left"/>
    </xf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0" fillId="0" borderId="3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A93CB4"/>
      <color rgb="FF66FF33"/>
      <color rgb="FF05EB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AC97-6DD9-4A31-AB2C-7956956820C8}">
  <dimension ref="A1:AL6"/>
  <sheetViews>
    <sheetView topLeftCell="L1" workbookViewId="0">
      <selection activeCell="P2" sqref="P2"/>
    </sheetView>
  </sheetViews>
  <sheetFormatPr baseColWidth="10" defaultRowHeight="15" x14ac:dyDescent="0.25"/>
  <cols>
    <col min="1" max="1" width="11" bestFit="1" customWidth="1"/>
    <col min="2" max="2" width="27" bestFit="1" customWidth="1"/>
    <col min="3" max="4" width="23" bestFit="1" customWidth="1"/>
    <col min="5" max="5" width="55.42578125" bestFit="1" customWidth="1"/>
    <col min="6" max="6" width="10.140625" bestFit="1" customWidth="1"/>
    <col min="7" max="7" width="32.7109375" bestFit="1" customWidth="1"/>
    <col min="8" max="8" width="18.140625" bestFit="1" customWidth="1"/>
    <col min="9" max="9" width="10.7109375" bestFit="1" customWidth="1"/>
    <col min="10" max="10" width="11" bestFit="1" customWidth="1"/>
    <col min="11" max="11" width="18.85546875" bestFit="1" customWidth="1"/>
    <col min="12" max="12" width="10.28515625" bestFit="1" customWidth="1"/>
    <col min="13" max="13" width="15.85546875" bestFit="1" customWidth="1"/>
    <col min="14" max="14" width="16.7109375" bestFit="1" customWidth="1"/>
    <col min="15" max="15" width="18.85546875" bestFit="1" customWidth="1"/>
    <col min="16" max="17" width="18.85546875" customWidth="1"/>
    <col min="18" max="18" width="22.140625" bestFit="1" customWidth="1"/>
    <col min="19" max="19" width="15.85546875" bestFit="1" customWidth="1"/>
    <col min="20" max="20" width="27" bestFit="1" customWidth="1"/>
    <col min="21" max="21" width="22" bestFit="1" customWidth="1"/>
    <col min="22" max="23" width="22" customWidth="1"/>
    <col min="24" max="24" width="15.85546875" bestFit="1" customWidth="1"/>
    <col min="25" max="25" width="13.85546875" bestFit="1" customWidth="1"/>
    <col min="26" max="26" width="22.140625" bestFit="1" customWidth="1"/>
    <col min="27" max="27" width="19.42578125" bestFit="1" customWidth="1"/>
    <col min="28" max="28" width="13.140625" bestFit="1" customWidth="1"/>
    <col min="29" max="29" width="12.5703125" bestFit="1" customWidth="1"/>
    <col min="30" max="30" width="19.5703125" bestFit="1" customWidth="1"/>
    <col min="31" max="31" width="14.42578125" bestFit="1" customWidth="1"/>
    <col min="32" max="32" width="10" bestFit="1" customWidth="1"/>
    <col min="33" max="33" width="17.5703125" bestFit="1" customWidth="1"/>
    <col min="36" max="36" width="15" bestFit="1" customWidth="1"/>
    <col min="37" max="37" width="14.28515625" bestFit="1" customWidth="1"/>
    <col min="38" max="38" width="28" bestFit="1" customWidth="1"/>
  </cols>
  <sheetData>
    <row r="1" spans="1:38" s="26" customFormat="1" x14ac:dyDescent="0.25">
      <c r="A1" s="27" t="s">
        <v>0</v>
      </c>
      <c r="B1" s="28"/>
      <c r="C1" s="28"/>
      <c r="D1" s="28"/>
      <c r="E1" s="28"/>
      <c r="F1" s="28"/>
      <c r="G1" s="28"/>
      <c r="H1" s="29" t="s">
        <v>46</v>
      </c>
      <c r="I1" s="30"/>
      <c r="J1" s="30"/>
      <c r="K1" s="30"/>
      <c r="L1" s="30"/>
      <c r="M1" s="30"/>
      <c r="N1" s="30"/>
      <c r="O1" s="31" t="s">
        <v>35</v>
      </c>
      <c r="P1" s="31"/>
      <c r="Q1" s="31"/>
      <c r="R1" s="30"/>
      <c r="S1" s="30"/>
      <c r="T1" s="30"/>
      <c r="U1" s="30"/>
      <c r="V1" s="31" t="s">
        <v>75</v>
      </c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1" t="s">
        <v>58</v>
      </c>
      <c r="AI1" s="30"/>
      <c r="AJ1" s="30"/>
      <c r="AK1" s="30"/>
      <c r="AL1" s="30"/>
    </row>
    <row r="2" spans="1:38" x14ac:dyDescent="0.25">
      <c r="A2" s="24" t="s">
        <v>44</v>
      </c>
      <c r="B2" s="24" t="s">
        <v>0</v>
      </c>
      <c r="C2" s="24" t="s">
        <v>8</v>
      </c>
      <c r="D2" s="24" t="s">
        <v>4</v>
      </c>
      <c r="E2" s="25" t="s">
        <v>12</v>
      </c>
      <c r="F2" s="24" t="s">
        <v>25</v>
      </c>
      <c r="G2" s="24" t="s">
        <v>26</v>
      </c>
      <c r="H2" s="24" t="s">
        <v>73</v>
      </c>
      <c r="I2" s="24" t="s">
        <v>27</v>
      </c>
      <c r="J2" s="24" t="s">
        <v>44</v>
      </c>
      <c r="K2" s="24" t="s">
        <v>45</v>
      </c>
      <c r="L2" s="24" t="s">
        <v>30</v>
      </c>
      <c r="M2" s="24" t="s">
        <v>47</v>
      </c>
      <c r="N2" s="24" t="s">
        <v>48</v>
      </c>
      <c r="O2" s="24" t="s">
        <v>45</v>
      </c>
      <c r="P2" s="24" t="s">
        <v>35</v>
      </c>
      <c r="Q2" s="24" t="s">
        <v>79</v>
      </c>
      <c r="R2" s="24" t="s">
        <v>49</v>
      </c>
      <c r="S2" s="24" t="s">
        <v>47</v>
      </c>
      <c r="T2" s="24" t="s">
        <v>44</v>
      </c>
      <c r="U2" s="24" t="s">
        <v>50</v>
      </c>
      <c r="V2" s="8" t="s">
        <v>55</v>
      </c>
      <c r="W2" s="8" t="s">
        <v>74</v>
      </c>
      <c r="X2" s="8" t="s">
        <v>47</v>
      </c>
      <c r="Y2" s="24" t="s">
        <v>51</v>
      </c>
      <c r="Z2" s="24" t="s">
        <v>49</v>
      </c>
      <c r="AA2" s="24" t="s">
        <v>45</v>
      </c>
      <c r="AB2" s="24" t="s">
        <v>52</v>
      </c>
      <c r="AC2" s="24" t="s">
        <v>53</v>
      </c>
      <c r="AD2" s="24" t="s">
        <v>54</v>
      </c>
      <c r="AE2" s="24" t="s">
        <v>51</v>
      </c>
      <c r="AF2" s="24" t="s">
        <v>39</v>
      </c>
      <c r="AG2" s="24" t="s">
        <v>56</v>
      </c>
      <c r="AH2" s="24" t="s">
        <v>57</v>
      </c>
      <c r="AI2" s="24" t="s">
        <v>59</v>
      </c>
      <c r="AJ2" s="24" t="s">
        <v>60</v>
      </c>
      <c r="AK2" s="24" t="s">
        <v>25</v>
      </c>
      <c r="AL2" s="24" t="s">
        <v>26</v>
      </c>
    </row>
    <row r="3" spans="1:38" x14ac:dyDescent="0.25">
      <c r="A3" s="2">
        <v>7329633190</v>
      </c>
      <c r="B3" s="2" t="s">
        <v>1</v>
      </c>
      <c r="C3" s="2" t="s">
        <v>11</v>
      </c>
      <c r="D3" s="2" t="s">
        <v>5</v>
      </c>
      <c r="E3" s="2" t="s">
        <v>13</v>
      </c>
      <c r="F3" s="2" t="s">
        <v>16</v>
      </c>
      <c r="G3" s="2" t="s">
        <v>17</v>
      </c>
      <c r="H3" s="2" t="s">
        <v>18</v>
      </c>
      <c r="I3" s="3">
        <v>45672</v>
      </c>
      <c r="J3" s="4">
        <v>7329633190</v>
      </c>
      <c r="K3" s="4" t="s">
        <v>31</v>
      </c>
      <c r="L3" s="2">
        <v>150</v>
      </c>
      <c r="M3" s="5">
        <v>5000</v>
      </c>
      <c r="N3" s="5">
        <f>(M3*L3)*19%</f>
        <v>142500</v>
      </c>
      <c r="O3" s="4" t="s">
        <v>31</v>
      </c>
      <c r="P3" s="4" t="s">
        <v>76</v>
      </c>
      <c r="Q3" s="4" t="s">
        <v>80</v>
      </c>
      <c r="R3" s="2">
        <v>150</v>
      </c>
      <c r="S3" s="5">
        <v>5000</v>
      </c>
      <c r="T3" s="2">
        <v>7329633190</v>
      </c>
      <c r="U3" s="2" t="s">
        <v>34</v>
      </c>
      <c r="V3" s="2" t="s">
        <v>36</v>
      </c>
      <c r="W3" s="4">
        <v>43838867</v>
      </c>
      <c r="X3" s="5">
        <v>5000</v>
      </c>
      <c r="Y3" s="9">
        <f>X3+(X3*50%)</f>
        <v>7500</v>
      </c>
      <c r="Z3" s="2">
        <v>150</v>
      </c>
      <c r="AA3" s="4" t="s">
        <v>31</v>
      </c>
      <c r="AB3" s="3">
        <v>45877</v>
      </c>
      <c r="AC3" s="10">
        <v>0.77986111111111101</v>
      </c>
      <c r="AD3" s="2">
        <v>5</v>
      </c>
      <c r="AE3" s="9">
        <f>X3+(X3*50%)</f>
        <v>7500</v>
      </c>
      <c r="AF3" s="11">
        <f>AE3*AD3</f>
        <v>37500</v>
      </c>
      <c r="AG3" s="2" t="s">
        <v>41</v>
      </c>
      <c r="AH3" s="4">
        <v>43838867</v>
      </c>
      <c r="AI3" s="2" t="s">
        <v>61</v>
      </c>
      <c r="AJ3" s="2" t="s">
        <v>62</v>
      </c>
      <c r="AK3" s="2" t="s">
        <v>63</v>
      </c>
      <c r="AL3" s="2" t="s">
        <v>64</v>
      </c>
    </row>
    <row r="4" spans="1:38" x14ac:dyDescent="0.25">
      <c r="A4" s="2">
        <v>9067437001</v>
      </c>
      <c r="B4" s="2" t="s">
        <v>2</v>
      </c>
      <c r="C4" s="2" t="s">
        <v>9</v>
      </c>
      <c r="D4" s="2" t="s">
        <v>6</v>
      </c>
      <c r="E4" s="2" t="s">
        <v>14</v>
      </c>
      <c r="F4" s="2" t="s">
        <v>19</v>
      </c>
      <c r="G4" s="2" t="s">
        <v>20</v>
      </c>
      <c r="H4" s="2" t="s">
        <v>21</v>
      </c>
      <c r="I4" s="3">
        <v>45514</v>
      </c>
      <c r="J4" s="4">
        <v>9067437001</v>
      </c>
      <c r="K4" s="2" t="s">
        <v>28</v>
      </c>
      <c r="L4" s="2">
        <v>300</v>
      </c>
      <c r="M4" s="5">
        <v>2500</v>
      </c>
      <c r="N4" s="5">
        <f t="shared" ref="N4:N5" si="0">(M4*L4)*19%</f>
        <v>142500</v>
      </c>
      <c r="O4" s="4" t="s">
        <v>28</v>
      </c>
      <c r="P4" s="4" t="s">
        <v>77</v>
      </c>
      <c r="Q4" s="4" t="s">
        <v>81</v>
      </c>
      <c r="R4" s="2">
        <v>300</v>
      </c>
      <c r="S4" s="5">
        <v>2500</v>
      </c>
      <c r="T4" s="2">
        <v>9067437001</v>
      </c>
      <c r="U4" s="2" t="s">
        <v>33</v>
      </c>
      <c r="V4" s="2" t="s">
        <v>37</v>
      </c>
      <c r="W4" s="4">
        <v>1000748129</v>
      </c>
      <c r="X4" s="5">
        <v>2500</v>
      </c>
      <c r="Y4" s="9">
        <f t="shared" ref="Y4:Y5" si="1">X4+(X4*50%)</f>
        <v>3750</v>
      </c>
      <c r="Z4" s="2">
        <v>300</v>
      </c>
      <c r="AA4" s="4" t="s">
        <v>28</v>
      </c>
      <c r="AB4" s="3">
        <v>45901</v>
      </c>
      <c r="AC4" s="10">
        <v>0.38541666666666669</v>
      </c>
      <c r="AD4" s="2">
        <v>15</v>
      </c>
      <c r="AE4" s="9">
        <f t="shared" ref="AE4:AE5" si="2">X4+(X4*50%)</f>
        <v>3750</v>
      </c>
      <c r="AF4" s="11">
        <f t="shared" ref="AF4:AF5" si="3">AE4*AD4</f>
        <v>56250</v>
      </c>
      <c r="AG4" s="2" t="s">
        <v>42</v>
      </c>
      <c r="AH4" s="4">
        <v>1000748129</v>
      </c>
      <c r="AI4" s="2" t="s">
        <v>65</v>
      </c>
      <c r="AJ4" s="2" t="s">
        <v>66</v>
      </c>
      <c r="AK4" s="2" t="s">
        <v>67</v>
      </c>
      <c r="AL4" s="2" t="s">
        <v>68</v>
      </c>
    </row>
    <row r="5" spans="1:38" x14ac:dyDescent="0.25">
      <c r="A5" s="2">
        <v>3561206578</v>
      </c>
      <c r="B5" s="6" t="s">
        <v>3</v>
      </c>
      <c r="C5" s="2" t="s">
        <v>10</v>
      </c>
      <c r="D5" s="6" t="s">
        <v>7</v>
      </c>
      <c r="E5" s="2" t="s">
        <v>15</v>
      </c>
      <c r="F5" s="2" t="s">
        <v>22</v>
      </c>
      <c r="G5" s="2" t="s">
        <v>23</v>
      </c>
      <c r="H5" s="6" t="s">
        <v>24</v>
      </c>
      <c r="I5" s="3">
        <v>45737</v>
      </c>
      <c r="J5" s="4">
        <v>3561206578</v>
      </c>
      <c r="K5" s="2" t="s">
        <v>29</v>
      </c>
      <c r="L5" s="2">
        <v>78</v>
      </c>
      <c r="M5" s="5">
        <v>8000</v>
      </c>
      <c r="N5" s="5">
        <f t="shared" si="0"/>
        <v>118560</v>
      </c>
      <c r="O5" s="4" t="s">
        <v>29</v>
      </c>
      <c r="P5" s="4" t="s">
        <v>78</v>
      </c>
      <c r="Q5" s="4" t="s">
        <v>82</v>
      </c>
      <c r="R5" s="2">
        <v>78</v>
      </c>
      <c r="S5" s="5">
        <v>8000</v>
      </c>
      <c r="T5" s="2">
        <v>3561206578</v>
      </c>
      <c r="U5" s="2" t="s">
        <v>32</v>
      </c>
      <c r="V5" s="2" t="s">
        <v>38</v>
      </c>
      <c r="W5" s="4">
        <v>1017855783</v>
      </c>
      <c r="X5" s="5">
        <v>8000</v>
      </c>
      <c r="Y5" s="9">
        <f t="shared" si="1"/>
        <v>12000</v>
      </c>
      <c r="Z5" s="2">
        <v>78</v>
      </c>
      <c r="AA5" s="4" t="s">
        <v>29</v>
      </c>
      <c r="AB5" s="3">
        <v>45783</v>
      </c>
      <c r="AC5" s="10">
        <v>0.59722222222222221</v>
      </c>
      <c r="AD5" s="2">
        <v>10</v>
      </c>
      <c r="AE5" s="9">
        <f t="shared" si="2"/>
        <v>12000</v>
      </c>
      <c r="AF5" s="11">
        <f t="shared" si="3"/>
        <v>120000</v>
      </c>
      <c r="AG5" s="2" t="s">
        <v>43</v>
      </c>
      <c r="AH5" s="4">
        <v>1017855783</v>
      </c>
      <c r="AI5" s="2" t="s">
        <v>69</v>
      </c>
      <c r="AJ5" s="2" t="s">
        <v>70</v>
      </c>
      <c r="AK5" s="2" t="s">
        <v>71</v>
      </c>
      <c r="AL5" s="2" t="s">
        <v>72</v>
      </c>
    </row>
    <row r="6" spans="1:38" x14ac:dyDescent="0.25">
      <c r="O6" s="1"/>
      <c r="P6" s="1"/>
      <c r="Q6" s="1"/>
    </row>
  </sheetData>
  <mergeCells count="5">
    <mergeCell ref="A1:G1"/>
    <mergeCell ref="H1:N1"/>
    <mergeCell ref="O1:U1"/>
    <mergeCell ref="AH1:AL1"/>
    <mergeCell ref="V1:A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65AA-7C45-4FB6-8AF4-04B40F29D040}">
  <dimension ref="A1:L36"/>
  <sheetViews>
    <sheetView tabSelected="1" workbookViewId="0">
      <selection activeCell="C42" sqref="C42"/>
    </sheetView>
  </sheetViews>
  <sheetFormatPr baseColWidth="10" defaultRowHeight="15" x14ac:dyDescent="0.25"/>
  <cols>
    <col min="1" max="1" width="19.42578125" bestFit="1" customWidth="1"/>
    <col min="2" max="2" width="27" bestFit="1" customWidth="1"/>
    <col min="3" max="4" width="23" bestFit="1" customWidth="1"/>
    <col min="5" max="5" width="55.42578125" bestFit="1" customWidth="1"/>
    <col min="6" max="6" width="19.42578125" bestFit="1" customWidth="1"/>
    <col min="7" max="7" width="32.7109375" bestFit="1" customWidth="1"/>
    <col min="8" max="8" width="19.5703125" bestFit="1" customWidth="1"/>
    <col min="9" max="9" width="15.28515625" bestFit="1" customWidth="1"/>
    <col min="10" max="10" width="14.42578125" bestFit="1" customWidth="1"/>
    <col min="12" max="12" width="15.28515625" bestFit="1" customWidth="1"/>
  </cols>
  <sheetData>
    <row r="1" spans="1:7" x14ac:dyDescent="0.25">
      <c r="A1" s="27" t="s">
        <v>0</v>
      </c>
      <c r="B1" s="28"/>
      <c r="C1" s="28"/>
      <c r="D1" s="28"/>
      <c r="E1" s="28"/>
      <c r="F1" s="28"/>
      <c r="G1" s="28"/>
    </row>
    <row r="2" spans="1:7" x14ac:dyDescent="0.25">
      <c r="A2" s="7" t="s">
        <v>44</v>
      </c>
      <c r="B2" s="7" t="s">
        <v>0</v>
      </c>
      <c r="C2" s="7" t="s">
        <v>8</v>
      </c>
      <c r="D2" s="7" t="s">
        <v>4</v>
      </c>
      <c r="E2" s="7" t="s">
        <v>12</v>
      </c>
      <c r="F2" s="7" t="s">
        <v>25</v>
      </c>
      <c r="G2" s="7" t="s">
        <v>26</v>
      </c>
    </row>
    <row r="3" spans="1:7" x14ac:dyDescent="0.25">
      <c r="A3" s="18">
        <v>7329633190</v>
      </c>
      <c r="B3" s="2" t="s">
        <v>1</v>
      </c>
      <c r="C3" s="2" t="s">
        <v>11</v>
      </c>
      <c r="D3" s="2" t="s">
        <v>5</v>
      </c>
      <c r="E3" s="2" t="s">
        <v>13</v>
      </c>
      <c r="F3" s="2" t="s">
        <v>16</v>
      </c>
      <c r="G3" s="2" t="s">
        <v>17</v>
      </c>
    </row>
    <row r="4" spans="1:7" x14ac:dyDescent="0.25">
      <c r="A4" s="18">
        <v>9067437001</v>
      </c>
      <c r="B4" s="2" t="s">
        <v>2</v>
      </c>
      <c r="C4" s="2" t="s">
        <v>9</v>
      </c>
      <c r="D4" s="2" t="s">
        <v>6</v>
      </c>
      <c r="E4" s="2" t="s">
        <v>14</v>
      </c>
      <c r="F4" s="2" t="s">
        <v>19</v>
      </c>
      <c r="G4" s="2" t="s">
        <v>20</v>
      </c>
    </row>
    <row r="5" spans="1:7" x14ac:dyDescent="0.25">
      <c r="A5" s="18">
        <v>3561206578</v>
      </c>
      <c r="B5" s="6" t="s">
        <v>3</v>
      </c>
      <c r="C5" s="2" t="s">
        <v>10</v>
      </c>
      <c r="D5" s="6" t="s">
        <v>7</v>
      </c>
      <c r="E5" s="2" t="s">
        <v>15</v>
      </c>
      <c r="F5" s="2" t="s">
        <v>22</v>
      </c>
      <c r="G5" s="2" t="s">
        <v>23</v>
      </c>
    </row>
    <row r="8" spans="1:7" x14ac:dyDescent="0.25">
      <c r="A8" s="27" t="s">
        <v>46</v>
      </c>
      <c r="B8" s="28"/>
      <c r="C8" s="28"/>
      <c r="D8" s="28"/>
      <c r="E8" s="28"/>
      <c r="F8" s="28"/>
      <c r="G8" s="28"/>
    </row>
    <row r="9" spans="1:7" x14ac:dyDescent="0.25">
      <c r="A9" s="12" t="s">
        <v>73</v>
      </c>
      <c r="B9" s="12" t="s">
        <v>27</v>
      </c>
      <c r="C9" s="12" t="s">
        <v>44</v>
      </c>
      <c r="D9" s="12" t="s">
        <v>45</v>
      </c>
      <c r="E9" s="12" t="s">
        <v>30</v>
      </c>
      <c r="F9" s="12" t="s">
        <v>47</v>
      </c>
      <c r="G9" s="12" t="s">
        <v>48</v>
      </c>
    </row>
    <row r="10" spans="1:7" x14ac:dyDescent="0.25">
      <c r="A10" s="2" t="s">
        <v>18</v>
      </c>
      <c r="B10" s="3">
        <v>45672</v>
      </c>
      <c r="C10" s="4">
        <v>7329633190</v>
      </c>
      <c r="D10" s="4" t="s">
        <v>31</v>
      </c>
      <c r="E10" s="2">
        <v>150</v>
      </c>
      <c r="F10" s="5">
        <v>5000</v>
      </c>
      <c r="G10" s="5">
        <f>(F10*E10)*19%</f>
        <v>142500</v>
      </c>
    </row>
    <row r="11" spans="1:7" x14ac:dyDescent="0.25">
      <c r="A11" s="2" t="s">
        <v>21</v>
      </c>
      <c r="B11" s="3">
        <v>45514</v>
      </c>
      <c r="C11" s="4">
        <v>9067437001</v>
      </c>
      <c r="D11" s="2" t="s">
        <v>28</v>
      </c>
      <c r="E11" s="2">
        <v>300</v>
      </c>
      <c r="F11" s="5">
        <v>2500</v>
      </c>
      <c r="G11" s="5">
        <f t="shared" ref="G11:G12" si="0">(F11*E11)*19%</f>
        <v>142500</v>
      </c>
    </row>
    <row r="12" spans="1:7" x14ac:dyDescent="0.25">
      <c r="A12" s="6" t="s">
        <v>24</v>
      </c>
      <c r="B12" s="3">
        <v>45737</v>
      </c>
      <c r="C12" s="4">
        <v>3561206578</v>
      </c>
      <c r="D12" s="2" t="s">
        <v>29</v>
      </c>
      <c r="E12" s="2">
        <v>78</v>
      </c>
      <c r="F12" s="5">
        <v>8000</v>
      </c>
      <c r="G12" s="5">
        <f t="shared" si="0"/>
        <v>118560</v>
      </c>
    </row>
    <row r="16" spans="1:7" x14ac:dyDescent="0.25">
      <c r="A16" s="27" t="s">
        <v>35</v>
      </c>
      <c r="B16" s="27"/>
      <c r="C16" s="27"/>
      <c r="D16" s="28"/>
      <c r="E16" s="28"/>
      <c r="F16" s="28"/>
      <c r="G16" s="28"/>
    </row>
    <row r="17" spans="1:12" x14ac:dyDescent="0.25">
      <c r="A17" s="13" t="s">
        <v>45</v>
      </c>
      <c r="B17" s="13" t="s">
        <v>35</v>
      </c>
      <c r="C17" s="13" t="s">
        <v>49</v>
      </c>
      <c r="D17" s="13" t="s">
        <v>73</v>
      </c>
      <c r="E17" s="13" t="s">
        <v>44</v>
      </c>
      <c r="F17" s="13" t="s">
        <v>89</v>
      </c>
      <c r="G17" s="13" t="s">
        <v>90</v>
      </c>
    </row>
    <row r="18" spans="1:12" x14ac:dyDescent="0.25">
      <c r="A18" s="4" t="s">
        <v>31</v>
      </c>
      <c r="B18" s="4" t="s">
        <v>76</v>
      </c>
      <c r="C18" s="2">
        <v>150</v>
      </c>
      <c r="D18" s="2" t="s">
        <v>18</v>
      </c>
      <c r="E18" s="2">
        <v>7329633190</v>
      </c>
      <c r="F18" s="2" t="s">
        <v>91</v>
      </c>
      <c r="G18" s="2" t="s">
        <v>101</v>
      </c>
    </row>
    <row r="19" spans="1:12" x14ac:dyDescent="0.25">
      <c r="A19" s="4" t="s">
        <v>28</v>
      </c>
      <c r="B19" s="4" t="s">
        <v>77</v>
      </c>
      <c r="C19" s="2">
        <v>300</v>
      </c>
      <c r="D19" s="2" t="s">
        <v>21</v>
      </c>
      <c r="E19" s="2">
        <v>9067437001</v>
      </c>
      <c r="F19" s="2" t="s">
        <v>92</v>
      </c>
      <c r="G19" s="2" t="s">
        <v>102</v>
      </c>
    </row>
    <row r="20" spans="1:12" x14ac:dyDescent="0.25">
      <c r="A20" s="4" t="s">
        <v>29</v>
      </c>
      <c r="B20" s="4" t="s">
        <v>78</v>
      </c>
      <c r="C20" s="2">
        <v>78</v>
      </c>
      <c r="D20" s="6" t="s">
        <v>24</v>
      </c>
      <c r="E20" s="2">
        <v>3561206578</v>
      </c>
      <c r="F20" s="2" t="s">
        <v>93</v>
      </c>
      <c r="G20" s="2" t="s">
        <v>103</v>
      </c>
    </row>
    <row r="24" spans="1:12" x14ac:dyDescent="0.25">
      <c r="A24" s="27" t="s">
        <v>75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1:12" x14ac:dyDescent="0.25">
      <c r="A25" s="14" t="s">
        <v>55</v>
      </c>
      <c r="B25" s="14" t="s">
        <v>74</v>
      </c>
      <c r="C25" s="16" t="s">
        <v>51</v>
      </c>
      <c r="D25" s="16" t="s">
        <v>45</v>
      </c>
      <c r="E25" s="16" t="s">
        <v>52</v>
      </c>
      <c r="F25" s="16" t="s">
        <v>53</v>
      </c>
      <c r="G25" s="16" t="s">
        <v>54</v>
      </c>
      <c r="H25" s="16" t="s">
        <v>39</v>
      </c>
      <c r="I25" s="15" t="s">
        <v>94</v>
      </c>
    </row>
    <row r="26" spans="1:12" x14ac:dyDescent="0.25">
      <c r="A26" s="2" t="s">
        <v>36</v>
      </c>
      <c r="B26" s="4">
        <v>43838867</v>
      </c>
      <c r="C26" s="9">
        <f>F10+(F10*50%)</f>
        <v>7500</v>
      </c>
      <c r="D26" s="4" t="s">
        <v>31</v>
      </c>
      <c r="E26" s="3">
        <v>45877</v>
      </c>
      <c r="F26" s="10">
        <v>0.77986111111111101</v>
      </c>
      <c r="G26" s="2">
        <v>5</v>
      </c>
      <c r="H26" s="11">
        <f t="shared" ref="H26:H28" si="1">C26*G26</f>
        <v>37500</v>
      </c>
      <c r="I26" s="2" t="s">
        <v>97</v>
      </c>
    </row>
    <row r="27" spans="1:12" x14ac:dyDescent="0.25">
      <c r="A27" s="2" t="s">
        <v>37</v>
      </c>
      <c r="B27" s="4">
        <v>1000748129</v>
      </c>
      <c r="C27" s="9">
        <f t="shared" ref="C27:C28" si="2">F11+(F11*50%)</f>
        <v>3750</v>
      </c>
      <c r="D27" s="4" t="s">
        <v>28</v>
      </c>
      <c r="E27" s="3">
        <v>45901</v>
      </c>
      <c r="F27" s="10">
        <v>0.38541666666666669</v>
      </c>
      <c r="G27" s="2">
        <v>15</v>
      </c>
      <c r="H27" s="11">
        <f t="shared" si="1"/>
        <v>56250</v>
      </c>
      <c r="I27" s="2" t="s">
        <v>98</v>
      </c>
    </row>
    <row r="28" spans="1:12" x14ac:dyDescent="0.25">
      <c r="A28" s="2" t="s">
        <v>38</v>
      </c>
      <c r="B28" s="4">
        <v>1017855783</v>
      </c>
      <c r="C28" s="9">
        <f t="shared" si="2"/>
        <v>12000</v>
      </c>
      <c r="D28" s="4" t="s">
        <v>29</v>
      </c>
      <c r="E28" s="3">
        <v>45783</v>
      </c>
      <c r="F28" s="10">
        <v>0.59722222222222221</v>
      </c>
      <c r="G28" s="2">
        <v>10</v>
      </c>
      <c r="H28" s="11">
        <f t="shared" si="1"/>
        <v>120000</v>
      </c>
      <c r="I28" s="2" t="s">
        <v>99</v>
      </c>
    </row>
    <row r="32" spans="1:12" x14ac:dyDescent="0.25">
      <c r="A32" s="27" t="s">
        <v>58</v>
      </c>
      <c r="B32" s="28"/>
      <c r="C32" s="28"/>
      <c r="D32" s="28"/>
      <c r="E32" s="28"/>
    </row>
    <row r="33" spans="1:5" x14ac:dyDescent="0.25">
      <c r="A33" s="17" t="s">
        <v>57</v>
      </c>
      <c r="B33" s="17" t="s">
        <v>59</v>
      </c>
      <c r="C33" s="17" t="s">
        <v>60</v>
      </c>
      <c r="D33" s="17" t="s">
        <v>25</v>
      </c>
      <c r="E33" s="17" t="s">
        <v>26</v>
      </c>
    </row>
    <row r="34" spans="1:5" x14ac:dyDescent="0.25">
      <c r="A34" s="4">
        <v>43838867</v>
      </c>
      <c r="B34" s="2" t="s">
        <v>61</v>
      </c>
      <c r="C34" s="2" t="s">
        <v>62</v>
      </c>
      <c r="D34" s="2" t="s">
        <v>63</v>
      </c>
      <c r="E34" s="2" t="s">
        <v>64</v>
      </c>
    </row>
    <row r="35" spans="1:5" x14ac:dyDescent="0.25">
      <c r="A35" s="4">
        <v>1000748129</v>
      </c>
      <c r="B35" s="2" t="s">
        <v>65</v>
      </c>
      <c r="C35" s="2" t="s">
        <v>66</v>
      </c>
      <c r="D35" s="2" t="s">
        <v>67</v>
      </c>
      <c r="E35" s="2" t="s">
        <v>68</v>
      </c>
    </row>
    <row r="36" spans="1:5" x14ac:dyDescent="0.25">
      <c r="A36" s="4">
        <v>1017855783</v>
      </c>
      <c r="B36" s="2" t="s">
        <v>69</v>
      </c>
      <c r="C36" s="2" t="s">
        <v>70</v>
      </c>
      <c r="D36" s="2" t="s">
        <v>71</v>
      </c>
      <c r="E36" s="2" t="s">
        <v>72</v>
      </c>
    </row>
  </sheetData>
  <mergeCells count="5">
    <mergeCell ref="A1:G1"/>
    <mergeCell ref="A8:G8"/>
    <mergeCell ref="A16:G16"/>
    <mergeCell ref="A24:L24"/>
    <mergeCell ref="A32:E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F5FB-41EF-4E03-BD72-177835CDA9DE}">
  <dimension ref="A1:E17"/>
  <sheetViews>
    <sheetView workbookViewId="0">
      <selection activeCell="B2" sqref="B2"/>
    </sheetView>
  </sheetViews>
  <sheetFormatPr baseColWidth="10" defaultRowHeight="15" x14ac:dyDescent="0.25"/>
  <cols>
    <col min="1" max="1" width="19" bestFit="1" customWidth="1"/>
    <col min="2" max="2" width="19.28515625" bestFit="1" customWidth="1"/>
    <col min="3" max="3" width="22.28515625" bestFit="1" customWidth="1"/>
    <col min="4" max="4" width="16.42578125" bestFit="1" customWidth="1"/>
    <col min="5" max="5" width="35.28515625" bestFit="1" customWidth="1"/>
  </cols>
  <sheetData>
    <row r="1" spans="1:5" x14ac:dyDescent="0.25">
      <c r="A1" s="22" t="s">
        <v>90</v>
      </c>
      <c r="B1" s="23" t="s">
        <v>83</v>
      </c>
    </row>
    <row r="2" spans="1:5" x14ac:dyDescent="0.25">
      <c r="A2" s="2" t="s">
        <v>101</v>
      </c>
      <c r="B2" s="2" t="s">
        <v>85</v>
      </c>
    </row>
    <row r="3" spans="1:5" x14ac:dyDescent="0.25">
      <c r="A3" s="2" t="s">
        <v>102</v>
      </c>
      <c r="B3" s="2" t="s">
        <v>87</v>
      </c>
    </row>
    <row r="4" spans="1:5" x14ac:dyDescent="0.25">
      <c r="A4" s="2" t="s">
        <v>103</v>
      </c>
      <c r="B4" s="2" t="s">
        <v>88</v>
      </c>
    </row>
    <row r="6" spans="1:5" x14ac:dyDescent="0.25">
      <c r="B6" s="27" t="s">
        <v>86</v>
      </c>
      <c r="C6" s="28"/>
      <c r="D6" s="28"/>
      <c r="E6" s="28"/>
    </row>
    <row r="7" spans="1:5" x14ac:dyDescent="0.25">
      <c r="B7" s="19" t="s">
        <v>89</v>
      </c>
      <c r="C7" s="20" t="s">
        <v>50</v>
      </c>
      <c r="D7" s="19" t="s">
        <v>79</v>
      </c>
      <c r="E7" s="19" t="s">
        <v>84</v>
      </c>
    </row>
    <row r="8" spans="1:5" x14ac:dyDescent="0.25">
      <c r="B8" s="2" t="s">
        <v>91</v>
      </c>
      <c r="C8" s="2" t="s">
        <v>34</v>
      </c>
      <c r="D8" s="4" t="s">
        <v>80</v>
      </c>
      <c r="E8" s="2" t="s">
        <v>104</v>
      </c>
    </row>
    <row r="9" spans="1:5" x14ac:dyDescent="0.25">
      <c r="B9" s="2" t="s">
        <v>92</v>
      </c>
      <c r="C9" s="2" t="s">
        <v>33</v>
      </c>
      <c r="D9" s="4" t="s">
        <v>81</v>
      </c>
      <c r="E9" s="2" t="s">
        <v>105</v>
      </c>
    </row>
    <row r="10" spans="1:5" x14ac:dyDescent="0.25">
      <c r="B10" s="2" t="s">
        <v>93</v>
      </c>
      <c r="C10" s="2" t="s">
        <v>32</v>
      </c>
      <c r="D10" s="4" t="s">
        <v>82</v>
      </c>
      <c r="E10" s="2" t="s">
        <v>106</v>
      </c>
    </row>
    <row r="13" spans="1:5" x14ac:dyDescent="0.25">
      <c r="A13" s="27" t="s">
        <v>40</v>
      </c>
      <c r="B13" s="28"/>
      <c r="C13" s="28"/>
    </row>
    <row r="14" spans="1:5" x14ac:dyDescent="0.25">
      <c r="A14" s="21" t="s">
        <v>94</v>
      </c>
      <c r="B14" s="21" t="s">
        <v>95</v>
      </c>
      <c r="C14" s="21" t="s">
        <v>96</v>
      </c>
    </row>
    <row r="15" spans="1:5" x14ac:dyDescent="0.25">
      <c r="A15" s="2" t="s">
        <v>97</v>
      </c>
      <c r="B15" s="2" t="s">
        <v>41</v>
      </c>
      <c r="C15" s="2" t="s">
        <v>100</v>
      </c>
    </row>
    <row r="16" spans="1:5" x14ac:dyDescent="0.25">
      <c r="A16" s="2" t="s">
        <v>98</v>
      </c>
      <c r="B16" s="2" t="s">
        <v>42</v>
      </c>
      <c r="C16" s="2" t="s">
        <v>100</v>
      </c>
    </row>
    <row r="17" spans="1:3" x14ac:dyDescent="0.25">
      <c r="A17" s="2" t="s">
        <v>99</v>
      </c>
      <c r="B17" s="2" t="s">
        <v>43</v>
      </c>
      <c r="C17" s="18">
        <v>6</v>
      </c>
    </row>
  </sheetData>
  <mergeCells count="2">
    <mergeCell ref="B6:E6"/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1FN</vt:lpstr>
      <vt:lpstr>2FN</vt:lpstr>
      <vt:lpstr>3FN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Bryan Cordoba</cp:lastModifiedBy>
  <dcterms:created xsi:type="dcterms:W3CDTF">2025-09-23T21:43:51Z</dcterms:created>
  <dcterms:modified xsi:type="dcterms:W3CDTF">2025-10-03T15:31:18Z</dcterms:modified>
</cp:coreProperties>
</file>