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igr\Documents\Airquality2024\anexos\"/>
    </mc:Choice>
  </mc:AlternateContent>
  <xr:revisionPtr revIDLastSave="0" documentId="13_ncr:1_{926561A7-C19F-4EA6-AF15-C29F1655BA23}" xr6:coauthVersionLast="47" xr6:coauthVersionMax="47" xr10:uidLastSave="{00000000-0000-0000-0000-000000000000}"/>
  <bookViews>
    <workbookView xWindow="-120" yWindow="-120" windowWidth="29040" windowHeight="16440" tabRatio="875" activeTab="2" xr2:uid="{B879DA84-D4A3-429C-AEC2-5008D9DFC854}"/>
  </bookViews>
  <sheets>
    <sheet name="Datos de Ubicación" sheetId="1" r:id="rId1"/>
    <sheet name="Tabla de datos" sheetId="2" r:id="rId2"/>
    <sheet name="Temp" sheetId="3" r:id="rId3"/>
    <sheet name="Hum" sheetId="5" r:id="rId4"/>
    <sheet name="VV" sheetId="6" r:id="rId5"/>
    <sheet name="RAD SOLAR" sheetId="7" r:id="rId6"/>
    <sheet name="PRESION" sheetId="8" r:id="rId7"/>
    <sheet name="PM10" sheetId="9" r:id="rId8"/>
    <sheet name="PM2.5" sheetId="10" r:id="rId9"/>
    <sheet name="NO2" sheetId="11" r:id="rId10"/>
    <sheet name="SO2" sheetId="12" r:id="rId11"/>
    <sheet name="H2S" sheetId="13" r:id="rId12"/>
    <sheet name="CO(1H)" sheetId="14" r:id="rId13"/>
    <sheet name="CO(8H)" sheetId="15" r:id="rId14"/>
    <sheet name="O3(8h)" sheetId="16" r:id="rId15"/>
  </sheets>
  <externalReferences>
    <externalReference r:id="rId16"/>
  </externalReferences>
  <definedNames>
    <definedName name="_xlnm.Print_Area" localSheetId="12">'CO(1H)'!$A$1:$AB$33</definedName>
    <definedName name="_xlnm.Print_Area" localSheetId="13">'CO(8H)'!$A$1:$AB$33</definedName>
    <definedName name="_xlnm.Print_Area" localSheetId="11">H2S!$A$1:$AB$33</definedName>
    <definedName name="_xlnm.Print_Area" localSheetId="3">Hum!$A$1:$AB$33</definedName>
    <definedName name="_xlnm.Print_Area" localSheetId="9">'NO2'!$A$1:$AB$33</definedName>
    <definedName name="_xlnm.Print_Area" localSheetId="14">'O3(8h)'!$A$1:$AB$33</definedName>
    <definedName name="_xlnm.Print_Area" localSheetId="7">'PM10'!$A$1:$AB$33</definedName>
    <definedName name="_xlnm.Print_Area" localSheetId="8">'PM2.5'!$A$1:$AB$33</definedName>
    <definedName name="_xlnm.Print_Area" localSheetId="6">PRESION!$A$1:$AB$33</definedName>
    <definedName name="_xlnm.Print_Area" localSheetId="5">'RAD SOLAR'!$A$1:$AB$33</definedName>
    <definedName name="_xlnm.Print_Area" localSheetId="10">'SO2'!$A$1:$AB$33</definedName>
    <definedName name="_xlnm.Print_Area" localSheetId="2">Temp!$A$1:$AB$33</definedName>
    <definedName name="_xlnm.Print_Area" localSheetId="4">VV!$A$1:$AB$33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" i="16" l="1"/>
  <c r="D29" i="16"/>
  <c r="E29" i="16"/>
  <c r="F29" i="16"/>
  <c r="G29" i="16"/>
  <c r="H29" i="16"/>
  <c r="I29" i="16"/>
  <c r="J29" i="16"/>
  <c r="K29" i="16"/>
  <c r="L29" i="16"/>
  <c r="M29" i="16"/>
  <c r="N29" i="16"/>
  <c r="O29" i="16"/>
  <c r="P29" i="16"/>
  <c r="Q29" i="16"/>
  <c r="R29" i="16"/>
  <c r="S29" i="16"/>
  <c r="T29" i="16"/>
  <c r="U29" i="16"/>
  <c r="V29" i="16"/>
  <c r="W29" i="16"/>
  <c r="X29" i="16"/>
  <c r="Y29" i="16"/>
  <c r="C30" i="16"/>
  <c r="D30" i="16"/>
  <c r="E30" i="16"/>
  <c r="F30" i="16"/>
  <c r="G30" i="16"/>
  <c r="H30" i="16"/>
  <c r="I30" i="16"/>
  <c r="J30" i="16"/>
  <c r="K30" i="16"/>
  <c r="L30" i="16"/>
  <c r="M30" i="16"/>
  <c r="N30" i="16"/>
  <c r="O30" i="16"/>
  <c r="P30" i="16"/>
  <c r="Q30" i="16"/>
  <c r="R30" i="16"/>
  <c r="S30" i="16"/>
  <c r="T30" i="16"/>
  <c r="U30" i="16"/>
  <c r="V30" i="16"/>
  <c r="W30" i="16"/>
  <c r="X30" i="16"/>
  <c r="Y30" i="16"/>
  <c r="C31" i="16"/>
  <c r="D31" i="16"/>
  <c r="E31" i="16"/>
  <c r="F31" i="16"/>
  <c r="G31" i="16"/>
  <c r="H31" i="16"/>
  <c r="I31" i="16"/>
  <c r="J31" i="16"/>
  <c r="K31" i="16"/>
  <c r="L31" i="16"/>
  <c r="M31" i="16"/>
  <c r="N31" i="16"/>
  <c r="O31" i="16"/>
  <c r="P31" i="16"/>
  <c r="Q31" i="16"/>
  <c r="R31" i="16"/>
  <c r="S31" i="16"/>
  <c r="T31" i="16"/>
  <c r="U31" i="16"/>
  <c r="V31" i="16"/>
  <c r="W31" i="16"/>
  <c r="X31" i="16"/>
  <c r="Y31" i="16"/>
  <c r="B31" i="16"/>
  <c r="B30" i="16"/>
  <c r="B29" i="16"/>
  <c r="A23" i="16"/>
  <c r="B23" i="16" a="1"/>
  <c r="B23" i="16"/>
  <c r="Z23" i="16" s="1"/>
  <c r="AA23" i="16"/>
  <c r="AB23" i="16"/>
  <c r="A24" i="16"/>
  <c r="B24" i="16" a="1"/>
  <c r="B24" i="16"/>
  <c r="Z24" i="16"/>
  <c r="AA24" i="16"/>
  <c r="AB24" i="16"/>
  <c r="A25" i="16"/>
  <c r="B25" i="16" a="1"/>
  <c r="B25" i="16"/>
  <c r="Z25" i="16"/>
  <c r="AA25" i="16"/>
  <c r="AB25" i="16"/>
  <c r="A26" i="16"/>
  <c r="B26" i="16" a="1"/>
  <c r="B26" i="16"/>
  <c r="Z26" i="16"/>
  <c r="AA26" i="16"/>
  <c r="AB26" i="16"/>
  <c r="A27" i="16"/>
  <c r="B27" i="16" a="1"/>
  <c r="B27" i="16"/>
  <c r="Z27" i="16" s="1"/>
  <c r="AA27" i="16"/>
  <c r="AB27" i="16"/>
  <c r="A28" i="16"/>
  <c r="B28" i="16" a="1"/>
  <c r="B28" i="16"/>
  <c r="Z28" i="16"/>
  <c r="AA28" i="16"/>
  <c r="AB28" i="16"/>
  <c r="C29" i="15"/>
  <c r="D29" i="15"/>
  <c r="E29" i="15"/>
  <c r="F29" i="15"/>
  <c r="G29" i="15"/>
  <c r="H29" i="15"/>
  <c r="I29" i="15"/>
  <c r="J29" i="15"/>
  <c r="K29" i="15"/>
  <c r="L29" i="15"/>
  <c r="M29" i="15"/>
  <c r="N29" i="15"/>
  <c r="O29" i="15"/>
  <c r="P29" i="15"/>
  <c r="Q29" i="15"/>
  <c r="R29" i="15"/>
  <c r="S29" i="15"/>
  <c r="T29" i="15"/>
  <c r="U29" i="15"/>
  <c r="V29" i="15"/>
  <c r="W29" i="15"/>
  <c r="X29" i="15"/>
  <c r="Y29" i="15"/>
  <c r="C30" i="15"/>
  <c r="D30" i="15"/>
  <c r="E30" i="15"/>
  <c r="F30" i="15"/>
  <c r="G30" i="15"/>
  <c r="H30" i="15"/>
  <c r="I30" i="15"/>
  <c r="J30" i="15"/>
  <c r="K30" i="15"/>
  <c r="L30" i="15"/>
  <c r="M30" i="15"/>
  <c r="N30" i="15"/>
  <c r="O30" i="15"/>
  <c r="P30" i="15"/>
  <c r="Q30" i="15"/>
  <c r="R30" i="15"/>
  <c r="S30" i="15"/>
  <c r="T30" i="15"/>
  <c r="U30" i="15"/>
  <c r="V30" i="15"/>
  <c r="W30" i="15"/>
  <c r="X30" i="15"/>
  <c r="Y30" i="15"/>
  <c r="C31" i="15"/>
  <c r="D31" i="15"/>
  <c r="E31" i="15"/>
  <c r="F31" i="15"/>
  <c r="G31" i="15"/>
  <c r="H31" i="15"/>
  <c r="I31" i="15"/>
  <c r="J31" i="15"/>
  <c r="K31" i="15"/>
  <c r="L31" i="15"/>
  <c r="M31" i="15"/>
  <c r="N31" i="15"/>
  <c r="O31" i="15"/>
  <c r="P31" i="15"/>
  <c r="Q31" i="15"/>
  <c r="R31" i="15"/>
  <c r="S31" i="15"/>
  <c r="T31" i="15"/>
  <c r="U31" i="15"/>
  <c r="V31" i="15"/>
  <c r="W31" i="15"/>
  <c r="X31" i="15"/>
  <c r="Y31" i="15"/>
  <c r="B31" i="15"/>
  <c r="B30" i="15"/>
  <c r="B29" i="15"/>
  <c r="A23" i="15"/>
  <c r="B23" i="15" a="1"/>
  <c r="B23" i="15"/>
  <c r="Z23" i="15" s="1"/>
  <c r="AA23" i="15"/>
  <c r="AB23" i="15"/>
  <c r="A24" i="15"/>
  <c r="B24" i="15" a="1"/>
  <c r="B24" i="15"/>
  <c r="Z24" i="15" s="1"/>
  <c r="AB24" i="15"/>
  <c r="A25" i="15"/>
  <c r="B25" i="15" a="1"/>
  <c r="B25" i="15"/>
  <c r="Z25" i="15"/>
  <c r="AA25" i="15"/>
  <c r="AB25" i="15"/>
  <c r="A26" i="15"/>
  <c r="B26" i="15" a="1"/>
  <c r="B26" i="15"/>
  <c r="Z26" i="15"/>
  <c r="AA26" i="15"/>
  <c r="AB26" i="15"/>
  <c r="A27" i="15"/>
  <c r="B27" i="15" a="1"/>
  <c r="B27" i="15"/>
  <c r="Z27" i="15" s="1"/>
  <c r="AA27" i="15"/>
  <c r="AB27" i="15"/>
  <c r="A28" i="15"/>
  <c r="B28" i="15" a="1"/>
  <c r="B28" i="15"/>
  <c r="Z28" i="15" s="1"/>
  <c r="AB28" i="15"/>
  <c r="A23" i="14"/>
  <c r="B23" i="14" a="1"/>
  <c r="B23" i="14"/>
  <c r="Z23" i="14"/>
  <c r="AA23" i="14"/>
  <c r="AB23" i="14"/>
  <c r="A24" i="14"/>
  <c r="B24" i="14" a="1"/>
  <c r="B24" i="14"/>
  <c r="Z24" i="14"/>
  <c r="AA24" i="14"/>
  <c r="AB24" i="14"/>
  <c r="A25" i="14"/>
  <c r="B25" i="14" a="1"/>
  <c r="B25" i="14"/>
  <c r="Z25" i="14"/>
  <c r="AA25" i="14"/>
  <c r="AB25" i="14"/>
  <c r="A26" i="14"/>
  <c r="B26" i="14" a="1"/>
  <c r="B26" i="14"/>
  <c r="Z26" i="14"/>
  <c r="AA26" i="14"/>
  <c r="AB26" i="14"/>
  <c r="A27" i="14"/>
  <c r="B27" i="14" a="1"/>
  <c r="B27" i="14"/>
  <c r="Z27" i="14"/>
  <c r="AA27" i="14"/>
  <c r="AB27" i="14"/>
  <c r="A28" i="14"/>
  <c r="B28" i="14" a="1"/>
  <c r="B28" i="14"/>
  <c r="Z28" i="14"/>
  <c r="AA28" i="14"/>
  <c r="AB28" i="14"/>
  <c r="C29" i="13"/>
  <c r="D29" i="13"/>
  <c r="E29" i="13"/>
  <c r="F29" i="13"/>
  <c r="G29" i="13"/>
  <c r="H29" i="13"/>
  <c r="I29" i="13"/>
  <c r="J29" i="13"/>
  <c r="K29" i="13"/>
  <c r="L29" i="13"/>
  <c r="M29" i="13"/>
  <c r="N29" i="13"/>
  <c r="O29" i="13"/>
  <c r="P29" i="13"/>
  <c r="Q29" i="13"/>
  <c r="R29" i="13"/>
  <c r="S29" i="13"/>
  <c r="T29" i="13"/>
  <c r="U29" i="13"/>
  <c r="V29" i="13"/>
  <c r="W29" i="13"/>
  <c r="X29" i="13"/>
  <c r="Y29" i="13"/>
  <c r="C30" i="13"/>
  <c r="D30" i="13"/>
  <c r="E30" i="13"/>
  <c r="F30" i="13"/>
  <c r="G30" i="13"/>
  <c r="H30" i="13"/>
  <c r="I30" i="13"/>
  <c r="J30" i="13"/>
  <c r="K30" i="13"/>
  <c r="L30" i="13"/>
  <c r="M30" i="13"/>
  <c r="N30" i="13"/>
  <c r="O30" i="13"/>
  <c r="P30" i="13"/>
  <c r="Q30" i="13"/>
  <c r="R30" i="13"/>
  <c r="S30" i="13"/>
  <c r="T30" i="13"/>
  <c r="U30" i="13"/>
  <c r="V30" i="13"/>
  <c r="W30" i="13"/>
  <c r="X30" i="13"/>
  <c r="Y30" i="13"/>
  <c r="C31" i="13"/>
  <c r="D31" i="13"/>
  <c r="E31" i="13"/>
  <c r="F31" i="13"/>
  <c r="G31" i="13"/>
  <c r="H31" i="13"/>
  <c r="I31" i="13"/>
  <c r="J31" i="13"/>
  <c r="K31" i="13"/>
  <c r="L31" i="13"/>
  <c r="M31" i="13"/>
  <c r="N31" i="13"/>
  <c r="O31" i="13"/>
  <c r="P31" i="13"/>
  <c r="Q31" i="13"/>
  <c r="R31" i="13"/>
  <c r="S31" i="13"/>
  <c r="T31" i="13"/>
  <c r="U31" i="13"/>
  <c r="V31" i="13"/>
  <c r="W31" i="13"/>
  <c r="X31" i="13"/>
  <c r="Y31" i="13"/>
  <c r="B31" i="13"/>
  <c r="B30" i="13"/>
  <c r="B29" i="13"/>
  <c r="A23" i="13"/>
  <c r="B23" i="13" a="1"/>
  <c r="B23" i="13"/>
  <c r="Z23" i="13" s="1"/>
  <c r="AA23" i="13"/>
  <c r="AB23" i="13"/>
  <c r="A24" i="13"/>
  <c r="B24" i="13" a="1"/>
  <c r="B24" i="13" s="1"/>
  <c r="A25" i="13"/>
  <c r="B25" i="13" a="1"/>
  <c r="B25" i="13"/>
  <c r="Z25" i="13"/>
  <c r="AA25" i="13"/>
  <c r="AB25" i="13"/>
  <c r="A26" i="13"/>
  <c r="B26" i="13" a="1"/>
  <c r="B26" i="13" s="1"/>
  <c r="A27" i="13"/>
  <c r="B27" i="13" a="1"/>
  <c r="B27" i="13"/>
  <c r="Z27" i="13" s="1"/>
  <c r="AA27" i="13"/>
  <c r="AB27" i="13"/>
  <c r="A28" i="13"/>
  <c r="B28" i="13" a="1"/>
  <c r="B28" i="13" s="1"/>
  <c r="C29" i="12"/>
  <c r="D29" i="12"/>
  <c r="E29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C30" i="12"/>
  <c r="D30" i="12"/>
  <c r="E30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C31" i="12"/>
  <c r="D31" i="12"/>
  <c r="E31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B31" i="12"/>
  <c r="B30" i="12"/>
  <c r="B29" i="12"/>
  <c r="A23" i="12"/>
  <c r="B23" i="12" a="1"/>
  <c r="B23" i="12" s="1"/>
  <c r="A24" i="12"/>
  <c r="B24" i="12" a="1"/>
  <c r="B24" i="12"/>
  <c r="Z24" i="12"/>
  <c r="AA24" i="12"/>
  <c r="AB24" i="12"/>
  <c r="A25" i="12"/>
  <c r="B25" i="12" a="1"/>
  <c r="B25" i="12"/>
  <c r="Z25" i="12"/>
  <c r="AA25" i="12"/>
  <c r="AB25" i="12"/>
  <c r="A26" i="12"/>
  <c r="B26" i="12" a="1"/>
  <c r="B26" i="12"/>
  <c r="Z26" i="12"/>
  <c r="AA26" i="12"/>
  <c r="AB26" i="12"/>
  <c r="A27" i="12"/>
  <c r="B27" i="12" a="1"/>
  <c r="B27" i="12" s="1"/>
  <c r="A28" i="12"/>
  <c r="B28" i="12" a="1"/>
  <c r="B28" i="12"/>
  <c r="Z28" i="12"/>
  <c r="AA28" i="12"/>
  <c r="AB28" i="12"/>
  <c r="C29" i="11"/>
  <c r="D29" i="11"/>
  <c r="E29" i="11"/>
  <c r="F29" i="11"/>
  <c r="G29" i="11"/>
  <c r="H29" i="11"/>
  <c r="I29" i="11"/>
  <c r="J29" i="11"/>
  <c r="K29" i="11"/>
  <c r="L29" i="11"/>
  <c r="M29" i="11"/>
  <c r="N29" i="11"/>
  <c r="O29" i="11"/>
  <c r="P29" i="11"/>
  <c r="Q29" i="11"/>
  <c r="R29" i="11"/>
  <c r="S29" i="11"/>
  <c r="T29" i="11"/>
  <c r="U29" i="11"/>
  <c r="V29" i="11"/>
  <c r="W29" i="11"/>
  <c r="X29" i="11"/>
  <c r="Y29" i="11"/>
  <c r="C30" i="11"/>
  <c r="D30" i="11"/>
  <c r="E30" i="11"/>
  <c r="F30" i="11"/>
  <c r="G30" i="11"/>
  <c r="H30" i="11"/>
  <c r="I30" i="11"/>
  <c r="J30" i="11"/>
  <c r="K30" i="11"/>
  <c r="L30" i="11"/>
  <c r="M30" i="11"/>
  <c r="N30" i="11"/>
  <c r="O30" i="11"/>
  <c r="P30" i="11"/>
  <c r="Q30" i="11"/>
  <c r="R30" i="11"/>
  <c r="S30" i="11"/>
  <c r="T30" i="11"/>
  <c r="U30" i="11"/>
  <c r="V30" i="11"/>
  <c r="W30" i="11"/>
  <c r="X30" i="11"/>
  <c r="Y30" i="11"/>
  <c r="C31" i="11"/>
  <c r="D31" i="11"/>
  <c r="E31" i="11"/>
  <c r="F31" i="11"/>
  <c r="G31" i="11"/>
  <c r="H31" i="11"/>
  <c r="I31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V31" i="11"/>
  <c r="W31" i="11"/>
  <c r="X31" i="11"/>
  <c r="Y31" i="11"/>
  <c r="B31" i="11"/>
  <c r="B30" i="11"/>
  <c r="B29" i="11"/>
  <c r="A23" i="11"/>
  <c r="B23" i="11" a="1"/>
  <c r="B23" i="11"/>
  <c r="Z23" i="11" s="1"/>
  <c r="A24" i="11"/>
  <c r="B24" i="11" a="1"/>
  <c r="B24" i="11" s="1"/>
  <c r="A25" i="11"/>
  <c r="B25" i="11" a="1"/>
  <c r="B25" i="11"/>
  <c r="Z25" i="11"/>
  <c r="AA25" i="11"/>
  <c r="AB25" i="11"/>
  <c r="A26" i="11"/>
  <c r="B26" i="11" a="1"/>
  <c r="B26" i="11"/>
  <c r="Z26" i="11"/>
  <c r="AA26" i="11"/>
  <c r="AB26" i="11"/>
  <c r="A27" i="11"/>
  <c r="B27" i="11" a="1"/>
  <c r="B27" i="11"/>
  <c r="AA27" i="11" s="1"/>
  <c r="Z27" i="11"/>
  <c r="AB27" i="11"/>
  <c r="A28" i="11"/>
  <c r="B28" i="11" a="1"/>
  <c r="B28" i="11" s="1"/>
  <c r="C29" i="10"/>
  <c r="D29" i="10"/>
  <c r="E29" i="10"/>
  <c r="F29" i="10"/>
  <c r="G29" i="10"/>
  <c r="H29" i="10"/>
  <c r="I29" i="10"/>
  <c r="J29" i="10"/>
  <c r="K29" i="10"/>
  <c r="L29" i="10"/>
  <c r="M29" i="10"/>
  <c r="N29" i="10"/>
  <c r="O29" i="10"/>
  <c r="P29" i="10"/>
  <c r="Q29" i="10"/>
  <c r="R29" i="10"/>
  <c r="S29" i="10"/>
  <c r="T29" i="10"/>
  <c r="U29" i="10"/>
  <c r="V29" i="10"/>
  <c r="W29" i="10"/>
  <c r="X29" i="10"/>
  <c r="Y29" i="10"/>
  <c r="C30" i="10"/>
  <c r="D30" i="10"/>
  <c r="E30" i="10"/>
  <c r="F30" i="10"/>
  <c r="G30" i="10"/>
  <c r="H30" i="10"/>
  <c r="I30" i="10"/>
  <c r="J30" i="10"/>
  <c r="K30" i="10"/>
  <c r="L30" i="10"/>
  <c r="M30" i="10"/>
  <c r="N30" i="10"/>
  <c r="O30" i="10"/>
  <c r="P30" i="10"/>
  <c r="Q30" i="10"/>
  <c r="R30" i="10"/>
  <c r="S30" i="10"/>
  <c r="T30" i="10"/>
  <c r="U30" i="10"/>
  <c r="V30" i="10"/>
  <c r="W30" i="10"/>
  <c r="X30" i="10"/>
  <c r="Y30" i="10"/>
  <c r="C31" i="10"/>
  <c r="D31" i="10"/>
  <c r="E31" i="10"/>
  <c r="F31" i="10"/>
  <c r="G31" i="10"/>
  <c r="H31" i="10"/>
  <c r="I31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B31" i="10"/>
  <c r="B30" i="10"/>
  <c r="B29" i="10"/>
  <c r="A23" i="10"/>
  <c r="B23" i="10" a="1"/>
  <c r="B23" i="10"/>
  <c r="AA23" i="10" s="1"/>
  <c r="Z23" i="10"/>
  <c r="A24" i="10"/>
  <c r="B24" i="10" a="1"/>
  <c r="B24" i="10" s="1"/>
  <c r="A25" i="10"/>
  <c r="B25" i="10" a="1"/>
  <c r="B25" i="10"/>
  <c r="Z25" i="10"/>
  <c r="AA25" i="10"/>
  <c r="AB25" i="10"/>
  <c r="A26" i="10"/>
  <c r="B26" i="10" a="1"/>
  <c r="B26" i="10"/>
  <c r="Z26" i="10"/>
  <c r="AA26" i="10"/>
  <c r="AB26" i="10"/>
  <c r="A27" i="10"/>
  <c r="B27" i="10" a="1"/>
  <c r="B27" i="10"/>
  <c r="AA27" i="10" s="1"/>
  <c r="Z27" i="10"/>
  <c r="A28" i="10"/>
  <c r="B28" i="10" a="1"/>
  <c r="B28" i="10" s="1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V29" i="9"/>
  <c r="W29" i="9"/>
  <c r="X29" i="9"/>
  <c r="Y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V31" i="9"/>
  <c r="W31" i="9"/>
  <c r="X31" i="9"/>
  <c r="Y31" i="9"/>
  <c r="B31" i="9"/>
  <c r="B30" i="9"/>
  <c r="B29" i="9"/>
  <c r="A23" i="9"/>
  <c r="B23" i="9" a="1"/>
  <c r="B23" i="9" s="1"/>
  <c r="A24" i="9"/>
  <c r="B24" i="9" a="1"/>
  <c r="B24" i="9"/>
  <c r="Z24" i="9" s="1"/>
  <c r="AA24" i="9"/>
  <c r="AB24" i="9"/>
  <c r="A25" i="9"/>
  <c r="B25" i="9" a="1"/>
  <c r="B25" i="9"/>
  <c r="Z25" i="9"/>
  <c r="AA25" i="9"/>
  <c r="AB25" i="9"/>
  <c r="A26" i="9"/>
  <c r="B26" i="9" a="1"/>
  <c r="B26" i="9"/>
  <c r="Z26" i="9"/>
  <c r="AA26" i="9"/>
  <c r="AB26" i="9"/>
  <c r="A27" i="9"/>
  <c r="B27" i="9" a="1"/>
  <c r="B27" i="9" s="1"/>
  <c r="A28" i="9"/>
  <c r="B28" i="9" a="1"/>
  <c r="B28" i="9"/>
  <c r="Z28" i="9" s="1"/>
  <c r="AA28" i="9"/>
  <c r="AB28" i="9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C31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B31" i="8"/>
  <c r="B30" i="8"/>
  <c r="B29" i="8"/>
  <c r="A23" i="8"/>
  <c r="B23" i="8" a="1"/>
  <c r="B23" i="8"/>
  <c r="Z23" i="8"/>
  <c r="AA23" i="8"/>
  <c r="AB23" i="8"/>
  <c r="A24" i="8"/>
  <c r="B24" i="8" a="1"/>
  <c r="B24" i="8"/>
  <c r="Z24" i="8" s="1"/>
  <c r="A25" i="8"/>
  <c r="B25" i="8" a="1"/>
  <c r="B25" i="8"/>
  <c r="Z25" i="8"/>
  <c r="AA25" i="8"/>
  <c r="AB25" i="8"/>
  <c r="A26" i="8"/>
  <c r="B26" i="8" a="1"/>
  <c r="B26" i="8"/>
  <c r="Z26" i="8"/>
  <c r="AA26" i="8"/>
  <c r="AB26" i="8"/>
  <c r="A27" i="8"/>
  <c r="B27" i="8" a="1"/>
  <c r="B27" i="8"/>
  <c r="Z27" i="8"/>
  <c r="AA27" i="8"/>
  <c r="AB27" i="8"/>
  <c r="A28" i="8"/>
  <c r="B28" i="8" a="1"/>
  <c r="B28" i="8"/>
  <c r="Z28" i="8" s="1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B31" i="7"/>
  <c r="B30" i="7"/>
  <c r="B29" i="7"/>
  <c r="A23" i="7"/>
  <c r="B23" i="7" a="1"/>
  <c r="B23" i="7" s="1"/>
  <c r="A24" i="7"/>
  <c r="B24" i="7" a="1"/>
  <c r="B24" i="7"/>
  <c r="Z24" i="7"/>
  <c r="AA24" i="7"/>
  <c r="AB24" i="7"/>
  <c r="A25" i="7"/>
  <c r="B25" i="7" a="1"/>
  <c r="B25" i="7" s="1"/>
  <c r="A26" i="7"/>
  <c r="B26" i="7" a="1"/>
  <c r="B26" i="7"/>
  <c r="Z26" i="7"/>
  <c r="AA26" i="7"/>
  <c r="AB26" i="7"/>
  <c r="A27" i="7"/>
  <c r="B27" i="7" a="1"/>
  <c r="B27" i="7"/>
  <c r="Z27" i="7"/>
  <c r="AA27" i="7"/>
  <c r="AB27" i="7"/>
  <c r="A28" i="7"/>
  <c r="B28" i="7" a="1"/>
  <c r="B28" i="7"/>
  <c r="Z28" i="7"/>
  <c r="AA28" i="7"/>
  <c r="AB28" i="7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B31" i="6"/>
  <c r="B30" i="6"/>
  <c r="B29" i="6"/>
  <c r="A23" i="6"/>
  <c r="B23" i="6" a="1"/>
  <c r="B23" i="6"/>
  <c r="Z23" i="6"/>
  <c r="AA23" i="6"/>
  <c r="AB23" i="6"/>
  <c r="A24" i="6"/>
  <c r="B24" i="6" a="1"/>
  <c r="B24" i="6"/>
  <c r="Z24" i="6" s="1"/>
  <c r="AA24" i="6"/>
  <c r="AB24" i="6"/>
  <c r="A25" i="6"/>
  <c r="B25" i="6" a="1"/>
  <c r="B25" i="6"/>
  <c r="Z25" i="6"/>
  <c r="AA25" i="6"/>
  <c r="AB25" i="6"/>
  <c r="A26" i="6"/>
  <c r="B26" i="6" a="1"/>
  <c r="B26" i="6"/>
  <c r="Z26" i="6"/>
  <c r="AA26" i="6"/>
  <c r="AB26" i="6"/>
  <c r="A27" i="6"/>
  <c r="B27" i="6" a="1"/>
  <c r="B27" i="6"/>
  <c r="Z27" i="6"/>
  <c r="AA27" i="6"/>
  <c r="AB27" i="6"/>
  <c r="A28" i="6"/>
  <c r="B28" i="6" a="1"/>
  <c r="B28" i="6"/>
  <c r="Z28" i="6" s="1"/>
  <c r="AA28" i="6"/>
  <c r="AB28" i="6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B31" i="5"/>
  <c r="B30" i="5"/>
  <c r="B29" i="5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B31" i="3"/>
  <c r="B30" i="3"/>
  <c r="B29" i="3"/>
  <c r="A23" i="5"/>
  <c r="B23" i="5" a="1"/>
  <c r="B23" i="5"/>
  <c r="Z23" i="5"/>
  <c r="AA23" i="5"/>
  <c r="AB23" i="5"/>
  <c r="A24" i="5"/>
  <c r="B24" i="5" a="1"/>
  <c r="B24" i="5"/>
  <c r="Z24" i="5"/>
  <c r="AA24" i="5"/>
  <c r="AB24" i="5"/>
  <c r="A25" i="5"/>
  <c r="B25" i="5" a="1"/>
  <c r="B25" i="5" s="1"/>
  <c r="A26" i="5"/>
  <c r="B26" i="5" a="1"/>
  <c r="B26" i="5" s="1"/>
  <c r="A27" i="5"/>
  <c r="B27" i="5" a="1"/>
  <c r="B27" i="5"/>
  <c r="Z27" i="5"/>
  <c r="AA27" i="5"/>
  <c r="AB27" i="5"/>
  <c r="A28" i="5"/>
  <c r="B28" i="5" a="1"/>
  <c r="B28" i="5"/>
  <c r="Z28" i="5"/>
  <c r="AA28" i="5"/>
  <c r="AB28" i="5"/>
  <c r="F11" i="16"/>
  <c r="F10" i="16"/>
  <c r="F11" i="15"/>
  <c r="F10" i="15"/>
  <c r="F11" i="14"/>
  <c r="F10" i="14"/>
  <c r="F11" i="13"/>
  <c r="F10" i="13"/>
  <c r="F11" i="12"/>
  <c r="F10" i="12"/>
  <c r="F11" i="11"/>
  <c r="F10" i="11"/>
  <c r="F11" i="10"/>
  <c r="F10" i="10"/>
  <c r="F11" i="9"/>
  <c r="F10" i="9"/>
  <c r="F11" i="8"/>
  <c r="F10" i="8"/>
  <c r="F11" i="7"/>
  <c r="F10" i="7"/>
  <c r="F11" i="6"/>
  <c r="F10" i="6"/>
  <c r="F11" i="5"/>
  <c r="F10" i="5"/>
  <c r="Z23" i="3"/>
  <c r="AA23" i="3"/>
  <c r="AB23" i="3"/>
  <c r="Z24" i="3"/>
  <c r="AA24" i="3"/>
  <c r="AB24" i="3"/>
  <c r="Z25" i="3"/>
  <c r="AA25" i="3"/>
  <c r="AB25" i="3"/>
  <c r="Z26" i="3"/>
  <c r="AA26" i="3"/>
  <c r="AB26" i="3"/>
  <c r="Z27" i="3"/>
  <c r="AA27" i="3"/>
  <c r="AB27" i="3"/>
  <c r="Z28" i="3"/>
  <c r="AA28" i="3"/>
  <c r="AB28" i="3"/>
  <c r="B23" i="3" a="1"/>
  <c r="B23" i="3"/>
  <c r="B24" i="3" a="1"/>
  <c r="B24" i="3"/>
  <c r="B25" i="3" a="1"/>
  <c r="B25" i="3"/>
  <c r="B26" i="3" a="1"/>
  <c r="B26" i="3"/>
  <c r="B27" i="3" a="1"/>
  <c r="B27" i="3" s="1"/>
  <c r="B28" i="3" a="1"/>
  <c r="B28" i="3"/>
  <c r="A23" i="3"/>
  <c r="A24" i="3"/>
  <c r="A25" i="3"/>
  <c r="A26" i="3"/>
  <c r="A27" i="3"/>
  <c r="A28" i="3"/>
  <c r="B22" i="16" a="1"/>
  <c r="B22" i="16" s="1"/>
  <c r="B21" i="16" a="1"/>
  <c r="B21" i="16" s="1"/>
  <c r="B20" i="16" a="1"/>
  <c r="B20" i="16" s="1"/>
  <c r="B19" i="16" a="1"/>
  <c r="B19" i="16" s="1"/>
  <c r="B18" i="16" a="1"/>
  <c r="B18" i="16" s="1"/>
  <c r="B17" i="16" a="1"/>
  <c r="B17" i="16" s="1"/>
  <c r="B16" i="16" a="1"/>
  <c r="B16" i="16" s="1"/>
  <c r="B15" i="16" a="1"/>
  <c r="B15" i="16" s="1"/>
  <c r="G14" i="16" a="1"/>
  <c r="G14" i="16" s="1"/>
  <c r="A22" i="16"/>
  <c r="A21" i="16"/>
  <c r="A20" i="16"/>
  <c r="A19" i="16"/>
  <c r="A18" i="16"/>
  <c r="A17" i="16"/>
  <c r="A16" i="16"/>
  <c r="A15" i="16"/>
  <c r="A14" i="16"/>
  <c r="B13" i="16" a="1"/>
  <c r="Y13" i="16" s="1"/>
  <c r="F6" i="16"/>
  <c r="F5" i="16"/>
  <c r="U4" i="16"/>
  <c r="B22" i="15" a="1"/>
  <c r="B22" i="15" s="1"/>
  <c r="B21" i="15" a="1"/>
  <c r="B21" i="15" s="1"/>
  <c r="B20" i="15" a="1"/>
  <c r="B20" i="15" s="1"/>
  <c r="B19" i="15" a="1"/>
  <c r="B19" i="15" s="1"/>
  <c r="B18" i="15" a="1"/>
  <c r="B18" i="15" s="1"/>
  <c r="B17" i="15" a="1"/>
  <c r="B17" i="15" s="1"/>
  <c r="B16" i="15" a="1"/>
  <c r="B16" i="15" s="1"/>
  <c r="B15" i="15" a="1"/>
  <c r="B15" i="15" s="1"/>
  <c r="G14" i="15" a="1"/>
  <c r="G14" i="15" s="1"/>
  <c r="A22" i="15"/>
  <c r="A21" i="15"/>
  <c r="A20" i="15"/>
  <c r="A19" i="15"/>
  <c r="A18" i="15"/>
  <c r="A17" i="15"/>
  <c r="A16" i="15"/>
  <c r="A15" i="15"/>
  <c r="A14" i="15"/>
  <c r="B13" i="15" a="1"/>
  <c r="Y13" i="15" s="1"/>
  <c r="F6" i="15"/>
  <c r="F5" i="15"/>
  <c r="U4" i="15"/>
  <c r="B22" i="14" a="1"/>
  <c r="B22" i="14" s="1"/>
  <c r="B21" i="14" a="1"/>
  <c r="B21" i="14" s="1"/>
  <c r="B20" i="14" a="1"/>
  <c r="B20" i="14" s="1"/>
  <c r="B19" i="14" a="1"/>
  <c r="B19" i="14" s="1"/>
  <c r="B18" i="14" a="1"/>
  <c r="B18" i="14" s="1"/>
  <c r="B17" i="14" a="1"/>
  <c r="B17" i="14" s="1"/>
  <c r="B16" i="14" a="1"/>
  <c r="B16" i="14" s="1"/>
  <c r="B15" i="14" a="1"/>
  <c r="B15" i="14" s="1"/>
  <c r="B14" i="14" a="1"/>
  <c r="B14" i="14" s="1"/>
  <c r="A22" i="14"/>
  <c r="A21" i="14"/>
  <c r="A20" i="14"/>
  <c r="A19" i="14"/>
  <c r="A18" i="14"/>
  <c r="A17" i="14"/>
  <c r="A16" i="14"/>
  <c r="A15" i="14"/>
  <c r="A14" i="14"/>
  <c r="B13" i="14" a="1"/>
  <c r="Y13" i="14" s="1"/>
  <c r="F6" i="14"/>
  <c r="F5" i="14"/>
  <c r="U4" i="14"/>
  <c r="B22" i="13" a="1"/>
  <c r="B22" i="13" s="1"/>
  <c r="B21" i="13" a="1"/>
  <c r="B21" i="13" s="1"/>
  <c r="B20" i="13" a="1"/>
  <c r="B20" i="13" s="1"/>
  <c r="B19" i="13" a="1"/>
  <c r="B19" i="13" s="1"/>
  <c r="B18" i="13" a="1"/>
  <c r="B18" i="13" s="1"/>
  <c r="B17" i="13" a="1"/>
  <c r="B17" i="13" s="1"/>
  <c r="B16" i="13" a="1"/>
  <c r="B16" i="13" s="1"/>
  <c r="B15" i="13" a="1"/>
  <c r="B15" i="13" s="1"/>
  <c r="B14" i="13" a="1"/>
  <c r="B14" i="13" s="1"/>
  <c r="A22" i="13"/>
  <c r="A21" i="13"/>
  <c r="A20" i="13"/>
  <c r="A19" i="13"/>
  <c r="A18" i="13"/>
  <c r="A17" i="13"/>
  <c r="A16" i="13"/>
  <c r="A15" i="13"/>
  <c r="A14" i="13"/>
  <c r="V13" i="13"/>
  <c r="U13" i="13"/>
  <c r="T13" i="13"/>
  <c r="P13" i="13"/>
  <c r="O13" i="13"/>
  <c r="N13" i="13"/>
  <c r="J13" i="13"/>
  <c r="B13" i="13" a="1"/>
  <c r="Y13" i="13" s="1"/>
  <c r="F6" i="13"/>
  <c r="F5" i="13"/>
  <c r="U4" i="13"/>
  <c r="B22" i="12" a="1"/>
  <c r="B22" i="12" s="1"/>
  <c r="B21" i="12" a="1"/>
  <c r="B21" i="12" s="1"/>
  <c r="B20" i="12" a="1"/>
  <c r="B20" i="12" s="1"/>
  <c r="B19" i="12" a="1"/>
  <c r="B19" i="12" s="1"/>
  <c r="B18" i="12" a="1"/>
  <c r="B18" i="12" s="1"/>
  <c r="B17" i="12" a="1"/>
  <c r="B17" i="12" s="1"/>
  <c r="B16" i="12" a="1"/>
  <c r="B16" i="12" s="1"/>
  <c r="B15" i="12" a="1"/>
  <c r="B15" i="12" s="1"/>
  <c r="B14" i="12" a="1"/>
  <c r="B14" i="12" s="1"/>
  <c r="A22" i="12"/>
  <c r="A21" i="12"/>
  <c r="A20" i="12"/>
  <c r="A19" i="12"/>
  <c r="A18" i="12"/>
  <c r="A17" i="12"/>
  <c r="A16" i="12"/>
  <c r="A15" i="12"/>
  <c r="A14" i="12"/>
  <c r="B13" i="12" a="1"/>
  <c r="Y13" i="12" s="1"/>
  <c r="F6" i="12"/>
  <c r="F5" i="12"/>
  <c r="U4" i="12"/>
  <c r="B22" i="11" a="1"/>
  <c r="B22" i="11" s="1"/>
  <c r="B21" i="11" a="1"/>
  <c r="B21" i="11" s="1"/>
  <c r="B20" i="11" a="1"/>
  <c r="B20" i="11" s="1"/>
  <c r="B19" i="11" a="1"/>
  <c r="B19" i="11" s="1"/>
  <c r="B18" i="11" a="1"/>
  <c r="B18" i="11" s="1"/>
  <c r="B17" i="11" a="1"/>
  <c r="B17" i="11" s="1"/>
  <c r="B16" i="11" a="1"/>
  <c r="B16" i="11" s="1"/>
  <c r="B15" i="11" a="1"/>
  <c r="B15" i="11" s="1"/>
  <c r="B14" i="11" a="1"/>
  <c r="B14" i="11" s="1"/>
  <c r="A22" i="11"/>
  <c r="A21" i="11"/>
  <c r="A20" i="11"/>
  <c r="A19" i="11"/>
  <c r="A18" i="11"/>
  <c r="A17" i="11"/>
  <c r="A16" i="11"/>
  <c r="A15" i="11"/>
  <c r="A14" i="11"/>
  <c r="B13" i="11" a="1"/>
  <c r="Y13" i="11" s="1"/>
  <c r="F6" i="11"/>
  <c r="F5" i="11"/>
  <c r="U4" i="11"/>
  <c r="B22" i="10" a="1"/>
  <c r="B22" i="10" s="1"/>
  <c r="B21" i="10" a="1"/>
  <c r="B21" i="10" s="1"/>
  <c r="B20" i="10" a="1"/>
  <c r="B20" i="10" s="1"/>
  <c r="B19" i="10" a="1"/>
  <c r="B19" i="10" s="1"/>
  <c r="B18" i="10" a="1"/>
  <c r="B18" i="10" s="1"/>
  <c r="B17" i="10" a="1"/>
  <c r="B17" i="10" s="1"/>
  <c r="B16" i="10" a="1"/>
  <c r="B16" i="10" s="1"/>
  <c r="B15" i="10" a="1"/>
  <c r="B15" i="10" s="1"/>
  <c r="B14" i="10" a="1"/>
  <c r="B14" i="10" s="1"/>
  <c r="D13" i="16" l="1"/>
  <c r="I13" i="16"/>
  <c r="H13" i="16"/>
  <c r="J13" i="16"/>
  <c r="N13" i="16"/>
  <c r="O13" i="16"/>
  <c r="P13" i="16"/>
  <c r="T13" i="16"/>
  <c r="V13" i="16"/>
  <c r="C13" i="16"/>
  <c r="U13" i="16"/>
  <c r="B13" i="16"/>
  <c r="AA28" i="15"/>
  <c r="AA24" i="15"/>
  <c r="C13" i="15"/>
  <c r="D13" i="15"/>
  <c r="J13" i="15"/>
  <c r="N13" i="15"/>
  <c r="P13" i="15"/>
  <c r="T13" i="15"/>
  <c r="U13" i="15"/>
  <c r="B13" i="15"/>
  <c r="H13" i="15"/>
  <c r="I13" i="15"/>
  <c r="O13" i="15"/>
  <c r="V13" i="15"/>
  <c r="N13" i="14"/>
  <c r="P13" i="14"/>
  <c r="U13" i="14"/>
  <c r="H13" i="14"/>
  <c r="J13" i="14"/>
  <c r="O13" i="14"/>
  <c r="V13" i="14"/>
  <c r="B13" i="14"/>
  <c r="D13" i="14"/>
  <c r="T13" i="14"/>
  <c r="C13" i="14"/>
  <c r="I13" i="14"/>
  <c r="AB28" i="13"/>
  <c r="AA28" i="13"/>
  <c r="Z28" i="13"/>
  <c r="Z26" i="13"/>
  <c r="AA26" i="13"/>
  <c r="AB26" i="13"/>
  <c r="AB24" i="13"/>
  <c r="AA24" i="13"/>
  <c r="Z24" i="13"/>
  <c r="D13" i="13"/>
  <c r="H13" i="13"/>
  <c r="I13" i="13"/>
  <c r="B13" i="13"/>
  <c r="C13" i="13"/>
  <c r="Z27" i="12"/>
  <c r="AA27" i="12"/>
  <c r="AB27" i="12"/>
  <c r="Z23" i="12"/>
  <c r="AA23" i="12"/>
  <c r="AB23" i="12"/>
  <c r="U13" i="12"/>
  <c r="C13" i="12"/>
  <c r="B13" i="12"/>
  <c r="O13" i="12"/>
  <c r="H13" i="12"/>
  <c r="I13" i="12"/>
  <c r="N13" i="12"/>
  <c r="T13" i="12"/>
  <c r="Z28" i="11"/>
  <c r="AA28" i="11"/>
  <c r="AB28" i="11"/>
  <c r="Z24" i="11"/>
  <c r="AA24" i="11"/>
  <c r="AB24" i="11"/>
  <c r="AB23" i="11"/>
  <c r="AA23" i="11"/>
  <c r="I13" i="11"/>
  <c r="J13" i="11"/>
  <c r="K13" i="11"/>
  <c r="T13" i="11"/>
  <c r="P13" i="11"/>
  <c r="Q13" i="11"/>
  <c r="U13" i="11"/>
  <c r="H13" i="11"/>
  <c r="V13" i="11"/>
  <c r="B13" i="11"/>
  <c r="E13" i="11"/>
  <c r="C13" i="11"/>
  <c r="D13" i="11"/>
  <c r="W13" i="11"/>
  <c r="N13" i="11"/>
  <c r="O13" i="11"/>
  <c r="AA24" i="10"/>
  <c r="AB24" i="10"/>
  <c r="Z24" i="10"/>
  <c r="AB28" i="10"/>
  <c r="Z28" i="10"/>
  <c r="AA28" i="10"/>
  <c r="AB27" i="10"/>
  <c r="AB23" i="10"/>
  <c r="Z27" i="9"/>
  <c r="AA27" i="9"/>
  <c r="AB27" i="9"/>
  <c r="Z23" i="9"/>
  <c r="AA23" i="9"/>
  <c r="AB23" i="9"/>
  <c r="AB28" i="8"/>
  <c r="AB24" i="8"/>
  <c r="AA28" i="8"/>
  <c r="AA24" i="8"/>
  <c r="Z25" i="7"/>
  <c r="AA25" i="7"/>
  <c r="AB25" i="7"/>
  <c r="Z23" i="7"/>
  <c r="AA23" i="7"/>
  <c r="AB23" i="7"/>
  <c r="AB26" i="5"/>
  <c r="Z26" i="5"/>
  <c r="AA26" i="5"/>
  <c r="Z25" i="5"/>
  <c r="AB25" i="5"/>
  <c r="AA25" i="5"/>
  <c r="T29" i="14"/>
  <c r="H30" i="14"/>
  <c r="H29" i="14"/>
  <c r="N29" i="14"/>
  <c r="N30" i="14"/>
  <c r="T30" i="14"/>
  <c r="H31" i="14"/>
  <c r="N31" i="14"/>
  <c r="T31" i="14"/>
  <c r="Y31" i="14"/>
  <c r="AB17" i="16"/>
  <c r="AA17" i="16"/>
  <c r="Z17" i="16"/>
  <c r="AB20" i="16"/>
  <c r="AA20" i="16"/>
  <c r="Z20" i="16"/>
  <c r="AB18" i="16"/>
  <c r="AA18" i="16"/>
  <c r="Z18" i="16"/>
  <c r="AB21" i="16"/>
  <c r="AA21" i="16"/>
  <c r="Z21" i="16"/>
  <c r="AB16" i="16"/>
  <c r="AA16" i="16"/>
  <c r="Z16" i="16"/>
  <c r="AB19" i="16"/>
  <c r="AA19" i="16"/>
  <c r="Z19" i="16"/>
  <c r="AB22" i="16"/>
  <c r="AA22" i="16"/>
  <c r="Z22" i="16"/>
  <c r="E13" i="16"/>
  <c r="K13" i="16"/>
  <c r="Q13" i="16"/>
  <c r="W13" i="16"/>
  <c r="F13" i="16"/>
  <c r="L13" i="16"/>
  <c r="R13" i="16"/>
  <c r="X13" i="16"/>
  <c r="G13" i="16"/>
  <c r="M13" i="16"/>
  <c r="S13" i="16"/>
  <c r="AB17" i="15"/>
  <c r="AA17" i="15"/>
  <c r="Z17" i="15"/>
  <c r="AB20" i="15"/>
  <c r="AA20" i="15"/>
  <c r="Z20" i="15"/>
  <c r="AB15" i="15"/>
  <c r="AA15" i="15"/>
  <c r="Z15" i="15"/>
  <c r="AB18" i="15"/>
  <c r="AA18" i="15"/>
  <c r="Z18" i="15"/>
  <c r="AB21" i="15"/>
  <c r="AA21" i="15"/>
  <c r="Z21" i="15"/>
  <c r="AB16" i="15"/>
  <c r="AA16" i="15"/>
  <c r="Z16" i="15"/>
  <c r="AB19" i="15"/>
  <c r="AA19" i="15"/>
  <c r="Z19" i="15"/>
  <c r="AB22" i="15"/>
  <c r="AA22" i="15"/>
  <c r="Z22" i="15"/>
  <c r="E13" i="15"/>
  <c r="K13" i="15"/>
  <c r="Q13" i="15"/>
  <c r="W13" i="15"/>
  <c r="F13" i="15"/>
  <c r="L13" i="15"/>
  <c r="R13" i="15"/>
  <c r="X13" i="15"/>
  <c r="G13" i="15"/>
  <c r="M13" i="15"/>
  <c r="S13" i="15"/>
  <c r="AB21" i="14"/>
  <c r="AA21" i="14"/>
  <c r="Z21" i="14"/>
  <c r="AB15" i="14"/>
  <c r="AA15" i="14"/>
  <c r="Z15" i="14"/>
  <c r="AB18" i="14"/>
  <c r="AA18" i="14"/>
  <c r="Z18" i="14"/>
  <c r="AB16" i="14"/>
  <c r="AA16" i="14"/>
  <c r="Z16" i="14"/>
  <c r="AB19" i="14"/>
  <c r="AA19" i="14"/>
  <c r="Z19" i="14"/>
  <c r="AB22" i="14"/>
  <c r="AA22" i="14"/>
  <c r="Z22" i="14"/>
  <c r="AB17" i="14"/>
  <c r="AA17" i="14"/>
  <c r="Z17" i="14"/>
  <c r="AB20" i="14"/>
  <c r="AA20" i="14"/>
  <c r="Z20" i="14"/>
  <c r="C29" i="14"/>
  <c r="I29" i="14"/>
  <c r="O29" i="14"/>
  <c r="U29" i="14"/>
  <c r="C30" i="14"/>
  <c r="I30" i="14"/>
  <c r="O30" i="14"/>
  <c r="U30" i="14"/>
  <c r="C31" i="14"/>
  <c r="O31" i="14"/>
  <c r="U31" i="14"/>
  <c r="D29" i="14"/>
  <c r="J29" i="14"/>
  <c r="P29" i="14"/>
  <c r="V29" i="14"/>
  <c r="D30" i="14"/>
  <c r="J30" i="14"/>
  <c r="P30" i="14"/>
  <c r="V30" i="14"/>
  <c r="D31" i="14"/>
  <c r="J31" i="14"/>
  <c r="P31" i="14"/>
  <c r="V31" i="14"/>
  <c r="E13" i="14"/>
  <c r="K13" i="14"/>
  <c r="Q13" i="14"/>
  <c r="W13" i="14"/>
  <c r="E29" i="14"/>
  <c r="K29" i="14"/>
  <c r="Q29" i="14"/>
  <c r="W29" i="14"/>
  <c r="E30" i="14"/>
  <c r="K30" i="14"/>
  <c r="Q30" i="14"/>
  <c r="W30" i="14"/>
  <c r="E31" i="14"/>
  <c r="K31" i="14"/>
  <c r="Q31" i="14"/>
  <c r="W31" i="14"/>
  <c r="I31" i="14"/>
  <c r="F13" i="14"/>
  <c r="L13" i="14"/>
  <c r="R13" i="14"/>
  <c r="X13" i="14"/>
  <c r="F29" i="14"/>
  <c r="L29" i="14"/>
  <c r="R29" i="14"/>
  <c r="X29" i="14"/>
  <c r="F30" i="14"/>
  <c r="L30" i="14"/>
  <c r="R30" i="14"/>
  <c r="X30" i="14"/>
  <c r="F31" i="14"/>
  <c r="L31" i="14"/>
  <c r="R31" i="14"/>
  <c r="X31" i="14"/>
  <c r="G13" i="14"/>
  <c r="M13" i="14"/>
  <c r="S13" i="14"/>
  <c r="G29" i="14"/>
  <c r="M29" i="14"/>
  <c r="S29" i="14"/>
  <c r="Y29" i="14"/>
  <c r="G30" i="14"/>
  <c r="M30" i="14"/>
  <c r="S30" i="14"/>
  <c r="Y30" i="14"/>
  <c r="G31" i="14"/>
  <c r="M31" i="14"/>
  <c r="S31" i="14"/>
  <c r="AB15" i="13"/>
  <c r="AA15" i="13"/>
  <c r="Z15" i="13"/>
  <c r="AB18" i="13"/>
  <c r="AA18" i="13"/>
  <c r="Z18" i="13"/>
  <c r="AB21" i="13"/>
  <c r="AA21" i="13"/>
  <c r="Z21" i="13"/>
  <c r="AB16" i="13"/>
  <c r="AA16" i="13"/>
  <c r="Z16" i="13"/>
  <c r="AB19" i="13"/>
  <c r="AA19" i="13"/>
  <c r="Z19" i="13"/>
  <c r="AB22" i="13"/>
  <c r="AA22" i="13"/>
  <c r="Z22" i="13"/>
  <c r="AB17" i="13"/>
  <c r="AA17" i="13"/>
  <c r="Z17" i="13"/>
  <c r="AB20" i="13"/>
  <c r="AA20" i="13"/>
  <c r="Z20" i="13"/>
  <c r="E13" i="13"/>
  <c r="K13" i="13"/>
  <c r="Q13" i="13"/>
  <c r="W13" i="13"/>
  <c r="F13" i="13"/>
  <c r="L13" i="13"/>
  <c r="R13" i="13"/>
  <c r="X13" i="13"/>
  <c r="G13" i="13"/>
  <c r="M13" i="13"/>
  <c r="S13" i="13"/>
  <c r="AB17" i="12"/>
  <c r="AA17" i="12"/>
  <c r="Z17" i="12"/>
  <c r="AB20" i="12"/>
  <c r="AA20" i="12"/>
  <c r="Z20" i="12"/>
  <c r="AB15" i="12"/>
  <c r="AA15" i="12"/>
  <c r="Z15" i="12"/>
  <c r="AB18" i="12"/>
  <c r="AA18" i="12"/>
  <c r="Z18" i="12"/>
  <c r="AB21" i="12"/>
  <c r="AA21" i="12"/>
  <c r="Z21" i="12"/>
  <c r="AB16" i="12"/>
  <c r="AA16" i="12"/>
  <c r="Z16" i="12"/>
  <c r="AB19" i="12"/>
  <c r="AA19" i="12"/>
  <c r="Z19" i="12"/>
  <c r="AB22" i="12"/>
  <c r="AA22" i="12"/>
  <c r="Z22" i="12"/>
  <c r="D13" i="12"/>
  <c r="J13" i="12"/>
  <c r="P13" i="12"/>
  <c r="V13" i="12"/>
  <c r="E13" i="12"/>
  <c r="K13" i="12"/>
  <c r="Q13" i="12"/>
  <c r="W13" i="12"/>
  <c r="F13" i="12"/>
  <c r="L13" i="12"/>
  <c r="R13" i="12"/>
  <c r="X13" i="12"/>
  <c r="G13" i="12"/>
  <c r="M13" i="12"/>
  <c r="S13" i="12"/>
  <c r="AB17" i="11"/>
  <c r="AA17" i="11"/>
  <c r="Z17" i="11"/>
  <c r="AB20" i="11"/>
  <c r="Z20" i="11"/>
  <c r="AA20" i="11"/>
  <c r="AB15" i="11"/>
  <c r="AA15" i="11"/>
  <c r="Z15" i="11"/>
  <c r="AB18" i="11"/>
  <c r="Z18" i="11"/>
  <c r="AA18" i="11"/>
  <c r="AB21" i="11"/>
  <c r="AA21" i="11"/>
  <c r="Z21" i="11"/>
  <c r="AB16" i="11"/>
  <c r="Z16" i="11"/>
  <c r="AA16" i="11"/>
  <c r="AB19" i="11"/>
  <c r="AA19" i="11"/>
  <c r="Z19" i="11"/>
  <c r="AB22" i="11"/>
  <c r="Z22" i="11"/>
  <c r="AA22" i="11"/>
  <c r="F13" i="11"/>
  <c r="L13" i="11"/>
  <c r="R13" i="11"/>
  <c r="X13" i="11"/>
  <c r="G13" i="11"/>
  <c r="M13" i="11"/>
  <c r="S13" i="11"/>
  <c r="AB15" i="16" l="1"/>
  <c r="AA15" i="16"/>
  <c r="Z15" i="16"/>
  <c r="AB14" i="16"/>
  <c r="AA14" i="16"/>
  <c r="Z14" i="16"/>
  <c r="AB14" i="15"/>
  <c r="AA14" i="15"/>
  <c r="Z14" i="15"/>
  <c r="AB14" i="14"/>
  <c r="AA14" i="14"/>
  <c r="Z14" i="14"/>
  <c r="B31" i="14"/>
  <c r="B30" i="14"/>
  <c r="B29" i="14"/>
  <c r="AB14" i="13"/>
  <c r="AA14" i="13"/>
  <c r="Z14" i="13"/>
  <c r="AB14" i="12"/>
  <c r="AA14" i="12"/>
  <c r="Z14" i="12"/>
  <c r="AB14" i="11"/>
  <c r="Z14" i="11"/>
  <c r="AA14" i="11"/>
  <c r="A22" i="10" l="1"/>
  <c r="A21" i="10"/>
  <c r="A20" i="10"/>
  <c r="A19" i="10"/>
  <c r="A18" i="10"/>
  <c r="A17" i="10"/>
  <c r="A16" i="10"/>
  <c r="A15" i="10"/>
  <c r="A14" i="10"/>
  <c r="B13" i="10" a="1"/>
  <c r="Y13" i="10" s="1"/>
  <c r="F6" i="10"/>
  <c r="F5" i="10"/>
  <c r="U4" i="10"/>
  <c r="B22" i="9" a="1"/>
  <c r="B22" i="9" s="1"/>
  <c r="B21" i="9" a="1"/>
  <c r="B21" i="9" s="1"/>
  <c r="B20" i="9" a="1"/>
  <c r="B20" i="9" s="1"/>
  <c r="B19" i="9" a="1"/>
  <c r="B19" i="9" s="1"/>
  <c r="B18" i="9" a="1"/>
  <c r="B18" i="9" s="1"/>
  <c r="B17" i="9" a="1"/>
  <c r="B17" i="9" s="1"/>
  <c r="B16" i="9" a="1"/>
  <c r="B16" i="9" s="1"/>
  <c r="B15" i="9" a="1"/>
  <c r="B15" i="9" s="1"/>
  <c r="B14" i="9" a="1"/>
  <c r="B14" i="9" s="1"/>
  <c r="A22" i="9"/>
  <c r="A21" i="9"/>
  <c r="A20" i="9"/>
  <c r="A19" i="9"/>
  <c r="A18" i="9"/>
  <c r="A17" i="9"/>
  <c r="A16" i="9"/>
  <c r="A15" i="9"/>
  <c r="A14" i="9"/>
  <c r="B13" i="9" a="1"/>
  <c r="Y13" i="9" s="1"/>
  <c r="F6" i="9"/>
  <c r="F5" i="9"/>
  <c r="U4" i="9"/>
  <c r="C13" i="10" l="1"/>
  <c r="H13" i="10"/>
  <c r="N13" i="10"/>
  <c r="U13" i="10"/>
  <c r="I13" i="10"/>
  <c r="O13" i="10"/>
  <c r="T13" i="10"/>
  <c r="B13" i="10"/>
  <c r="D13" i="9"/>
  <c r="B13" i="9"/>
  <c r="C13" i="9"/>
  <c r="H13" i="9"/>
  <c r="I13" i="9"/>
  <c r="J13" i="9"/>
  <c r="N13" i="9"/>
  <c r="T13" i="9"/>
  <c r="U13" i="9"/>
  <c r="V13" i="9"/>
  <c r="O13" i="9"/>
  <c r="P13" i="9"/>
  <c r="AB17" i="10"/>
  <c r="AA17" i="10"/>
  <c r="Z17" i="10"/>
  <c r="AB20" i="10"/>
  <c r="AA20" i="10"/>
  <c r="Z20" i="10"/>
  <c r="AB15" i="10"/>
  <c r="AA15" i="10"/>
  <c r="Z15" i="10"/>
  <c r="AB18" i="10"/>
  <c r="AA18" i="10"/>
  <c r="Z18" i="10"/>
  <c r="AB21" i="10"/>
  <c r="AA21" i="10"/>
  <c r="Z21" i="10"/>
  <c r="AB16" i="10"/>
  <c r="AA16" i="10"/>
  <c r="Z16" i="10"/>
  <c r="AB19" i="10"/>
  <c r="AA19" i="10"/>
  <c r="Z19" i="10"/>
  <c r="AB22" i="10"/>
  <c r="AA22" i="10"/>
  <c r="Z22" i="10"/>
  <c r="D13" i="10"/>
  <c r="J13" i="10"/>
  <c r="P13" i="10"/>
  <c r="V13" i="10"/>
  <c r="E13" i="10"/>
  <c r="K13" i="10"/>
  <c r="Q13" i="10"/>
  <c r="W13" i="10"/>
  <c r="F13" i="10"/>
  <c r="L13" i="10"/>
  <c r="R13" i="10"/>
  <c r="X13" i="10"/>
  <c r="G13" i="10"/>
  <c r="M13" i="10"/>
  <c r="S13" i="10"/>
  <c r="AB15" i="9"/>
  <c r="AA15" i="9"/>
  <c r="Z15" i="9"/>
  <c r="AB21" i="9"/>
  <c r="AA21" i="9"/>
  <c r="Z21" i="9"/>
  <c r="AB16" i="9"/>
  <c r="AA16" i="9"/>
  <c r="Z16" i="9"/>
  <c r="AB22" i="9"/>
  <c r="AA22" i="9"/>
  <c r="Z22" i="9"/>
  <c r="AB18" i="9"/>
  <c r="AA18" i="9"/>
  <c r="Z18" i="9"/>
  <c r="AB19" i="9"/>
  <c r="AA19" i="9"/>
  <c r="Z19" i="9"/>
  <c r="AB17" i="9"/>
  <c r="AA17" i="9"/>
  <c r="Z17" i="9"/>
  <c r="AB20" i="9"/>
  <c r="AA20" i="9"/>
  <c r="Z20" i="9"/>
  <c r="E13" i="9"/>
  <c r="K13" i="9"/>
  <c r="Q13" i="9"/>
  <c r="W13" i="9"/>
  <c r="F13" i="9"/>
  <c r="L13" i="9"/>
  <c r="R13" i="9"/>
  <c r="X13" i="9"/>
  <c r="G13" i="9"/>
  <c r="M13" i="9"/>
  <c r="S13" i="9"/>
  <c r="AB14" i="10" l="1"/>
  <c r="AA14" i="10"/>
  <c r="Z14" i="10"/>
  <c r="AB14" i="9"/>
  <c r="AA14" i="9"/>
  <c r="Z14" i="9"/>
  <c r="B22" i="8" a="1"/>
  <c r="B22" i="8" s="1"/>
  <c r="B21" i="8" a="1"/>
  <c r="B21" i="8" s="1"/>
  <c r="B20" i="8" a="1"/>
  <c r="B20" i="8" s="1"/>
  <c r="B19" i="8" a="1"/>
  <c r="B19" i="8" s="1"/>
  <c r="B18" i="8" a="1"/>
  <c r="B18" i="8" s="1"/>
  <c r="B17" i="8" a="1"/>
  <c r="B17" i="8" s="1"/>
  <c r="B16" i="8" a="1"/>
  <c r="B16" i="8" s="1"/>
  <c r="B15" i="8" a="1"/>
  <c r="B15" i="8" s="1"/>
  <c r="B14" i="8" a="1"/>
  <c r="B14" i="8" s="1"/>
  <c r="B22" i="5" a="1"/>
  <c r="B22" i="5" s="1"/>
  <c r="B21" i="5" a="1"/>
  <c r="B21" i="5" s="1"/>
  <c r="B20" i="5" a="1"/>
  <c r="B20" i="5" s="1"/>
  <c r="B19" i="5" a="1"/>
  <c r="B19" i="5" s="1"/>
  <c r="B18" i="5" a="1"/>
  <c r="B18" i="5" s="1"/>
  <c r="B17" i="5" a="1"/>
  <c r="B17" i="5" s="1"/>
  <c r="B16" i="5" a="1"/>
  <c r="B16" i="5" s="1"/>
  <c r="B15" i="5" a="1"/>
  <c r="B15" i="5" s="1"/>
  <c r="B14" i="5" a="1"/>
  <c r="B14" i="5" s="1"/>
  <c r="B22" i="3" a="1"/>
  <c r="B22" i="3" s="1"/>
  <c r="B21" i="3" a="1"/>
  <c r="B21" i="3" s="1"/>
  <c r="B20" i="3" a="1"/>
  <c r="B20" i="3" s="1"/>
  <c r="B19" i="3" a="1"/>
  <c r="B19" i="3" s="1"/>
  <c r="B18" i="3" a="1"/>
  <c r="B18" i="3" s="1"/>
  <c r="B17" i="3" a="1"/>
  <c r="B17" i="3" s="1"/>
  <c r="B16" i="3" a="1"/>
  <c r="B16" i="3" s="1"/>
  <c r="B15" i="3" a="1"/>
  <c r="B15" i="3" s="1"/>
  <c r="B14" i="3" a="1"/>
  <c r="B14" i="3" s="1"/>
  <c r="A22" i="8"/>
  <c r="A21" i="8"/>
  <c r="A20" i="8"/>
  <c r="A19" i="8"/>
  <c r="A18" i="8"/>
  <c r="A17" i="8"/>
  <c r="A16" i="8"/>
  <c r="A15" i="8"/>
  <c r="A14" i="8"/>
  <c r="B13" i="8" a="1"/>
  <c r="Y13" i="8" s="1"/>
  <c r="F6" i="8"/>
  <c r="F5" i="8"/>
  <c r="U4" i="8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 s="1"/>
  <c r="B15" i="7" a="1"/>
  <c r="B15" i="7" s="1"/>
  <c r="B14" i="7" a="1"/>
  <c r="B14" i="7" s="1"/>
  <c r="A22" i="7"/>
  <c r="A21" i="7"/>
  <c r="A20" i="7"/>
  <c r="A19" i="7"/>
  <c r="A18" i="7"/>
  <c r="A17" i="7"/>
  <c r="A16" i="7"/>
  <c r="A15" i="7"/>
  <c r="A14" i="7"/>
  <c r="B13" i="7" a="1"/>
  <c r="Y13" i="7" s="1"/>
  <c r="F6" i="7"/>
  <c r="F5" i="7"/>
  <c r="U4" i="7"/>
  <c r="B22" i="6" a="1"/>
  <c r="B22" i="6" s="1"/>
  <c r="B21" i="6" a="1"/>
  <c r="B21" i="6" s="1"/>
  <c r="B20" i="6" a="1"/>
  <c r="B20" i="6" s="1"/>
  <c r="B19" i="6" a="1"/>
  <c r="B19" i="6" s="1"/>
  <c r="B18" i="6" a="1"/>
  <c r="B18" i="6" s="1"/>
  <c r="B17" i="6" a="1"/>
  <c r="B17" i="6" s="1"/>
  <c r="B16" i="6" a="1"/>
  <c r="B16" i="6" s="1"/>
  <c r="B15" i="6" a="1"/>
  <c r="B15" i="6" s="1"/>
  <c r="B14" i="6" a="1"/>
  <c r="B14" i="6" s="1"/>
  <c r="A22" i="6"/>
  <c r="A21" i="6"/>
  <c r="A20" i="6"/>
  <c r="A19" i="6"/>
  <c r="A18" i="6"/>
  <c r="A17" i="6"/>
  <c r="A16" i="6"/>
  <c r="A15" i="6"/>
  <c r="A14" i="6"/>
  <c r="B13" i="6" a="1"/>
  <c r="Y13" i="6" s="1"/>
  <c r="F6" i="6"/>
  <c r="F5" i="6"/>
  <c r="U4" i="6"/>
  <c r="A22" i="5"/>
  <c r="A21" i="5"/>
  <c r="A20" i="5"/>
  <c r="A19" i="5"/>
  <c r="A18" i="5"/>
  <c r="A17" i="5"/>
  <c r="A16" i="5"/>
  <c r="A15" i="5"/>
  <c r="A14" i="5"/>
  <c r="B13" i="5" a="1"/>
  <c r="X13" i="5" s="1"/>
  <c r="F6" i="5"/>
  <c r="F5" i="5"/>
  <c r="U4" i="5"/>
  <c r="F6" i="3"/>
  <c r="F5" i="3"/>
  <c r="U4" i="3"/>
  <c r="A15" i="3"/>
  <c r="A16" i="3"/>
  <c r="A17" i="3"/>
  <c r="A18" i="3"/>
  <c r="A19" i="3"/>
  <c r="A20" i="3"/>
  <c r="A21" i="3"/>
  <c r="A22" i="3"/>
  <c r="A14" i="3"/>
  <c r="D7" i="2"/>
  <c r="F7" i="2"/>
  <c r="B13" i="3" a="1"/>
  <c r="Y13" i="3" s="1"/>
  <c r="C13" i="8" l="1"/>
  <c r="H13" i="8"/>
  <c r="I13" i="8"/>
  <c r="N13" i="8"/>
  <c r="T13" i="8"/>
  <c r="B13" i="8"/>
  <c r="O13" i="8"/>
  <c r="U13" i="8"/>
  <c r="T13" i="7"/>
  <c r="O13" i="7"/>
  <c r="B13" i="7"/>
  <c r="C13" i="7"/>
  <c r="H13" i="7"/>
  <c r="N13" i="7"/>
  <c r="I13" i="7"/>
  <c r="U13" i="7"/>
  <c r="T13" i="6"/>
  <c r="N13" i="6"/>
  <c r="O13" i="6"/>
  <c r="R13" i="6"/>
  <c r="K13" i="6"/>
  <c r="L13" i="6"/>
  <c r="B13" i="6"/>
  <c r="C13" i="6"/>
  <c r="U13" i="6"/>
  <c r="W13" i="6"/>
  <c r="X13" i="6"/>
  <c r="D13" i="6"/>
  <c r="V13" i="6"/>
  <c r="E13" i="6"/>
  <c r="F13" i="6"/>
  <c r="P13" i="6"/>
  <c r="Q13" i="6"/>
  <c r="I13" i="6"/>
  <c r="H13" i="6"/>
  <c r="J13" i="6"/>
  <c r="AB15" i="8"/>
  <c r="AA15" i="8"/>
  <c r="Z15" i="8"/>
  <c r="AB18" i="8"/>
  <c r="AA18" i="8"/>
  <c r="Z18" i="8"/>
  <c r="AB21" i="8"/>
  <c r="AA21" i="8"/>
  <c r="Z21" i="8"/>
  <c r="AB16" i="8"/>
  <c r="AA16" i="8"/>
  <c r="Z16" i="8"/>
  <c r="AB19" i="8"/>
  <c r="AA19" i="8"/>
  <c r="Z19" i="8"/>
  <c r="AB22" i="8"/>
  <c r="AA22" i="8"/>
  <c r="Z22" i="8"/>
  <c r="AB17" i="8"/>
  <c r="AA17" i="8"/>
  <c r="Z17" i="8"/>
  <c r="AB20" i="8"/>
  <c r="AA20" i="8"/>
  <c r="Z20" i="8"/>
  <c r="D13" i="8"/>
  <c r="J13" i="8"/>
  <c r="P13" i="8"/>
  <c r="V13" i="8"/>
  <c r="E13" i="8"/>
  <c r="K13" i="8"/>
  <c r="Q13" i="8"/>
  <c r="W13" i="8"/>
  <c r="F13" i="8"/>
  <c r="L13" i="8"/>
  <c r="R13" i="8"/>
  <c r="X13" i="8"/>
  <c r="G13" i="8"/>
  <c r="M13" i="8"/>
  <c r="S13" i="8"/>
  <c r="AB15" i="7"/>
  <c r="AA15" i="7"/>
  <c r="Z15" i="7"/>
  <c r="AB18" i="7"/>
  <c r="AA18" i="7"/>
  <c r="Z18" i="7"/>
  <c r="AB21" i="7"/>
  <c r="AA21" i="7"/>
  <c r="Z21" i="7"/>
  <c r="AB16" i="7"/>
  <c r="AA16" i="7"/>
  <c r="Z16" i="7"/>
  <c r="AB19" i="7"/>
  <c r="AA19" i="7"/>
  <c r="Z19" i="7"/>
  <c r="AB22" i="7"/>
  <c r="AA22" i="7"/>
  <c r="Z22" i="7"/>
  <c r="AB17" i="7"/>
  <c r="AA17" i="7"/>
  <c r="Z17" i="7"/>
  <c r="AB20" i="7"/>
  <c r="AA20" i="7"/>
  <c r="Z20" i="7"/>
  <c r="D13" i="7"/>
  <c r="J13" i="7"/>
  <c r="P13" i="7"/>
  <c r="V13" i="7"/>
  <c r="E13" i="7"/>
  <c r="K13" i="7"/>
  <c r="Q13" i="7"/>
  <c r="W13" i="7"/>
  <c r="F13" i="7"/>
  <c r="L13" i="7"/>
  <c r="R13" i="7"/>
  <c r="X13" i="7"/>
  <c r="G13" i="7"/>
  <c r="M13" i="7"/>
  <c r="S13" i="7"/>
  <c r="AB16" i="6"/>
  <c r="AA16" i="6"/>
  <c r="Z16" i="6"/>
  <c r="AB17" i="6"/>
  <c r="AA17" i="6"/>
  <c r="Z17" i="6"/>
  <c r="AB20" i="6"/>
  <c r="AA20" i="6"/>
  <c r="Z20" i="6"/>
  <c r="AB18" i="6"/>
  <c r="AA18" i="6"/>
  <c r="Z18" i="6"/>
  <c r="AB21" i="6"/>
  <c r="AA21" i="6"/>
  <c r="Z21" i="6"/>
  <c r="AB19" i="6"/>
  <c r="AA19" i="6"/>
  <c r="Z19" i="6"/>
  <c r="AB22" i="6"/>
  <c r="AA22" i="6"/>
  <c r="Z22" i="6"/>
  <c r="G13" i="6"/>
  <c r="M13" i="6"/>
  <c r="S13" i="6"/>
  <c r="AA17" i="5"/>
  <c r="Z17" i="5"/>
  <c r="AB17" i="5"/>
  <c r="AA20" i="5"/>
  <c r="Z20" i="5"/>
  <c r="AB20" i="5"/>
  <c r="AA15" i="5"/>
  <c r="Z15" i="5"/>
  <c r="AB15" i="5"/>
  <c r="AA18" i="5"/>
  <c r="Z18" i="5"/>
  <c r="AB18" i="5"/>
  <c r="AA21" i="5"/>
  <c r="Z21" i="5"/>
  <c r="AB21" i="5"/>
  <c r="AA16" i="5"/>
  <c r="Z16" i="5"/>
  <c r="AB16" i="5"/>
  <c r="AA19" i="5"/>
  <c r="Z19" i="5"/>
  <c r="AB19" i="5"/>
  <c r="AA22" i="5"/>
  <c r="Z22" i="5"/>
  <c r="AB22" i="5"/>
  <c r="G13" i="5"/>
  <c r="M13" i="5"/>
  <c r="S13" i="5"/>
  <c r="Y13" i="5"/>
  <c r="B13" i="5"/>
  <c r="H13" i="5"/>
  <c r="N13" i="5"/>
  <c r="T13" i="5"/>
  <c r="C13" i="5"/>
  <c r="I13" i="5"/>
  <c r="O13" i="5"/>
  <c r="U13" i="5"/>
  <c r="D13" i="5"/>
  <c r="J13" i="5"/>
  <c r="P13" i="5"/>
  <c r="V13" i="5"/>
  <c r="E13" i="5"/>
  <c r="K13" i="5"/>
  <c r="Q13" i="5"/>
  <c r="W13" i="5"/>
  <c r="F13" i="5"/>
  <c r="L13" i="5"/>
  <c r="R13" i="5"/>
  <c r="K13" i="3"/>
  <c r="L13" i="3"/>
  <c r="C13" i="3"/>
  <c r="T13" i="3"/>
  <c r="D13" i="3"/>
  <c r="U13" i="3"/>
  <c r="E13" i="3"/>
  <c r="J13" i="3"/>
  <c r="F13" i="3"/>
  <c r="N13" i="3"/>
  <c r="V13" i="3"/>
  <c r="H13" i="3"/>
  <c r="O13" i="3"/>
  <c r="X13" i="3"/>
  <c r="B13" i="3"/>
  <c r="I13" i="3"/>
  <c r="P13" i="3"/>
  <c r="R13" i="3"/>
  <c r="Q13" i="3"/>
  <c r="W13" i="3"/>
  <c r="G13" i="3"/>
  <c r="M13" i="3"/>
  <c r="S13" i="3"/>
  <c r="AB14" i="3"/>
  <c r="AB14" i="8" l="1"/>
  <c r="AA14" i="8"/>
  <c r="Z14" i="8"/>
  <c r="AB14" i="7"/>
  <c r="AA14" i="7"/>
  <c r="Z14" i="7"/>
  <c r="AB14" i="6"/>
  <c r="AA14" i="6"/>
  <c r="Z14" i="6"/>
  <c r="AB15" i="6"/>
  <c r="AA15" i="6"/>
  <c r="Z15" i="6"/>
  <c r="AA14" i="5"/>
  <c r="AB14" i="5"/>
  <c r="Z14" i="5"/>
  <c r="AA17" i="3"/>
  <c r="AB19" i="3"/>
  <c r="Z15" i="3"/>
  <c r="AB17" i="3"/>
  <c r="AA14" i="3"/>
  <c r="Z17" i="3"/>
  <c r="AA15" i="3"/>
  <c r="AB15" i="3"/>
  <c r="AA19" i="3"/>
  <c r="Z19" i="3"/>
  <c r="AB18" i="3"/>
  <c r="Z18" i="3"/>
  <c r="AA18" i="3"/>
  <c r="Z16" i="3"/>
  <c r="AA16" i="3"/>
  <c r="AB16" i="3"/>
  <c r="Z22" i="3"/>
  <c r="AB22" i="3"/>
  <c r="AA22" i="3"/>
  <c r="AB20" i="3"/>
  <c r="AA20" i="3"/>
  <c r="Z20" i="3"/>
  <c r="AB21" i="3"/>
  <c r="AA21" i="3"/>
  <c r="Z21" i="3"/>
  <c r="Z1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<sst xmlns="http://schemas.openxmlformats.org/spreadsheetml/2006/main" count="557" uniqueCount="99">
  <si>
    <t>Sensor de Temperatura del Aire PR20/HC2S3</t>
  </si>
  <si>
    <t>DISTRITO</t>
  </si>
  <si>
    <t>TACNA</t>
  </si>
  <si>
    <t>EQUIPOS</t>
  </si>
  <si>
    <t>Sensor de Humedad Relativa - HC2S3</t>
  </si>
  <si>
    <t>Sensor de Velocidad y Dirección del Aire - WINDSONIC I</t>
  </si>
  <si>
    <t>Equipo Sensor de Radiación Solar Global - CPM3</t>
  </si>
  <si>
    <t>Sensor Presión Atmósferica - CS106</t>
  </si>
  <si>
    <t>PRESIÓN</t>
  </si>
  <si>
    <t>pm25</t>
  </si>
  <si>
    <t>pm10</t>
  </si>
  <si>
    <t>wd</t>
  </si>
  <si>
    <t>ws</t>
  </si>
  <si>
    <t>rad</t>
  </si>
  <si>
    <t>no</t>
  </si>
  <si>
    <t>no2</t>
  </si>
  <si>
    <t>so2</t>
  </si>
  <si>
    <t>h2s</t>
  </si>
  <si>
    <t>co</t>
  </si>
  <si>
    <t>o3</t>
  </si>
  <si>
    <t>co_1</t>
  </si>
  <si>
    <t>Fecha</t>
  </si>
  <si>
    <t>Temperatura</t>
  </si>
  <si>
    <t>Humedad Relativa</t>
  </si>
  <si>
    <t>Velocidad del viento</t>
  </si>
  <si>
    <t>Radicación solor global</t>
  </si>
  <si>
    <r>
      <t>PM</t>
    </r>
    <r>
      <rPr>
        <b/>
        <vertAlign val="subscript"/>
        <sz val="12"/>
        <rFont val="Arial"/>
        <family val="2"/>
      </rPr>
      <t>10</t>
    </r>
  </si>
  <si>
    <r>
      <t>PM</t>
    </r>
    <r>
      <rPr>
        <b/>
        <vertAlign val="subscript"/>
        <sz val="12"/>
        <rFont val="Arial"/>
        <family val="2"/>
      </rPr>
      <t>2.5</t>
    </r>
  </si>
  <si>
    <r>
      <t>NO</t>
    </r>
    <r>
      <rPr>
        <b/>
        <vertAlign val="subscript"/>
        <sz val="12"/>
        <rFont val="Arial"/>
        <family val="2"/>
      </rPr>
      <t>2</t>
    </r>
  </si>
  <si>
    <r>
      <t>SO</t>
    </r>
    <r>
      <rPr>
        <b/>
        <vertAlign val="subscript"/>
        <sz val="12"/>
        <rFont val="Arial"/>
        <family val="2"/>
      </rPr>
      <t>2</t>
    </r>
  </si>
  <si>
    <r>
      <t>H</t>
    </r>
    <r>
      <rPr>
        <b/>
        <vertAlign val="subscript"/>
        <sz val="12"/>
        <rFont val="Arial"/>
        <family val="2"/>
      </rPr>
      <t>2</t>
    </r>
    <r>
      <rPr>
        <b/>
        <sz val="12"/>
        <rFont val="Arial"/>
        <family val="2"/>
      </rPr>
      <t>S</t>
    </r>
  </si>
  <si>
    <t>CO</t>
  </si>
  <si>
    <r>
      <t>O</t>
    </r>
    <r>
      <rPr>
        <b/>
        <vertAlign val="subscript"/>
        <sz val="12"/>
        <rFont val="Arial"/>
        <family val="2"/>
      </rPr>
      <t>3</t>
    </r>
  </si>
  <si>
    <t>THERMO SCIENTIFIC - TEOM 1405</t>
  </si>
  <si>
    <t>THERMO SCIENTIFIC - ANALIZADOR 42i</t>
  </si>
  <si>
    <t>THERMO SCIENTIFIC - ANALIZADOR 450i</t>
  </si>
  <si>
    <t>THERMO SCIENTIFIC - ANALIZADOR 48i</t>
  </si>
  <si>
    <t>TABLA : HOJA DE DATOS - TEMPERATURA (°C)</t>
  </si>
  <si>
    <t>Ciudad</t>
  </si>
  <si>
    <t>:</t>
  </si>
  <si>
    <t>Tacna</t>
  </si>
  <si>
    <t>Periodo</t>
  </si>
  <si>
    <t>Nombre/Número de la Estación</t>
  </si>
  <si>
    <t>Año</t>
  </si>
  <si>
    <t>: 2024</t>
  </si>
  <si>
    <t>Ubicación</t>
  </si>
  <si>
    <t>Responsable</t>
  </si>
  <si>
    <t>: GORE - TACNA</t>
  </si>
  <si>
    <t>Equipo de Muestreo</t>
  </si>
  <si>
    <t>Tipo de Data</t>
  </si>
  <si>
    <t>: Horario</t>
  </si>
  <si>
    <t>Última Calibración del Equipo</t>
  </si>
  <si>
    <t>Unidades</t>
  </si>
  <si>
    <t>: ºC</t>
  </si>
  <si>
    <t>Coordenadas UTM (WGS 84)</t>
  </si>
  <si>
    <t>Limite de Deteccion</t>
  </si>
  <si>
    <t>: ---ºC</t>
  </si>
  <si>
    <t>Este</t>
  </si>
  <si>
    <t>Norte</t>
  </si>
  <si>
    <t>DIA</t>
  </si>
  <si>
    <t>Prom.</t>
  </si>
  <si>
    <t>Max.</t>
  </si>
  <si>
    <t>Min.</t>
  </si>
  <si>
    <t>Observaciones : Corte de Luz ( * ), Mantenimiento ( ** ), Calibracion ( *** ) y Otros ( **** )</t>
  </si>
  <si>
    <t>Reporta: SGGA - GRRNyGA</t>
  </si>
  <si>
    <t>Estación</t>
  </si>
  <si>
    <t>Precipitación</t>
  </si>
  <si>
    <t xml:space="preserve">Sensor de Humedad Relativa </t>
  </si>
  <si>
    <t>TABLA : HOJA DE DATOS - HUMEDAD RELATIVA (%)</t>
  </si>
  <si>
    <t>TABLA : HOJA DE DATOS - VELOCIDAD DEL VIENTO (m/s)</t>
  </si>
  <si>
    <r>
      <t>TABLA : HOJA DE DATOS - RADIACIÓN SOLAR GLOBAL (kW/m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</si>
  <si>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>: kW/m</t>
    </r>
    <r>
      <rPr>
        <sz val="10"/>
        <rFont val="Calibri"/>
        <family val="2"/>
      </rPr>
      <t>²</t>
    </r>
  </si>
  <si>
    <t>: m/s</t>
  </si>
  <si>
    <t>: ---m/s</t>
  </si>
  <si>
    <t>: %</t>
  </si>
  <si>
    <t>: ---%</t>
  </si>
  <si>
    <r>
      <t>: ---kW/m</t>
    </r>
    <r>
      <rPr>
        <sz val="10"/>
        <rFont val="Calibri"/>
        <family val="2"/>
      </rPr>
      <t>²</t>
    </r>
  </si>
  <si>
    <t>TABLA : HOJA DE DATOS - PRESIÓN ATMOSFÉRICA (mbar)</t>
  </si>
  <si>
    <t>: mbar</t>
  </si>
  <si>
    <t>: ---mbar</t>
  </si>
  <si>
    <t>Humedad Relativa (%)</t>
  </si>
  <si>
    <r>
      <t>TABLA : HOJA DE DATOS - MATERIAL PARTICULADO RESPIRABLE (PM</t>
    </r>
    <r>
      <rPr>
        <b/>
        <vertAlign val="subscript"/>
        <sz val="10"/>
        <rFont val="Arial"/>
        <family val="2"/>
      </rPr>
      <t>10</t>
    </r>
    <r>
      <rPr>
        <b/>
        <sz val="10"/>
        <rFont val="Arial"/>
        <family val="2"/>
      </rPr>
      <t>)</t>
    </r>
  </si>
  <si>
    <r>
      <t>: ug/m</t>
    </r>
    <r>
      <rPr>
        <vertAlign val="superscript"/>
        <sz val="10"/>
        <rFont val="Arial"/>
        <family val="2"/>
      </rPr>
      <t>3</t>
    </r>
  </si>
  <si>
    <r>
      <t>TABLA : HOJA DE DATOS - MATERIAL PARTICULADO RESPIRABLE (PM</t>
    </r>
    <r>
      <rPr>
        <b/>
        <vertAlign val="subscript"/>
        <sz val="10"/>
        <rFont val="Arial"/>
        <family val="2"/>
      </rPr>
      <t>2,5</t>
    </r>
    <r>
      <rPr>
        <b/>
        <sz val="10"/>
        <rFont val="Arial"/>
        <family val="2"/>
      </rPr>
      <t>)</t>
    </r>
  </si>
  <si>
    <r>
      <t>: --- ug/m</t>
    </r>
    <r>
      <rPr>
        <vertAlign val="superscript"/>
        <sz val="10"/>
        <rFont val="Arial"/>
        <family val="2"/>
      </rPr>
      <t>3</t>
    </r>
  </si>
  <si>
    <r>
      <t>TABLA : HOJA DE DATOS - DIÓXIDO DE NITRÓGENO (NO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</si>
  <si>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>TABLA : HOJA DE DATOS - DIOXIDO DE AZUFRE (SO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</si>
  <si>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>TABLA : HOJA DE DATOS - SULFURO DE HIDRÓGENO (H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S)</t>
    </r>
  </si>
  <si>
    <t>TABLA : HOJA DE DATOS - MONOXIDO DE CARBONO (CO PROMEDIO DE UNA HORA)</t>
  </si>
  <si>
    <t>TABLA : HOJA DE DATOS - MONOXIDO DE CARBONO (CO MEDIA MOVIL DE 8 HORAS)</t>
  </si>
  <si>
    <t>****</t>
  </si>
  <si>
    <r>
      <t>TABLA : HOJA DE DATOS - OZONO TROPOSFÉRICO (O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>)</t>
    </r>
  </si>
  <si>
    <t>IESTP - FRANCISCO DE PAULA GONZALES VIGIL</t>
  </si>
  <si>
    <t>EMCA-02</t>
  </si>
  <si>
    <t>17 al 31 de julio</t>
  </si>
  <si>
    <t>BASE DE DATOS_JULIO</t>
  </si>
  <si>
    <t>FECHA</t>
  </si>
  <si>
    <t>julio 2024</t>
  </si>
  <si>
    <t>julio - 2024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</si>
</sst>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;@"/>
    <numFmt numFmtId="165" formatCode="0.0"/>
    <numFmt numFmtId="166" formatCode="yyyy/mm/dd\ hh:mm:ss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11"/>
      <color rgb="FF000000"/>
      <name val="Calibri"/>
    </font>
    <font>
      <b/>
      <vertAlign val="subscript"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color theme="1"/>
      <name val="Calibri"/>
      <family val="2"/>
      <scheme val="minor"/>
    </font>
    <font>
      <b/>
      <sz val="20"/>
      <color theme="4" tint="-0.499984740745262"/>
      <name val="Calibri"/>
      <family val="2"/>
      <scheme val="minor"/>
    </font>
    <font>
      <sz val="8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1"/>
      <color indexed="10"/>
      <name val="Arial"/>
      <family val="2"/>
    </font>
    <font>
      <b/>
      <vertAlign val="superscript"/>
      <sz val="10"/>
      <name val="Arial"/>
      <family val="2"/>
    </font>
    <font>
      <sz val="10"/>
      <name val="Calibri"/>
      <family val="2"/>
    </font>
    <font>
      <b/>
      <vertAlign val="subscript"/>
      <sz val="10"/>
      <name val="Arial"/>
      <family val="2"/>
    </font>
    <font>
      <vertAlign val="superscript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65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wrapText="1"/>
    </xf>
    <xf numFmtId="0" fontId="3" fillId="0" borderId="0" xfId="0" applyFont="1"/>
    <xf numFmtId="0" fontId="4" fillId="0" borderId="0" xfId="0" applyFont="1"/>
    <xf numFmtId="2" fontId="0" fillId="0" borderId="0" xfId="0" applyNumberFormat="1"/>
    <xf numFmtId="164" fontId="0" fillId="0" borderId="0" xfId="0" applyNumberFormat="1"/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0" fillId="0" borderId="0" xfId="0" applyAlignment="1">
      <alignment horizontal="right"/>
    </xf>
    <xf numFmtId="0" fontId="8" fillId="0" borderId="0" xfId="0" applyFont="1"/>
    <xf numFmtId="165" fontId="0" fillId="0" borderId="0" xfId="0" applyNumberFormat="1"/>
    <xf numFmtId="165" fontId="4" fillId="0" borderId="0" xfId="0" applyNumberFormat="1" applyFont="1" applyAlignment="1">
      <alignment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3" fillId="0" borderId="0" xfId="0" applyFont="1" applyAlignment="1">
      <alignment horizontal="center"/>
    </xf>
    <xf numFmtId="0" fontId="13" fillId="0" borderId="0" xfId="0" applyFont="1"/>
    <xf numFmtId="0" fontId="14" fillId="0" borderId="0" xfId="0" applyFont="1"/>
    <xf numFmtId="49" fontId="14" fillId="0" borderId="0" xfId="0" applyNumberFormat="1" applyFont="1"/>
    <xf numFmtId="165" fontId="15" fillId="0" borderId="0" xfId="0" applyNumberFormat="1" applyFont="1" applyAlignment="1">
      <alignment wrapText="1"/>
    </xf>
    <xf numFmtId="0" fontId="14" fillId="2" borderId="2" xfId="0" applyFont="1" applyFill="1" applyBorder="1"/>
    <xf numFmtId="20" fontId="14" fillId="2" borderId="3" xfId="0" applyNumberFormat="1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14" fontId="14" fillId="2" borderId="6" xfId="0" applyNumberFormat="1" applyFont="1" applyFill="1" applyBorder="1" applyAlignment="1">
      <alignment horizontal="center" vertical="center"/>
    </xf>
    <xf numFmtId="165" fontId="14" fillId="0" borderId="7" xfId="0" applyNumberFormat="1" applyFont="1" applyBorder="1" applyAlignment="1">
      <alignment horizontal="center" vertical="center"/>
    </xf>
    <xf numFmtId="165" fontId="14" fillId="0" borderId="8" xfId="0" applyNumberFormat="1" applyFont="1" applyBorder="1" applyAlignment="1">
      <alignment horizontal="center" vertical="center"/>
    </xf>
    <xf numFmtId="165" fontId="14" fillId="0" borderId="9" xfId="0" applyNumberFormat="1" applyFont="1" applyBorder="1" applyAlignment="1">
      <alignment horizontal="center" vertical="center"/>
    </xf>
    <xf numFmtId="165" fontId="14" fillId="3" borderId="10" xfId="0" applyNumberFormat="1" applyFont="1" applyFill="1" applyBorder="1" applyAlignment="1">
      <alignment horizontal="center" vertical="center"/>
    </xf>
    <xf numFmtId="165" fontId="14" fillId="3" borderId="8" xfId="0" applyNumberFormat="1" applyFont="1" applyFill="1" applyBorder="1" applyAlignment="1">
      <alignment horizontal="center" vertical="center"/>
    </xf>
    <xf numFmtId="165" fontId="14" fillId="3" borderId="11" xfId="0" applyNumberFormat="1" applyFont="1" applyFill="1" applyBorder="1" applyAlignment="1">
      <alignment horizontal="center" vertical="center"/>
    </xf>
    <xf numFmtId="165" fontId="14" fillId="0" borderId="13" xfId="0" applyNumberFormat="1" applyFont="1" applyBorder="1" applyAlignment="1">
      <alignment horizontal="center" vertical="center"/>
    </xf>
    <xf numFmtId="165" fontId="14" fillId="0" borderId="1" xfId="0" applyNumberFormat="1" applyFont="1" applyBorder="1" applyAlignment="1">
      <alignment horizontal="center" vertical="center"/>
    </xf>
    <xf numFmtId="165" fontId="14" fillId="0" borderId="14" xfId="0" applyNumberFormat="1" applyFont="1" applyBorder="1" applyAlignment="1">
      <alignment horizontal="center" vertical="center"/>
    </xf>
    <xf numFmtId="165" fontId="14" fillId="3" borderId="15" xfId="0" applyNumberFormat="1" applyFont="1" applyFill="1" applyBorder="1" applyAlignment="1">
      <alignment horizontal="center" vertical="center"/>
    </xf>
    <xf numFmtId="165" fontId="14" fillId="3" borderId="1" xfId="0" applyNumberFormat="1" applyFont="1" applyFill="1" applyBorder="1" applyAlignment="1">
      <alignment horizontal="center" vertical="center"/>
    </xf>
    <xf numFmtId="165" fontId="14" fillId="3" borderId="16" xfId="0" applyNumberFormat="1" applyFont="1" applyFill="1" applyBorder="1" applyAlignment="1">
      <alignment horizontal="center" vertical="center"/>
    </xf>
    <xf numFmtId="0" fontId="14" fillId="2" borderId="17" xfId="0" applyFont="1" applyFill="1" applyBorder="1" applyAlignment="1">
      <alignment vertical="center"/>
    </xf>
    <xf numFmtId="165" fontId="14" fillId="3" borderId="18" xfId="0" applyNumberFormat="1" applyFont="1" applyFill="1" applyBorder="1" applyAlignment="1">
      <alignment horizontal="center" vertical="center"/>
    </xf>
    <xf numFmtId="165" fontId="14" fillId="3" borderId="19" xfId="0" applyNumberFormat="1" applyFont="1" applyFill="1" applyBorder="1" applyAlignment="1">
      <alignment horizontal="center" vertical="center"/>
    </xf>
    <xf numFmtId="165" fontId="14" fillId="3" borderId="20" xfId="0" applyNumberFormat="1" applyFont="1" applyFill="1" applyBorder="1" applyAlignment="1">
      <alignment horizontal="center" vertical="center"/>
    </xf>
    <xf numFmtId="165" fontId="14" fillId="0" borderId="0" xfId="0" applyNumberFormat="1" applyFont="1" applyAlignment="1">
      <alignment horizontal="center" vertical="center"/>
    </xf>
    <xf numFmtId="165" fontId="14" fillId="0" borderId="0" xfId="0" applyNumberFormat="1" applyFont="1" applyAlignment="1">
      <alignment vertical="center"/>
    </xf>
    <xf numFmtId="0" fontId="14" fillId="2" borderId="12" xfId="0" applyFont="1" applyFill="1" applyBorder="1" applyAlignment="1">
      <alignment vertical="center" wrapText="1"/>
    </xf>
    <xf numFmtId="0" fontId="14" fillId="2" borderId="21" xfId="0" applyFont="1" applyFill="1" applyBorder="1" applyAlignment="1">
      <alignment vertical="center" wrapText="1"/>
    </xf>
    <xf numFmtId="165" fontId="14" fillId="3" borderId="22" xfId="0" applyNumberFormat="1" applyFont="1" applyFill="1" applyBorder="1" applyAlignment="1">
      <alignment horizontal="center" vertical="center"/>
    </xf>
    <xf numFmtId="165" fontId="14" fillId="3" borderId="23" xfId="0" applyNumberFormat="1" applyFont="1" applyFill="1" applyBorder="1" applyAlignment="1">
      <alignment horizontal="center" vertical="center"/>
    </xf>
    <xf numFmtId="165" fontId="14" fillId="3" borderId="24" xfId="0" applyNumberFormat="1" applyFont="1" applyFill="1" applyBorder="1" applyAlignment="1">
      <alignment horizontal="center" vertical="center"/>
    </xf>
    <xf numFmtId="0" fontId="8" fillId="0" borderId="0" xfId="1"/>
    <xf numFmtId="0" fontId="4" fillId="0" borderId="0" xfId="0" applyFont="1" applyAlignment="1">
      <alignment horizontal="left"/>
    </xf>
    <xf numFmtId="166" fontId="5" fillId="0" borderId="0" xfId="0" applyNumberFormat="1" applyFont="1"/>
    <xf numFmtId="0" fontId="4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4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7" fillId="0" borderId="0" xfId="1" applyFont="1" applyAlignment="1">
      <alignment horizontal="center"/>
    </xf>
  </cellXfs>
  <cellStyles count="2">
    <cellStyle name="Normal" xfId="0" builtinId="0"/>
    <cellStyle name="Normal 2" xfId="1" xr:uid="{461E8C3F-D2B6-48B7-9D2D-A6FC0DEC72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12</xdr:row>
      <xdr:rowOff>45720</xdr:rowOff>
    </xdr:from>
    <xdr:to>
      <xdr:col>0</xdr:col>
      <xdr:colOff>510540</xdr:colOff>
      <xdr:row>13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FF4D57B7-055C-4F65-8FD0-4BB5B40E7A16}"/>
            </a:ext>
          </a:extLst>
        </xdr:cNvPr>
        <xdr:cNvSpPr>
          <a:spLocks noChangeShapeType="1"/>
        </xdr:cNvSpPr>
      </xdr:nvSpPr>
      <xdr:spPr bwMode="auto">
        <a:xfrm>
          <a:off x="60960" y="2095500"/>
          <a:ext cx="449580" cy="304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241935</xdr:colOff>
      <xdr:row>12</xdr:row>
      <xdr:rowOff>26670</xdr:rowOff>
    </xdr:from>
    <xdr:to>
      <xdr:col>1</xdr:col>
      <xdr:colOff>3138</xdr:colOff>
      <xdr:row>12</xdr:row>
      <xdr:rowOff>179070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18A71B5F-E17E-4FA6-887B-7E50B8020C24}"/>
            </a:ext>
          </a:extLst>
        </xdr:cNvPr>
        <xdr:cNvSpPr txBox="1">
          <a:spLocks noChangeArrowheads="1"/>
        </xdr:cNvSpPr>
      </xdr:nvSpPr>
      <xdr:spPr bwMode="auto">
        <a:xfrm>
          <a:off x="241935" y="2076450"/>
          <a:ext cx="576543" cy="1524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PE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HORA</a:t>
          </a:r>
        </a:p>
      </xdr:txBody>
    </xdr:sp>
    <xdr:clientData/>
  </xdr:twoCellAnchor>
  <xdr:twoCellAnchor editAs="oneCell">
    <xdr:from>
      <xdr:col>23</xdr:col>
      <xdr:colOff>144780</xdr:colOff>
      <xdr:row>0</xdr:row>
      <xdr:rowOff>99060</xdr:rowOff>
    </xdr:from>
    <xdr:to>
      <xdr:col>27</xdr:col>
      <xdr:colOff>304800</xdr:colOff>
      <xdr:row>3</xdr:row>
      <xdr:rowOff>167640</xdr:rowOff>
    </xdr:to>
    <xdr:pic>
      <xdr:nvPicPr>
        <xdr:cNvPr id="4" name="Imagen 5">
          <a:extLst>
            <a:ext uri="{FF2B5EF4-FFF2-40B4-BE49-F238E27FC236}">
              <a16:creationId xmlns:a16="http://schemas.microsoft.com/office/drawing/2014/main" id="{523863AC-C18E-43DB-A0BD-055A037B6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1380" y="99060"/>
          <a:ext cx="1965960" cy="662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12</xdr:row>
      <xdr:rowOff>45720</xdr:rowOff>
    </xdr:from>
    <xdr:to>
      <xdr:col>0</xdr:col>
      <xdr:colOff>510540</xdr:colOff>
      <xdr:row>13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C67E2047-6FB0-4849-9CD7-70A301D0C0B2}"/>
            </a:ext>
          </a:extLst>
        </xdr:cNvPr>
        <xdr:cNvSpPr>
          <a:spLocks noChangeShapeType="1"/>
        </xdr:cNvSpPr>
      </xdr:nvSpPr>
      <xdr:spPr bwMode="auto">
        <a:xfrm>
          <a:off x="60960" y="2263140"/>
          <a:ext cx="449580" cy="14478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241935</xdr:colOff>
      <xdr:row>12</xdr:row>
      <xdr:rowOff>26670</xdr:rowOff>
    </xdr:from>
    <xdr:to>
      <xdr:col>1</xdr:col>
      <xdr:colOff>3138</xdr:colOff>
      <xdr:row>12</xdr:row>
      <xdr:rowOff>179070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F149FF3F-3EA3-430A-B6B7-D884BB386D5A}"/>
            </a:ext>
          </a:extLst>
        </xdr:cNvPr>
        <xdr:cNvSpPr txBox="1">
          <a:spLocks noChangeArrowheads="1"/>
        </xdr:cNvSpPr>
      </xdr:nvSpPr>
      <xdr:spPr bwMode="auto">
        <a:xfrm>
          <a:off x="241935" y="2244090"/>
          <a:ext cx="576543" cy="1524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PE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HORA</a:t>
          </a:r>
        </a:p>
      </xdr:txBody>
    </xdr:sp>
    <xdr:clientData/>
  </xdr:twoCellAnchor>
  <xdr:twoCellAnchor editAs="oneCell">
    <xdr:from>
      <xdr:col>23</xdr:col>
      <xdr:colOff>144780</xdr:colOff>
      <xdr:row>0</xdr:row>
      <xdr:rowOff>99060</xdr:rowOff>
    </xdr:from>
    <xdr:to>
      <xdr:col>27</xdr:col>
      <xdr:colOff>304800</xdr:colOff>
      <xdr:row>3</xdr:row>
      <xdr:rowOff>167640</xdr:rowOff>
    </xdr:to>
    <xdr:pic>
      <xdr:nvPicPr>
        <xdr:cNvPr id="4" name="Imagen 5">
          <a:extLst>
            <a:ext uri="{FF2B5EF4-FFF2-40B4-BE49-F238E27FC236}">
              <a16:creationId xmlns:a16="http://schemas.microsoft.com/office/drawing/2014/main" id="{A4E8ECB9-1F0C-46EE-9063-AADDBE214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1380" y="99060"/>
          <a:ext cx="19659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12</xdr:row>
      <xdr:rowOff>45720</xdr:rowOff>
    </xdr:from>
    <xdr:to>
      <xdr:col>0</xdr:col>
      <xdr:colOff>510540</xdr:colOff>
      <xdr:row>13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796EDF21-4323-4EDC-89E0-4B73A5DE12FB}"/>
            </a:ext>
          </a:extLst>
        </xdr:cNvPr>
        <xdr:cNvSpPr>
          <a:spLocks noChangeShapeType="1"/>
        </xdr:cNvSpPr>
      </xdr:nvSpPr>
      <xdr:spPr bwMode="auto">
        <a:xfrm>
          <a:off x="60960" y="2263140"/>
          <a:ext cx="449580" cy="2057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241935</xdr:colOff>
      <xdr:row>12</xdr:row>
      <xdr:rowOff>26670</xdr:rowOff>
    </xdr:from>
    <xdr:to>
      <xdr:col>1</xdr:col>
      <xdr:colOff>3138</xdr:colOff>
      <xdr:row>12</xdr:row>
      <xdr:rowOff>179070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92D123A7-B4F4-4F47-A110-FDF062B06B8F}"/>
            </a:ext>
          </a:extLst>
        </xdr:cNvPr>
        <xdr:cNvSpPr txBox="1">
          <a:spLocks noChangeArrowheads="1"/>
        </xdr:cNvSpPr>
      </xdr:nvSpPr>
      <xdr:spPr bwMode="auto">
        <a:xfrm>
          <a:off x="241935" y="2244090"/>
          <a:ext cx="576543" cy="1524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PE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HORA</a:t>
          </a:r>
        </a:p>
      </xdr:txBody>
    </xdr:sp>
    <xdr:clientData/>
  </xdr:twoCellAnchor>
  <xdr:twoCellAnchor editAs="oneCell">
    <xdr:from>
      <xdr:col>23</xdr:col>
      <xdr:colOff>144780</xdr:colOff>
      <xdr:row>0</xdr:row>
      <xdr:rowOff>99060</xdr:rowOff>
    </xdr:from>
    <xdr:to>
      <xdr:col>27</xdr:col>
      <xdr:colOff>304800</xdr:colOff>
      <xdr:row>3</xdr:row>
      <xdr:rowOff>167640</xdr:rowOff>
    </xdr:to>
    <xdr:pic>
      <xdr:nvPicPr>
        <xdr:cNvPr id="4" name="Imagen 5">
          <a:extLst>
            <a:ext uri="{FF2B5EF4-FFF2-40B4-BE49-F238E27FC236}">
              <a16:creationId xmlns:a16="http://schemas.microsoft.com/office/drawing/2014/main" id="{198DC649-C7CA-40E6-8ABD-CA740AAFF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1380" y="99060"/>
          <a:ext cx="19659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12</xdr:row>
      <xdr:rowOff>45720</xdr:rowOff>
    </xdr:from>
    <xdr:to>
      <xdr:col>0</xdr:col>
      <xdr:colOff>510540</xdr:colOff>
      <xdr:row>13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77365A3F-B9D6-436D-97CD-2C40136000FF}"/>
            </a:ext>
          </a:extLst>
        </xdr:cNvPr>
        <xdr:cNvSpPr>
          <a:spLocks noChangeShapeType="1"/>
        </xdr:cNvSpPr>
      </xdr:nvSpPr>
      <xdr:spPr bwMode="auto">
        <a:xfrm>
          <a:off x="60960" y="2263140"/>
          <a:ext cx="449580" cy="2057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241935</xdr:colOff>
      <xdr:row>12</xdr:row>
      <xdr:rowOff>26670</xdr:rowOff>
    </xdr:from>
    <xdr:to>
      <xdr:col>1</xdr:col>
      <xdr:colOff>3138</xdr:colOff>
      <xdr:row>12</xdr:row>
      <xdr:rowOff>179070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998A4D62-A36A-4DCC-9D8F-F3568CC7D5CD}"/>
            </a:ext>
          </a:extLst>
        </xdr:cNvPr>
        <xdr:cNvSpPr txBox="1">
          <a:spLocks noChangeArrowheads="1"/>
        </xdr:cNvSpPr>
      </xdr:nvSpPr>
      <xdr:spPr bwMode="auto">
        <a:xfrm>
          <a:off x="241935" y="2244090"/>
          <a:ext cx="576543" cy="1524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PE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HORA</a:t>
          </a:r>
        </a:p>
      </xdr:txBody>
    </xdr:sp>
    <xdr:clientData/>
  </xdr:twoCellAnchor>
  <xdr:twoCellAnchor editAs="oneCell">
    <xdr:from>
      <xdr:col>23</xdr:col>
      <xdr:colOff>144780</xdr:colOff>
      <xdr:row>0</xdr:row>
      <xdr:rowOff>99060</xdr:rowOff>
    </xdr:from>
    <xdr:to>
      <xdr:col>27</xdr:col>
      <xdr:colOff>304800</xdr:colOff>
      <xdr:row>3</xdr:row>
      <xdr:rowOff>144780</xdr:rowOff>
    </xdr:to>
    <xdr:pic>
      <xdr:nvPicPr>
        <xdr:cNvPr id="4" name="Imagen 5">
          <a:extLst>
            <a:ext uri="{FF2B5EF4-FFF2-40B4-BE49-F238E27FC236}">
              <a16:creationId xmlns:a16="http://schemas.microsoft.com/office/drawing/2014/main" id="{4225675A-F4D7-49C3-8146-79A601195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1380" y="99060"/>
          <a:ext cx="19659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12</xdr:row>
      <xdr:rowOff>45720</xdr:rowOff>
    </xdr:from>
    <xdr:to>
      <xdr:col>0</xdr:col>
      <xdr:colOff>510540</xdr:colOff>
      <xdr:row>13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6EB0640C-41EE-4377-93FD-ACCEFE6541B5}"/>
            </a:ext>
          </a:extLst>
        </xdr:cNvPr>
        <xdr:cNvSpPr>
          <a:spLocks noChangeShapeType="1"/>
        </xdr:cNvSpPr>
      </xdr:nvSpPr>
      <xdr:spPr bwMode="auto">
        <a:xfrm>
          <a:off x="60960" y="2286000"/>
          <a:ext cx="449580" cy="2057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241935</xdr:colOff>
      <xdr:row>12</xdr:row>
      <xdr:rowOff>26670</xdr:rowOff>
    </xdr:from>
    <xdr:to>
      <xdr:col>1</xdr:col>
      <xdr:colOff>3138</xdr:colOff>
      <xdr:row>12</xdr:row>
      <xdr:rowOff>179070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F6C1FCD9-F9A1-46A0-9605-3C71D41745D0}"/>
            </a:ext>
          </a:extLst>
        </xdr:cNvPr>
        <xdr:cNvSpPr txBox="1">
          <a:spLocks noChangeArrowheads="1"/>
        </xdr:cNvSpPr>
      </xdr:nvSpPr>
      <xdr:spPr bwMode="auto">
        <a:xfrm>
          <a:off x="241935" y="2266950"/>
          <a:ext cx="576543" cy="1524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PE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HORA</a:t>
          </a:r>
        </a:p>
      </xdr:txBody>
    </xdr:sp>
    <xdr:clientData/>
  </xdr:twoCellAnchor>
  <xdr:twoCellAnchor editAs="oneCell">
    <xdr:from>
      <xdr:col>23</xdr:col>
      <xdr:colOff>144780</xdr:colOff>
      <xdr:row>0</xdr:row>
      <xdr:rowOff>99060</xdr:rowOff>
    </xdr:from>
    <xdr:to>
      <xdr:col>27</xdr:col>
      <xdr:colOff>304800</xdr:colOff>
      <xdr:row>3</xdr:row>
      <xdr:rowOff>167640</xdr:rowOff>
    </xdr:to>
    <xdr:pic>
      <xdr:nvPicPr>
        <xdr:cNvPr id="4" name="Imagen 5">
          <a:extLst>
            <a:ext uri="{FF2B5EF4-FFF2-40B4-BE49-F238E27FC236}">
              <a16:creationId xmlns:a16="http://schemas.microsoft.com/office/drawing/2014/main" id="{422E07B8-627C-4AAE-A0EE-235D42688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1380" y="99060"/>
          <a:ext cx="19659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12</xdr:row>
      <xdr:rowOff>45720</xdr:rowOff>
    </xdr:from>
    <xdr:to>
      <xdr:col>0</xdr:col>
      <xdr:colOff>510540</xdr:colOff>
      <xdr:row>13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FB9DB684-550D-48CE-97D2-23BB54D566D5}"/>
            </a:ext>
          </a:extLst>
        </xdr:cNvPr>
        <xdr:cNvSpPr>
          <a:spLocks noChangeShapeType="1"/>
        </xdr:cNvSpPr>
      </xdr:nvSpPr>
      <xdr:spPr bwMode="auto">
        <a:xfrm>
          <a:off x="60960" y="2263140"/>
          <a:ext cx="449580" cy="2057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241935</xdr:colOff>
      <xdr:row>12</xdr:row>
      <xdr:rowOff>26670</xdr:rowOff>
    </xdr:from>
    <xdr:to>
      <xdr:col>1</xdr:col>
      <xdr:colOff>3138</xdr:colOff>
      <xdr:row>12</xdr:row>
      <xdr:rowOff>179070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E281F736-D807-4B59-A175-DB1EF13A8123}"/>
            </a:ext>
          </a:extLst>
        </xdr:cNvPr>
        <xdr:cNvSpPr txBox="1">
          <a:spLocks noChangeArrowheads="1"/>
        </xdr:cNvSpPr>
      </xdr:nvSpPr>
      <xdr:spPr bwMode="auto">
        <a:xfrm>
          <a:off x="241935" y="2244090"/>
          <a:ext cx="576543" cy="1524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PE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HORA</a:t>
          </a:r>
        </a:p>
      </xdr:txBody>
    </xdr:sp>
    <xdr:clientData/>
  </xdr:twoCellAnchor>
  <xdr:twoCellAnchor editAs="oneCell">
    <xdr:from>
      <xdr:col>23</xdr:col>
      <xdr:colOff>144780</xdr:colOff>
      <xdr:row>0</xdr:row>
      <xdr:rowOff>99060</xdr:rowOff>
    </xdr:from>
    <xdr:to>
      <xdr:col>27</xdr:col>
      <xdr:colOff>304800</xdr:colOff>
      <xdr:row>3</xdr:row>
      <xdr:rowOff>152400</xdr:rowOff>
    </xdr:to>
    <xdr:pic>
      <xdr:nvPicPr>
        <xdr:cNvPr id="4" name="Imagen 5">
          <a:extLst>
            <a:ext uri="{FF2B5EF4-FFF2-40B4-BE49-F238E27FC236}">
              <a16:creationId xmlns:a16="http://schemas.microsoft.com/office/drawing/2014/main" id="{9AA5AA3D-2E9D-462F-AE79-B82820F55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1380" y="99060"/>
          <a:ext cx="19659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12</xdr:row>
      <xdr:rowOff>45720</xdr:rowOff>
    </xdr:from>
    <xdr:to>
      <xdr:col>0</xdr:col>
      <xdr:colOff>510540</xdr:colOff>
      <xdr:row>13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639460A2-C3C9-4A97-BA22-80E3CCE1BAEC}"/>
            </a:ext>
          </a:extLst>
        </xdr:cNvPr>
        <xdr:cNvSpPr>
          <a:spLocks noChangeShapeType="1"/>
        </xdr:cNvSpPr>
      </xdr:nvSpPr>
      <xdr:spPr bwMode="auto">
        <a:xfrm>
          <a:off x="60960" y="2301240"/>
          <a:ext cx="449580" cy="2057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241935</xdr:colOff>
      <xdr:row>12</xdr:row>
      <xdr:rowOff>26670</xdr:rowOff>
    </xdr:from>
    <xdr:to>
      <xdr:col>1</xdr:col>
      <xdr:colOff>3138</xdr:colOff>
      <xdr:row>12</xdr:row>
      <xdr:rowOff>179070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C3209C2A-02B4-4084-9CAE-95CB2E19BAE8}"/>
            </a:ext>
          </a:extLst>
        </xdr:cNvPr>
        <xdr:cNvSpPr txBox="1">
          <a:spLocks noChangeArrowheads="1"/>
        </xdr:cNvSpPr>
      </xdr:nvSpPr>
      <xdr:spPr bwMode="auto">
        <a:xfrm>
          <a:off x="241935" y="2282190"/>
          <a:ext cx="576543" cy="1524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PE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HORA</a:t>
          </a:r>
        </a:p>
      </xdr:txBody>
    </xdr:sp>
    <xdr:clientData/>
  </xdr:twoCellAnchor>
  <xdr:twoCellAnchor editAs="oneCell">
    <xdr:from>
      <xdr:col>23</xdr:col>
      <xdr:colOff>144780</xdr:colOff>
      <xdr:row>0</xdr:row>
      <xdr:rowOff>99060</xdr:rowOff>
    </xdr:from>
    <xdr:to>
      <xdr:col>27</xdr:col>
      <xdr:colOff>304800</xdr:colOff>
      <xdr:row>3</xdr:row>
      <xdr:rowOff>152400</xdr:rowOff>
    </xdr:to>
    <xdr:pic>
      <xdr:nvPicPr>
        <xdr:cNvPr id="4" name="Imagen 5">
          <a:extLst>
            <a:ext uri="{FF2B5EF4-FFF2-40B4-BE49-F238E27FC236}">
              <a16:creationId xmlns:a16="http://schemas.microsoft.com/office/drawing/2014/main" id="{2D230E83-F80B-461E-84E5-3C9DC3AFE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1380" y="99060"/>
          <a:ext cx="19659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12</xdr:row>
      <xdr:rowOff>45720</xdr:rowOff>
    </xdr:from>
    <xdr:to>
      <xdr:col>0</xdr:col>
      <xdr:colOff>510540</xdr:colOff>
      <xdr:row>13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073485F-BD85-4C27-A4DA-630B0D8E8DBA}"/>
            </a:ext>
          </a:extLst>
        </xdr:cNvPr>
        <xdr:cNvSpPr>
          <a:spLocks noChangeShapeType="1"/>
        </xdr:cNvSpPr>
      </xdr:nvSpPr>
      <xdr:spPr bwMode="auto">
        <a:xfrm>
          <a:off x="60960" y="2324100"/>
          <a:ext cx="449580" cy="2057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241935</xdr:colOff>
      <xdr:row>12</xdr:row>
      <xdr:rowOff>26670</xdr:rowOff>
    </xdr:from>
    <xdr:to>
      <xdr:col>1</xdr:col>
      <xdr:colOff>3138</xdr:colOff>
      <xdr:row>12</xdr:row>
      <xdr:rowOff>179070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8004D821-2DF0-4C1F-B43C-5C8CACF0F15B}"/>
            </a:ext>
          </a:extLst>
        </xdr:cNvPr>
        <xdr:cNvSpPr txBox="1">
          <a:spLocks noChangeArrowheads="1"/>
        </xdr:cNvSpPr>
      </xdr:nvSpPr>
      <xdr:spPr bwMode="auto">
        <a:xfrm>
          <a:off x="241935" y="2305050"/>
          <a:ext cx="576543" cy="1524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PE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HORA</a:t>
          </a:r>
        </a:p>
      </xdr:txBody>
    </xdr:sp>
    <xdr:clientData/>
  </xdr:twoCellAnchor>
  <xdr:twoCellAnchor editAs="oneCell">
    <xdr:from>
      <xdr:col>23</xdr:col>
      <xdr:colOff>144780</xdr:colOff>
      <xdr:row>0</xdr:row>
      <xdr:rowOff>99060</xdr:rowOff>
    </xdr:from>
    <xdr:to>
      <xdr:col>27</xdr:col>
      <xdr:colOff>304800</xdr:colOff>
      <xdr:row>3</xdr:row>
      <xdr:rowOff>152400</xdr:rowOff>
    </xdr:to>
    <xdr:pic>
      <xdr:nvPicPr>
        <xdr:cNvPr id="4" name="Imagen 5">
          <a:extLst>
            <a:ext uri="{FF2B5EF4-FFF2-40B4-BE49-F238E27FC236}">
              <a16:creationId xmlns:a16="http://schemas.microsoft.com/office/drawing/2014/main" id="{A637E278-A75C-40D6-9A92-30E20C0EB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1380" y="99060"/>
          <a:ext cx="19659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12</xdr:row>
      <xdr:rowOff>45720</xdr:rowOff>
    </xdr:from>
    <xdr:to>
      <xdr:col>0</xdr:col>
      <xdr:colOff>510540</xdr:colOff>
      <xdr:row>13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DB0AD4C1-39C3-4202-80DC-B83352B338B9}"/>
            </a:ext>
          </a:extLst>
        </xdr:cNvPr>
        <xdr:cNvSpPr>
          <a:spLocks noChangeShapeType="1"/>
        </xdr:cNvSpPr>
      </xdr:nvSpPr>
      <xdr:spPr bwMode="auto">
        <a:xfrm>
          <a:off x="60960" y="2324100"/>
          <a:ext cx="449580" cy="2057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241935</xdr:colOff>
      <xdr:row>12</xdr:row>
      <xdr:rowOff>26670</xdr:rowOff>
    </xdr:from>
    <xdr:to>
      <xdr:col>1</xdr:col>
      <xdr:colOff>3138</xdr:colOff>
      <xdr:row>12</xdr:row>
      <xdr:rowOff>179070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D404F3E7-3DF7-467F-91EB-0D92862FE715}"/>
            </a:ext>
          </a:extLst>
        </xdr:cNvPr>
        <xdr:cNvSpPr txBox="1">
          <a:spLocks noChangeArrowheads="1"/>
        </xdr:cNvSpPr>
      </xdr:nvSpPr>
      <xdr:spPr bwMode="auto">
        <a:xfrm>
          <a:off x="241935" y="2305050"/>
          <a:ext cx="576543" cy="1524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PE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HORA</a:t>
          </a:r>
        </a:p>
      </xdr:txBody>
    </xdr:sp>
    <xdr:clientData/>
  </xdr:twoCellAnchor>
  <xdr:twoCellAnchor editAs="oneCell">
    <xdr:from>
      <xdr:col>23</xdr:col>
      <xdr:colOff>144780</xdr:colOff>
      <xdr:row>0</xdr:row>
      <xdr:rowOff>99060</xdr:rowOff>
    </xdr:from>
    <xdr:to>
      <xdr:col>27</xdr:col>
      <xdr:colOff>304800</xdr:colOff>
      <xdr:row>3</xdr:row>
      <xdr:rowOff>152400</xdr:rowOff>
    </xdr:to>
    <xdr:pic>
      <xdr:nvPicPr>
        <xdr:cNvPr id="4" name="Imagen 5">
          <a:extLst>
            <a:ext uri="{FF2B5EF4-FFF2-40B4-BE49-F238E27FC236}">
              <a16:creationId xmlns:a16="http://schemas.microsoft.com/office/drawing/2014/main" id="{F42A4A07-FE24-4AC0-908F-C9EE7A400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1380" y="99060"/>
          <a:ext cx="19659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12</xdr:row>
      <xdr:rowOff>45720</xdr:rowOff>
    </xdr:from>
    <xdr:to>
      <xdr:col>0</xdr:col>
      <xdr:colOff>510540</xdr:colOff>
      <xdr:row>13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1B60D6F8-E2B9-4B46-A191-FCDA2310D39D}"/>
            </a:ext>
          </a:extLst>
        </xdr:cNvPr>
        <xdr:cNvSpPr>
          <a:spLocks noChangeShapeType="1"/>
        </xdr:cNvSpPr>
      </xdr:nvSpPr>
      <xdr:spPr bwMode="auto">
        <a:xfrm>
          <a:off x="60960" y="2324100"/>
          <a:ext cx="449580" cy="2057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241935</xdr:colOff>
      <xdr:row>12</xdr:row>
      <xdr:rowOff>26670</xdr:rowOff>
    </xdr:from>
    <xdr:to>
      <xdr:col>1</xdr:col>
      <xdr:colOff>3138</xdr:colOff>
      <xdr:row>12</xdr:row>
      <xdr:rowOff>179070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8D099CB6-4502-4A39-98F3-6AE485718846}"/>
            </a:ext>
          </a:extLst>
        </xdr:cNvPr>
        <xdr:cNvSpPr txBox="1">
          <a:spLocks noChangeArrowheads="1"/>
        </xdr:cNvSpPr>
      </xdr:nvSpPr>
      <xdr:spPr bwMode="auto">
        <a:xfrm>
          <a:off x="241935" y="2305050"/>
          <a:ext cx="576543" cy="1524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PE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HORA</a:t>
          </a:r>
        </a:p>
      </xdr:txBody>
    </xdr:sp>
    <xdr:clientData/>
  </xdr:twoCellAnchor>
  <xdr:twoCellAnchor editAs="oneCell">
    <xdr:from>
      <xdr:col>23</xdr:col>
      <xdr:colOff>144780</xdr:colOff>
      <xdr:row>0</xdr:row>
      <xdr:rowOff>99060</xdr:rowOff>
    </xdr:from>
    <xdr:to>
      <xdr:col>27</xdr:col>
      <xdr:colOff>304800</xdr:colOff>
      <xdr:row>3</xdr:row>
      <xdr:rowOff>152400</xdr:rowOff>
    </xdr:to>
    <xdr:pic>
      <xdr:nvPicPr>
        <xdr:cNvPr id="4" name="Imagen 5">
          <a:extLst>
            <a:ext uri="{FF2B5EF4-FFF2-40B4-BE49-F238E27FC236}">
              <a16:creationId xmlns:a16="http://schemas.microsoft.com/office/drawing/2014/main" id="{F4FEB36A-3DEC-403B-B84E-D342712D9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1380" y="99060"/>
          <a:ext cx="19659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12</xdr:row>
      <xdr:rowOff>45720</xdr:rowOff>
    </xdr:from>
    <xdr:to>
      <xdr:col>0</xdr:col>
      <xdr:colOff>510540</xdr:colOff>
      <xdr:row>13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D24ED441-1953-452D-8DC3-7E2F41BBD1C4}"/>
            </a:ext>
          </a:extLst>
        </xdr:cNvPr>
        <xdr:cNvSpPr>
          <a:spLocks noChangeShapeType="1"/>
        </xdr:cNvSpPr>
      </xdr:nvSpPr>
      <xdr:spPr bwMode="auto">
        <a:xfrm>
          <a:off x="60960" y="2324100"/>
          <a:ext cx="449580" cy="2057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241935</xdr:colOff>
      <xdr:row>12</xdr:row>
      <xdr:rowOff>26670</xdr:rowOff>
    </xdr:from>
    <xdr:to>
      <xdr:col>1</xdr:col>
      <xdr:colOff>3138</xdr:colOff>
      <xdr:row>12</xdr:row>
      <xdr:rowOff>179070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C5BC14FB-51A7-4232-A9BC-8081443FAA1A}"/>
            </a:ext>
          </a:extLst>
        </xdr:cNvPr>
        <xdr:cNvSpPr txBox="1">
          <a:spLocks noChangeArrowheads="1"/>
        </xdr:cNvSpPr>
      </xdr:nvSpPr>
      <xdr:spPr bwMode="auto">
        <a:xfrm>
          <a:off x="241935" y="2305050"/>
          <a:ext cx="576543" cy="1524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PE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HORA</a:t>
          </a:r>
        </a:p>
      </xdr:txBody>
    </xdr:sp>
    <xdr:clientData/>
  </xdr:twoCellAnchor>
  <xdr:twoCellAnchor editAs="oneCell">
    <xdr:from>
      <xdr:col>23</xdr:col>
      <xdr:colOff>144780</xdr:colOff>
      <xdr:row>0</xdr:row>
      <xdr:rowOff>99060</xdr:rowOff>
    </xdr:from>
    <xdr:to>
      <xdr:col>27</xdr:col>
      <xdr:colOff>175260</xdr:colOff>
      <xdr:row>3</xdr:row>
      <xdr:rowOff>167640</xdr:rowOff>
    </xdr:to>
    <xdr:pic>
      <xdr:nvPicPr>
        <xdr:cNvPr id="4" name="Imagen 5">
          <a:extLst>
            <a:ext uri="{FF2B5EF4-FFF2-40B4-BE49-F238E27FC236}">
              <a16:creationId xmlns:a16="http://schemas.microsoft.com/office/drawing/2014/main" id="{A7769D0A-0659-46EF-956E-C9F22D48C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1380" y="99060"/>
          <a:ext cx="19659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12</xdr:row>
      <xdr:rowOff>45720</xdr:rowOff>
    </xdr:from>
    <xdr:to>
      <xdr:col>0</xdr:col>
      <xdr:colOff>510540</xdr:colOff>
      <xdr:row>13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FD75E39A-4B75-413E-ABE6-B7545A72316B}"/>
            </a:ext>
          </a:extLst>
        </xdr:cNvPr>
        <xdr:cNvSpPr>
          <a:spLocks noChangeShapeType="1"/>
        </xdr:cNvSpPr>
      </xdr:nvSpPr>
      <xdr:spPr bwMode="auto">
        <a:xfrm>
          <a:off x="60960" y="2308860"/>
          <a:ext cx="449580" cy="2057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241935</xdr:colOff>
      <xdr:row>12</xdr:row>
      <xdr:rowOff>26670</xdr:rowOff>
    </xdr:from>
    <xdr:to>
      <xdr:col>1</xdr:col>
      <xdr:colOff>3138</xdr:colOff>
      <xdr:row>12</xdr:row>
      <xdr:rowOff>179070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26B6A2BF-EAA9-47B8-93E7-DD8095763FC5}"/>
            </a:ext>
          </a:extLst>
        </xdr:cNvPr>
        <xdr:cNvSpPr txBox="1">
          <a:spLocks noChangeArrowheads="1"/>
        </xdr:cNvSpPr>
      </xdr:nvSpPr>
      <xdr:spPr bwMode="auto">
        <a:xfrm>
          <a:off x="241935" y="2289810"/>
          <a:ext cx="576543" cy="1524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PE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HORA</a:t>
          </a:r>
        </a:p>
      </xdr:txBody>
    </xdr:sp>
    <xdr:clientData/>
  </xdr:twoCellAnchor>
  <xdr:twoCellAnchor editAs="oneCell">
    <xdr:from>
      <xdr:col>23</xdr:col>
      <xdr:colOff>144780</xdr:colOff>
      <xdr:row>0</xdr:row>
      <xdr:rowOff>99060</xdr:rowOff>
    </xdr:from>
    <xdr:to>
      <xdr:col>27</xdr:col>
      <xdr:colOff>251460</xdr:colOff>
      <xdr:row>3</xdr:row>
      <xdr:rowOff>167640</xdr:rowOff>
    </xdr:to>
    <xdr:pic>
      <xdr:nvPicPr>
        <xdr:cNvPr id="4" name="Imagen 5">
          <a:extLst>
            <a:ext uri="{FF2B5EF4-FFF2-40B4-BE49-F238E27FC236}">
              <a16:creationId xmlns:a16="http://schemas.microsoft.com/office/drawing/2014/main" id="{7E51C279-8963-4BFC-9AA2-0A159BF8A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02340" y="99060"/>
          <a:ext cx="19659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12</xdr:row>
      <xdr:rowOff>45720</xdr:rowOff>
    </xdr:from>
    <xdr:to>
      <xdr:col>0</xdr:col>
      <xdr:colOff>510540</xdr:colOff>
      <xdr:row>13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ACEF8013-ED6C-40B1-BB9C-B00C5CDEF7E5}"/>
            </a:ext>
          </a:extLst>
        </xdr:cNvPr>
        <xdr:cNvSpPr>
          <a:spLocks noChangeShapeType="1"/>
        </xdr:cNvSpPr>
      </xdr:nvSpPr>
      <xdr:spPr bwMode="auto">
        <a:xfrm>
          <a:off x="60960" y="2308860"/>
          <a:ext cx="449580" cy="2057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241935</xdr:colOff>
      <xdr:row>12</xdr:row>
      <xdr:rowOff>26670</xdr:rowOff>
    </xdr:from>
    <xdr:to>
      <xdr:col>1</xdr:col>
      <xdr:colOff>3138</xdr:colOff>
      <xdr:row>12</xdr:row>
      <xdr:rowOff>179070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E84C5923-E9A2-49E7-BCA2-63A9EB820F7A}"/>
            </a:ext>
          </a:extLst>
        </xdr:cNvPr>
        <xdr:cNvSpPr txBox="1">
          <a:spLocks noChangeArrowheads="1"/>
        </xdr:cNvSpPr>
      </xdr:nvSpPr>
      <xdr:spPr bwMode="auto">
        <a:xfrm>
          <a:off x="241935" y="2289810"/>
          <a:ext cx="576543" cy="1524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PE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HORA</a:t>
          </a:r>
        </a:p>
      </xdr:txBody>
    </xdr:sp>
    <xdr:clientData/>
  </xdr:twoCellAnchor>
  <xdr:twoCellAnchor editAs="oneCell">
    <xdr:from>
      <xdr:col>23</xdr:col>
      <xdr:colOff>144780</xdr:colOff>
      <xdr:row>0</xdr:row>
      <xdr:rowOff>99060</xdr:rowOff>
    </xdr:from>
    <xdr:to>
      <xdr:col>27</xdr:col>
      <xdr:colOff>251460</xdr:colOff>
      <xdr:row>3</xdr:row>
      <xdr:rowOff>152400</xdr:rowOff>
    </xdr:to>
    <xdr:pic>
      <xdr:nvPicPr>
        <xdr:cNvPr id="4" name="Imagen 5">
          <a:extLst>
            <a:ext uri="{FF2B5EF4-FFF2-40B4-BE49-F238E27FC236}">
              <a16:creationId xmlns:a16="http://schemas.microsoft.com/office/drawing/2014/main" id="{80D43193-D04A-41B5-A527-AB2DCB7B9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56620" y="99060"/>
          <a:ext cx="19659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bryan\Downloads\GORE\INFORME\Reporte_agosto\REPORTE%20MET%20ODR&#205;A-AGOSTO%202024.xlsx" TargetMode="External"/><Relationship Id="rId1" Type="http://schemas.openxmlformats.org/officeDocument/2006/relationships/externalLinkPath" Target="/Users/bryan/Downloads/GORE/INFORME/Reporte_agosto/REPORTE%20MET%20ODR&#205;A-AGOSTO%20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Hoja Datos"/>
      <sheetName val="HUMEDAD"/>
      <sheetName val="Hoja Datos (2)"/>
      <sheetName val="VV"/>
      <sheetName val="Hoja Datos (3)"/>
      <sheetName val="RAD SOLAR"/>
      <sheetName val="Hoja Datos (4)"/>
      <sheetName val="P"/>
      <sheetName val="Hoja Datos (5)"/>
      <sheetName val="REPORTE"/>
    </sheetNames>
    <sheetDataSet>
      <sheetData sheetId="0">
        <row r="11">
          <cell r="B11">
            <v>4.0000000000000702</v>
          </cell>
        </row>
        <row r="12">
          <cell r="B12">
            <v>4.0416666666667398</v>
          </cell>
        </row>
        <row r="13">
          <cell r="B13">
            <v>4.0833333333334103</v>
          </cell>
        </row>
        <row r="14">
          <cell r="B14">
            <v>4.1250000000000702</v>
          </cell>
        </row>
        <row r="15">
          <cell r="B15">
            <v>4.1666666666667398</v>
          </cell>
        </row>
        <row r="16">
          <cell r="B16">
            <v>4.2083333333334103</v>
          </cell>
        </row>
        <row r="17">
          <cell r="B17">
            <v>4.2500000000000702</v>
          </cell>
        </row>
        <row r="18">
          <cell r="B18">
            <v>4.2916666666667398</v>
          </cell>
        </row>
        <row r="19">
          <cell r="B19">
            <v>4.3333333333334103</v>
          </cell>
        </row>
        <row r="20">
          <cell r="B20">
            <v>4.3750000000000702</v>
          </cell>
        </row>
        <row r="21">
          <cell r="B21">
            <v>4.4166666666667398</v>
          </cell>
        </row>
        <row r="22">
          <cell r="B22">
            <v>4.4583333333334103</v>
          </cell>
        </row>
        <row r="23">
          <cell r="B23">
            <v>4.5000000000000702</v>
          </cell>
        </row>
        <row r="24">
          <cell r="B24">
            <v>4.5416666666667398</v>
          </cell>
        </row>
        <row r="25">
          <cell r="B25">
            <v>4.5833333333334103</v>
          </cell>
        </row>
        <row r="26">
          <cell r="B26">
            <v>4.6250000000000702</v>
          </cell>
        </row>
        <row r="27">
          <cell r="B27">
            <v>4.6666666666667398</v>
          </cell>
        </row>
        <row r="28">
          <cell r="B28">
            <v>4.7083333333334103</v>
          </cell>
        </row>
        <row r="29">
          <cell r="B29">
            <v>4.7500000000000702</v>
          </cell>
        </row>
        <row r="30">
          <cell r="B30">
            <v>4.7916666666667398</v>
          </cell>
        </row>
        <row r="31">
          <cell r="B31">
            <v>4.8333333333334103</v>
          </cell>
        </row>
        <row r="32">
          <cell r="B32">
            <v>4.8750000000000702</v>
          </cell>
        </row>
        <row r="33">
          <cell r="B33">
            <v>4.9166666666667398</v>
          </cell>
        </row>
        <row r="34">
          <cell r="B34">
            <v>4.9583333333334103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79568-5497-45AF-B150-AFE047D16706}">
  <dimension ref="A1:L16"/>
  <sheetViews>
    <sheetView workbookViewId="0">
      <selection activeCell="D19" sqref="D19"/>
    </sheetView>
  </sheetViews>
  <sheetFormatPr defaultColWidth="11.42578125" defaultRowHeight="15" x14ac:dyDescent="0.25"/>
  <cols>
    <col min="1" max="1" width="25.7109375" style="7" bestFit="1" customWidth="1"/>
    <col min="2" max="2" width="14.140625" customWidth="1"/>
    <col min="3" max="3" width="13.85546875" customWidth="1"/>
    <col min="5" max="5" width="13" customWidth="1"/>
    <col min="6" max="6" width="11.42578125" style="6" customWidth="1"/>
    <col min="8" max="8" width="13.5703125" customWidth="1"/>
    <col min="257" max="257" width="14.5703125" customWidth="1"/>
    <col min="258" max="258" width="14.140625" customWidth="1"/>
    <col min="259" max="259" width="13.85546875" customWidth="1"/>
    <col min="261" max="261" width="13" customWidth="1"/>
    <col min="262" max="262" width="11.42578125" customWidth="1"/>
    <col min="264" max="264" width="13.5703125" customWidth="1"/>
    <col min="513" max="513" width="14.5703125" customWidth="1"/>
    <col min="514" max="514" width="14.140625" customWidth="1"/>
    <col min="515" max="515" width="13.85546875" customWidth="1"/>
    <col min="517" max="517" width="13" customWidth="1"/>
    <col min="518" max="518" width="11.42578125" customWidth="1"/>
    <col min="520" max="520" width="13.5703125" customWidth="1"/>
    <col min="769" max="769" width="14.5703125" customWidth="1"/>
    <col min="770" max="770" width="14.140625" customWidth="1"/>
    <col min="771" max="771" width="13.85546875" customWidth="1"/>
    <col min="773" max="773" width="13" customWidth="1"/>
    <col min="774" max="774" width="11.42578125" customWidth="1"/>
    <col min="776" max="776" width="13.5703125" customWidth="1"/>
    <col min="1025" max="1025" width="14.5703125" customWidth="1"/>
    <col min="1026" max="1026" width="14.140625" customWidth="1"/>
    <col min="1027" max="1027" width="13.85546875" customWidth="1"/>
    <col min="1029" max="1029" width="13" customWidth="1"/>
    <col min="1030" max="1030" width="11.42578125" customWidth="1"/>
    <col min="1032" max="1032" width="13.5703125" customWidth="1"/>
    <col min="1281" max="1281" width="14.5703125" customWidth="1"/>
    <col min="1282" max="1282" width="14.140625" customWidth="1"/>
    <col min="1283" max="1283" width="13.85546875" customWidth="1"/>
    <col min="1285" max="1285" width="13" customWidth="1"/>
    <col min="1286" max="1286" width="11.42578125" customWidth="1"/>
    <col min="1288" max="1288" width="13.5703125" customWidth="1"/>
    <col min="1537" max="1537" width="14.5703125" customWidth="1"/>
    <col min="1538" max="1538" width="14.140625" customWidth="1"/>
    <col min="1539" max="1539" width="13.85546875" customWidth="1"/>
    <col min="1541" max="1541" width="13" customWidth="1"/>
    <col min="1542" max="1542" width="11.42578125" customWidth="1"/>
    <col min="1544" max="1544" width="13.5703125" customWidth="1"/>
    <col min="1793" max="1793" width="14.5703125" customWidth="1"/>
    <col min="1794" max="1794" width="14.140625" customWidth="1"/>
    <col min="1795" max="1795" width="13.85546875" customWidth="1"/>
    <col min="1797" max="1797" width="13" customWidth="1"/>
    <col min="1798" max="1798" width="11.42578125" customWidth="1"/>
    <col min="1800" max="1800" width="13.5703125" customWidth="1"/>
    <col min="2049" max="2049" width="14.5703125" customWidth="1"/>
    <col min="2050" max="2050" width="14.140625" customWidth="1"/>
    <col min="2051" max="2051" width="13.85546875" customWidth="1"/>
    <col min="2053" max="2053" width="13" customWidth="1"/>
    <col min="2054" max="2054" width="11.42578125" customWidth="1"/>
    <col min="2056" max="2056" width="13.5703125" customWidth="1"/>
    <col min="2305" max="2305" width="14.5703125" customWidth="1"/>
    <col min="2306" max="2306" width="14.140625" customWidth="1"/>
    <col min="2307" max="2307" width="13.85546875" customWidth="1"/>
    <col min="2309" max="2309" width="13" customWidth="1"/>
    <col min="2310" max="2310" width="11.42578125" customWidth="1"/>
    <col min="2312" max="2312" width="13.5703125" customWidth="1"/>
    <col min="2561" max="2561" width="14.5703125" customWidth="1"/>
    <col min="2562" max="2562" width="14.140625" customWidth="1"/>
    <col min="2563" max="2563" width="13.85546875" customWidth="1"/>
    <col min="2565" max="2565" width="13" customWidth="1"/>
    <col min="2566" max="2566" width="11.42578125" customWidth="1"/>
    <col min="2568" max="2568" width="13.5703125" customWidth="1"/>
    <col min="2817" max="2817" width="14.5703125" customWidth="1"/>
    <col min="2818" max="2818" width="14.140625" customWidth="1"/>
    <col min="2819" max="2819" width="13.85546875" customWidth="1"/>
    <col min="2821" max="2821" width="13" customWidth="1"/>
    <col min="2822" max="2822" width="11.42578125" customWidth="1"/>
    <col min="2824" max="2824" width="13.5703125" customWidth="1"/>
    <col min="3073" max="3073" width="14.5703125" customWidth="1"/>
    <col min="3074" max="3074" width="14.140625" customWidth="1"/>
    <col min="3075" max="3075" width="13.85546875" customWidth="1"/>
    <col min="3077" max="3077" width="13" customWidth="1"/>
    <col min="3078" max="3078" width="11.42578125" customWidth="1"/>
    <col min="3080" max="3080" width="13.5703125" customWidth="1"/>
    <col min="3329" max="3329" width="14.5703125" customWidth="1"/>
    <col min="3330" max="3330" width="14.140625" customWidth="1"/>
    <col min="3331" max="3331" width="13.85546875" customWidth="1"/>
    <col min="3333" max="3333" width="13" customWidth="1"/>
    <col min="3334" max="3334" width="11.42578125" customWidth="1"/>
    <col min="3336" max="3336" width="13.5703125" customWidth="1"/>
    <col min="3585" max="3585" width="14.5703125" customWidth="1"/>
    <col min="3586" max="3586" width="14.140625" customWidth="1"/>
    <col min="3587" max="3587" width="13.85546875" customWidth="1"/>
    <col min="3589" max="3589" width="13" customWidth="1"/>
    <col min="3590" max="3590" width="11.42578125" customWidth="1"/>
    <col min="3592" max="3592" width="13.5703125" customWidth="1"/>
    <col min="3841" max="3841" width="14.5703125" customWidth="1"/>
    <col min="3842" max="3842" width="14.140625" customWidth="1"/>
    <col min="3843" max="3843" width="13.85546875" customWidth="1"/>
    <col min="3845" max="3845" width="13" customWidth="1"/>
    <col min="3846" max="3846" width="11.42578125" customWidth="1"/>
    <col min="3848" max="3848" width="13.5703125" customWidth="1"/>
    <col min="4097" max="4097" width="14.5703125" customWidth="1"/>
    <col min="4098" max="4098" width="14.140625" customWidth="1"/>
    <col min="4099" max="4099" width="13.85546875" customWidth="1"/>
    <col min="4101" max="4101" width="13" customWidth="1"/>
    <col min="4102" max="4102" width="11.42578125" customWidth="1"/>
    <col min="4104" max="4104" width="13.5703125" customWidth="1"/>
    <col min="4353" max="4353" width="14.5703125" customWidth="1"/>
    <col min="4354" max="4354" width="14.140625" customWidth="1"/>
    <col min="4355" max="4355" width="13.85546875" customWidth="1"/>
    <col min="4357" max="4357" width="13" customWidth="1"/>
    <col min="4358" max="4358" width="11.42578125" customWidth="1"/>
    <col min="4360" max="4360" width="13.5703125" customWidth="1"/>
    <col min="4609" max="4609" width="14.5703125" customWidth="1"/>
    <col min="4610" max="4610" width="14.140625" customWidth="1"/>
    <col min="4611" max="4611" width="13.85546875" customWidth="1"/>
    <col min="4613" max="4613" width="13" customWidth="1"/>
    <col min="4614" max="4614" width="11.42578125" customWidth="1"/>
    <col min="4616" max="4616" width="13.5703125" customWidth="1"/>
    <col min="4865" max="4865" width="14.5703125" customWidth="1"/>
    <col min="4866" max="4866" width="14.140625" customWidth="1"/>
    <col min="4867" max="4867" width="13.85546875" customWidth="1"/>
    <col min="4869" max="4869" width="13" customWidth="1"/>
    <col min="4870" max="4870" width="11.42578125" customWidth="1"/>
    <col min="4872" max="4872" width="13.5703125" customWidth="1"/>
    <col min="5121" max="5121" width="14.5703125" customWidth="1"/>
    <col min="5122" max="5122" width="14.140625" customWidth="1"/>
    <col min="5123" max="5123" width="13.85546875" customWidth="1"/>
    <col min="5125" max="5125" width="13" customWidth="1"/>
    <col min="5126" max="5126" width="11.42578125" customWidth="1"/>
    <col min="5128" max="5128" width="13.5703125" customWidth="1"/>
    <col min="5377" max="5377" width="14.5703125" customWidth="1"/>
    <col min="5378" max="5378" width="14.140625" customWidth="1"/>
    <col min="5379" max="5379" width="13.85546875" customWidth="1"/>
    <col min="5381" max="5381" width="13" customWidth="1"/>
    <col min="5382" max="5382" width="11.42578125" customWidth="1"/>
    <col min="5384" max="5384" width="13.5703125" customWidth="1"/>
    <col min="5633" max="5633" width="14.5703125" customWidth="1"/>
    <col min="5634" max="5634" width="14.140625" customWidth="1"/>
    <col min="5635" max="5635" width="13.85546875" customWidth="1"/>
    <col min="5637" max="5637" width="13" customWidth="1"/>
    <col min="5638" max="5638" width="11.42578125" customWidth="1"/>
    <col min="5640" max="5640" width="13.5703125" customWidth="1"/>
    <col min="5889" max="5889" width="14.5703125" customWidth="1"/>
    <col min="5890" max="5890" width="14.140625" customWidth="1"/>
    <col min="5891" max="5891" width="13.85546875" customWidth="1"/>
    <col min="5893" max="5893" width="13" customWidth="1"/>
    <col min="5894" max="5894" width="11.42578125" customWidth="1"/>
    <col min="5896" max="5896" width="13.5703125" customWidth="1"/>
    <col min="6145" max="6145" width="14.5703125" customWidth="1"/>
    <col min="6146" max="6146" width="14.140625" customWidth="1"/>
    <col min="6147" max="6147" width="13.85546875" customWidth="1"/>
    <col min="6149" max="6149" width="13" customWidth="1"/>
    <col min="6150" max="6150" width="11.42578125" customWidth="1"/>
    <col min="6152" max="6152" width="13.5703125" customWidth="1"/>
    <col min="6401" max="6401" width="14.5703125" customWidth="1"/>
    <col min="6402" max="6402" width="14.140625" customWidth="1"/>
    <col min="6403" max="6403" width="13.85546875" customWidth="1"/>
    <col min="6405" max="6405" width="13" customWidth="1"/>
    <col min="6406" max="6406" width="11.42578125" customWidth="1"/>
    <col min="6408" max="6408" width="13.5703125" customWidth="1"/>
    <col min="6657" max="6657" width="14.5703125" customWidth="1"/>
    <col min="6658" max="6658" width="14.140625" customWidth="1"/>
    <col min="6659" max="6659" width="13.85546875" customWidth="1"/>
    <col min="6661" max="6661" width="13" customWidth="1"/>
    <col min="6662" max="6662" width="11.42578125" customWidth="1"/>
    <col min="6664" max="6664" width="13.5703125" customWidth="1"/>
    <col min="6913" max="6913" width="14.5703125" customWidth="1"/>
    <col min="6914" max="6914" width="14.140625" customWidth="1"/>
    <col min="6915" max="6915" width="13.85546875" customWidth="1"/>
    <col min="6917" max="6917" width="13" customWidth="1"/>
    <col min="6918" max="6918" width="11.42578125" customWidth="1"/>
    <col min="6920" max="6920" width="13.5703125" customWidth="1"/>
    <col min="7169" max="7169" width="14.5703125" customWidth="1"/>
    <col min="7170" max="7170" width="14.140625" customWidth="1"/>
    <col min="7171" max="7171" width="13.85546875" customWidth="1"/>
    <col min="7173" max="7173" width="13" customWidth="1"/>
    <col min="7174" max="7174" width="11.42578125" customWidth="1"/>
    <col min="7176" max="7176" width="13.5703125" customWidth="1"/>
    <col min="7425" max="7425" width="14.5703125" customWidth="1"/>
    <col min="7426" max="7426" width="14.140625" customWidth="1"/>
    <col min="7427" max="7427" width="13.85546875" customWidth="1"/>
    <col min="7429" max="7429" width="13" customWidth="1"/>
    <col min="7430" max="7430" width="11.42578125" customWidth="1"/>
    <col min="7432" max="7432" width="13.5703125" customWidth="1"/>
    <col min="7681" max="7681" width="14.5703125" customWidth="1"/>
    <col min="7682" max="7682" width="14.140625" customWidth="1"/>
    <col min="7683" max="7683" width="13.85546875" customWidth="1"/>
    <col min="7685" max="7685" width="13" customWidth="1"/>
    <col min="7686" max="7686" width="11.42578125" customWidth="1"/>
    <col min="7688" max="7688" width="13.5703125" customWidth="1"/>
    <col min="7937" max="7937" width="14.5703125" customWidth="1"/>
    <col min="7938" max="7938" width="14.140625" customWidth="1"/>
    <col min="7939" max="7939" width="13.85546875" customWidth="1"/>
    <col min="7941" max="7941" width="13" customWidth="1"/>
    <col min="7942" max="7942" width="11.42578125" customWidth="1"/>
    <col min="7944" max="7944" width="13.5703125" customWidth="1"/>
    <col min="8193" max="8193" width="14.5703125" customWidth="1"/>
    <col min="8194" max="8194" width="14.140625" customWidth="1"/>
    <col min="8195" max="8195" width="13.85546875" customWidth="1"/>
    <col min="8197" max="8197" width="13" customWidth="1"/>
    <col min="8198" max="8198" width="11.42578125" customWidth="1"/>
    <col min="8200" max="8200" width="13.5703125" customWidth="1"/>
    <col min="8449" max="8449" width="14.5703125" customWidth="1"/>
    <col min="8450" max="8450" width="14.140625" customWidth="1"/>
    <col min="8451" max="8451" width="13.85546875" customWidth="1"/>
    <col min="8453" max="8453" width="13" customWidth="1"/>
    <col min="8454" max="8454" width="11.42578125" customWidth="1"/>
    <col min="8456" max="8456" width="13.5703125" customWidth="1"/>
    <col min="8705" max="8705" width="14.5703125" customWidth="1"/>
    <col min="8706" max="8706" width="14.140625" customWidth="1"/>
    <col min="8707" max="8707" width="13.85546875" customWidth="1"/>
    <col min="8709" max="8709" width="13" customWidth="1"/>
    <col min="8710" max="8710" width="11.42578125" customWidth="1"/>
    <col min="8712" max="8712" width="13.5703125" customWidth="1"/>
    <col min="8961" max="8961" width="14.5703125" customWidth="1"/>
    <col min="8962" max="8962" width="14.140625" customWidth="1"/>
    <col min="8963" max="8963" width="13.85546875" customWidth="1"/>
    <col min="8965" max="8965" width="13" customWidth="1"/>
    <col min="8966" max="8966" width="11.42578125" customWidth="1"/>
    <col min="8968" max="8968" width="13.5703125" customWidth="1"/>
    <col min="9217" max="9217" width="14.5703125" customWidth="1"/>
    <col min="9218" max="9218" width="14.140625" customWidth="1"/>
    <col min="9219" max="9219" width="13.85546875" customWidth="1"/>
    <col min="9221" max="9221" width="13" customWidth="1"/>
    <col min="9222" max="9222" width="11.42578125" customWidth="1"/>
    <col min="9224" max="9224" width="13.5703125" customWidth="1"/>
    <col min="9473" max="9473" width="14.5703125" customWidth="1"/>
    <col min="9474" max="9474" width="14.140625" customWidth="1"/>
    <col min="9475" max="9475" width="13.85546875" customWidth="1"/>
    <col min="9477" max="9477" width="13" customWidth="1"/>
    <col min="9478" max="9478" width="11.42578125" customWidth="1"/>
    <col min="9480" max="9480" width="13.5703125" customWidth="1"/>
    <col min="9729" max="9729" width="14.5703125" customWidth="1"/>
    <col min="9730" max="9730" width="14.140625" customWidth="1"/>
    <col min="9731" max="9731" width="13.85546875" customWidth="1"/>
    <col min="9733" max="9733" width="13" customWidth="1"/>
    <col min="9734" max="9734" width="11.42578125" customWidth="1"/>
    <col min="9736" max="9736" width="13.5703125" customWidth="1"/>
    <col min="9985" max="9985" width="14.5703125" customWidth="1"/>
    <col min="9986" max="9986" width="14.140625" customWidth="1"/>
    <col min="9987" max="9987" width="13.85546875" customWidth="1"/>
    <col min="9989" max="9989" width="13" customWidth="1"/>
    <col min="9990" max="9990" width="11.42578125" customWidth="1"/>
    <col min="9992" max="9992" width="13.5703125" customWidth="1"/>
    <col min="10241" max="10241" width="14.5703125" customWidth="1"/>
    <col min="10242" max="10242" width="14.140625" customWidth="1"/>
    <col min="10243" max="10243" width="13.85546875" customWidth="1"/>
    <col min="10245" max="10245" width="13" customWidth="1"/>
    <col min="10246" max="10246" width="11.42578125" customWidth="1"/>
    <col min="10248" max="10248" width="13.5703125" customWidth="1"/>
    <col min="10497" max="10497" width="14.5703125" customWidth="1"/>
    <col min="10498" max="10498" width="14.140625" customWidth="1"/>
    <col min="10499" max="10499" width="13.85546875" customWidth="1"/>
    <col min="10501" max="10501" width="13" customWidth="1"/>
    <col min="10502" max="10502" width="11.42578125" customWidth="1"/>
    <col min="10504" max="10504" width="13.5703125" customWidth="1"/>
    <col min="10753" max="10753" width="14.5703125" customWidth="1"/>
    <col min="10754" max="10754" width="14.140625" customWidth="1"/>
    <col min="10755" max="10755" width="13.85546875" customWidth="1"/>
    <col min="10757" max="10757" width="13" customWidth="1"/>
    <col min="10758" max="10758" width="11.42578125" customWidth="1"/>
    <col min="10760" max="10760" width="13.5703125" customWidth="1"/>
    <col min="11009" max="11009" width="14.5703125" customWidth="1"/>
    <col min="11010" max="11010" width="14.140625" customWidth="1"/>
    <col min="11011" max="11011" width="13.85546875" customWidth="1"/>
    <col min="11013" max="11013" width="13" customWidth="1"/>
    <col min="11014" max="11014" width="11.42578125" customWidth="1"/>
    <col min="11016" max="11016" width="13.5703125" customWidth="1"/>
    <col min="11265" max="11265" width="14.5703125" customWidth="1"/>
    <col min="11266" max="11266" width="14.140625" customWidth="1"/>
    <col min="11267" max="11267" width="13.85546875" customWidth="1"/>
    <col min="11269" max="11269" width="13" customWidth="1"/>
    <col min="11270" max="11270" width="11.42578125" customWidth="1"/>
    <col min="11272" max="11272" width="13.5703125" customWidth="1"/>
    <col min="11521" max="11521" width="14.5703125" customWidth="1"/>
    <col min="11522" max="11522" width="14.140625" customWidth="1"/>
    <col min="11523" max="11523" width="13.85546875" customWidth="1"/>
    <col min="11525" max="11525" width="13" customWidth="1"/>
    <col min="11526" max="11526" width="11.42578125" customWidth="1"/>
    <col min="11528" max="11528" width="13.5703125" customWidth="1"/>
    <col min="11777" max="11777" width="14.5703125" customWidth="1"/>
    <col min="11778" max="11778" width="14.140625" customWidth="1"/>
    <col min="11779" max="11779" width="13.85546875" customWidth="1"/>
    <col min="11781" max="11781" width="13" customWidth="1"/>
    <col min="11782" max="11782" width="11.42578125" customWidth="1"/>
    <col min="11784" max="11784" width="13.5703125" customWidth="1"/>
    <col min="12033" max="12033" width="14.5703125" customWidth="1"/>
    <col min="12034" max="12034" width="14.140625" customWidth="1"/>
    <col min="12035" max="12035" width="13.85546875" customWidth="1"/>
    <col min="12037" max="12037" width="13" customWidth="1"/>
    <col min="12038" max="12038" width="11.42578125" customWidth="1"/>
    <col min="12040" max="12040" width="13.5703125" customWidth="1"/>
    <col min="12289" max="12289" width="14.5703125" customWidth="1"/>
    <col min="12290" max="12290" width="14.140625" customWidth="1"/>
    <col min="12291" max="12291" width="13.85546875" customWidth="1"/>
    <col min="12293" max="12293" width="13" customWidth="1"/>
    <col min="12294" max="12294" width="11.42578125" customWidth="1"/>
    <col min="12296" max="12296" width="13.5703125" customWidth="1"/>
    <col min="12545" max="12545" width="14.5703125" customWidth="1"/>
    <col min="12546" max="12546" width="14.140625" customWidth="1"/>
    <col min="12547" max="12547" width="13.85546875" customWidth="1"/>
    <col min="12549" max="12549" width="13" customWidth="1"/>
    <col min="12550" max="12550" width="11.42578125" customWidth="1"/>
    <col min="12552" max="12552" width="13.5703125" customWidth="1"/>
    <col min="12801" max="12801" width="14.5703125" customWidth="1"/>
    <col min="12802" max="12802" width="14.140625" customWidth="1"/>
    <col min="12803" max="12803" width="13.85546875" customWidth="1"/>
    <col min="12805" max="12805" width="13" customWidth="1"/>
    <col min="12806" max="12806" width="11.42578125" customWidth="1"/>
    <col min="12808" max="12808" width="13.5703125" customWidth="1"/>
    <col min="13057" max="13057" width="14.5703125" customWidth="1"/>
    <col min="13058" max="13058" width="14.140625" customWidth="1"/>
    <col min="13059" max="13059" width="13.85546875" customWidth="1"/>
    <col min="13061" max="13061" width="13" customWidth="1"/>
    <col min="13062" max="13062" width="11.42578125" customWidth="1"/>
    <col min="13064" max="13064" width="13.5703125" customWidth="1"/>
    <col min="13313" max="13313" width="14.5703125" customWidth="1"/>
    <col min="13314" max="13314" width="14.140625" customWidth="1"/>
    <col min="13315" max="13315" width="13.85546875" customWidth="1"/>
    <col min="13317" max="13317" width="13" customWidth="1"/>
    <col min="13318" max="13318" width="11.42578125" customWidth="1"/>
    <col min="13320" max="13320" width="13.5703125" customWidth="1"/>
    <col min="13569" max="13569" width="14.5703125" customWidth="1"/>
    <col min="13570" max="13570" width="14.140625" customWidth="1"/>
    <col min="13571" max="13571" width="13.85546875" customWidth="1"/>
    <col min="13573" max="13573" width="13" customWidth="1"/>
    <col min="13574" max="13574" width="11.42578125" customWidth="1"/>
    <col min="13576" max="13576" width="13.5703125" customWidth="1"/>
    <col min="13825" max="13825" width="14.5703125" customWidth="1"/>
    <col min="13826" max="13826" width="14.140625" customWidth="1"/>
    <col min="13827" max="13827" width="13.85546875" customWidth="1"/>
    <col min="13829" max="13829" width="13" customWidth="1"/>
    <col min="13830" max="13830" width="11.42578125" customWidth="1"/>
    <col min="13832" max="13832" width="13.5703125" customWidth="1"/>
    <col min="14081" max="14081" width="14.5703125" customWidth="1"/>
    <col min="14082" max="14082" width="14.140625" customWidth="1"/>
    <col min="14083" max="14083" width="13.85546875" customWidth="1"/>
    <col min="14085" max="14085" width="13" customWidth="1"/>
    <col min="14086" max="14086" width="11.42578125" customWidth="1"/>
    <col min="14088" max="14088" width="13.5703125" customWidth="1"/>
    <col min="14337" max="14337" width="14.5703125" customWidth="1"/>
    <col min="14338" max="14338" width="14.140625" customWidth="1"/>
    <col min="14339" max="14339" width="13.85546875" customWidth="1"/>
    <col min="14341" max="14341" width="13" customWidth="1"/>
    <col min="14342" max="14342" width="11.42578125" customWidth="1"/>
    <col min="14344" max="14344" width="13.5703125" customWidth="1"/>
    <col min="14593" max="14593" width="14.5703125" customWidth="1"/>
    <col min="14594" max="14594" width="14.140625" customWidth="1"/>
    <col min="14595" max="14595" width="13.85546875" customWidth="1"/>
    <col min="14597" max="14597" width="13" customWidth="1"/>
    <col min="14598" max="14598" width="11.42578125" customWidth="1"/>
    <col min="14600" max="14600" width="13.5703125" customWidth="1"/>
    <col min="14849" max="14849" width="14.5703125" customWidth="1"/>
    <col min="14850" max="14850" width="14.140625" customWidth="1"/>
    <col min="14851" max="14851" width="13.85546875" customWidth="1"/>
    <col min="14853" max="14853" width="13" customWidth="1"/>
    <col min="14854" max="14854" width="11.42578125" customWidth="1"/>
    <col min="14856" max="14856" width="13.5703125" customWidth="1"/>
    <col min="15105" max="15105" width="14.5703125" customWidth="1"/>
    <col min="15106" max="15106" width="14.140625" customWidth="1"/>
    <col min="15107" max="15107" width="13.85546875" customWidth="1"/>
    <col min="15109" max="15109" width="13" customWidth="1"/>
    <col min="15110" max="15110" width="11.42578125" customWidth="1"/>
    <col min="15112" max="15112" width="13.5703125" customWidth="1"/>
    <col min="15361" max="15361" width="14.5703125" customWidth="1"/>
    <col min="15362" max="15362" width="14.140625" customWidth="1"/>
    <col min="15363" max="15363" width="13.85546875" customWidth="1"/>
    <col min="15365" max="15365" width="13" customWidth="1"/>
    <col min="15366" max="15366" width="11.42578125" customWidth="1"/>
    <col min="15368" max="15368" width="13.5703125" customWidth="1"/>
    <col min="15617" max="15617" width="14.5703125" customWidth="1"/>
    <col min="15618" max="15618" width="14.140625" customWidth="1"/>
    <col min="15619" max="15619" width="13.85546875" customWidth="1"/>
    <col min="15621" max="15621" width="13" customWidth="1"/>
    <col min="15622" max="15622" width="11.42578125" customWidth="1"/>
    <col min="15624" max="15624" width="13.5703125" customWidth="1"/>
    <col min="15873" max="15873" width="14.5703125" customWidth="1"/>
    <col min="15874" max="15874" width="14.140625" customWidth="1"/>
    <col min="15875" max="15875" width="13.85546875" customWidth="1"/>
    <col min="15877" max="15877" width="13" customWidth="1"/>
    <col min="15878" max="15878" width="11.42578125" customWidth="1"/>
    <col min="15880" max="15880" width="13.5703125" customWidth="1"/>
    <col min="16129" max="16129" width="14.5703125" customWidth="1"/>
    <col min="16130" max="16130" width="14.140625" customWidth="1"/>
    <col min="16131" max="16131" width="13.85546875" customWidth="1"/>
    <col min="16133" max="16133" width="13" customWidth="1"/>
    <col min="16134" max="16134" width="11.42578125" customWidth="1"/>
    <col min="16136" max="16136" width="13.5703125" customWidth="1"/>
  </cols>
  <sheetData>
    <row r="1" spans="1:12" ht="18" x14ac:dyDescent="0.25">
      <c r="A1" s="57" t="s">
        <v>95</v>
      </c>
      <c r="B1" s="57"/>
      <c r="C1" s="57"/>
      <c r="D1" s="57"/>
      <c r="E1" s="57"/>
      <c r="F1" s="57"/>
      <c r="G1" s="57"/>
      <c r="H1" s="57"/>
      <c r="K1" s="1"/>
      <c r="L1" s="1"/>
    </row>
    <row r="2" spans="1:12" ht="15.75" x14ac:dyDescent="0.25">
      <c r="A2" s="4" t="s">
        <v>1</v>
      </c>
      <c r="B2" s="58" t="s">
        <v>2</v>
      </c>
      <c r="C2" s="58"/>
      <c r="D2" s="58"/>
      <c r="E2" s="58"/>
      <c r="F2" s="58"/>
      <c r="G2" s="58"/>
      <c r="H2" s="5"/>
    </row>
    <row r="3" spans="1:12" ht="15.75" x14ac:dyDescent="0.25">
      <c r="A3" s="4" t="s">
        <v>96</v>
      </c>
      <c r="B3" s="54" t="s">
        <v>97</v>
      </c>
      <c r="C3" s="54"/>
      <c r="D3" s="54"/>
      <c r="E3" s="54"/>
      <c r="F3" s="54"/>
      <c r="G3" s="54"/>
      <c r="H3" s="5"/>
    </row>
    <row r="4" spans="1:12" ht="18" x14ac:dyDescent="0.25">
      <c r="A4" s="2" t="s">
        <v>3</v>
      </c>
      <c r="B4" s="1"/>
      <c r="C4" s="1"/>
      <c r="D4" s="1"/>
      <c r="E4" s="1"/>
      <c r="F4" s="1"/>
      <c r="G4" s="1"/>
      <c r="H4" s="1"/>
      <c r="K4" s="1"/>
      <c r="L4" s="1"/>
    </row>
    <row r="5" spans="1:12" ht="34.5" customHeight="1" x14ac:dyDescent="0.25">
      <c r="A5" s="8" t="s">
        <v>22</v>
      </c>
      <c r="B5" s="56" t="s">
        <v>0</v>
      </c>
      <c r="C5" s="56"/>
      <c r="D5" s="56"/>
      <c r="E5" s="56"/>
      <c r="F5" s="56"/>
      <c r="G5" s="56"/>
      <c r="H5" s="56"/>
      <c r="I5" s="56"/>
      <c r="J5" s="56"/>
      <c r="K5" s="3"/>
      <c r="L5" s="3"/>
    </row>
    <row r="6" spans="1:12" ht="34.5" customHeight="1" x14ac:dyDescent="0.25">
      <c r="A6" s="8" t="s">
        <v>23</v>
      </c>
      <c r="B6" s="56" t="s">
        <v>4</v>
      </c>
      <c r="C6" s="56"/>
      <c r="D6" s="56"/>
      <c r="E6" s="56"/>
      <c r="F6" s="56"/>
      <c r="G6" s="56"/>
      <c r="H6" s="56"/>
      <c r="I6" s="56"/>
      <c r="J6" s="56"/>
      <c r="K6" s="3"/>
      <c r="L6" s="3"/>
    </row>
    <row r="7" spans="1:12" ht="34.5" customHeight="1" x14ac:dyDescent="0.25">
      <c r="A7" s="8" t="s">
        <v>24</v>
      </c>
      <c r="B7" s="56" t="s">
        <v>5</v>
      </c>
      <c r="C7" s="56"/>
      <c r="D7" s="56"/>
      <c r="E7" s="56"/>
      <c r="F7" s="56"/>
      <c r="G7" s="56"/>
      <c r="H7" s="56"/>
      <c r="I7" s="56"/>
      <c r="J7" s="56"/>
      <c r="K7" s="3"/>
      <c r="L7" s="3"/>
    </row>
    <row r="8" spans="1:12" ht="34.5" customHeight="1" x14ac:dyDescent="0.25">
      <c r="A8" s="8" t="s">
        <v>25</v>
      </c>
      <c r="B8" s="56" t="s">
        <v>6</v>
      </c>
      <c r="C8" s="56"/>
      <c r="D8" s="56"/>
      <c r="E8" s="56"/>
      <c r="F8" s="56"/>
      <c r="G8" s="56"/>
      <c r="H8" s="56"/>
      <c r="I8" s="56"/>
      <c r="J8" s="56"/>
      <c r="K8" s="3"/>
      <c r="L8" s="3"/>
    </row>
    <row r="9" spans="1:12" ht="34.5" customHeight="1" x14ac:dyDescent="0.25">
      <c r="A9" s="8" t="s">
        <v>8</v>
      </c>
      <c r="B9" s="56" t="s">
        <v>7</v>
      </c>
      <c r="C9" s="56"/>
      <c r="D9" s="56"/>
      <c r="E9" s="56"/>
      <c r="F9" s="56"/>
      <c r="G9" s="56"/>
      <c r="H9" s="56"/>
      <c r="I9" s="56"/>
      <c r="J9" s="56"/>
      <c r="K9" s="3"/>
      <c r="L9" s="3"/>
    </row>
    <row r="10" spans="1:12" ht="34.5" customHeight="1" x14ac:dyDescent="0.25">
      <c r="A10" s="2" t="s">
        <v>26</v>
      </c>
      <c r="B10" s="56" t="s">
        <v>33</v>
      </c>
      <c r="C10" s="56"/>
      <c r="D10" s="56"/>
      <c r="E10" s="56"/>
      <c r="F10" s="56"/>
      <c r="G10" s="56"/>
      <c r="H10" s="56"/>
      <c r="I10" s="56"/>
      <c r="J10" s="56"/>
      <c r="K10" s="3"/>
      <c r="L10" s="3"/>
    </row>
    <row r="11" spans="1:12" ht="34.5" customHeight="1" x14ac:dyDescent="0.25">
      <c r="A11" s="2" t="s">
        <v>27</v>
      </c>
      <c r="B11" s="56" t="s">
        <v>33</v>
      </c>
      <c r="C11" s="56"/>
      <c r="D11" s="56"/>
      <c r="E11" s="56"/>
      <c r="F11" s="56"/>
      <c r="G11" s="56"/>
      <c r="H11" s="56"/>
      <c r="I11" s="56"/>
      <c r="J11" s="56"/>
      <c r="K11" s="3"/>
      <c r="L11" s="3"/>
    </row>
    <row r="12" spans="1:12" ht="34.5" customHeight="1" x14ac:dyDescent="0.25">
      <c r="A12" s="2" t="s">
        <v>28</v>
      </c>
      <c r="B12" s="56" t="s">
        <v>34</v>
      </c>
      <c r="C12" s="56"/>
      <c r="D12" s="56"/>
      <c r="E12" s="56"/>
      <c r="F12" s="56"/>
      <c r="G12" s="56"/>
      <c r="H12" s="56"/>
      <c r="I12" s="56"/>
      <c r="J12" s="56"/>
      <c r="K12" s="3"/>
      <c r="L12" s="3"/>
    </row>
    <row r="13" spans="1:12" ht="34.5" customHeight="1" x14ac:dyDescent="0.25">
      <c r="A13" s="2" t="s">
        <v>29</v>
      </c>
      <c r="B13" s="56" t="s">
        <v>35</v>
      </c>
      <c r="C13" s="56"/>
      <c r="D13" s="56"/>
      <c r="E13" s="56"/>
      <c r="F13" s="56"/>
      <c r="G13" s="56"/>
      <c r="H13" s="56"/>
      <c r="I13" s="56"/>
      <c r="J13" s="56"/>
      <c r="K13" s="3"/>
      <c r="L13" s="3"/>
    </row>
    <row r="14" spans="1:12" ht="34.5" customHeight="1" x14ac:dyDescent="0.25">
      <c r="A14" s="2" t="s">
        <v>30</v>
      </c>
      <c r="B14" s="56" t="s">
        <v>35</v>
      </c>
      <c r="C14" s="56"/>
      <c r="D14" s="56"/>
      <c r="E14" s="56"/>
      <c r="F14" s="56"/>
      <c r="G14" s="56"/>
      <c r="H14" s="56"/>
      <c r="I14" s="56"/>
      <c r="J14" s="56"/>
      <c r="K14" s="3"/>
      <c r="L14" s="3"/>
    </row>
    <row r="15" spans="1:12" ht="34.5" customHeight="1" x14ac:dyDescent="0.25">
      <c r="A15" s="2" t="s">
        <v>31</v>
      </c>
      <c r="B15" s="56" t="s">
        <v>36</v>
      </c>
      <c r="C15" s="56"/>
      <c r="D15" s="56"/>
      <c r="E15" s="56"/>
      <c r="F15" s="56"/>
      <c r="G15" s="56"/>
      <c r="H15" s="56"/>
      <c r="I15" s="56"/>
      <c r="J15" s="56"/>
      <c r="K15" s="3"/>
      <c r="L15" s="3"/>
    </row>
    <row r="16" spans="1:12" ht="34.5" customHeight="1" x14ac:dyDescent="0.25">
      <c r="A16" s="2" t="s">
        <v>32</v>
      </c>
      <c r="B16" s="56" t="s">
        <v>36</v>
      </c>
      <c r="C16" s="56"/>
      <c r="D16" s="56"/>
      <c r="E16" s="56"/>
      <c r="F16" s="56"/>
      <c r="G16" s="56"/>
      <c r="H16" s="56"/>
      <c r="I16" s="56"/>
      <c r="J16" s="56"/>
      <c r="K16" s="3"/>
      <c r="L16" s="3"/>
    </row>
  </sheetData>
  <mergeCells count="14">
    <mergeCell ref="B6:J6"/>
    <mergeCell ref="B7:J7"/>
    <mergeCell ref="B8:J8"/>
    <mergeCell ref="B9:J9"/>
    <mergeCell ref="A1:H1"/>
    <mergeCell ref="B5:J5"/>
    <mergeCell ref="B2:G2"/>
    <mergeCell ref="B15:J15"/>
    <mergeCell ref="B16:J16"/>
    <mergeCell ref="B10:J10"/>
    <mergeCell ref="B11:J11"/>
    <mergeCell ref="B12:J12"/>
    <mergeCell ref="B13:J13"/>
    <mergeCell ref="B14:J1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922B1-9A80-488C-B565-6B513A9DAAA8}">
  <dimension ref="A1:Q367"/>
  <sheetViews>
    <sheetView zoomScale="72" workbookViewId="0">
      <selection activeCell="F36" sqref="F36"/>
    </sheetView>
  </sheetViews>
  <sheetFormatPr defaultColWidth="11.42578125" defaultRowHeight="15" x14ac:dyDescent="0.25"/>
  <cols>
    <col min="1" max="1" width="21.7109375" bestFit="1" customWidth="1"/>
    <col min="2" max="2" width="24.140625" customWidth="1"/>
    <col min="4" max="4" width="13" bestFit="1" customWidth="1"/>
    <col min="5" max="5" width="17.85546875" bestFit="1" customWidth="1"/>
    <col min="6" max="6" width="23" bestFit="1" customWidth="1"/>
    <col min="7" max="7" width="29.28515625" bestFit="1" customWidth="1"/>
  </cols>
  <sheetData>
    <row r="1" spans="1:17" ht="26.25" x14ac:dyDescent="0.4">
      <c r="A1" s="18" t="s">
        <v>65</v>
      </c>
      <c r="B1" s="17" t="s">
        <v>93</v>
      </c>
    </row>
    <row r="2" spans="1:17" ht="26.25" x14ac:dyDescent="0.4">
      <c r="A2" s="18" t="s">
        <v>45</v>
      </c>
      <c r="B2" s="17" t="s">
        <v>92</v>
      </c>
    </row>
    <row r="3" spans="1:17" ht="26.25" x14ac:dyDescent="0.4">
      <c r="A3" s="18" t="s">
        <v>41</v>
      </c>
      <c r="B3" s="17" t="s">
        <v>94</v>
      </c>
    </row>
    <row r="4" spans="1:17" ht="21" x14ac:dyDescent="0.35">
      <c r="B4" s="17"/>
    </row>
    <row r="7" spans="1:17" s="9" customFormat="1" ht="51.6" customHeight="1" x14ac:dyDescent="0.25">
      <c r="A7" s="9" t="s">
        <v>21</v>
      </c>
      <c r="B7" s="9" t="s">
        <v>9</v>
      </c>
      <c r="C7" s="9" t="s">
        <v>10</v>
      </c>
      <c r="D7" s="9" t="str">
        <f>'Datos de Ubicación'!A9</f>
        <v>PRESIÓN</v>
      </c>
      <c r="E7" s="9" t="s">
        <v>66</v>
      </c>
      <c r="F7" s="9" t="str">
        <f>'Datos de Ubicación'!A5&amp;" (°C)"</f>
        <v>Temperatura (°C)</v>
      </c>
      <c r="G7" s="9" t="s">
        <v>80</v>
      </c>
      <c r="H7" s="9" t="s">
        <v>11</v>
      </c>
      <c r="I7" s="9" t="s">
        <v>12</v>
      </c>
      <c r="J7" s="9" t="s">
        <v>13</v>
      </c>
      <c r="K7" s="9" t="s">
        <v>14</v>
      </c>
      <c r="L7" s="9" t="s">
        <v>15</v>
      </c>
      <c r="M7" s="9" t="s">
        <v>16</v>
      </c>
      <c r="N7" s="9" t="s">
        <v>17</v>
      </c>
      <c r="O7" s="9" t="s">
        <v>18</v>
      </c>
      <c r="P7" s="9" t="s">
        <v>19</v>
      </c>
      <c r="Q7" s="9" t="s">
        <v>20</v>
      </c>
    </row>
    <row r="8" spans="1:17" x14ac:dyDescent="0.25">
      <c r="A8" s="55">
        <v>45490</v>
      </c>
      <c r="B8">
        <v>22.668299999999999</v>
      </c>
      <c r="C8">
        <v>39.997599999999998</v>
      </c>
      <c r="D8">
        <v>943.47619999999995</v>
      </c>
      <c r="E8">
        <v>0</v>
      </c>
      <c r="F8">
        <v>10.42</v>
      </c>
      <c r="G8">
        <v>83.215000000000003</v>
      </c>
      <c r="H8">
        <v>322</v>
      </c>
      <c r="I8">
        <v>0.92500000000000004</v>
      </c>
      <c r="J8">
        <v>0</v>
      </c>
      <c r="K8">
        <v>1.05952479274577</v>
      </c>
      <c r="L8">
        <v>30.1416062165348</v>
      </c>
      <c r="M8">
        <v>4.0669074216538297</v>
      </c>
      <c r="N8">
        <v>3.0039340962427898</v>
      </c>
      <c r="O8">
        <v>408.409148722667</v>
      </c>
    </row>
    <row r="9" spans="1:17" x14ac:dyDescent="0.25">
      <c r="A9" s="55">
        <v>45490.041666666701</v>
      </c>
      <c r="B9">
        <v>24.0395</v>
      </c>
      <c r="C9">
        <v>39.7849</v>
      </c>
      <c r="D9">
        <v>943.39649999999995</v>
      </c>
      <c r="E9">
        <v>0</v>
      </c>
      <c r="F9">
        <v>10.83</v>
      </c>
      <c r="G9">
        <v>83.855999999999995</v>
      </c>
      <c r="H9">
        <v>286</v>
      </c>
      <c r="I9">
        <v>0.874</v>
      </c>
      <c r="J9">
        <v>0</v>
      </c>
      <c r="K9">
        <v>1.0421579470064599</v>
      </c>
      <c r="L9">
        <v>19.932495375482901</v>
      </c>
      <c r="M9">
        <v>4.27565890752944</v>
      </c>
      <c r="N9">
        <v>2.44632135014235</v>
      </c>
      <c r="O9">
        <v>355.20368620153101</v>
      </c>
    </row>
    <row r="10" spans="1:17" x14ac:dyDescent="0.25">
      <c r="A10" s="55">
        <v>45490.083333333299</v>
      </c>
      <c r="B10">
        <v>18.343900000000001</v>
      </c>
      <c r="C10">
        <v>28.4162</v>
      </c>
      <c r="D10">
        <v>943.37429999999995</v>
      </c>
      <c r="E10">
        <v>0</v>
      </c>
      <c r="F10">
        <v>10.42</v>
      </c>
      <c r="G10">
        <v>85.712000000000003</v>
      </c>
      <c r="H10">
        <v>241</v>
      </c>
      <c r="I10">
        <v>1.008</v>
      </c>
      <c r="J10">
        <v>0</v>
      </c>
      <c r="K10">
        <v>0.88170497534202397</v>
      </c>
      <c r="L10">
        <v>9.5735628137409599</v>
      </c>
      <c r="M10">
        <v>3.9490972549433701</v>
      </c>
      <c r="N10">
        <v>3.63822232204781</v>
      </c>
      <c r="O10">
        <v>290.782814077019</v>
      </c>
    </row>
    <row r="11" spans="1:17" x14ac:dyDescent="0.25">
      <c r="A11" s="55">
        <v>45490.125</v>
      </c>
      <c r="B11">
        <v>19.708600000000001</v>
      </c>
      <c r="C11">
        <v>29.608599999999999</v>
      </c>
      <c r="D11">
        <v>943.29390000000001</v>
      </c>
      <c r="E11">
        <v>0</v>
      </c>
      <c r="F11">
        <v>10.220000000000001</v>
      </c>
      <c r="G11">
        <v>85.691000000000003</v>
      </c>
      <c r="H11">
        <v>254</v>
      </c>
      <c r="I11">
        <v>0.91</v>
      </c>
      <c r="J11">
        <v>0</v>
      </c>
      <c r="K11">
        <v>0.85626541371885101</v>
      </c>
      <c r="L11">
        <v>10.3749717236054</v>
      </c>
      <c r="M11">
        <v>4.20098451614514</v>
      </c>
      <c r="N11">
        <v>3.5752208289656902</v>
      </c>
      <c r="O11">
        <v>296.54842917095198</v>
      </c>
    </row>
    <row r="12" spans="1:17" x14ac:dyDescent="0.25">
      <c r="A12" s="55">
        <v>45490.166666666701</v>
      </c>
      <c r="B12">
        <v>18.878499999999999</v>
      </c>
      <c r="C12">
        <v>29.9314</v>
      </c>
      <c r="D12">
        <v>943.23249999999996</v>
      </c>
      <c r="E12">
        <v>0</v>
      </c>
      <c r="F12">
        <v>10.06</v>
      </c>
      <c r="G12">
        <v>85.816999999999993</v>
      </c>
      <c r="H12">
        <v>282</v>
      </c>
      <c r="I12">
        <v>1.177</v>
      </c>
      <c r="J12">
        <v>0</v>
      </c>
      <c r="K12">
        <v>0.82227497294363905</v>
      </c>
      <c r="L12">
        <v>12.0854012605415</v>
      </c>
      <c r="M12">
        <v>3.93333318501695</v>
      </c>
      <c r="N12">
        <v>3.3816852915884601</v>
      </c>
      <c r="O12">
        <v>309.59784257461399</v>
      </c>
    </row>
    <row r="13" spans="1:17" x14ac:dyDescent="0.25">
      <c r="A13" s="55">
        <v>45490.208333333299</v>
      </c>
      <c r="B13">
        <v>16.1509</v>
      </c>
      <c r="C13">
        <v>22.319700000000001</v>
      </c>
      <c r="D13">
        <v>943.30110000000002</v>
      </c>
      <c r="E13">
        <v>0</v>
      </c>
      <c r="F13">
        <v>9.84</v>
      </c>
      <c r="G13">
        <v>85.549000000000007</v>
      </c>
      <c r="H13">
        <v>106</v>
      </c>
      <c r="I13">
        <v>1.1879999999999999</v>
      </c>
      <c r="J13">
        <v>0</v>
      </c>
      <c r="K13">
        <v>0.92451027868464397</v>
      </c>
      <c r="L13">
        <v>13.4669320602735</v>
      </c>
      <c r="M13">
        <v>4.1353746613973899</v>
      </c>
      <c r="N13">
        <v>3.3944619837963299</v>
      </c>
      <c r="O13">
        <v>322.15485985307402</v>
      </c>
      <c r="P13">
        <v>28.5908806467218</v>
      </c>
      <c r="Q13">
        <v>330.44946343330901</v>
      </c>
    </row>
    <row r="14" spans="1:17" x14ac:dyDescent="0.25">
      <c r="A14" s="55">
        <v>45490.25</v>
      </c>
      <c r="B14">
        <v>17.8565</v>
      </c>
      <c r="C14">
        <v>23.8096</v>
      </c>
      <c r="D14">
        <v>943.58600000000001</v>
      </c>
      <c r="E14">
        <v>0</v>
      </c>
      <c r="F14">
        <v>9.6999999999999993</v>
      </c>
      <c r="G14">
        <v>84.917000000000002</v>
      </c>
      <c r="H14">
        <v>84</v>
      </c>
      <c r="I14">
        <v>1.2</v>
      </c>
      <c r="J14">
        <v>0</v>
      </c>
      <c r="K14">
        <v>0.96773572291836296</v>
      </c>
      <c r="L14">
        <v>15.8225598284982</v>
      </c>
      <c r="M14">
        <v>3.8667359479195902</v>
      </c>
      <c r="N14">
        <v>3.5190340361658601</v>
      </c>
      <c r="O14">
        <v>329.44827706385399</v>
      </c>
      <c r="P14">
        <v>29.651967579851799</v>
      </c>
      <c r="Q14">
        <v>317.28931815684001</v>
      </c>
    </row>
    <row r="15" spans="1:17" x14ac:dyDescent="0.25">
      <c r="A15" s="55">
        <v>45490.291666666701</v>
      </c>
      <c r="B15">
        <v>18.079599999999999</v>
      </c>
      <c r="C15">
        <v>25.7666</v>
      </c>
      <c r="D15">
        <v>944.09400000000005</v>
      </c>
      <c r="E15">
        <v>0</v>
      </c>
      <c r="F15">
        <v>9.34</v>
      </c>
      <c r="G15">
        <v>84.638000000000005</v>
      </c>
      <c r="H15">
        <v>110</v>
      </c>
      <c r="I15">
        <v>1.649</v>
      </c>
      <c r="J15">
        <v>2E-3</v>
      </c>
      <c r="K15">
        <v>2.4740398112837001</v>
      </c>
      <c r="L15">
        <v>20.188843612114301</v>
      </c>
      <c r="M15">
        <v>4.3409178093996204</v>
      </c>
      <c r="N15">
        <v>3.2959978549372599</v>
      </c>
      <c r="O15">
        <v>352.86858346080601</v>
      </c>
      <c r="P15">
        <v>27.156067345218698</v>
      </c>
      <c r="Q15">
        <v>333.12670514056498</v>
      </c>
    </row>
    <row r="16" spans="1:17" x14ac:dyDescent="0.25">
      <c r="A16" s="55">
        <v>45490.333333333299</v>
      </c>
      <c r="B16">
        <v>18.395499999999998</v>
      </c>
      <c r="C16">
        <v>29.830400000000001</v>
      </c>
      <c r="D16">
        <v>944.50720000000001</v>
      </c>
      <c r="E16">
        <v>0</v>
      </c>
      <c r="F16">
        <v>9.59</v>
      </c>
      <c r="G16">
        <v>80.793999999999997</v>
      </c>
      <c r="H16">
        <v>297</v>
      </c>
      <c r="I16">
        <v>1.0409999999999999</v>
      </c>
      <c r="J16">
        <v>8.1000000000000003E-2</v>
      </c>
      <c r="K16">
        <v>7.6115115874254702</v>
      </c>
      <c r="L16">
        <v>26.133771746013799</v>
      </c>
      <c r="M16">
        <v>4.5584326410093796</v>
      </c>
      <c r="N16">
        <v>2.1668447929097998</v>
      </c>
      <c r="O16">
        <v>415.78558621037098</v>
      </c>
      <c r="P16">
        <v>27.172521363481199</v>
      </c>
      <c r="Q16">
        <v>334.04875982652698</v>
      </c>
    </row>
    <row r="17" spans="1:17" x14ac:dyDescent="0.25">
      <c r="A17" s="55">
        <v>45490.375</v>
      </c>
      <c r="B17">
        <v>19.466799999999999</v>
      </c>
      <c r="C17">
        <v>56.517299999999999</v>
      </c>
      <c r="D17">
        <v>945.05820000000006</v>
      </c>
      <c r="E17">
        <v>0</v>
      </c>
      <c r="F17">
        <v>10.51</v>
      </c>
      <c r="G17">
        <v>75.332999999999998</v>
      </c>
      <c r="H17">
        <v>53</v>
      </c>
      <c r="I17">
        <v>1.0369999999999999</v>
      </c>
      <c r="J17">
        <v>0.21299999999999999</v>
      </c>
      <c r="K17">
        <v>13.142718552995399</v>
      </c>
      <c r="L17">
        <v>33.532305346733999</v>
      </c>
      <c r="M17">
        <v>5.4383369813798703</v>
      </c>
      <c r="N17">
        <v>2.1524253831323499</v>
      </c>
      <c r="O17">
        <v>454.79744414574799</v>
      </c>
      <c r="P17">
        <v>26.027654976849899</v>
      </c>
      <c r="Q17">
        <v>346.49797956955501</v>
      </c>
    </row>
    <row r="18" spans="1:17" x14ac:dyDescent="0.25">
      <c r="A18" s="55">
        <v>45490.416666666701</v>
      </c>
      <c r="B18">
        <v>23.1951</v>
      </c>
      <c r="C18">
        <v>50.155000000000001</v>
      </c>
      <c r="D18">
        <v>945.10140000000001</v>
      </c>
      <c r="E18">
        <v>0</v>
      </c>
      <c r="F18">
        <v>12.74</v>
      </c>
      <c r="G18">
        <v>66.972999999999999</v>
      </c>
      <c r="H18">
        <v>242</v>
      </c>
      <c r="I18">
        <v>1.3069999999999999</v>
      </c>
      <c r="J18">
        <v>0.64</v>
      </c>
      <c r="K18">
        <v>12.266170945094</v>
      </c>
      <c r="L18">
        <v>25.1411981445302</v>
      </c>
      <c r="M18">
        <v>6.70523758366559</v>
      </c>
      <c r="N18">
        <v>1.93879686011394</v>
      </c>
      <c r="O18">
        <v>407.29461581880901</v>
      </c>
      <c r="P18">
        <v>25.221598663389301</v>
      </c>
      <c r="Q18">
        <v>361.06195478727801</v>
      </c>
    </row>
    <row r="19" spans="1:17" x14ac:dyDescent="0.25">
      <c r="A19" s="55">
        <v>45490.458333333299</v>
      </c>
      <c r="B19">
        <v>18.232900000000001</v>
      </c>
      <c r="C19">
        <v>51.743699999999997</v>
      </c>
      <c r="D19">
        <v>945.1377</v>
      </c>
      <c r="E19">
        <v>0</v>
      </c>
      <c r="F19">
        <v>14.13</v>
      </c>
      <c r="G19">
        <v>65.373000000000005</v>
      </c>
      <c r="H19">
        <v>280</v>
      </c>
      <c r="I19">
        <v>1.6359999999999999</v>
      </c>
      <c r="J19">
        <v>0.78700000000000003</v>
      </c>
      <c r="K19">
        <v>7.0039118041970099</v>
      </c>
      <c r="L19">
        <v>17.2766411288029</v>
      </c>
      <c r="M19">
        <v>6.40671025646453</v>
      </c>
      <c r="N19">
        <v>0.98532094731030195</v>
      </c>
      <c r="O19">
        <v>325.12366495586002</v>
      </c>
      <c r="P19">
        <v>25.6771421754271</v>
      </c>
      <c r="Q19">
        <v>364.633859260392</v>
      </c>
    </row>
    <row r="20" spans="1:17" x14ac:dyDescent="0.25">
      <c r="A20" s="55">
        <v>45490.5</v>
      </c>
      <c r="B20">
        <v>18.029299999999999</v>
      </c>
      <c r="C20">
        <v>47.050699999999999</v>
      </c>
      <c r="D20">
        <v>944.71299999999997</v>
      </c>
      <c r="E20">
        <v>0</v>
      </c>
      <c r="F20">
        <v>15.06</v>
      </c>
      <c r="G20">
        <v>61.491</v>
      </c>
      <c r="H20">
        <v>235</v>
      </c>
      <c r="I20">
        <v>1.7989999999999999</v>
      </c>
      <c r="J20">
        <v>0.82699999999999996</v>
      </c>
      <c r="K20">
        <v>6.0269155626944997</v>
      </c>
      <c r="L20">
        <v>16.3898906372408</v>
      </c>
      <c r="M20">
        <v>5.9618984365453596</v>
      </c>
      <c r="N20">
        <v>0.78598337049011302</v>
      </c>
      <c r="O20">
        <v>304.63471865403301</v>
      </c>
      <c r="P20">
        <v>26.9928161011619</v>
      </c>
      <c r="Q20">
        <v>364.01346877031898</v>
      </c>
    </row>
    <row r="21" spans="1:17" x14ac:dyDescent="0.25">
      <c r="A21" s="55">
        <v>45490.541666666701</v>
      </c>
      <c r="B21">
        <v>68.460099999999997</v>
      </c>
      <c r="C21">
        <v>85.219899999999996</v>
      </c>
      <c r="D21">
        <v>943.98810000000003</v>
      </c>
      <c r="E21">
        <v>0</v>
      </c>
      <c r="F21">
        <v>16.02</v>
      </c>
      <c r="G21">
        <v>58.908999999999999</v>
      </c>
      <c r="H21">
        <v>217</v>
      </c>
      <c r="I21">
        <v>1.9319999999999999</v>
      </c>
      <c r="J21">
        <v>0.79500000000000004</v>
      </c>
      <c r="K21">
        <v>5.5412388260294403</v>
      </c>
      <c r="L21">
        <v>15.6845587143175</v>
      </c>
      <c r="M21">
        <v>5.2981758306601003</v>
      </c>
      <c r="N21">
        <v>0.79298366023828704</v>
      </c>
      <c r="O21">
        <v>283.71841831982198</v>
      </c>
      <c r="P21">
        <v>28.6749581953719</v>
      </c>
      <c r="Q21">
        <v>359.20891357866299</v>
      </c>
    </row>
    <row r="22" spans="1:17" x14ac:dyDescent="0.25">
      <c r="A22" s="55">
        <v>45490.583333333299</v>
      </c>
      <c r="D22">
        <v>943.46789999999999</v>
      </c>
      <c r="E22">
        <v>0</v>
      </c>
      <c r="F22">
        <v>16.920000000000002</v>
      </c>
      <c r="G22">
        <v>55.820999999999998</v>
      </c>
      <c r="H22">
        <v>268</v>
      </c>
      <c r="I22">
        <v>2.032</v>
      </c>
      <c r="J22">
        <v>0.68700000000000006</v>
      </c>
      <c r="K22">
        <v>5.5274900987085003</v>
      </c>
      <c r="L22">
        <v>15.549628888988</v>
      </c>
      <c r="M22">
        <v>4.8144972890748603</v>
      </c>
      <c r="N22">
        <v>1.1299799940694899</v>
      </c>
      <c r="O22">
        <v>271.44962454069503</v>
      </c>
      <c r="P22">
        <v>30.548844311711701</v>
      </c>
      <c r="Q22">
        <v>351.95908201326802</v>
      </c>
    </row>
    <row r="23" spans="1:17" x14ac:dyDescent="0.25">
      <c r="A23" s="55">
        <v>45490.625</v>
      </c>
      <c r="D23">
        <v>943.32380000000001</v>
      </c>
      <c r="E23">
        <v>0</v>
      </c>
      <c r="F23">
        <v>17.22</v>
      </c>
      <c r="G23">
        <v>56.363999999999997</v>
      </c>
      <c r="H23">
        <v>277</v>
      </c>
      <c r="I23">
        <v>2.0099999999999998</v>
      </c>
      <c r="J23">
        <v>0.51100000000000001</v>
      </c>
      <c r="K23">
        <v>5.00861057810378</v>
      </c>
      <c r="L23">
        <v>16.318658552764099</v>
      </c>
      <c r="M23">
        <v>5.2661186424395696</v>
      </c>
      <c r="N23">
        <v>1.85758892896419</v>
      </c>
      <c r="O23">
        <v>267.33960553470803</v>
      </c>
      <c r="P23">
        <v>33.293692340734303</v>
      </c>
      <c r="Q23">
        <v>341.267959772506</v>
      </c>
    </row>
    <row r="24" spans="1:17" x14ac:dyDescent="0.25">
      <c r="A24" s="55">
        <v>45490.666666666701</v>
      </c>
      <c r="B24">
        <v>16.320499999999999</v>
      </c>
      <c r="C24">
        <v>38.990600000000001</v>
      </c>
      <c r="D24">
        <v>943.29359999999997</v>
      </c>
      <c r="E24">
        <v>0</v>
      </c>
      <c r="F24">
        <v>16.84</v>
      </c>
      <c r="G24">
        <v>58.948999999999998</v>
      </c>
      <c r="H24">
        <v>240</v>
      </c>
      <c r="I24">
        <v>2.1070000000000002</v>
      </c>
      <c r="J24">
        <v>0.29699999999999999</v>
      </c>
      <c r="K24">
        <v>4.5693640099877397</v>
      </c>
      <c r="L24">
        <v>21.2542968480033</v>
      </c>
      <c r="M24">
        <v>4.7490000535340897</v>
      </c>
      <c r="N24">
        <v>2.62245439180787</v>
      </c>
      <c r="O24">
        <v>288.25876863708902</v>
      </c>
      <c r="P24">
        <v>36.6339647441742</v>
      </c>
      <c r="Q24">
        <v>325.32710757584601</v>
      </c>
    </row>
    <row r="25" spans="1:17" x14ac:dyDescent="0.25">
      <c r="A25" s="55">
        <v>45490.708333333299</v>
      </c>
      <c r="B25">
        <v>20.1464</v>
      </c>
      <c r="C25">
        <v>46.340400000000002</v>
      </c>
      <c r="D25">
        <v>943.71770000000004</v>
      </c>
      <c r="E25">
        <v>0</v>
      </c>
      <c r="F25">
        <v>15.58</v>
      </c>
      <c r="G25">
        <v>71.287000000000006</v>
      </c>
      <c r="H25">
        <v>260</v>
      </c>
      <c r="I25">
        <v>2.4119999999999999</v>
      </c>
      <c r="J25">
        <v>9.5000000000000001E-2</v>
      </c>
      <c r="K25">
        <v>7.7036359112836399</v>
      </c>
      <c r="L25">
        <v>32.715094251365699</v>
      </c>
      <c r="M25">
        <v>4.8327389815549298</v>
      </c>
      <c r="N25">
        <v>4.3229345926731897</v>
      </c>
      <c r="O25">
        <v>340.929924107018</v>
      </c>
      <c r="P25">
        <v>38.923315373518797</v>
      </c>
      <c r="Q25">
        <v>311.093667571004</v>
      </c>
    </row>
    <row r="26" spans="1:17" x14ac:dyDescent="0.25">
      <c r="A26" s="55">
        <v>45490.75</v>
      </c>
      <c r="B26">
        <v>12.757999999999999</v>
      </c>
      <c r="C26">
        <v>30.384699999999999</v>
      </c>
      <c r="D26">
        <v>944.7319</v>
      </c>
      <c r="E26">
        <v>0</v>
      </c>
      <c r="F26">
        <v>12.7</v>
      </c>
      <c r="G26">
        <v>78.236000000000004</v>
      </c>
      <c r="H26">
        <v>300</v>
      </c>
      <c r="I26">
        <v>2.2719999999999998</v>
      </c>
      <c r="J26">
        <v>0</v>
      </c>
      <c r="K26">
        <v>6.8230574042052501</v>
      </c>
      <c r="L26">
        <v>32.547724995475498</v>
      </c>
      <c r="M26">
        <v>4.06992718783179</v>
      </c>
      <c r="N26">
        <v>4.1030668081818504</v>
      </c>
      <c r="O26">
        <v>365.84367940278099</v>
      </c>
      <c r="P26">
        <v>39.280085229722701</v>
      </c>
      <c r="Q26">
        <v>305.91230051900101</v>
      </c>
    </row>
    <row r="27" spans="1:17" x14ac:dyDescent="0.25">
      <c r="A27" s="55">
        <v>45490.791666666701</v>
      </c>
      <c r="B27">
        <v>9.8943200000000004</v>
      </c>
      <c r="C27">
        <v>25.188500000000001</v>
      </c>
      <c r="D27">
        <v>945.63710000000003</v>
      </c>
      <c r="E27">
        <v>0</v>
      </c>
      <c r="F27">
        <v>12.12</v>
      </c>
      <c r="G27">
        <v>78.537999999999997</v>
      </c>
      <c r="H27">
        <v>231</v>
      </c>
      <c r="I27">
        <v>1.631</v>
      </c>
      <c r="J27">
        <v>0</v>
      </c>
      <c r="K27">
        <v>5.8869503782442001</v>
      </c>
      <c r="L27">
        <v>36.464887796972299</v>
      </c>
      <c r="M27">
        <v>3.7801527301595699</v>
      </c>
      <c r="N27">
        <v>3.8461605494307798</v>
      </c>
      <c r="O27">
        <v>372.03012141767101</v>
      </c>
      <c r="P27">
        <v>38.229787934713002</v>
      </c>
      <c r="Q27">
        <v>311.775607576727</v>
      </c>
    </row>
    <row r="28" spans="1:17" x14ac:dyDescent="0.25">
      <c r="A28" s="55">
        <v>45490.833333333299</v>
      </c>
      <c r="B28">
        <v>12.3987</v>
      </c>
      <c r="C28">
        <v>28.8416</v>
      </c>
      <c r="D28">
        <v>946.0779</v>
      </c>
      <c r="E28">
        <v>0</v>
      </c>
      <c r="F28">
        <v>11.84</v>
      </c>
      <c r="G28">
        <v>80.117999999999995</v>
      </c>
      <c r="H28">
        <v>267</v>
      </c>
      <c r="I28">
        <v>1.72</v>
      </c>
      <c r="J28">
        <v>0</v>
      </c>
      <c r="K28">
        <v>5.7786104560227702</v>
      </c>
      <c r="L28">
        <v>34.9969697103367</v>
      </c>
      <c r="M28">
        <v>4.6897544935065802</v>
      </c>
      <c r="N28">
        <v>1.75026471441812</v>
      </c>
      <c r="O28">
        <v>364.67853275768101</v>
      </c>
      <c r="P28">
        <v>36.754136006632599</v>
      </c>
      <c r="Q28">
        <v>319.28108433968299</v>
      </c>
    </row>
    <row r="29" spans="1:17" x14ac:dyDescent="0.25">
      <c r="A29" s="55">
        <v>45490.875</v>
      </c>
      <c r="B29">
        <v>11.478300000000001</v>
      </c>
      <c r="C29">
        <v>26.661899999999999</v>
      </c>
      <c r="D29">
        <v>946.27869999999996</v>
      </c>
      <c r="E29">
        <v>0</v>
      </c>
      <c r="F29">
        <v>11.55</v>
      </c>
      <c r="G29">
        <v>79.850999999999999</v>
      </c>
      <c r="H29">
        <v>280</v>
      </c>
      <c r="I29">
        <v>1.3260000000000001</v>
      </c>
      <c r="J29">
        <v>0</v>
      </c>
      <c r="K29">
        <v>3.8541946650622601</v>
      </c>
      <c r="L29">
        <v>29.6074690250211</v>
      </c>
      <c r="M29">
        <v>4.5652290791982999</v>
      </c>
      <c r="N29">
        <v>3.0164934314185401</v>
      </c>
      <c r="O29">
        <v>343.30888445610401</v>
      </c>
      <c r="P29">
        <v>35.583399605032</v>
      </c>
      <c r="Q29">
        <v>326.72989260671801</v>
      </c>
    </row>
    <row r="30" spans="1:17" x14ac:dyDescent="0.25">
      <c r="A30" s="55">
        <v>45490.916666666701</v>
      </c>
      <c r="B30">
        <v>9.4160299999999992</v>
      </c>
      <c r="C30">
        <v>23.312000000000001</v>
      </c>
      <c r="D30">
        <v>946.49189999999999</v>
      </c>
      <c r="E30">
        <v>0</v>
      </c>
      <c r="F30">
        <v>11.52</v>
      </c>
      <c r="G30">
        <v>79.861000000000004</v>
      </c>
      <c r="H30">
        <v>283</v>
      </c>
      <c r="I30">
        <v>1.3160000000000001</v>
      </c>
      <c r="J30">
        <v>0</v>
      </c>
      <c r="K30">
        <v>2.0451943369358898</v>
      </c>
      <c r="L30">
        <v>24.053232154477701</v>
      </c>
      <c r="M30">
        <v>4.14428467400574</v>
      </c>
      <c r="N30">
        <v>5.3760335931776098</v>
      </c>
      <c r="O30">
        <v>317.05821642505498</v>
      </c>
      <c r="P30">
        <v>34.797546882410799</v>
      </c>
      <c r="Q30">
        <v>332.43096659226302</v>
      </c>
    </row>
    <row r="31" spans="1:17" x14ac:dyDescent="0.25">
      <c r="A31" s="55">
        <v>45490.958333333299</v>
      </c>
      <c r="B31">
        <v>13.594900000000001</v>
      </c>
      <c r="C31">
        <v>27.329899999999999</v>
      </c>
      <c r="D31">
        <v>946.57560000000001</v>
      </c>
      <c r="E31">
        <v>0</v>
      </c>
      <c r="F31">
        <v>11.55</v>
      </c>
      <c r="G31">
        <v>79.25</v>
      </c>
      <c r="H31">
        <v>209</v>
      </c>
      <c r="I31">
        <v>0.76300000000000001</v>
      </c>
      <c r="J31">
        <v>0</v>
      </c>
      <c r="K31">
        <v>1.4554355146421001</v>
      </c>
      <c r="L31">
        <v>24.235478259610399</v>
      </c>
      <c r="M31">
        <v>4.0058992400844602</v>
      </c>
      <c r="N31">
        <v>2.6467231404312801</v>
      </c>
      <c r="O31">
        <v>326.891825088242</v>
      </c>
      <c r="P31">
        <v>33.032993661745202</v>
      </c>
      <c r="Q31">
        <v>339.87499403645501</v>
      </c>
    </row>
    <row r="32" spans="1:17" x14ac:dyDescent="0.25">
      <c r="A32" s="55">
        <v>45491</v>
      </c>
      <c r="B32">
        <v>15.6075</v>
      </c>
      <c r="C32">
        <v>32.823</v>
      </c>
      <c r="D32">
        <v>946.43949999999995</v>
      </c>
      <c r="E32">
        <v>0</v>
      </c>
      <c r="F32">
        <v>11.65</v>
      </c>
      <c r="G32">
        <v>79.241</v>
      </c>
      <c r="H32">
        <v>217</v>
      </c>
      <c r="I32">
        <v>0.90500000000000003</v>
      </c>
      <c r="J32">
        <v>0</v>
      </c>
      <c r="K32">
        <v>0.88346110293237501</v>
      </c>
      <c r="L32">
        <v>23.2459326893885</v>
      </c>
      <c r="M32">
        <v>3.6789997298774302</v>
      </c>
      <c r="N32">
        <v>2.1096757135225599</v>
      </c>
      <c r="O32">
        <v>331.86926284967097</v>
      </c>
      <c r="P32">
        <v>31.1357447673617</v>
      </c>
      <c r="Q32">
        <v>345.326305813028</v>
      </c>
    </row>
    <row r="33" spans="1:17" x14ac:dyDescent="0.25">
      <c r="A33" s="55">
        <v>45491.041666666701</v>
      </c>
      <c r="B33">
        <v>13.7342</v>
      </c>
      <c r="C33">
        <v>30.251200000000001</v>
      </c>
      <c r="D33">
        <v>946.16489999999999</v>
      </c>
      <c r="E33">
        <v>0</v>
      </c>
      <c r="F33">
        <v>11.51</v>
      </c>
      <c r="G33">
        <v>79.325999999999993</v>
      </c>
      <c r="H33">
        <v>263</v>
      </c>
      <c r="I33">
        <v>1.0009999999999999</v>
      </c>
      <c r="J33">
        <v>0</v>
      </c>
      <c r="K33">
        <v>0.89791566695035496</v>
      </c>
      <c r="L33">
        <v>19.959728849191102</v>
      </c>
      <c r="M33">
        <v>4.1757499566267802</v>
      </c>
      <c r="N33">
        <v>1.79256573682061</v>
      </c>
      <c r="O33">
        <v>319.35232432558797</v>
      </c>
      <c r="P33">
        <v>30.5872823975151</v>
      </c>
      <c r="Q33">
        <v>342.62910584034898</v>
      </c>
    </row>
    <row r="34" spans="1:17" x14ac:dyDescent="0.25">
      <c r="A34" s="55">
        <v>45491.083333333299</v>
      </c>
      <c r="B34">
        <v>13.718999999999999</v>
      </c>
      <c r="C34">
        <v>28.270399999999999</v>
      </c>
      <c r="D34">
        <v>945.56790000000001</v>
      </c>
      <c r="E34">
        <v>0</v>
      </c>
      <c r="F34">
        <v>11.25</v>
      </c>
      <c r="G34">
        <v>79.715000000000003</v>
      </c>
      <c r="H34">
        <v>144</v>
      </c>
      <c r="I34">
        <v>0.77600000000000002</v>
      </c>
      <c r="J34">
        <v>0</v>
      </c>
      <c r="K34">
        <v>0.80480790673483404</v>
      </c>
      <c r="L34">
        <v>15.3336870024358</v>
      </c>
      <c r="M34">
        <v>3.5125537800578801</v>
      </c>
      <c r="N34">
        <v>2.0817160752962498</v>
      </c>
      <c r="O34">
        <v>289.48975895009397</v>
      </c>
      <c r="P34">
        <v>30.884537876138801</v>
      </c>
      <c r="Q34">
        <v>333.08486578376301</v>
      </c>
    </row>
    <row r="35" spans="1:17" x14ac:dyDescent="0.25">
      <c r="A35" s="55">
        <v>45491.125</v>
      </c>
      <c r="B35">
        <v>14.5837</v>
      </c>
      <c r="C35">
        <v>29.243200000000002</v>
      </c>
      <c r="D35">
        <v>945.1318</v>
      </c>
      <c r="E35">
        <v>0</v>
      </c>
      <c r="F35">
        <v>11.08</v>
      </c>
      <c r="G35">
        <v>80.159000000000006</v>
      </c>
      <c r="H35">
        <v>208</v>
      </c>
      <c r="I35">
        <v>0.90900000000000003</v>
      </c>
      <c r="J35">
        <v>0</v>
      </c>
      <c r="K35">
        <v>0.84938994603852302</v>
      </c>
      <c r="L35">
        <v>13.693314072002099</v>
      </c>
      <c r="M35">
        <v>4.23784504449611</v>
      </c>
      <c r="N35">
        <v>1.7429595674992699</v>
      </c>
      <c r="O35">
        <v>292.27328569693202</v>
      </c>
      <c r="P35">
        <v>31.544555364956899</v>
      </c>
      <c r="Q35">
        <v>323.115261318671</v>
      </c>
    </row>
    <row r="36" spans="1:17" x14ac:dyDescent="0.25">
      <c r="A36" s="55">
        <v>45491.166666666701</v>
      </c>
      <c r="B36">
        <v>11.3588</v>
      </c>
      <c r="C36">
        <v>22.099299999999999</v>
      </c>
      <c r="D36">
        <v>945.5634</v>
      </c>
      <c r="E36">
        <v>0</v>
      </c>
      <c r="F36">
        <v>10.77</v>
      </c>
      <c r="G36">
        <v>81.143000000000001</v>
      </c>
      <c r="H36">
        <v>97</v>
      </c>
      <c r="I36">
        <v>0.84499999999999997</v>
      </c>
      <c r="J36">
        <v>0</v>
      </c>
      <c r="K36">
        <v>0.75460432097382502</v>
      </c>
      <c r="L36">
        <v>10.591729862063</v>
      </c>
      <c r="M36">
        <v>3.9129098227829902</v>
      </c>
      <c r="N36">
        <v>1.49742832676184</v>
      </c>
      <c r="O36">
        <v>265.93307027753298</v>
      </c>
      <c r="P36">
        <v>32.799782854774897</v>
      </c>
      <c r="Q36">
        <v>310.77207850865199</v>
      </c>
    </row>
    <row r="37" spans="1:17" x14ac:dyDescent="0.25">
      <c r="A37" s="55">
        <v>45491.208333333299</v>
      </c>
      <c r="B37">
        <v>15.4153</v>
      </c>
      <c r="C37">
        <v>29.562999999999999</v>
      </c>
      <c r="D37">
        <v>945.55319999999995</v>
      </c>
      <c r="E37">
        <v>0</v>
      </c>
      <c r="F37">
        <v>10.55</v>
      </c>
      <c r="G37">
        <v>81.283000000000001</v>
      </c>
      <c r="H37">
        <v>80</v>
      </c>
      <c r="I37">
        <v>0.99199999999999999</v>
      </c>
      <c r="J37">
        <v>0</v>
      </c>
      <c r="K37">
        <v>0.92172876198226905</v>
      </c>
      <c r="L37">
        <v>13.159601933324</v>
      </c>
      <c r="M37">
        <v>4.0916312661637804</v>
      </c>
      <c r="N37">
        <v>1.27541637088133</v>
      </c>
      <c r="O37">
        <v>285.64219852991198</v>
      </c>
      <c r="P37">
        <v>32.854828257909404</v>
      </c>
      <c r="Q37">
        <v>303.56374276787801</v>
      </c>
    </row>
    <row r="38" spans="1:17" x14ac:dyDescent="0.25">
      <c r="A38" s="55">
        <v>45491.25</v>
      </c>
      <c r="B38">
        <v>22.364999999999998</v>
      </c>
      <c r="C38">
        <v>35.541200000000003</v>
      </c>
      <c r="D38">
        <v>945.4796</v>
      </c>
      <c r="E38">
        <v>0</v>
      </c>
      <c r="F38">
        <v>9.31</v>
      </c>
      <c r="G38">
        <v>84.694999999999993</v>
      </c>
      <c r="H38">
        <v>73</v>
      </c>
      <c r="I38">
        <v>1.8120000000000001</v>
      </c>
      <c r="J38">
        <v>0</v>
      </c>
      <c r="K38">
        <v>2.6610840826228501</v>
      </c>
      <c r="L38">
        <v>23.091559517981999</v>
      </c>
      <c r="M38">
        <v>3.49522089838766</v>
      </c>
      <c r="N38">
        <v>1.63209633460991</v>
      </c>
      <c r="O38">
        <v>356.23141997448101</v>
      </c>
      <c r="P38">
        <v>30.648481347899601</v>
      </c>
      <c r="Q38">
        <v>308.460393211557</v>
      </c>
    </row>
    <row r="39" spans="1:17" x14ac:dyDescent="0.25">
      <c r="A39" s="55">
        <v>45491.291666666701</v>
      </c>
      <c r="B39">
        <v>29.5456</v>
      </c>
      <c r="C39">
        <v>54.195599999999999</v>
      </c>
      <c r="D39">
        <v>945.56359999999995</v>
      </c>
      <c r="E39">
        <v>0</v>
      </c>
      <c r="F39">
        <v>9.3699999999999992</v>
      </c>
      <c r="G39">
        <v>77.168000000000006</v>
      </c>
      <c r="H39">
        <v>127</v>
      </c>
      <c r="I39">
        <v>0.71299999999999997</v>
      </c>
      <c r="J39">
        <v>4.5999999999999999E-2</v>
      </c>
      <c r="K39">
        <v>27.167180967365599</v>
      </c>
      <c r="L39">
        <v>40.038811029978802</v>
      </c>
      <c r="M39">
        <v>5.3883890535568497</v>
      </c>
      <c r="N39">
        <v>1.63479100448232</v>
      </c>
      <c r="O39">
        <v>553.16788399565598</v>
      </c>
      <c r="P39">
        <v>27.774027663823599</v>
      </c>
      <c r="Q39">
        <v>336.74490057498298</v>
      </c>
    </row>
    <row r="40" spans="1:17" x14ac:dyDescent="0.25">
      <c r="A40" s="55">
        <v>45491.333333333299</v>
      </c>
      <c r="B40">
        <v>37.977400000000003</v>
      </c>
      <c r="C40">
        <v>101.48699999999999</v>
      </c>
      <c r="D40">
        <v>945.57180000000005</v>
      </c>
      <c r="E40">
        <v>0</v>
      </c>
      <c r="F40">
        <v>12.59</v>
      </c>
      <c r="G40">
        <v>72.108000000000004</v>
      </c>
      <c r="H40">
        <v>269</v>
      </c>
      <c r="I40">
        <v>0.94899999999999995</v>
      </c>
      <c r="J40">
        <v>0.28499999999999998</v>
      </c>
      <c r="K40">
        <v>64.720097560013699</v>
      </c>
      <c r="L40">
        <v>60.550281028826298</v>
      </c>
      <c r="M40">
        <v>5.4746606042091699</v>
      </c>
      <c r="N40">
        <v>2.3950014042216998</v>
      </c>
      <c r="O40">
        <v>880.74585735882999</v>
      </c>
      <c r="P40">
        <v>24.992891415134501</v>
      </c>
      <c r="Q40">
        <v>405.35447488862798</v>
      </c>
    </row>
    <row r="41" spans="1:17" x14ac:dyDescent="0.25">
      <c r="A41" s="55">
        <v>45491.375</v>
      </c>
      <c r="B41">
        <v>25.2623</v>
      </c>
      <c r="C41">
        <v>58.225299999999997</v>
      </c>
      <c r="D41">
        <v>946.30719999999997</v>
      </c>
      <c r="E41">
        <v>0</v>
      </c>
      <c r="F41">
        <v>12.92</v>
      </c>
      <c r="G41">
        <v>66.263000000000005</v>
      </c>
      <c r="H41">
        <v>282</v>
      </c>
      <c r="I41">
        <v>1.36</v>
      </c>
      <c r="J41">
        <v>0.505</v>
      </c>
      <c r="K41">
        <v>19.726528720134301</v>
      </c>
      <c r="L41">
        <v>37.596337068249397</v>
      </c>
      <c r="M41">
        <v>5.4994787345668303</v>
      </c>
      <c r="N41">
        <v>1.76972792199191</v>
      </c>
      <c r="O41">
        <v>495.85812800487201</v>
      </c>
      <c r="P41">
        <v>23.842657844155202</v>
      </c>
      <c r="Q41">
        <v>427.41770034853897</v>
      </c>
    </row>
    <row r="42" spans="1:17" x14ac:dyDescent="0.25">
      <c r="A42" s="55">
        <v>45491.416666666701</v>
      </c>
      <c r="B42">
        <v>32.450899999999997</v>
      </c>
      <c r="C42">
        <v>79.051900000000003</v>
      </c>
      <c r="D42">
        <v>946.26279999999997</v>
      </c>
      <c r="E42">
        <v>0</v>
      </c>
      <c r="F42">
        <v>15.39</v>
      </c>
      <c r="G42">
        <v>57.91</v>
      </c>
      <c r="H42">
        <v>255</v>
      </c>
      <c r="I42">
        <v>1.014</v>
      </c>
      <c r="J42">
        <v>0.67200000000000004</v>
      </c>
      <c r="K42">
        <v>24.912919616264599</v>
      </c>
      <c r="L42">
        <v>50.2892986957254</v>
      </c>
      <c r="M42">
        <v>4.72993335988658</v>
      </c>
      <c r="N42">
        <v>2.0160923646857598</v>
      </c>
      <c r="O42">
        <v>571.78068654973697</v>
      </c>
      <c r="P42">
        <v>22.852632837320499</v>
      </c>
      <c r="Q42">
        <v>462.70406629849401</v>
      </c>
    </row>
    <row r="43" spans="1:17" x14ac:dyDescent="0.25">
      <c r="A43" s="55">
        <v>45491.458333333299</v>
      </c>
      <c r="B43">
        <v>27.422699999999999</v>
      </c>
      <c r="C43">
        <v>65.032300000000006</v>
      </c>
      <c r="D43">
        <v>946.23130000000003</v>
      </c>
      <c r="E43">
        <v>0</v>
      </c>
      <c r="F43">
        <v>16.14</v>
      </c>
      <c r="G43">
        <v>57.52</v>
      </c>
      <c r="H43">
        <v>264</v>
      </c>
      <c r="I43">
        <v>2.0299999999999998</v>
      </c>
      <c r="J43">
        <v>0.78800000000000003</v>
      </c>
      <c r="K43">
        <v>10.2104749259138</v>
      </c>
      <c r="L43">
        <v>30.458251771334901</v>
      </c>
      <c r="M43">
        <v>6.2223552336832197</v>
      </c>
      <c r="N43">
        <v>3.1355159128977901</v>
      </c>
      <c r="O43">
        <v>382.67858841270402</v>
      </c>
      <c r="P43">
        <v>23.890325269719501</v>
      </c>
      <c r="Q43">
        <v>474.00472913796602</v>
      </c>
    </row>
    <row r="44" spans="1:17" x14ac:dyDescent="0.25">
      <c r="A44" s="55">
        <v>45491.5</v>
      </c>
      <c r="B44">
        <v>25.954499999999999</v>
      </c>
      <c r="C44">
        <v>57.355600000000003</v>
      </c>
      <c r="D44">
        <v>945.48789999999997</v>
      </c>
      <c r="E44">
        <v>0</v>
      </c>
      <c r="F44">
        <v>17.739999999999998</v>
      </c>
      <c r="G44">
        <v>47.393000000000001</v>
      </c>
      <c r="H44">
        <v>173</v>
      </c>
      <c r="I44">
        <v>1.2909999999999999</v>
      </c>
      <c r="J44">
        <v>0.82299999999999995</v>
      </c>
      <c r="K44">
        <v>7.3262647495554898</v>
      </c>
      <c r="L44">
        <v>28.019633377361199</v>
      </c>
      <c r="M44">
        <v>12.547133707541301</v>
      </c>
      <c r="N44">
        <v>5.97814183171623</v>
      </c>
      <c r="O44">
        <v>352.29980868083499</v>
      </c>
      <c r="P44">
        <v>25.494162199725501</v>
      </c>
      <c r="Q44">
        <v>484.800571438379</v>
      </c>
    </row>
    <row r="45" spans="1:17" x14ac:dyDescent="0.25">
      <c r="A45" s="55">
        <v>45491.541666666701</v>
      </c>
      <c r="B45">
        <v>22.834599999999998</v>
      </c>
      <c r="C45">
        <v>61.974299999999999</v>
      </c>
      <c r="D45">
        <v>944.75959999999998</v>
      </c>
      <c r="E45">
        <v>0</v>
      </c>
      <c r="F45">
        <v>19.670000000000002</v>
      </c>
      <c r="G45">
        <v>44.664000000000001</v>
      </c>
      <c r="H45">
        <v>244</v>
      </c>
      <c r="I45">
        <v>1.7669999999999999</v>
      </c>
      <c r="J45">
        <v>0.79</v>
      </c>
      <c r="K45">
        <v>7.6822301928904997</v>
      </c>
      <c r="L45">
        <v>34.3524880504213</v>
      </c>
      <c r="M45">
        <v>9.3679327801557495</v>
      </c>
      <c r="N45">
        <v>3.0924067681964398</v>
      </c>
      <c r="O45">
        <v>388.16273614018399</v>
      </c>
      <c r="P45">
        <v>28.5817280791344</v>
      </c>
      <c r="Q45">
        <v>497.615638639662</v>
      </c>
    </row>
    <row r="46" spans="1:17" x14ac:dyDescent="0.25">
      <c r="A46" s="55">
        <v>45491.583333333299</v>
      </c>
      <c r="B46">
        <v>22.875</v>
      </c>
      <c r="C46">
        <v>57.919800000000002</v>
      </c>
      <c r="D46">
        <v>944.36329999999998</v>
      </c>
      <c r="E46">
        <v>0</v>
      </c>
      <c r="F46">
        <v>20.010000000000002</v>
      </c>
      <c r="G46">
        <v>49.468000000000004</v>
      </c>
      <c r="H46">
        <v>252</v>
      </c>
      <c r="I46">
        <v>2.6030000000000002</v>
      </c>
      <c r="J46">
        <v>0.68400000000000005</v>
      </c>
      <c r="K46">
        <v>6.3559637751583997</v>
      </c>
      <c r="L46">
        <v>24.990680540879399</v>
      </c>
      <c r="M46">
        <v>6.5017713433642399</v>
      </c>
      <c r="N46">
        <v>2.55868796917045</v>
      </c>
      <c r="O46">
        <v>292.40508754346899</v>
      </c>
      <c r="P46">
        <v>33.196015815674002</v>
      </c>
      <c r="Q46">
        <v>489.63734708578602</v>
      </c>
    </row>
    <row r="47" spans="1:17" x14ac:dyDescent="0.25">
      <c r="A47" s="55">
        <v>45491.625</v>
      </c>
      <c r="B47">
        <v>28.316600000000001</v>
      </c>
      <c r="C47">
        <v>59.479300000000002</v>
      </c>
      <c r="D47">
        <v>944.07809999999995</v>
      </c>
      <c r="E47">
        <v>0</v>
      </c>
      <c r="F47">
        <v>18.12</v>
      </c>
      <c r="G47">
        <v>57.186</v>
      </c>
      <c r="H47">
        <v>210</v>
      </c>
      <c r="I47">
        <v>2.5089999999999999</v>
      </c>
      <c r="J47">
        <v>0.504</v>
      </c>
      <c r="K47">
        <v>5.6857734260106501</v>
      </c>
      <c r="L47">
        <v>19.270484988014999</v>
      </c>
      <c r="M47">
        <v>5.5937619632229501</v>
      </c>
      <c r="N47">
        <v>3.0695132207954101</v>
      </c>
      <c r="O47">
        <v>261.69136393573598</v>
      </c>
      <c r="P47">
        <v>38.105648311247101</v>
      </c>
      <c r="Q47">
        <v>453.20278207829602</v>
      </c>
    </row>
    <row r="48" spans="1:17" x14ac:dyDescent="0.25">
      <c r="A48" s="55">
        <v>45491.666666666701</v>
      </c>
      <c r="B48">
        <v>24.8172</v>
      </c>
      <c r="C48">
        <v>45.8523</v>
      </c>
      <c r="D48">
        <v>943.87369999999999</v>
      </c>
      <c r="E48">
        <v>0</v>
      </c>
      <c r="F48">
        <v>17.43</v>
      </c>
      <c r="G48">
        <v>58.755000000000003</v>
      </c>
      <c r="H48">
        <v>223</v>
      </c>
      <c r="I48">
        <v>1.887</v>
      </c>
      <c r="J48">
        <v>0.29299999999999998</v>
      </c>
      <c r="K48">
        <v>5.1839767727035104</v>
      </c>
      <c r="L48">
        <v>21.454165718926401</v>
      </c>
      <c r="M48">
        <v>4.8704664158945397</v>
      </c>
      <c r="N48">
        <v>2.6521807525772099</v>
      </c>
      <c r="O48">
        <v>271.22346585528197</v>
      </c>
      <c r="P48">
        <v>42.200331920992298</v>
      </c>
      <c r="Q48">
        <v>377.012483140352</v>
      </c>
    </row>
    <row r="49" spans="1:17" x14ac:dyDescent="0.25">
      <c r="A49" s="55">
        <v>45491.708333333299</v>
      </c>
      <c r="B49">
        <v>18.887699999999999</v>
      </c>
      <c r="C49">
        <v>42.908299999999997</v>
      </c>
      <c r="D49">
        <v>943.88670000000002</v>
      </c>
      <c r="E49">
        <v>0</v>
      </c>
      <c r="F49">
        <v>16.329999999999998</v>
      </c>
      <c r="G49">
        <v>67.343999999999994</v>
      </c>
      <c r="H49">
        <v>285</v>
      </c>
      <c r="I49">
        <v>2.0790000000000002</v>
      </c>
      <c r="J49">
        <v>9.5000000000000001E-2</v>
      </c>
      <c r="K49">
        <v>7.0938894227722002</v>
      </c>
      <c r="L49">
        <v>29.9003981362121</v>
      </c>
      <c r="M49">
        <v>4.8525573429327702</v>
      </c>
      <c r="N49">
        <v>4.8829772789274504</v>
      </c>
      <c r="O49">
        <v>320.397234707557</v>
      </c>
      <c r="P49">
        <v>43.3890962930518</v>
      </c>
      <c r="Q49">
        <v>355.07987147818801</v>
      </c>
    </row>
    <row r="50" spans="1:17" x14ac:dyDescent="0.25">
      <c r="A50" s="55">
        <v>45491.75</v>
      </c>
      <c r="B50">
        <v>11.8284</v>
      </c>
      <c r="C50">
        <v>31.220700000000001</v>
      </c>
      <c r="D50">
        <v>944.49379999999996</v>
      </c>
      <c r="E50">
        <v>0</v>
      </c>
      <c r="F50">
        <v>13.95</v>
      </c>
      <c r="G50">
        <v>76.338999999999999</v>
      </c>
      <c r="H50">
        <v>275</v>
      </c>
      <c r="I50">
        <v>2.093</v>
      </c>
      <c r="J50">
        <v>0</v>
      </c>
      <c r="K50">
        <v>5.4946958021169703</v>
      </c>
      <c r="L50">
        <v>29.253979288595101</v>
      </c>
      <c r="M50">
        <v>5.0545307239787496</v>
      </c>
      <c r="N50">
        <v>7.1874578391621702</v>
      </c>
      <c r="O50">
        <v>338.73418092079902</v>
      </c>
      <c r="P50">
        <v>43.690340000242301</v>
      </c>
      <c r="Q50">
        <v>325.94905827457097</v>
      </c>
    </row>
    <row r="51" spans="1:17" x14ac:dyDescent="0.25">
      <c r="A51" s="55">
        <v>45491.791666666701</v>
      </c>
      <c r="B51">
        <v>18.308299999999999</v>
      </c>
      <c r="C51">
        <v>38.560499999999998</v>
      </c>
      <c r="D51">
        <v>944.8913</v>
      </c>
      <c r="E51">
        <v>0</v>
      </c>
      <c r="F51">
        <v>12.83</v>
      </c>
      <c r="G51">
        <v>77.745999999999995</v>
      </c>
      <c r="H51">
        <v>265</v>
      </c>
      <c r="I51">
        <v>0.91900000000000004</v>
      </c>
      <c r="J51">
        <v>0</v>
      </c>
      <c r="K51">
        <v>9.02675832579272</v>
      </c>
      <c r="L51">
        <v>47.567832089668102</v>
      </c>
      <c r="M51">
        <v>4.8164170536962398</v>
      </c>
      <c r="N51">
        <v>7.7435755590097104</v>
      </c>
      <c r="O51">
        <v>438.476802809844</v>
      </c>
      <c r="P51">
        <v>40.370127209156699</v>
      </c>
      <c r="Q51">
        <v>332.923835074213</v>
      </c>
    </row>
    <row r="52" spans="1:17" x14ac:dyDescent="0.25">
      <c r="A52" s="55">
        <v>45491.833333333299</v>
      </c>
      <c r="B52">
        <v>23.7258</v>
      </c>
      <c r="C52">
        <v>50.261899999999997</v>
      </c>
      <c r="D52">
        <v>945.12009999999998</v>
      </c>
      <c r="E52">
        <v>0</v>
      </c>
      <c r="F52">
        <v>12.76</v>
      </c>
      <c r="G52">
        <v>78.435000000000002</v>
      </c>
      <c r="H52">
        <v>129</v>
      </c>
      <c r="I52">
        <v>0.72799999999999998</v>
      </c>
      <c r="J52">
        <v>0</v>
      </c>
      <c r="K52">
        <v>30.246562227919998</v>
      </c>
      <c r="L52">
        <v>72.190954773725196</v>
      </c>
      <c r="M52">
        <v>5.7850862815806403</v>
      </c>
      <c r="N52">
        <v>6.1952327407909697</v>
      </c>
      <c r="O52">
        <v>666.04500075836904</v>
      </c>
      <c r="P52">
        <v>34.306597908062699</v>
      </c>
      <c r="Q52">
        <v>372.14198408390502</v>
      </c>
    </row>
    <row r="53" spans="1:17" x14ac:dyDescent="0.25">
      <c r="A53" s="55">
        <v>45491.875</v>
      </c>
      <c r="B53">
        <v>27.545300000000001</v>
      </c>
      <c r="C53">
        <v>82.821799999999996</v>
      </c>
      <c r="D53">
        <v>945.31200000000001</v>
      </c>
      <c r="E53">
        <v>0</v>
      </c>
      <c r="F53">
        <v>12.65</v>
      </c>
      <c r="G53">
        <v>77.230999999999995</v>
      </c>
      <c r="H53">
        <v>217</v>
      </c>
      <c r="I53">
        <v>0.63500000000000001</v>
      </c>
      <c r="J53">
        <v>0</v>
      </c>
      <c r="K53">
        <v>37.341938397436799</v>
      </c>
      <c r="L53">
        <v>66.108561543601297</v>
      </c>
      <c r="M53">
        <v>7.1086945831597399</v>
      </c>
      <c r="N53">
        <v>6.3824468111510599</v>
      </c>
      <c r="O53">
        <v>766.94028762329401</v>
      </c>
      <c r="P53">
        <v>27.571750891932702</v>
      </c>
      <c r="Q53">
        <v>419.489178019294</v>
      </c>
    </row>
    <row r="54" spans="1:17" x14ac:dyDescent="0.25">
      <c r="A54" s="55">
        <v>45491.916666666701</v>
      </c>
      <c r="B54">
        <v>35.130299999999998</v>
      </c>
      <c r="C54">
        <v>84.127600000000001</v>
      </c>
      <c r="D54">
        <v>945.46939999999995</v>
      </c>
      <c r="E54">
        <v>0</v>
      </c>
      <c r="F54">
        <v>12.6</v>
      </c>
      <c r="G54">
        <v>76.507999999999996</v>
      </c>
      <c r="H54">
        <v>265</v>
      </c>
      <c r="I54">
        <v>0.46400000000000002</v>
      </c>
      <c r="J54">
        <v>0</v>
      </c>
      <c r="K54">
        <v>73.901138981149799</v>
      </c>
      <c r="L54">
        <v>72.037672445878798</v>
      </c>
      <c r="M54">
        <v>7.2564090779014103</v>
      </c>
      <c r="N54">
        <v>6.3261457665779499</v>
      </c>
      <c r="O54">
        <v>1105.3099809007199</v>
      </c>
      <c r="P54">
        <v>21.3244336677263</v>
      </c>
      <c r="Q54">
        <v>521.10228968895001</v>
      </c>
    </row>
    <row r="55" spans="1:17" x14ac:dyDescent="0.25">
      <c r="A55" s="55">
        <v>45491.958333333299</v>
      </c>
      <c r="B55">
        <v>30.7803</v>
      </c>
      <c r="C55">
        <v>78.132099999999994</v>
      </c>
      <c r="D55">
        <v>945.38210000000004</v>
      </c>
      <c r="E55">
        <v>0</v>
      </c>
      <c r="F55">
        <v>12.43</v>
      </c>
      <c r="G55">
        <v>80.364999999999995</v>
      </c>
      <c r="H55">
        <v>282</v>
      </c>
      <c r="I55">
        <v>0.92700000000000005</v>
      </c>
      <c r="J55">
        <v>0</v>
      </c>
      <c r="K55">
        <v>70.757123491246602</v>
      </c>
      <c r="L55">
        <v>67.713643804099803</v>
      </c>
      <c r="M55">
        <v>7.5256030302601502</v>
      </c>
      <c r="N55">
        <v>5.3782043768700696</v>
      </c>
      <c r="O55">
        <v>1095.76173296869</v>
      </c>
      <c r="P55">
        <v>16.048628073725101</v>
      </c>
      <c r="Q55">
        <v>625.36108581807002</v>
      </c>
    </row>
    <row r="56" spans="1:17" x14ac:dyDescent="0.25">
      <c r="A56" s="55">
        <v>45492</v>
      </c>
      <c r="B56">
        <v>17.182200000000002</v>
      </c>
      <c r="C56">
        <v>30.7118</v>
      </c>
      <c r="D56">
        <v>945.80619999999999</v>
      </c>
      <c r="E56">
        <v>0</v>
      </c>
      <c r="F56">
        <v>10.74</v>
      </c>
      <c r="G56">
        <v>85.741</v>
      </c>
      <c r="H56">
        <v>207</v>
      </c>
      <c r="I56">
        <v>0.98099999999999998</v>
      </c>
      <c r="J56">
        <v>0</v>
      </c>
      <c r="K56">
        <v>2.1111497100501699</v>
      </c>
      <c r="L56">
        <v>23.137487793393198</v>
      </c>
      <c r="M56">
        <v>5.4930542016660997</v>
      </c>
      <c r="N56">
        <v>2.0742924966611902</v>
      </c>
      <c r="O56">
        <v>324.96518210998101</v>
      </c>
      <c r="P56">
        <v>13.7309227581085</v>
      </c>
      <c r="Q56">
        <v>632.07880034990706</v>
      </c>
    </row>
    <row r="57" spans="1:17" x14ac:dyDescent="0.25">
      <c r="A57" s="55">
        <v>45492.041666666701</v>
      </c>
      <c r="B57">
        <v>12.042199999999999</v>
      </c>
      <c r="C57">
        <v>25.7349</v>
      </c>
      <c r="D57">
        <v>945.58860000000004</v>
      </c>
      <c r="E57">
        <v>0</v>
      </c>
      <c r="F57">
        <v>10.51</v>
      </c>
      <c r="G57">
        <v>85.772999999999996</v>
      </c>
      <c r="H57">
        <v>291</v>
      </c>
      <c r="I57">
        <v>0.42899999999999999</v>
      </c>
      <c r="J57">
        <v>0</v>
      </c>
      <c r="K57">
        <v>1.10573072259438</v>
      </c>
      <c r="L57">
        <v>28.3788594463017</v>
      </c>
      <c r="M57">
        <v>4.2210019254236997</v>
      </c>
      <c r="N57">
        <v>2.1524016967891</v>
      </c>
      <c r="O57">
        <v>345.77750670426701</v>
      </c>
      <c r="P57">
        <v>12.008553761924199</v>
      </c>
      <c r="Q57">
        <v>635.25133434949601</v>
      </c>
    </row>
    <row r="58" spans="1:17" x14ac:dyDescent="0.25">
      <c r="A58" s="55">
        <v>45492.083333333299</v>
      </c>
      <c r="B58">
        <v>0</v>
      </c>
      <c r="C58">
        <v>9.6891800000000003</v>
      </c>
      <c r="D58">
        <v>945.41930000000002</v>
      </c>
      <c r="E58">
        <v>0</v>
      </c>
      <c r="F58">
        <v>10.45</v>
      </c>
      <c r="G58">
        <v>86.141000000000005</v>
      </c>
      <c r="H58">
        <v>138</v>
      </c>
      <c r="I58">
        <v>0.63300000000000001</v>
      </c>
      <c r="J58">
        <v>0</v>
      </c>
      <c r="K58">
        <v>1.1203613164455599</v>
      </c>
      <c r="L58">
        <v>29.227554543733198</v>
      </c>
      <c r="M58">
        <v>4.1840785398409297</v>
      </c>
      <c r="N58">
        <v>1.57134783076444</v>
      </c>
      <c r="O58">
        <v>362.85872828751701</v>
      </c>
      <c r="P58">
        <v>10.6273016832937</v>
      </c>
      <c r="Q58">
        <v>638.26690277033504</v>
      </c>
    </row>
    <row r="59" spans="1:17" x14ac:dyDescent="0.25">
      <c r="A59" s="55">
        <v>45492.125</v>
      </c>
      <c r="B59">
        <v>25.735099999999999</v>
      </c>
      <c r="C59">
        <v>59.745600000000003</v>
      </c>
      <c r="D59">
        <v>944.86490000000003</v>
      </c>
      <c r="E59">
        <v>0</v>
      </c>
      <c r="F59">
        <v>9.73</v>
      </c>
      <c r="G59">
        <v>81.185000000000002</v>
      </c>
      <c r="H59">
        <v>259</v>
      </c>
      <c r="I59">
        <v>0.48699999999999999</v>
      </c>
      <c r="J59">
        <v>0</v>
      </c>
      <c r="K59">
        <v>14.050689019484601</v>
      </c>
      <c r="L59">
        <v>40.9284127609153</v>
      </c>
      <c r="M59">
        <v>5.1740223216399901</v>
      </c>
      <c r="N59">
        <v>2.2837006706395102</v>
      </c>
      <c r="O59">
        <v>609.81725662503504</v>
      </c>
      <c r="P59">
        <v>9.1748484419339995</v>
      </c>
      <c r="Q59">
        <v>659.684459497234</v>
      </c>
    </row>
    <row r="60" spans="1:17" x14ac:dyDescent="0.25">
      <c r="A60" s="55">
        <v>45492.166666666701</v>
      </c>
      <c r="B60">
        <v>16.633299999999998</v>
      </c>
      <c r="C60">
        <v>33.127200000000002</v>
      </c>
      <c r="D60">
        <v>944.58040000000005</v>
      </c>
      <c r="E60">
        <v>0</v>
      </c>
      <c r="F60">
        <v>10.199999999999999</v>
      </c>
      <c r="G60">
        <v>85.524000000000001</v>
      </c>
      <c r="H60">
        <v>276</v>
      </c>
      <c r="I60">
        <v>0.999</v>
      </c>
      <c r="J60">
        <v>0</v>
      </c>
      <c r="K60">
        <v>1.73303762832721</v>
      </c>
      <c r="L60">
        <v>29.450199475885999</v>
      </c>
      <c r="M60">
        <v>5.8170648982614201</v>
      </c>
      <c r="N60">
        <v>1.3493484147127099</v>
      </c>
      <c r="O60">
        <v>384.98597955754502</v>
      </c>
      <c r="P60">
        <v>11.0132459465488</v>
      </c>
      <c r="Q60">
        <v>624.55208184713103</v>
      </c>
    </row>
    <row r="61" spans="1:17" x14ac:dyDescent="0.25">
      <c r="A61" s="55">
        <v>45492.208333333299</v>
      </c>
      <c r="B61">
        <v>0</v>
      </c>
      <c r="C61">
        <v>2.9750899999999998</v>
      </c>
      <c r="D61">
        <v>944.50070000000005</v>
      </c>
      <c r="E61">
        <v>0</v>
      </c>
      <c r="F61">
        <v>9.65</v>
      </c>
      <c r="G61">
        <v>87.198999999999998</v>
      </c>
      <c r="H61">
        <v>109</v>
      </c>
      <c r="I61">
        <v>1.2729999999999999</v>
      </c>
      <c r="J61">
        <v>0</v>
      </c>
      <c r="K61">
        <v>1.28812130488664</v>
      </c>
      <c r="L61">
        <v>18.088332179603999</v>
      </c>
      <c r="M61">
        <v>4.53937118546453</v>
      </c>
      <c r="N61">
        <v>1.2329616659106299</v>
      </c>
      <c r="O61">
        <v>309.73239267859299</v>
      </c>
      <c r="P61">
        <v>14.310551441783099</v>
      </c>
      <c r="Q61">
        <v>567.40109497904405</v>
      </c>
    </row>
    <row r="62" spans="1:17" x14ac:dyDescent="0.25">
      <c r="A62" s="55">
        <v>45492.25</v>
      </c>
      <c r="B62">
        <v>19.305700000000002</v>
      </c>
      <c r="C62">
        <v>31.9406</v>
      </c>
      <c r="D62">
        <v>943.75530000000003</v>
      </c>
      <c r="E62">
        <v>0</v>
      </c>
      <c r="F62">
        <v>8.7200000000000006</v>
      </c>
      <c r="G62">
        <v>86.578999999999994</v>
      </c>
      <c r="H62">
        <v>267</v>
      </c>
      <c r="I62">
        <v>0.82399999999999995</v>
      </c>
      <c r="J62">
        <v>0</v>
      </c>
      <c r="K62">
        <v>10.8745698587466</v>
      </c>
      <c r="L62">
        <v>42.338986330053501</v>
      </c>
      <c r="M62">
        <v>4.2602405523779501</v>
      </c>
      <c r="N62">
        <v>2.1400736517885401</v>
      </c>
      <c r="O62">
        <v>517.32407982768098</v>
      </c>
      <c r="P62">
        <v>14.655203803775001</v>
      </c>
      <c r="Q62">
        <v>493.90285734491403</v>
      </c>
    </row>
    <row r="63" spans="1:17" x14ac:dyDescent="0.25">
      <c r="A63" s="55">
        <v>45492.291666666701</v>
      </c>
      <c r="B63">
        <v>19.4895</v>
      </c>
      <c r="C63">
        <v>34.052199999999999</v>
      </c>
      <c r="D63">
        <v>944.61059999999998</v>
      </c>
      <c r="E63">
        <v>0</v>
      </c>
      <c r="F63">
        <v>9.18</v>
      </c>
      <c r="G63">
        <v>87.653999999999996</v>
      </c>
      <c r="H63">
        <v>291</v>
      </c>
      <c r="I63">
        <v>1.052</v>
      </c>
      <c r="J63">
        <v>0</v>
      </c>
      <c r="K63">
        <v>17.248568411659502</v>
      </c>
      <c r="L63">
        <v>49.991517211456497</v>
      </c>
      <c r="M63">
        <v>5.0500678605206</v>
      </c>
      <c r="N63">
        <v>1.5509942953475899</v>
      </c>
      <c r="O63">
        <v>543.20167191084499</v>
      </c>
      <c r="P63">
        <v>14.9302863504053</v>
      </c>
      <c r="Q63">
        <v>424.83284971268301</v>
      </c>
    </row>
    <row r="64" spans="1:17" x14ac:dyDescent="0.25">
      <c r="A64" s="55">
        <v>45492.333333333299</v>
      </c>
      <c r="B64">
        <v>22.9709</v>
      </c>
      <c r="C64">
        <v>43.5105</v>
      </c>
      <c r="D64">
        <v>945.43259999999998</v>
      </c>
      <c r="E64">
        <v>0</v>
      </c>
      <c r="F64">
        <v>9.26</v>
      </c>
      <c r="G64">
        <v>88.031000000000006</v>
      </c>
      <c r="H64">
        <v>258</v>
      </c>
      <c r="I64">
        <v>0.69399999999999995</v>
      </c>
      <c r="J64">
        <v>8.1000000000000003E-2</v>
      </c>
      <c r="K64">
        <v>21.3446415611206</v>
      </c>
      <c r="L64">
        <v>47.239789100429299</v>
      </c>
      <c r="M64">
        <v>5.09468863794815</v>
      </c>
      <c r="N64">
        <v>1.9747945285853099</v>
      </c>
      <c r="O64">
        <v>594.07214620198397</v>
      </c>
      <c r="P64">
        <v>13.1888327239425</v>
      </c>
      <c r="Q64">
        <v>458.47122022418301</v>
      </c>
    </row>
    <row r="65" spans="1:17" x14ac:dyDescent="0.25">
      <c r="A65" s="55">
        <v>45492.375</v>
      </c>
      <c r="B65">
        <v>31.2592</v>
      </c>
      <c r="C65">
        <v>62.331499999999998</v>
      </c>
      <c r="D65">
        <v>945.94759999999997</v>
      </c>
      <c r="E65">
        <v>0</v>
      </c>
      <c r="F65">
        <v>11.16</v>
      </c>
      <c r="G65">
        <v>77.034999999999997</v>
      </c>
      <c r="H65">
        <v>257</v>
      </c>
      <c r="I65">
        <v>1.173</v>
      </c>
      <c r="J65">
        <v>0.42699999999999999</v>
      </c>
      <c r="K65">
        <v>53.402765443241798</v>
      </c>
      <c r="L65">
        <v>61.3094705313841</v>
      </c>
      <c r="M65">
        <v>5.8734661685497498</v>
      </c>
      <c r="N65">
        <v>1.7269629259247301</v>
      </c>
      <c r="O65">
        <v>801.78212293184697</v>
      </c>
      <c r="P65">
        <v>12.3255073123789</v>
      </c>
      <c r="Q65">
        <v>515.47179725263095</v>
      </c>
    </row>
    <row r="66" spans="1:17" x14ac:dyDescent="0.25">
      <c r="A66" s="55">
        <v>45492.416666666701</v>
      </c>
      <c r="B66">
        <v>29.793600000000001</v>
      </c>
      <c r="C66">
        <v>76.006900000000002</v>
      </c>
      <c r="D66">
        <v>946.63350000000003</v>
      </c>
      <c r="E66">
        <v>0</v>
      </c>
      <c r="F66">
        <v>12.23</v>
      </c>
      <c r="G66">
        <v>77.971000000000004</v>
      </c>
      <c r="H66">
        <v>244</v>
      </c>
      <c r="I66">
        <v>1.871</v>
      </c>
      <c r="J66">
        <v>0.54100000000000004</v>
      </c>
      <c r="K66">
        <v>31.905548337494299</v>
      </c>
      <c r="L66">
        <v>46.205838674250998</v>
      </c>
      <c r="M66">
        <v>5.5926881521796199</v>
      </c>
      <c r="N66">
        <v>2.2683310205037399</v>
      </c>
      <c r="O66">
        <v>628.91478308562296</v>
      </c>
      <c r="P66">
        <v>12.5160764504474</v>
      </c>
      <c r="Q66">
        <v>548.72880410239395</v>
      </c>
    </row>
    <row r="67" spans="1:17" x14ac:dyDescent="0.25">
      <c r="A67" s="55">
        <v>45492.458333333299</v>
      </c>
      <c r="B67">
        <v>23.7255</v>
      </c>
      <c r="C67">
        <v>86.438999999999993</v>
      </c>
      <c r="D67">
        <v>946.29930000000002</v>
      </c>
      <c r="E67">
        <v>0</v>
      </c>
      <c r="F67">
        <v>13.76</v>
      </c>
      <c r="G67">
        <v>64.742999999999995</v>
      </c>
      <c r="H67">
        <v>212</v>
      </c>
      <c r="I67">
        <v>1.073</v>
      </c>
      <c r="J67">
        <v>0.76500000000000001</v>
      </c>
      <c r="K67">
        <v>15.132824752303801</v>
      </c>
      <c r="L67">
        <v>32.732510133032598</v>
      </c>
      <c r="M67">
        <v>5.2344176451992697</v>
      </c>
      <c r="N67">
        <v>1.5190079787700601</v>
      </c>
      <c r="O67">
        <v>438.80315838119901</v>
      </c>
      <c r="P67">
        <v>15.834343937672999</v>
      </c>
      <c r="Q67">
        <v>527.35204182191501</v>
      </c>
    </row>
    <row r="68" spans="1:17" x14ac:dyDescent="0.25">
      <c r="A68" s="55">
        <v>45492.5</v>
      </c>
      <c r="B68">
        <v>29.111799999999999</v>
      </c>
      <c r="C68">
        <v>69.249499999999998</v>
      </c>
      <c r="D68">
        <v>944.93910000000005</v>
      </c>
      <c r="E68">
        <v>0</v>
      </c>
      <c r="F68">
        <v>16.16</v>
      </c>
      <c r="G68">
        <v>59.375</v>
      </c>
      <c r="H68">
        <v>262</v>
      </c>
      <c r="I68">
        <v>1.8540000000000001</v>
      </c>
      <c r="J68">
        <v>0.82199999999999995</v>
      </c>
      <c r="K68">
        <v>18.163825409223499</v>
      </c>
      <c r="L68">
        <v>41.8535985610892</v>
      </c>
      <c r="M68">
        <v>5.1355275052621003</v>
      </c>
      <c r="N68">
        <v>1.4691733059021499</v>
      </c>
      <c r="O68">
        <v>499.33158188062703</v>
      </c>
      <c r="P68">
        <v>17.8315889559825</v>
      </c>
      <c r="Q68">
        <v>541.64524211230002</v>
      </c>
    </row>
    <row r="69" spans="1:17" x14ac:dyDescent="0.25">
      <c r="A69" s="55">
        <v>45492.541666666701</v>
      </c>
      <c r="B69">
        <v>23.215299999999999</v>
      </c>
      <c r="C69">
        <v>56.783900000000003</v>
      </c>
      <c r="D69">
        <v>944.24519999999995</v>
      </c>
      <c r="E69">
        <v>0</v>
      </c>
      <c r="F69">
        <v>17.649999999999999</v>
      </c>
      <c r="G69">
        <v>50.103000000000002</v>
      </c>
      <c r="H69">
        <v>267</v>
      </c>
      <c r="I69">
        <v>1.6579999999999999</v>
      </c>
      <c r="J69">
        <v>0.79</v>
      </c>
      <c r="K69">
        <v>9.0243601493194507</v>
      </c>
      <c r="L69">
        <v>29.685990953703101</v>
      </c>
      <c r="M69">
        <v>5.5010344510540001</v>
      </c>
      <c r="N69">
        <v>0.88064500527017398</v>
      </c>
      <c r="O69">
        <v>377.00549798601799</v>
      </c>
      <c r="P69">
        <v>19.729436329929499</v>
      </c>
      <c r="Q69">
        <v>550.05438027572802</v>
      </c>
    </row>
    <row r="70" spans="1:17" x14ac:dyDescent="0.25">
      <c r="A70" s="55">
        <v>45492.583333333299</v>
      </c>
      <c r="B70">
        <v>16.5733</v>
      </c>
      <c r="C70">
        <v>48.914200000000001</v>
      </c>
      <c r="D70">
        <v>943.74149999999997</v>
      </c>
      <c r="E70">
        <v>0</v>
      </c>
      <c r="F70">
        <v>19.100000000000001</v>
      </c>
      <c r="G70">
        <v>51.460999999999999</v>
      </c>
      <c r="H70">
        <v>268</v>
      </c>
      <c r="I70">
        <v>1.8979999999999999</v>
      </c>
      <c r="J70">
        <v>0.67800000000000005</v>
      </c>
      <c r="K70">
        <v>7.4427081775479902</v>
      </c>
      <c r="L70">
        <v>26.9054871418655</v>
      </c>
      <c r="M70">
        <v>5.7203249994622496</v>
      </c>
      <c r="N70">
        <v>1.4946500580309201</v>
      </c>
      <c r="O70">
        <v>354.820991352595</v>
      </c>
      <c r="P70">
        <v>24.656464222685099</v>
      </c>
      <c r="Q70">
        <v>529.74149421634195</v>
      </c>
    </row>
    <row r="71" spans="1:17" x14ac:dyDescent="0.25">
      <c r="A71" s="55">
        <v>45492.625</v>
      </c>
      <c r="B71">
        <v>2.4554299999999998</v>
      </c>
      <c r="C71">
        <v>32.4833</v>
      </c>
      <c r="D71">
        <v>943.66070000000002</v>
      </c>
      <c r="E71">
        <v>0</v>
      </c>
      <c r="F71">
        <v>18.87</v>
      </c>
      <c r="G71">
        <v>55.862000000000002</v>
      </c>
      <c r="H71">
        <v>262</v>
      </c>
      <c r="I71">
        <v>2.2669999999999999</v>
      </c>
      <c r="J71">
        <v>0.5</v>
      </c>
      <c r="K71">
        <v>6.6150208085760296</v>
      </c>
      <c r="L71">
        <v>23.466621626192101</v>
      </c>
      <c r="M71">
        <v>6.43076624288656</v>
      </c>
      <c r="N71">
        <v>3.4689095539218102</v>
      </c>
      <c r="O71">
        <v>310.04065555511499</v>
      </c>
      <c r="P71">
        <v>29.4678715051718</v>
      </c>
      <c r="Q71">
        <v>500.59636717187601</v>
      </c>
    </row>
    <row r="72" spans="1:17" x14ac:dyDescent="0.25">
      <c r="A72" s="55">
        <v>45492.666666666701</v>
      </c>
      <c r="B72">
        <v>23.343699999999998</v>
      </c>
      <c r="C72">
        <v>48.514299999999999</v>
      </c>
      <c r="D72">
        <v>943.98680000000002</v>
      </c>
      <c r="E72">
        <v>0</v>
      </c>
      <c r="F72">
        <v>17.23</v>
      </c>
      <c r="G72">
        <v>66.391000000000005</v>
      </c>
      <c r="H72">
        <v>268</v>
      </c>
      <c r="I72">
        <v>2.4609999999999999</v>
      </c>
      <c r="J72">
        <v>0.29099999999999998</v>
      </c>
      <c r="K72">
        <v>6.4069437322186102</v>
      </c>
      <c r="L72">
        <v>24.768825529925302</v>
      </c>
      <c r="M72">
        <v>5.7767446031098597</v>
      </c>
      <c r="N72">
        <v>4.7815523571630596</v>
      </c>
      <c r="O72">
        <v>332.08202378004898</v>
      </c>
      <c r="P72">
        <v>33.7353749189136</v>
      </c>
      <c r="Q72">
        <v>467.847601869134</v>
      </c>
    </row>
    <row r="73" spans="1:17" x14ac:dyDescent="0.25">
      <c r="A73" s="55">
        <v>45492.708333333299</v>
      </c>
      <c r="B73">
        <v>20.237200000000001</v>
      </c>
      <c r="C73">
        <v>41.347299999999997</v>
      </c>
      <c r="D73">
        <v>944.55160000000001</v>
      </c>
      <c r="E73">
        <v>0</v>
      </c>
      <c r="F73">
        <v>15.34</v>
      </c>
      <c r="G73">
        <v>74.960999999999999</v>
      </c>
      <c r="H73">
        <v>259</v>
      </c>
      <c r="I73">
        <v>2.097</v>
      </c>
      <c r="J73">
        <v>9.2999999999999999E-2</v>
      </c>
      <c r="K73">
        <v>8.2285875411173599</v>
      </c>
      <c r="L73">
        <v>30.998369794781699</v>
      </c>
      <c r="M73">
        <v>5.0039516047863604</v>
      </c>
      <c r="N73">
        <v>5.1733634871946297</v>
      </c>
      <c r="O73">
        <v>371.297138255481</v>
      </c>
      <c r="P73">
        <v>35.9952781462258</v>
      </c>
      <c r="Q73">
        <v>414.036978784589</v>
      </c>
    </row>
    <row r="74" spans="1:17" x14ac:dyDescent="0.25">
      <c r="A74" s="55">
        <v>45492.75</v>
      </c>
      <c r="B74">
        <v>0.73763900000000004</v>
      </c>
      <c r="C74">
        <v>23.129200000000001</v>
      </c>
      <c r="D74">
        <v>945.17430000000002</v>
      </c>
      <c r="E74">
        <v>0</v>
      </c>
      <c r="F74">
        <v>13.26</v>
      </c>
      <c r="G74">
        <v>79.840999999999994</v>
      </c>
      <c r="H74">
        <v>283</v>
      </c>
      <c r="I74">
        <v>1.367</v>
      </c>
      <c r="J74">
        <v>0</v>
      </c>
      <c r="K74">
        <v>6.3592292205660002</v>
      </c>
      <c r="L74">
        <v>35.332046759773597</v>
      </c>
      <c r="M74">
        <v>4.84073494525079</v>
      </c>
      <c r="N74">
        <v>3.1918253173567499</v>
      </c>
      <c r="O74">
        <v>386.993696130373</v>
      </c>
      <c r="P74">
        <v>36.220397705720004</v>
      </c>
      <c r="Q74">
        <v>383.79684291518203</v>
      </c>
    </row>
    <row r="75" spans="1:17" x14ac:dyDescent="0.25">
      <c r="A75" s="55">
        <v>45492.791666666701</v>
      </c>
      <c r="B75">
        <v>48.5852</v>
      </c>
      <c r="C75">
        <v>68.367099999999994</v>
      </c>
      <c r="D75">
        <v>945.22490000000005</v>
      </c>
      <c r="E75">
        <v>0</v>
      </c>
      <c r="F75">
        <v>12.65</v>
      </c>
      <c r="G75">
        <v>81.778999999999996</v>
      </c>
      <c r="H75">
        <v>250</v>
      </c>
      <c r="I75">
        <v>1.421</v>
      </c>
      <c r="J75">
        <v>0</v>
      </c>
      <c r="K75">
        <v>9.9630432216200706</v>
      </c>
      <c r="L75">
        <v>45.033652038297198</v>
      </c>
      <c r="M75">
        <v>4.76337864530948</v>
      </c>
      <c r="N75">
        <v>4.5760580030769997</v>
      </c>
      <c r="O75">
        <v>460.45141128105899</v>
      </c>
      <c r="P75">
        <v>34.331216757354298</v>
      </c>
      <c r="Q75">
        <v>386.50287452766503</v>
      </c>
    </row>
    <row r="76" spans="1:17" x14ac:dyDescent="0.25">
      <c r="A76" s="55">
        <v>45492.833333333299</v>
      </c>
      <c r="B76">
        <v>34.331200000000003</v>
      </c>
      <c r="C76">
        <v>55.664999999999999</v>
      </c>
      <c r="D76">
        <v>945.62779999999998</v>
      </c>
      <c r="E76">
        <v>0</v>
      </c>
      <c r="F76">
        <v>12.65</v>
      </c>
      <c r="G76">
        <v>81.221000000000004</v>
      </c>
      <c r="H76">
        <v>118</v>
      </c>
      <c r="I76">
        <v>1.0149999999999999</v>
      </c>
      <c r="J76">
        <v>0</v>
      </c>
      <c r="K76">
        <v>7.8453184599603203</v>
      </c>
      <c r="L76">
        <v>47.296682234384498</v>
      </c>
      <c r="M76">
        <v>4.4366415162846096</v>
      </c>
      <c r="N76">
        <v>4.1230469353640498</v>
      </c>
      <c r="O76">
        <v>464.76274014474501</v>
      </c>
      <c r="P76">
        <v>31.6747612165234</v>
      </c>
      <c r="Q76">
        <v>382.18176931068001</v>
      </c>
    </row>
    <row r="77" spans="1:17" x14ac:dyDescent="0.25">
      <c r="A77" s="55">
        <v>45492.875</v>
      </c>
      <c r="B77">
        <v>0</v>
      </c>
      <c r="C77">
        <v>21.4057</v>
      </c>
      <c r="D77">
        <v>945.50570000000005</v>
      </c>
      <c r="E77">
        <v>0</v>
      </c>
      <c r="F77">
        <v>12.53</v>
      </c>
      <c r="G77">
        <v>81.599999999999994</v>
      </c>
      <c r="H77">
        <v>10</v>
      </c>
      <c r="I77">
        <v>0.89300000000000002</v>
      </c>
      <c r="J77">
        <v>0</v>
      </c>
      <c r="K77">
        <v>2.5000100384528299</v>
      </c>
      <c r="L77">
        <v>46.535292237058897</v>
      </c>
      <c r="M77">
        <v>4.62234535049841</v>
      </c>
      <c r="N77">
        <v>3.0320344592142399</v>
      </c>
      <c r="O77">
        <v>459.50761387084702</v>
      </c>
      <c r="P77">
        <v>27.4376252445036</v>
      </c>
      <c r="Q77">
        <v>392.49453379628301</v>
      </c>
    </row>
    <row r="78" spans="1:17" x14ac:dyDescent="0.25">
      <c r="A78" s="55">
        <v>45492.916666666701</v>
      </c>
      <c r="B78">
        <v>23.978000000000002</v>
      </c>
      <c r="C78">
        <v>51.467799999999997</v>
      </c>
      <c r="D78">
        <v>945.50490000000002</v>
      </c>
      <c r="E78">
        <v>0</v>
      </c>
      <c r="F78">
        <v>12.47</v>
      </c>
      <c r="G78">
        <v>82.447000000000003</v>
      </c>
      <c r="H78">
        <v>58</v>
      </c>
      <c r="I78">
        <v>0.99</v>
      </c>
      <c r="J78">
        <v>0</v>
      </c>
      <c r="K78">
        <v>6.5028523908184903</v>
      </c>
      <c r="L78">
        <v>48.658054997431201</v>
      </c>
      <c r="M78">
        <v>4.8995431237069802</v>
      </c>
      <c r="N78">
        <v>3.7285578552317702</v>
      </c>
      <c r="O78">
        <v>503.75364261712002</v>
      </c>
      <c r="P78">
        <v>22.970592178178901</v>
      </c>
      <c r="Q78">
        <v>411.11111520434901</v>
      </c>
    </row>
    <row r="79" spans="1:17" x14ac:dyDescent="0.25">
      <c r="A79" s="55">
        <v>45492.958333333299</v>
      </c>
      <c r="B79">
        <v>23.565300000000001</v>
      </c>
      <c r="C79">
        <v>47.529200000000003</v>
      </c>
      <c r="D79">
        <v>945.43520000000001</v>
      </c>
      <c r="E79">
        <v>0</v>
      </c>
      <c r="F79">
        <v>12.29</v>
      </c>
      <c r="G79">
        <v>82.111999999999995</v>
      </c>
      <c r="H79">
        <v>251</v>
      </c>
      <c r="I79">
        <v>0.92700000000000005</v>
      </c>
      <c r="J79">
        <v>0</v>
      </c>
      <c r="K79">
        <v>1.6687615920885901</v>
      </c>
      <c r="L79">
        <v>41.912993112173702</v>
      </c>
      <c r="M79">
        <v>4.4792665766023596</v>
      </c>
      <c r="N79">
        <v>3.6798587335252</v>
      </c>
      <c r="O79">
        <v>462.91533858942398</v>
      </c>
      <c r="P79">
        <v>18.9624499397131</v>
      </c>
      <c r="Q79">
        <v>430.22045058363699</v>
      </c>
    </row>
    <row r="80" spans="1:17" x14ac:dyDescent="0.25">
      <c r="A80" s="55">
        <v>45493</v>
      </c>
      <c r="B80">
        <v>24.665400000000002</v>
      </c>
      <c r="C80">
        <v>44.1143</v>
      </c>
      <c r="D80">
        <v>945.6028</v>
      </c>
      <c r="E80">
        <v>0</v>
      </c>
      <c r="F80">
        <v>12.23</v>
      </c>
      <c r="G80">
        <v>82.984999999999999</v>
      </c>
      <c r="H80">
        <v>233</v>
      </c>
      <c r="I80">
        <v>0.91900000000000004</v>
      </c>
      <c r="J80">
        <v>0</v>
      </c>
      <c r="K80">
        <v>1.48360519470973</v>
      </c>
      <c r="L80">
        <v>27.518560030308102</v>
      </c>
      <c r="M80">
        <v>4.3607021231102401</v>
      </c>
      <c r="N80">
        <v>4.1898410299935902</v>
      </c>
      <c r="O80">
        <v>400.87720566798203</v>
      </c>
      <c r="P80">
        <v>16.114436297862799</v>
      </c>
      <c r="Q80">
        <v>438.81984831962899</v>
      </c>
    </row>
    <row r="81" spans="1:17" x14ac:dyDescent="0.25">
      <c r="A81" s="55">
        <v>45493.041666666701</v>
      </c>
      <c r="B81">
        <v>20.392900000000001</v>
      </c>
      <c r="C81">
        <v>33.790500000000002</v>
      </c>
      <c r="D81">
        <v>945.63379999999995</v>
      </c>
      <c r="E81">
        <v>0</v>
      </c>
      <c r="F81">
        <v>11.76</v>
      </c>
      <c r="G81">
        <v>84.953999999999994</v>
      </c>
      <c r="H81">
        <v>268</v>
      </c>
      <c r="I81">
        <v>1.3320000000000001</v>
      </c>
      <c r="J81">
        <v>0</v>
      </c>
      <c r="K81">
        <v>1.0449465785034899</v>
      </c>
      <c r="L81">
        <v>15.821745457357601</v>
      </c>
      <c r="M81">
        <v>4.4465546255505197</v>
      </c>
      <c r="N81">
        <v>5.8566685103685403</v>
      </c>
      <c r="O81">
        <v>334.60515313416499</v>
      </c>
      <c r="P81">
        <v>15.760089793334201</v>
      </c>
      <c r="Q81">
        <v>434.23335017946403</v>
      </c>
    </row>
    <row r="82" spans="1:17" x14ac:dyDescent="0.25">
      <c r="A82" s="55">
        <v>45493.083333333299</v>
      </c>
      <c r="B82">
        <v>23.644500000000001</v>
      </c>
      <c r="C82">
        <v>36.5715</v>
      </c>
      <c r="D82">
        <v>944.83730000000003</v>
      </c>
      <c r="E82">
        <v>0</v>
      </c>
      <c r="F82">
        <v>11.55</v>
      </c>
      <c r="G82">
        <v>84.091999999999999</v>
      </c>
      <c r="H82">
        <v>117</v>
      </c>
      <c r="I82">
        <v>0.93200000000000005</v>
      </c>
      <c r="J82">
        <v>0</v>
      </c>
      <c r="K82">
        <v>0.96617782822728604</v>
      </c>
      <c r="L82">
        <v>14.231118754795601</v>
      </c>
      <c r="M82">
        <v>4.0744110037005399</v>
      </c>
      <c r="N82">
        <v>5.6653204764554799</v>
      </c>
      <c r="O82">
        <v>329.710735649659</v>
      </c>
      <c r="P82">
        <v>16.523992542127299</v>
      </c>
      <c r="Q82">
        <v>427.07298011937502</v>
      </c>
    </row>
    <row r="83" spans="1:17" x14ac:dyDescent="0.25">
      <c r="A83" s="55">
        <v>45493.125</v>
      </c>
      <c r="B83">
        <v>5.2458200000000001</v>
      </c>
      <c r="C83">
        <v>17.190000000000001</v>
      </c>
      <c r="D83">
        <v>944.44529999999997</v>
      </c>
      <c r="E83">
        <v>0</v>
      </c>
      <c r="F83">
        <v>11.26</v>
      </c>
      <c r="G83">
        <v>85.72</v>
      </c>
      <c r="H83">
        <v>183</v>
      </c>
      <c r="I83">
        <v>0.98599999999999999</v>
      </c>
      <c r="J83">
        <v>0</v>
      </c>
      <c r="K83">
        <v>0.91619332907401396</v>
      </c>
      <c r="L83">
        <v>12.9474667146436</v>
      </c>
      <c r="M83">
        <v>3.8095070574124898</v>
      </c>
      <c r="N83">
        <v>5.15160549095493</v>
      </c>
      <c r="O83">
        <v>315.60301410899302</v>
      </c>
      <c r="P83">
        <v>18.163089974844301</v>
      </c>
      <c r="Q83">
        <v>408.96693047286698</v>
      </c>
    </row>
    <row r="84" spans="1:17" x14ac:dyDescent="0.25">
      <c r="A84" s="55">
        <v>45493.166666666701</v>
      </c>
      <c r="B84">
        <v>21.478000000000002</v>
      </c>
      <c r="C84">
        <v>36.050800000000002</v>
      </c>
      <c r="D84">
        <v>943.91010000000006</v>
      </c>
      <c r="E84">
        <v>0</v>
      </c>
      <c r="F84">
        <v>11.08</v>
      </c>
      <c r="G84">
        <v>83.915000000000006</v>
      </c>
      <c r="H84">
        <v>227</v>
      </c>
      <c r="I84">
        <v>1.071</v>
      </c>
      <c r="J84">
        <v>0</v>
      </c>
      <c r="K84">
        <v>1.3043197296076401</v>
      </c>
      <c r="L84">
        <v>22.164963144239</v>
      </c>
      <c r="M84">
        <v>4.1719994751290796</v>
      </c>
      <c r="N84">
        <v>3.54294052306909</v>
      </c>
      <c r="O84">
        <v>373.49482812405603</v>
      </c>
      <c r="P84">
        <v>19.024479648409699</v>
      </c>
      <c r="Q84">
        <v>397.55844147028102</v>
      </c>
    </row>
    <row r="85" spans="1:17" x14ac:dyDescent="0.25">
      <c r="A85" s="55">
        <v>45493.208333333299</v>
      </c>
      <c r="B85">
        <v>19.403600000000001</v>
      </c>
      <c r="C85">
        <v>31.5381</v>
      </c>
      <c r="D85">
        <v>944.178</v>
      </c>
      <c r="E85">
        <v>0</v>
      </c>
      <c r="F85">
        <v>11.06</v>
      </c>
      <c r="G85">
        <v>83.888000000000005</v>
      </c>
      <c r="H85">
        <v>254</v>
      </c>
      <c r="I85">
        <v>1.17</v>
      </c>
      <c r="J85">
        <v>0</v>
      </c>
      <c r="K85">
        <v>1.23193773422049</v>
      </c>
      <c r="L85">
        <v>20.259936519998799</v>
      </c>
      <c r="M85">
        <v>4.6104522384306401</v>
      </c>
      <c r="N85">
        <v>3.38815444992228</v>
      </c>
      <c r="O85">
        <v>355.24181827355198</v>
      </c>
      <c r="P85">
        <v>20.353887944292101</v>
      </c>
      <c r="Q85">
        <v>384.52521702061898</v>
      </c>
    </row>
    <row r="86" spans="1:17" x14ac:dyDescent="0.25">
      <c r="A86" s="55">
        <v>45493.25</v>
      </c>
      <c r="B86">
        <v>23.585000000000001</v>
      </c>
      <c r="C86">
        <v>37.057699999999997</v>
      </c>
      <c r="D86">
        <v>944.7758</v>
      </c>
      <c r="E86">
        <v>0</v>
      </c>
      <c r="F86">
        <v>10.95</v>
      </c>
      <c r="G86">
        <v>83.45</v>
      </c>
      <c r="H86">
        <v>130</v>
      </c>
      <c r="I86">
        <v>1.345</v>
      </c>
      <c r="J86">
        <v>0</v>
      </c>
      <c r="K86">
        <v>1.6067021823907299</v>
      </c>
      <c r="L86">
        <v>23.823158201527502</v>
      </c>
      <c r="M86">
        <v>4.2761041462547302</v>
      </c>
      <c r="N86">
        <v>2.5114685472593798</v>
      </c>
      <c r="O86">
        <v>380.51341959053701</v>
      </c>
      <c r="P86">
        <v>21.3636227963263</v>
      </c>
      <c r="Q86">
        <v>369.120189142296</v>
      </c>
    </row>
    <row r="87" spans="1:17" x14ac:dyDescent="0.25">
      <c r="A87" s="55">
        <v>45493.291666666701</v>
      </c>
      <c r="B87">
        <v>24.369900000000001</v>
      </c>
      <c r="C87">
        <v>39.627499999999998</v>
      </c>
      <c r="D87">
        <v>945.53309999999999</v>
      </c>
      <c r="E87">
        <v>0</v>
      </c>
      <c r="F87">
        <v>10.94</v>
      </c>
      <c r="G87">
        <v>83.31</v>
      </c>
      <c r="H87">
        <v>94</v>
      </c>
      <c r="I87">
        <v>1.198</v>
      </c>
      <c r="J87">
        <v>0</v>
      </c>
      <c r="K87">
        <v>1.6416002501595901</v>
      </c>
      <c r="L87">
        <v>21.593605618147599</v>
      </c>
      <c r="M87">
        <v>4.0518557336878596</v>
      </c>
      <c r="N87">
        <v>3.1771230647747002</v>
      </c>
      <c r="O87">
        <v>368.01365767547298</v>
      </c>
      <c r="P87">
        <v>22.366508981814199</v>
      </c>
      <c r="Q87">
        <v>357.25747902805199</v>
      </c>
    </row>
    <row r="88" spans="1:17" x14ac:dyDescent="0.25">
      <c r="A88" s="55">
        <v>45493.333333333299</v>
      </c>
      <c r="B88">
        <v>18.772200000000002</v>
      </c>
      <c r="C88">
        <v>31.7028</v>
      </c>
      <c r="D88">
        <v>946.17790000000002</v>
      </c>
      <c r="E88">
        <v>0</v>
      </c>
      <c r="F88">
        <v>10.98</v>
      </c>
      <c r="G88">
        <v>81.414000000000001</v>
      </c>
      <c r="H88">
        <v>84</v>
      </c>
      <c r="I88">
        <v>1.204</v>
      </c>
      <c r="J88">
        <v>4.5999999999999999E-2</v>
      </c>
      <c r="K88">
        <v>2.2622188809127701</v>
      </c>
      <c r="L88">
        <v>19.094125676577502</v>
      </c>
      <c r="M88">
        <v>4.2993456077146197</v>
      </c>
      <c r="N88">
        <v>3.10098819102177</v>
      </c>
      <c r="O88">
        <v>358.14855856241797</v>
      </c>
      <c r="P88">
        <v>22.6821765370428</v>
      </c>
      <c r="Q88">
        <v>351.91639813985699</v>
      </c>
    </row>
    <row r="89" spans="1:17" x14ac:dyDescent="0.25">
      <c r="A89" s="55">
        <v>45493.375</v>
      </c>
      <c r="B89">
        <v>19.3764</v>
      </c>
      <c r="C89">
        <v>36.412399999999998</v>
      </c>
      <c r="D89">
        <v>946.82479999999998</v>
      </c>
      <c r="E89">
        <v>0</v>
      </c>
      <c r="F89">
        <v>11.93</v>
      </c>
      <c r="G89">
        <v>74.364000000000004</v>
      </c>
      <c r="H89">
        <v>197</v>
      </c>
      <c r="I89">
        <v>0.92700000000000005</v>
      </c>
      <c r="J89">
        <v>0.20100000000000001</v>
      </c>
      <c r="K89">
        <v>8.2642326623246998</v>
      </c>
      <c r="L89">
        <v>25.5487598677732</v>
      </c>
      <c r="M89">
        <v>3.65302397883403</v>
      </c>
      <c r="N89">
        <v>3.4542532807119399</v>
      </c>
      <c r="O89">
        <v>410.255634192174</v>
      </c>
      <c r="P89">
        <v>21.8925072808115</v>
      </c>
      <c r="Q89">
        <v>361.37270827210801</v>
      </c>
    </row>
    <row r="90" spans="1:17" x14ac:dyDescent="0.25">
      <c r="A90" s="55">
        <v>45493.416666666701</v>
      </c>
      <c r="B90">
        <v>23.209199999999999</v>
      </c>
      <c r="C90">
        <v>44.739400000000003</v>
      </c>
      <c r="D90">
        <v>947.59230000000002</v>
      </c>
      <c r="E90">
        <v>0</v>
      </c>
      <c r="F90">
        <v>12.91</v>
      </c>
      <c r="G90">
        <v>73.120999999999995</v>
      </c>
      <c r="H90">
        <v>258</v>
      </c>
      <c r="I90">
        <v>1.173</v>
      </c>
      <c r="J90">
        <v>0.28499999999999998</v>
      </c>
      <c r="K90">
        <v>14.963087832300401</v>
      </c>
      <c r="L90">
        <v>33.740129852587003</v>
      </c>
      <c r="M90">
        <v>4.7869710596469401</v>
      </c>
      <c r="N90">
        <v>4.6045582472549604</v>
      </c>
      <c r="O90">
        <v>489.58774962724499</v>
      </c>
      <c r="P90">
        <v>20.845599244248099</v>
      </c>
      <c r="Q90">
        <v>381.35733501930599</v>
      </c>
    </row>
    <row r="91" spans="1:17" x14ac:dyDescent="0.25">
      <c r="A91" s="55">
        <v>45493.458333333299</v>
      </c>
      <c r="B91">
        <v>26.866599999999998</v>
      </c>
      <c r="C91">
        <v>46.911700000000003</v>
      </c>
      <c r="D91">
        <v>947.91020000000003</v>
      </c>
      <c r="E91">
        <v>0</v>
      </c>
      <c r="F91">
        <v>13.81</v>
      </c>
      <c r="G91">
        <v>67.087999999999994</v>
      </c>
      <c r="H91">
        <v>262</v>
      </c>
      <c r="I91">
        <v>1.4430000000000001</v>
      </c>
      <c r="J91">
        <v>0.51900000000000002</v>
      </c>
      <c r="K91">
        <v>11.0910951404091</v>
      </c>
      <c r="L91">
        <v>26.100143672125501</v>
      </c>
      <c r="M91">
        <v>4.6389632311568496</v>
      </c>
      <c r="N91">
        <v>4.9041988491584201</v>
      </c>
      <c r="O91">
        <v>430.67770622955499</v>
      </c>
      <c r="P91">
        <v>20.7175049953712</v>
      </c>
      <c r="Q91">
        <v>395.741671534376</v>
      </c>
    </row>
    <row r="92" spans="1:17" x14ac:dyDescent="0.25">
      <c r="A92" s="55">
        <v>45493.5</v>
      </c>
      <c r="B92">
        <v>24.432400000000001</v>
      </c>
      <c r="C92">
        <v>46.429000000000002</v>
      </c>
      <c r="D92">
        <v>947.23069999999996</v>
      </c>
      <c r="E92">
        <v>0</v>
      </c>
      <c r="F92">
        <v>15.41</v>
      </c>
      <c r="G92">
        <v>61.375</v>
      </c>
      <c r="H92">
        <v>272</v>
      </c>
      <c r="I92">
        <v>1.5669999999999999</v>
      </c>
      <c r="J92">
        <v>0.8</v>
      </c>
      <c r="K92">
        <v>9.1361114929077196</v>
      </c>
      <c r="L92">
        <v>23.5321098550953</v>
      </c>
      <c r="M92">
        <v>4.4011978947005899</v>
      </c>
      <c r="N92">
        <v>4.6635860079295703</v>
      </c>
      <c r="O92">
        <v>417.04428811925902</v>
      </c>
      <c r="P92">
        <v>22.868695636360101</v>
      </c>
      <c r="Q92">
        <v>401.185354033777</v>
      </c>
    </row>
    <row r="93" spans="1:17" x14ac:dyDescent="0.25">
      <c r="A93" s="55">
        <v>45493.541666666701</v>
      </c>
      <c r="B93">
        <v>23.415700000000001</v>
      </c>
      <c r="C93">
        <v>42.449599999999997</v>
      </c>
      <c r="D93">
        <v>946.4905</v>
      </c>
      <c r="E93">
        <v>0</v>
      </c>
      <c r="F93">
        <v>16.25</v>
      </c>
      <c r="G93">
        <v>62.393000000000001</v>
      </c>
      <c r="H93">
        <v>272</v>
      </c>
      <c r="I93">
        <v>2.351</v>
      </c>
      <c r="J93">
        <v>0.77600000000000002</v>
      </c>
      <c r="K93">
        <v>7.4195446142002703</v>
      </c>
      <c r="L93">
        <v>20.871824526643401</v>
      </c>
      <c r="M93">
        <v>6.6659884805060399</v>
      </c>
      <c r="N93">
        <v>4.3235351111401004</v>
      </c>
      <c r="O93">
        <v>369.08524905678399</v>
      </c>
      <c r="P93">
        <v>25.365172193731301</v>
      </c>
      <c r="Q93">
        <v>402.91578288168103</v>
      </c>
    </row>
    <row r="94" spans="1:17" x14ac:dyDescent="0.25">
      <c r="A94" s="55">
        <v>45493.583333333299</v>
      </c>
      <c r="B94">
        <v>22.3826</v>
      </c>
      <c r="C94">
        <v>42.037199999999999</v>
      </c>
      <c r="D94">
        <v>946.07629999999995</v>
      </c>
      <c r="E94">
        <v>0</v>
      </c>
      <c r="F94">
        <v>16.43</v>
      </c>
      <c r="G94">
        <v>60.14</v>
      </c>
      <c r="H94">
        <v>217</v>
      </c>
      <c r="I94">
        <v>1.998</v>
      </c>
      <c r="J94">
        <v>0.66800000000000004</v>
      </c>
      <c r="K94">
        <v>5.7315178755578504</v>
      </c>
      <c r="L94">
        <v>17.518069258602299</v>
      </c>
      <c r="M94">
        <v>5.8803595116376997</v>
      </c>
      <c r="N94">
        <v>3.53573430146613</v>
      </c>
      <c r="O94">
        <v>342.25446968381101</v>
      </c>
      <c r="P94">
        <v>28.549720705296799</v>
      </c>
      <c r="Q94">
        <v>398.13341414334002</v>
      </c>
    </row>
    <row r="95" spans="1:17" x14ac:dyDescent="0.25">
      <c r="A95" s="55">
        <v>45493.625</v>
      </c>
      <c r="B95">
        <v>18.595199999999998</v>
      </c>
      <c r="C95">
        <v>33.615000000000002</v>
      </c>
      <c r="D95">
        <v>946.10159999999996</v>
      </c>
      <c r="E95">
        <v>0</v>
      </c>
      <c r="F95">
        <v>16.91</v>
      </c>
      <c r="G95">
        <v>58.671999999999997</v>
      </c>
      <c r="H95">
        <v>258</v>
      </c>
      <c r="I95">
        <v>1.673</v>
      </c>
      <c r="J95">
        <v>0.49199999999999999</v>
      </c>
      <c r="K95">
        <v>4.4719244438489199</v>
      </c>
      <c r="L95">
        <v>18.336421978179199</v>
      </c>
      <c r="M95">
        <v>5.6161836616180496</v>
      </c>
      <c r="N95">
        <v>3.2198880608418801</v>
      </c>
      <c r="O95">
        <v>346.90543736315902</v>
      </c>
      <c r="P95">
        <v>31.872202813153699</v>
      </c>
      <c r="Q95">
        <v>395.49488660430097</v>
      </c>
    </row>
    <row r="96" spans="1:17" x14ac:dyDescent="0.25">
      <c r="A96" s="55">
        <v>45493.666666666701</v>
      </c>
      <c r="B96">
        <v>23.0015</v>
      </c>
      <c r="C96">
        <v>42.951900000000002</v>
      </c>
      <c r="D96">
        <v>945.86879999999996</v>
      </c>
      <c r="E96">
        <v>0</v>
      </c>
      <c r="F96">
        <v>17.329999999999998</v>
      </c>
      <c r="G96">
        <v>59.572000000000003</v>
      </c>
      <c r="H96">
        <v>249</v>
      </c>
      <c r="I96">
        <v>1.901</v>
      </c>
      <c r="J96">
        <v>0.28499999999999998</v>
      </c>
      <c r="K96">
        <v>6.5469702511055603</v>
      </c>
      <c r="L96">
        <v>30.1055519561076</v>
      </c>
      <c r="M96">
        <v>5.5670162110899399</v>
      </c>
      <c r="N96">
        <v>2.8238858413707</v>
      </c>
      <c r="O96">
        <v>389.60935015173601</v>
      </c>
      <c r="P96">
        <v>34.537283818054703</v>
      </c>
      <c r="Q96">
        <v>399.42748555296498</v>
      </c>
    </row>
    <row r="97" spans="1:17" x14ac:dyDescent="0.25">
      <c r="A97" s="55">
        <v>45493.708333333299</v>
      </c>
      <c r="B97">
        <v>26.420999999999999</v>
      </c>
      <c r="C97">
        <v>45.844999999999999</v>
      </c>
      <c r="D97">
        <v>946.54380000000003</v>
      </c>
      <c r="E97">
        <v>0</v>
      </c>
      <c r="F97">
        <v>16.510000000000002</v>
      </c>
      <c r="G97">
        <v>66.242000000000004</v>
      </c>
      <c r="H97">
        <v>270</v>
      </c>
      <c r="I97">
        <v>2.2629999999999999</v>
      </c>
      <c r="J97">
        <v>9.4E-2</v>
      </c>
      <c r="K97">
        <v>7.2373101893837299</v>
      </c>
      <c r="L97">
        <v>36.7195809606159</v>
      </c>
      <c r="M97">
        <v>5.6482329926846102</v>
      </c>
      <c r="N97">
        <v>3.1729988544218899</v>
      </c>
      <c r="O97">
        <v>417.663562129745</v>
      </c>
      <c r="P97">
        <v>36.743968721850798</v>
      </c>
      <c r="Q97">
        <v>400.35347654516198</v>
      </c>
    </row>
    <row r="98" spans="1:17" x14ac:dyDescent="0.25">
      <c r="A98" s="55">
        <v>45493.75</v>
      </c>
      <c r="B98">
        <v>15.3299</v>
      </c>
      <c r="C98">
        <v>31.049600000000002</v>
      </c>
      <c r="D98">
        <v>947.43020000000001</v>
      </c>
      <c r="E98">
        <v>0</v>
      </c>
      <c r="F98">
        <v>13.86</v>
      </c>
      <c r="G98">
        <v>77.539000000000001</v>
      </c>
      <c r="H98">
        <v>261</v>
      </c>
      <c r="I98">
        <v>1.8520000000000001</v>
      </c>
      <c r="J98">
        <v>0</v>
      </c>
      <c r="K98">
        <v>12.284294044437299</v>
      </c>
      <c r="L98">
        <v>41.745605048636001</v>
      </c>
      <c r="M98">
        <v>4.35261973072065</v>
      </c>
      <c r="N98">
        <v>6.4834718517089396</v>
      </c>
      <c r="O98">
        <v>460.18047890147199</v>
      </c>
      <c r="P98">
        <v>36.908892029507903</v>
      </c>
      <c r="Q98">
        <v>396.67756770443998</v>
      </c>
    </row>
    <row r="99" spans="1:17" x14ac:dyDescent="0.25">
      <c r="A99" s="55">
        <v>45493.791666666701</v>
      </c>
      <c r="B99">
        <v>14.464700000000001</v>
      </c>
      <c r="C99">
        <v>27.603899999999999</v>
      </c>
      <c r="D99">
        <v>947.64409999999998</v>
      </c>
      <c r="E99">
        <v>0</v>
      </c>
      <c r="F99">
        <v>13.1</v>
      </c>
      <c r="G99">
        <v>79.251000000000005</v>
      </c>
      <c r="H99">
        <v>290</v>
      </c>
      <c r="I99">
        <v>1.54</v>
      </c>
      <c r="J99">
        <v>0</v>
      </c>
      <c r="K99">
        <v>12.4032092502271</v>
      </c>
      <c r="L99">
        <v>43.828552019063402</v>
      </c>
      <c r="M99">
        <v>4.37053404178506</v>
      </c>
      <c r="N99">
        <v>2.19388345037826</v>
      </c>
      <c r="O99">
        <v>488.62872229036901</v>
      </c>
      <c r="P99">
        <v>35.330373973660002</v>
      </c>
      <c r="Q99">
        <v>403.92144471204199</v>
      </c>
    </row>
    <row r="100" spans="1:17" x14ac:dyDescent="0.25">
      <c r="A100" s="55">
        <v>45493.833333333299</v>
      </c>
      <c r="B100">
        <v>17.461500000000001</v>
      </c>
      <c r="C100">
        <v>29.860499999999998</v>
      </c>
      <c r="D100">
        <v>948.35440000000006</v>
      </c>
      <c r="E100">
        <v>0</v>
      </c>
      <c r="F100">
        <v>12.42</v>
      </c>
      <c r="G100">
        <v>80.097999999999999</v>
      </c>
      <c r="H100">
        <v>217</v>
      </c>
      <c r="I100">
        <v>1.569</v>
      </c>
      <c r="J100">
        <v>0</v>
      </c>
      <c r="K100">
        <v>9.2192503217957</v>
      </c>
      <c r="L100">
        <v>38.215259135092097</v>
      </c>
      <c r="M100">
        <v>4.56748670144062</v>
      </c>
      <c r="N100">
        <v>1.2427460763098099</v>
      </c>
      <c r="O100">
        <v>449.582511136954</v>
      </c>
      <c r="P100">
        <v>32.974299986058199</v>
      </c>
      <c r="Q100">
        <v>407.988722589254</v>
      </c>
    </row>
    <row r="101" spans="1:17" x14ac:dyDescent="0.25">
      <c r="A101" s="55">
        <v>45493.875</v>
      </c>
      <c r="B101">
        <v>10.526199999999999</v>
      </c>
      <c r="C101">
        <v>22.857500000000002</v>
      </c>
      <c r="D101">
        <v>948.4058</v>
      </c>
      <c r="E101">
        <v>0</v>
      </c>
      <c r="F101">
        <v>12.15</v>
      </c>
      <c r="G101">
        <v>81.078000000000003</v>
      </c>
      <c r="H101">
        <v>247</v>
      </c>
      <c r="I101">
        <v>1.532</v>
      </c>
      <c r="J101">
        <v>0</v>
      </c>
      <c r="K101">
        <v>10.1224416089806</v>
      </c>
      <c r="L101">
        <v>38.087837322679903</v>
      </c>
      <c r="M101">
        <v>3.7159362107168201</v>
      </c>
      <c r="N101">
        <v>0.94090543111341496</v>
      </c>
      <c r="O101">
        <v>434.91838197481002</v>
      </c>
      <c r="P101">
        <v>30.012923522620301</v>
      </c>
      <c r="Q101">
        <v>416.21786420400701</v>
      </c>
    </row>
    <row r="102" spans="1:17" x14ac:dyDescent="0.25">
      <c r="A102" s="55">
        <v>45493.916666666701</v>
      </c>
      <c r="B102">
        <v>12.006</v>
      </c>
      <c r="C102">
        <v>22.838100000000001</v>
      </c>
      <c r="D102">
        <v>948.17740000000003</v>
      </c>
      <c r="E102">
        <v>0</v>
      </c>
      <c r="F102">
        <v>11.8</v>
      </c>
      <c r="G102">
        <v>81.706000000000003</v>
      </c>
      <c r="H102">
        <v>258</v>
      </c>
      <c r="I102">
        <v>1.677</v>
      </c>
      <c r="J102">
        <v>0</v>
      </c>
      <c r="K102">
        <v>4.6136989941805799</v>
      </c>
      <c r="L102">
        <v>25.851845108662001</v>
      </c>
      <c r="M102">
        <v>4.3057622834613696</v>
      </c>
      <c r="N102">
        <v>0.64375203458184904</v>
      </c>
      <c r="O102">
        <v>391.77646565625798</v>
      </c>
      <c r="P102">
        <v>27.581087663680801</v>
      </c>
      <c r="Q102">
        <v>422.40811370056298</v>
      </c>
    </row>
    <row r="103" spans="1:17" x14ac:dyDescent="0.25">
      <c r="A103" s="55">
        <v>45493.958333333299</v>
      </c>
      <c r="B103">
        <v>12.273</v>
      </c>
      <c r="C103">
        <v>21.569800000000001</v>
      </c>
      <c r="D103">
        <v>947.7989</v>
      </c>
      <c r="E103">
        <v>0</v>
      </c>
      <c r="F103">
        <v>11.82</v>
      </c>
      <c r="G103">
        <v>80.734999999999999</v>
      </c>
      <c r="H103">
        <v>153</v>
      </c>
      <c r="I103">
        <v>0.82599999999999996</v>
      </c>
      <c r="J103">
        <v>0</v>
      </c>
      <c r="K103">
        <v>1.78181322573398</v>
      </c>
      <c r="L103">
        <v>24.402396131958401</v>
      </c>
      <c r="M103">
        <v>3.8638078485380101</v>
      </c>
      <c r="N103">
        <v>0.85571345703027402</v>
      </c>
      <c r="O103">
        <v>385.78182910874301</v>
      </c>
      <c r="P103">
        <v>24.729393863071799</v>
      </c>
      <c r="Q103">
        <v>427.26766266876098</v>
      </c>
    </row>
    <row r="104" spans="1:17" x14ac:dyDescent="0.25">
      <c r="A104" s="55">
        <v>45494</v>
      </c>
      <c r="B104">
        <v>16.9666</v>
      </c>
      <c r="C104">
        <v>24.985299999999999</v>
      </c>
      <c r="D104">
        <v>947.50019999999995</v>
      </c>
      <c r="E104">
        <v>0</v>
      </c>
      <c r="F104">
        <v>11.86</v>
      </c>
      <c r="G104">
        <v>80.263000000000005</v>
      </c>
      <c r="H104">
        <v>289</v>
      </c>
      <c r="I104">
        <v>1.0069999999999999</v>
      </c>
      <c r="J104">
        <v>0</v>
      </c>
      <c r="K104">
        <v>1.18406632907891</v>
      </c>
      <c r="L104">
        <v>19.610169911111001</v>
      </c>
      <c r="M104">
        <v>4.1213967844747597</v>
      </c>
      <c r="N104">
        <v>0.95924952863471502</v>
      </c>
      <c r="O104">
        <v>367.09757186114399</v>
      </c>
      <c r="P104">
        <v>22.416110918984099</v>
      </c>
      <c r="Q104">
        <v>424.453690382437</v>
      </c>
    </row>
    <row r="105" spans="1:17" x14ac:dyDescent="0.25">
      <c r="A105" s="55">
        <v>45494.041666666701</v>
      </c>
      <c r="B105">
        <v>9.7116000000000007</v>
      </c>
      <c r="C105">
        <v>16.759</v>
      </c>
      <c r="D105">
        <v>947.30740000000003</v>
      </c>
      <c r="E105">
        <v>0</v>
      </c>
      <c r="F105">
        <v>11.75</v>
      </c>
      <c r="G105">
        <v>80.150999999999996</v>
      </c>
      <c r="H105">
        <v>239</v>
      </c>
      <c r="I105">
        <v>0.91400000000000003</v>
      </c>
      <c r="J105">
        <v>0</v>
      </c>
      <c r="K105">
        <v>1.06820459688366</v>
      </c>
      <c r="L105">
        <v>16.2794276806592</v>
      </c>
      <c r="M105">
        <v>3.6537677894103902</v>
      </c>
      <c r="N105">
        <v>2.2475789971947</v>
      </c>
      <c r="O105">
        <v>342.77354680835498</v>
      </c>
      <c r="P105">
        <v>21.1320166013661</v>
      </c>
      <c r="Q105">
        <v>415.09243846726298</v>
      </c>
    </row>
    <row r="106" spans="1:17" x14ac:dyDescent="0.25">
      <c r="A106" s="55">
        <v>45494.083333333299</v>
      </c>
      <c r="B106">
        <v>13.590299999999999</v>
      </c>
      <c r="C106">
        <v>20.800999999999998</v>
      </c>
      <c r="D106">
        <v>946.66849999999999</v>
      </c>
      <c r="E106">
        <v>0</v>
      </c>
      <c r="F106">
        <v>11.66</v>
      </c>
      <c r="G106">
        <v>80.028999999999996</v>
      </c>
      <c r="H106">
        <v>191</v>
      </c>
      <c r="I106">
        <v>0.98399999999999999</v>
      </c>
      <c r="J106">
        <v>0</v>
      </c>
      <c r="K106">
        <v>1.0042920285166701</v>
      </c>
      <c r="L106">
        <v>15.167239321277499</v>
      </c>
      <c r="M106">
        <v>3.5267228477272501</v>
      </c>
      <c r="N106">
        <v>2.9217982177636501</v>
      </c>
      <c r="O106">
        <v>342.49013275954701</v>
      </c>
      <c r="P106">
        <v>22.261896961615101</v>
      </c>
      <c r="Q106">
        <v>400.38114519952302</v>
      </c>
    </row>
    <row r="107" spans="1:17" x14ac:dyDescent="0.25">
      <c r="A107" s="55">
        <v>45494.125</v>
      </c>
      <c r="B107">
        <v>9.2345299999999995</v>
      </c>
      <c r="C107">
        <v>16.389399999999998</v>
      </c>
      <c r="D107">
        <v>946.09789999999998</v>
      </c>
      <c r="E107">
        <v>0</v>
      </c>
      <c r="F107">
        <v>11.69</v>
      </c>
      <c r="G107">
        <v>79.522000000000006</v>
      </c>
      <c r="H107">
        <v>259</v>
      </c>
      <c r="I107">
        <v>1.014</v>
      </c>
      <c r="J107">
        <v>0</v>
      </c>
      <c r="K107">
        <v>1.00600534467023</v>
      </c>
      <c r="L107">
        <v>13.4165294455011</v>
      </c>
      <c r="M107">
        <v>3.81013562973054</v>
      </c>
      <c r="N107">
        <v>3.16427113359418</v>
      </c>
      <c r="O107">
        <v>326.95869935268797</v>
      </c>
      <c r="P107">
        <v>24.2536676088679</v>
      </c>
      <c r="Q107">
        <v>380.17239233231197</v>
      </c>
    </row>
    <row r="108" spans="1:17" x14ac:dyDescent="0.25">
      <c r="A108" s="55">
        <v>45494.166666666701</v>
      </c>
      <c r="B108">
        <v>9.2689900000000005</v>
      </c>
      <c r="C108">
        <v>15.701700000000001</v>
      </c>
      <c r="D108">
        <v>945.76009999999997</v>
      </c>
      <c r="E108">
        <v>0</v>
      </c>
      <c r="F108">
        <v>11.45</v>
      </c>
      <c r="G108">
        <v>79.927000000000007</v>
      </c>
      <c r="H108">
        <v>259</v>
      </c>
      <c r="I108">
        <v>1.323</v>
      </c>
      <c r="J108">
        <v>0</v>
      </c>
      <c r="K108">
        <v>0.98888997012121405</v>
      </c>
      <c r="L108">
        <v>11.087061234307299</v>
      </c>
      <c r="M108">
        <v>4.0043068568787303</v>
      </c>
      <c r="N108">
        <v>2.6115294143158501</v>
      </c>
      <c r="O108">
        <v>312.42247867237</v>
      </c>
      <c r="P108">
        <v>26.273445137465899</v>
      </c>
      <c r="Q108">
        <v>363.027388274239</v>
      </c>
    </row>
    <row r="109" spans="1:17" x14ac:dyDescent="0.25">
      <c r="A109" s="55">
        <v>45494.208333333299</v>
      </c>
      <c r="B109">
        <v>10.924099999999999</v>
      </c>
      <c r="C109">
        <v>17.1508</v>
      </c>
      <c r="D109">
        <v>945.98540000000003</v>
      </c>
      <c r="E109">
        <v>0</v>
      </c>
      <c r="F109">
        <v>11.44</v>
      </c>
      <c r="G109">
        <v>79.284000000000006</v>
      </c>
      <c r="H109">
        <v>195</v>
      </c>
      <c r="I109">
        <v>1.0589999999999999</v>
      </c>
      <c r="J109">
        <v>0</v>
      </c>
      <c r="K109">
        <v>1.6929249067538099</v>
      </c>
      <c r="L109">
        <v>15.0269493163853</v>
      </c>
      <c r="M109">
        <v>3.4688182419782501</v>
      </c>
      <c r="N109">
        <v>1.8657356377253</v>
      </c>
      <c r="O109">
        <v>321.48600269788699</v>
      </c>
      <c r="P109">
        <v>27.992689530715801</v>
      </c>
      <c r="Q109">
        <v>348.84834086462399</v>
      </c>
    </row>
    <row r="110" spans="1:17" x14ac:dyDescent="0.25">
      <c r="A110" s="55">
        <v>45494.25</v>
      </c>
      <c r="B110">
        <v>8.4705600000000008</v>
      </c>
      <c r="C110">
        <v>15.068300000000001</v>
      </c>
      <c r="D110">
        <v>945.98609999999996</v>
      </c>
      <c r="E110">
        <v>0</v>
      </c>
      <c r="F110">
        <v>11.37</v>
      </c>
      <c r="G110">
        <v>78.986999999999995</v>
      </c>
      <c r="H110">
        <v>251</v>
      </c>
      <c r="I110">
        <v>0.97499999999999998</v>
      </c>
      <c r="J110">
        <v>0</v>
      </c>
      <c r="K110">
        <v>1.58333989546825</v>
      </c>
      <c r="L110">
        <v>15.1011285592391</v>
      </c>
      <c r="M110">
        <v>3.9773515806397</v>
      </c>
      <c r="N110">
        <v>1.5389797460664101</v>
      </c>
      <c r="O110">
        <v>329.70787288148898</v>
      </c>
      <c r="P110">
        <v>29.003300762864999</v>
      </c>
      <c r="Q110">
        <v>341.08976676777797</v>
      </c>
    </row>
    <row r="111" spans="1:17" x14ac:dyDescent="0.25">
      <c r="A111" s="55">
        <v>45494.291666666701</v>
      </c>
      <c r="B111">
        <v>11.7889</v>
      </c>
      <c r="C111">
        <v>19.7514</v>
      </c>
      <c r="D111">
        <v>946.02110000000005</v>
      </c>
      <c r="E111">
        <v>0</v>
      </c>
      <c r="F111">
        <v>11.34</v>
      </c>
      <c r="G111">
        <v>78.698999999999998</v>
      </c>
      <c r="H111">
        <v>240</v>
      </c>
      <c r="I111">
        <v>1.0209999999999999</v>
      </c>
      <c r="J111">
        <v>0</v>
      </c>
      <c r="K111">
        <v>2.7137556434460501</v>
      </c>
      <c r="L111">
        <v>22.706698625378401</v>
      </c>
      <c r="M111">
        <v>4.12848131830944</v>
      </c>
      <c r="N111">
        <v>1.5913850838332899</v>
      </c>
      <c r="O111">
        <v>354.65976024927301</v>
      </c>
      <c r="P111">
        <v>29.529018456512201</v>
      </c>
      <c r="Q111">
        <v>337.19950816034401</v>
      </c>
    </row>
    <row r="112" spans="1:17" x14ac:dyDescent="0.25">
      <c r="A112" s="55">
        <v>45494.333333333299</v>
      </c>
      <c r="B112">
        <v>11.350300000000001</v>
      </c>
      <c r="C112">
        <v>24.223700000000001</v>
      </c>
      <c r="D112">
        <v>946.43560000000002</v>
      </c>
      <c r="E112">
        <v>0</v>
      </c>
      <c r="F112">
        <v>11.46</v>
      </c>
      <c r="G112">
        <v>77.144000000000005</v>
      </c>
      <c r="H112">
        <v>221</v>
      </c>
      <c r="I112">
        <v>0.628</v>
      </c>
      <c r="J112">
        <v>2.8000000000000001E-2</v>
      </c>
      <c r="K112">
        <v>1.67287958616571</v>
      </c>
      <c r="L112">
        <v>18.705896334290699</v>
      </c>
      <c r="M112">
        <v>4.0376814279158397</v>
      </c>
      <c r="N112">
        <v>1.33613199250912</v>
      </c>
      <c r="O112">
        <v>348.23857124446101</v>
      </c>
      <c r="P112">
        <v>30.037919855538199</v>
      </c>
      <c r="Q112">
        <v>334.842133083259</v>
      </c>
    </row>
    <row r="113" spans="1:17" x14ac:dyDescent="0.25">
      <c r="A113" s="55">
        <v>45494.375</v>
      </c>
      <c r="B113">
        <v>13.626300000000001</v>
      </c>
      <c r="C113">
        <v>28.324200000000001</v>
      </c>
      <c r="D113">
        <v>946.92250000000001</v>
      </c>
      <c r="E113">
        <v>0</v>
      </c>
      <c r="F113">
        <v>12.01</v>
      </c>
      <c r="G113">
        <v>73.150000000000006</v>
      </c>
      <c r="H113">
        <v>159</v>
      </c>
      <c r="I113">
        <v>1.208</v>
      </c>
      <c r="J113">
        <v>0.11</v>
      </c>
      <c r="K113">
        <v>6.1561275937101598</v>
      </c>
      <c r="L113">
        <v>26.587261744667899</v>
      </c>
      <c r="M113">
        <v>3.5487543074748902</v>
      </c>
      <c r="N113">
        <v>1.38278614680528</v>
      </c>
      <c r="O113">
        <v>394.27188341448999</v>
      </c>
      <c r="P113">
        <v>29.658989085987901</v>
      </c>
      <c r="Q113">
        <v>341.279425159026</v>
      </c>
    </row>
    <row r="114" spans="1:17" x14ac:dyDescent="0.25">
      <c r="A114" s="55">
        <v>45494.416666666701</v>
      </c>
      <c r="B114">
        <v>39.538499999999999</v>
      </c>
      <c r="C114">
        <v>57.481099999999998</v>
      </c>
      <c r="D114">
        <v>947.25220000000002</v>
      </c>
      <c r="E114">
        <v>0</v>
      </c>
      <c r="F114">
        <v>12.87</v>
      </c>
      <c r="G114">
        <v>68.106999999999999</v>
      </c>
      <c r="H114">
        <v>236</v>
      </c>
      <c r="I114">
        <v>1.0900000000000001</v>
      </c>
      <c r="J114">
        <v>0.28100000000000003</v>
      </c>
      <c r="K114">
        <v>5.1301042836105797</v>
      </c>
      <c r="L114">
        <v>19.221058490152402</v>
      </c>
      <c r="M114">
        <v>4.1621806517108801</v>
      </c>
      <c r="N114">
        <v>1.58910283499616</v>
      </c>
      <c r="O114">
        <v>391.81562832482001</v>
      </c>
      <c r="P114">
        <v>29.856193007742299</v>
      </c>
      <c r="Q114">
        <v>347.44511210468499</v>
      </c>
    </row>
    <row r="115" spans="1:17" x14ac:dyDescent="0.25">
      <c r="A115" s="55">
        <v>45494.458333333299</v>
      </c>
      <c r="B115">
        <v>13.338100000000001</v>
      </c>
      <c r="C115">
        <v>23.346900000000002</v>
      </c>
      <c r="D115">
        <v>947.11040000000003</v>
      </c>
      <c r="E115">
        <v>0</v>
      </c>
      <c r="F115">
        <v>14.24</v>
      </c>
      <c r="G115">
        <v>62.067999999999998</v>
      </c>
      <c r="H115">
        <v>260</v>
      </c>
      <c r="I115">
        <v>1.7310000000000001</v>
      </c>
      <c r="J115">
        <v>0.64</v>
      </c>
      <c r="K115">
        <v>5.14399653351329</v>
      </c>
      <c r="L115">
        <v>15.08006399394</v>
      </c>
      <c r="M115">
        <v>3.8746323876650899</v>
      </c>
      <c r="N115">
        <v>2.1985204003965602</v>
      </c>
      <c r="O115">
        <v>355.339152391325</v>
      </c>
      <c r="P115">
        <v>30.396293833195099</v>
      </c>
      <c r="Q115">
        <v>350.99266873451398</v>
      </c>
    </row>
    <row r="116" spans="1:17" x14ac:dyDescent="0.25">
      <c r="A116" s="55">
        <v>45494.5</v>
      </c>
      <c r="B116">
        <v>10.874700000000001</v>
      </c>
      <c r="C116">
        <v>19.549299999999999</v>
      </c>
      <c r="D116">
        <v>946.56039999999996</v>
      </c>
      <c r="E116">
        <v>0</v>
      </c>
      <c r="F116">
        <v>15.2</v>
      </c>
      <c r="G116">
        <v>58.274999999999999</v>
      </c>
      <c r="H116">
        <v>261</v>
      </c>
      <c r="I116">
        <v>1.8919999999999999</v>
      </c>
      <c r="J116">
        <v>0.79600000000000004</v>
      </c>
      <c r="K116">
        <v>3.5615374005554301</v>
      </c>
      <c r="L116">
        <v>11.1708643504322</v>
      </c>
      <c r="M116">
        <v>4.3123203879796899</v>
      </c>
      <c r="N116">
        <v>2.1071816809105601</v>
      </c>
      <c r="O116">
        <v>320.61950002825898</v>
      </c>
      <c r="P116">
        <v>31.305273914872899</v>
      </c>
      <c r="Q116">
        <v>352.01729640399998</v>
      </c>
    </row>
    <row r="117" spans="1:17" x14ac:dyDescent="0.25">
      <c r="A117" s="55">
        <v>45494.541666666701</v>
      </c>
      <c r="B117">
        <v>9.9255700000000004</v>
      </c>
      <c r="C117">
        <v>22.0443</v>
      </c>
      <c r="D117">
        <v>945.79499999999996</v>
      </c>
      <c r="E117">
        <v>0</v>
      </c>
      <c r="F117">
        <v>16.329999999999998</v>
      </c>
      <c r="G117">
        <v>54.902999999999999</v>
      </c>
      <c r="H117">
        <v>235</v>
      </c>
      <c r="I117">
        <v>1.8120000000000001</v>
      </c>
      <c r="J117">
        <v>0.78600000000000003</v>
      </c>
      <c r="K117">
        <v>3.0765660099119301</v>
      </c>
      <c r="L117">
        <v>10.401757575301</v>
      </c>
      <c r="M117">
        <v>4.3506894898939699</v>
      </c>
      <c r="N117">
        <v>1.3598264169745999</v>
      </c>
      <c r="O117">
        <v>303.33788467312399</v>
      </c>
      <c r="P117">
        <v>32.9778893917684</v>
      </c>
      <c r="Q117">
        <v>349.74878165090502</v>
      </c>
    </row>
    <row r="118" spans="1:17" x14ac:dyDescent="0.25">
      <c r="A118" s="55">
        <v>45494.583333333299</v>
      </c>
      <c r="B118">
        <v>10.7354</v>
      </c>
      <c r="C118">
        <v>22.3538</v>
      </c>
      <c r="D118">
        <v>944.95050000000003</v>
      </c>
      <c r="E118">
        <v>0</v>
      </c>
      <c r="F118">
        <v>17.41</v>
      </c>
      <c r="G118">
        <v>51.101999999999997</v>
      </c>
      <c r="H118">
        <v>268</v>
      </c>
      <c r="I118">
        <v>1.708</v>
      </c>
      <c r="J118">
        <v>0.68100000000000005</v>
      </c>
      <c r="K118">
        <v>2.6314718166050599</v>
      </c>
      <c r="L118">
        <v>10.8785464877878</v>
      </c>
      <c r="M118">
        <v>4.7102904749475298</v>
      </c>
      <c r="N118">
        <v>1.51833082801619</v>
      </c>
      <c r="O118">
        <v>306.32959192126901</v>
      </c>
      <c r="P118">
        <v>35.196372191878297</v>
      </c>
      <c r="Q118">
        <v>346.82649653087799</v>
      </c>
    </row>
    <row r="119" spans="1:17" x14ac:dyDescent="0.25">
      <c r="A119" s="55">
        <v>45494.625</v>
      </c>
      <c r="B119">
        <v>10.307700000000001</v>
      </c>
      <c r="C119">
        <v>20.988600000000002</v>
      </c>
      <c r="D119">
        <v>944.57230000000004</v>
      </c>
      <c r="E119">
        <v>0</v>
      </c>
      <c r="F119">
        <v>17.989999999999998</v>
      </c>
      <c r="G119">
        <v>50.959000000000003</v>
      </c>
      <c r="H119">
        <v>276</v>
      </c>
      <c r="I119">
        <v>1.762</v>
      </c>
      <c r="J119">
        <v>0.51</v>
      </c>
      <c r="K119">
        <v>2.6499886830316801</v>
      </c>
      <c r="L119">
        <v>11.062265231726601</v>
      </c>
      <c r="M119">
        <v>4.56418669677086</v>
      </c>
      <c r="N119">
        <v>1.5391441571547999</v>
      </c>
      <c r="O119">
        <v>284.97517354635397</v>
      </c>
      <c r="P119">
        <v>38.084874938429699</v>
      </c>
      <c r="Q119">
        <v>338.11592319301297</v>
      </c>
    </row>
    <row r="120" spans="1:17" x14ac:dyDescent="0.25">
      <c r="A120" s="55">
        <v>45494.666666666701</v>
      </c>
      <c r="B120">
        <v>10.881399999999999</v>
      </c>
      <c r="C120">
        <v>28.218599999999999</v>
      </c>
      <c r="D120">
        <v>944.44640000000004</v>
      </c>
      <c r="E120">
        <v>0</v>
      </c>
      <c r="F120">
        <v>17.739999999999998</v>
      </c>
      <c r="G120">
        <v>57.587000000000003</v>
      </c>
      <c r="H120">
        <v>242</v>
      </c>
      <c r="I120">
        <v>2.2170000000000001</v>
      </c>
      <c r="J120">
        <v>0.3</v>
      </c>
      <c r="K120">
        <v>3.8104607583486598</v>
      </c>
      <c r="L120">
        <v>16.474965150342701</v>
      </c>
      <c r="M120">
        <v>4.59798817317398</v>
      </c>
      <c r="N120">
        <v>1.36992822437324</v>
      </c>
      <c r="O120">
        <v>304.48299194103498</v>
      </c>
      <c r="P120">
        <v>40.423330815962302</v>
      </c>
      <c r="Q120">
        <v>332.64647578008402</v>
      </c>
    </row>
    <row r="121" spans="1:17" x14ac:dyDescent="0.25">
      <c r="A121" s="55">
        <v>45494.708333333299</v>
      </c>
      <c r="B121">
        <v>11.5738</v>
      </c>
      <c r="C121">
        <v>29.361699999999999</v>
      </c>
      <c r="D121">
        <v>944.45809999999994</v>
      </c>
      <c r="E121">
        <v>0</v>
      </c>
      <c r="F121">
        <v>15.73</v>
      </c>
      <c r="G121">
        <v>68.709999999999994</v>
      </c>
      <c r="H121">
        <v>268</v>
      </c>
      <c r="I121">
        <v>2.2869999999999999</v>
      </c>
      <c r="J121">
        <v>0.10100000000000001</v>
      </c>
      <c r="K121">
        <v>5.2565452247781002</v>
      </c>
      <c r="L121">
        <v>22.535492609380199</v>
      </c>
      <c r="M121">
        <v>4.3719247580387499</v>
      </c>
      <c r="N121">
        <v>3.8247912878831198</v>
      </c>
      <c r="O121">
        <v>344.292760620693</v>
      </c>
      <c r="P121">
        <v>41.930030097793598</v>
      </c>
      <c r="Q121">
        <v>326.39908543086</v>
      </c>
    </row>
    <row r="122" spans="1:17" x14ac:dyDescent="0.25">
      <c r="A122" s="55">
        <v>45494.75</v>
      </c>
      <c r="B122">
        <v>10.0665</v>
      </c>
      <c r="C122">
        <v>23.302299999999999</v>
      </c>
      <c r="D122">
        <v>944.75490000000002</v>
      </c>
      <c r="E122">
        <v>0</v>
      </c>
      <c r="F122">
        <v>13.36</v>
      </c>
      <c r="G122">
        <v>75.888999999999996</v>
      </c>
      <c r="H122">
        <v>293</v>
      </c>
      <c r="I122">
        <v>2.0449999999999999</v>
      </c>
      <c r="J122">
        <v>0</v>
      </c>
      <c r="K122">
        <v>3.7801235192895901</v>
      </c>
      <c r="L122">
        <v>22.417098467810501</v>
      </c>
      <c r="M122">
        <v>4.8105163310605503</v>
      </c>
      <c r="N122">
        <v>3.57879189353807</v>
      </c>
      <c r="O122">
        <v>357.03299506201898</v>
      </c>
      <c r="P122">
        <v>42.0394439353759</v>
      </c>
      <c r="Q122">
        <v>322.05125627300998</v>
      </c>
    </row>
    <row r="123" spans="1:17" x14ac:dyDescent="0.25">
      <c r="A123" s="55">
        <v>45494.791666666701</v>
      </c>
      <c r="B123">
        <v>7.8268500000000003</v>
      </c>
      <c r="C123">
        <v>20.566400000000002</v>
      </c>
      <c r="D123">
        <v>944.822</v>
      </c>
      <c r="E123">
        <v>0</v>
      </c>
      <c r="F123">
        <v>12.16</v>
      </c>
      <c r="G123">
        <v>80.313999999999993</v>
      </c>
      <c r="H123">
        <v>276</v>
      </c>
      <c r="I123">
        <v>1.784</v>
      </c>
      <c r="J123">
        <v>0</v>
      </c>
      <c r="K123">
        <v>6.48898835475664</v>
      </c>
      <c r="L123">
        <v>31.507003816165401</v>
      </c>
      <c r="M123">
        <v>4.0474583465128404</v>
      </c>
      <c r="N123">
        <v>4.8043636990199001</v>
      </c>
      <c r="O123">
        <v>422.22200514184601</v>
      </c>
      <c r="P123">
        <v>40.585410855135599</v>
      </c>
      <c r="Q123">
        <v>330.41161286682501</v>
      </c>
    </row>
    <row r="124" spans="1:17" x14ac:dyDescent="0.25">
      <c r="A124" s="55">
        <v>45494.833333333299</v>
      </c>
      <c r="B124">
        <v>10.6623</v>
      </c>
      <c r="C124">
        <v>26.7148</v>
      </c>
      <c r="D124">
        <v>944.95809999999994</v>
      </c>
      <c r="E124">
        <v>0</v>
      </c>
      <c r="F124">
        <v>11.67</v>
      </c>
      <c r="G124">
        <v>80.501000000000005</v>
      </c>
      <c r="H124">
        <v>273</v>
      </c>
      <c r="I124">
        <v>1.1839999999999999</v>
      </c>
      <c r="J124">
        <v>0</v>
      </c>
      <c r="K124">
        <v>2.49594233861376</v>
      </c>
      <c r="L124">
        <v>21.876717137297501</v>
      </c>
      <c r="M124">
        <v>5.0025870790459201</v>
      </c>
      <c r="N124">
        <v>8.0866680609343806</v>
      </c>
      <c r="O124">
        <v>374.47297875230601</v>
      </c>
      <c r="P124">
        <v>38.922177281234099</v>
      </c>
      <c r="Q124">
        <v>337.14329770733099</v>
      </c>
    </row>
    <row r="125" spans="1:17" x14ac:dyDescent="0.25">
      <c r="A125" s="55">
        <v>45494.875</v>
      </c>
      <c r="B125">
        <v>11.7447</v>
      </c>
      <c r="C125">
        <v>24.714600000000001</v>
      </c>
      <c r="D125">
        <v>944.77980000000002</v>
      </c>
      <c r="E125">
        <v>0</v>
      </c>
      <c r="F125">
        <v>11.57</v>
      </c>
      <c r="G125">
        <v>80.567999999999998</v>
      </c>
      <c r="H125">
        <v>169</v>
      </c>
      <c r="I125">
        <v>0.80200000000000005</v>
      </c>
      <c r="J125">
        <v>0</v>
      </c>
      <c r="K125">
        <v>1.5575107375034301</v>
      </c>
      <c r="L125">
        <v>28.091252899378201</v>
      </c>
      <c r="M125">
        <v>3.24290149371723</v>
      </c>
      <c r="N125">
        <v>6.37952085110346</v>
      </c>
      <c r="O125">
        <v>416.788471155607</v>
      </c>
      <c r="P125">
        <v>36.180476175490199</v>
      </c>
      <c r="Q125">
        <v>351.32462101764099</v>
      </c>
    </row>
    <row r="126" spans="1:17" x14ac:dyDescent="0.25">
      <c r="A126" s="55">
        <v>45494.916666666701</v>
      </c>
      <c r="B126">
        <v>9.25793</v>
      </c>
      <c r="C126">
        <v>22.129899999999999</v>
      </c>
      <c r="D126">
        <v>944.69669999999996</v>
      </c>
      <c r="E126">
        <v>0</v>
      </c>
      <c r="F126">
        <v>11.58</v>
      </c>
      <c r="G126">
        <v>80.525999999999996</v>
      </c>
      <c r="H126">
        <v>195</v>
      </c>
      <c r="I126">
        <v>1.034</v>
      </c>
      <c r="J126">
        <v>0</v>
      </c>
      <c r="K126">
        <v>2.1858697741626698</v>
      </c>
      <c r="L126">
        <v>30.081083206594901</v>
      </c>
      <c r="M126">
        <v>3.9499955895479202</v>
      </c>
      <c r="N126">
        <v>5.8216391953414997</v>
      </c>
      <c r="O126">
        <v>442.77954336902098</v>
      </c>
      <c r="P126">
        <v>32.685409485727497</v>
      </c>
      <c r="Q126">
        <v>368.38086494861</v>
      </c>
    </row>
    <row r="127" spans="1:17" x14ac:dyDescent="0.25">
      <c r="A127" s="55">
        <v>45494.958333333299</v>
      </c>
      <c r="B127">
        <v>10.7522</v>
      </c>
      <c r="C127">
        <v>23.454599999999999</v>
      </c>
      <c r="D127">
        <v>944.58590000000004</v>
      </c>
      <c r="E127">
        <v>0</v>
      </c>
      <c r="F127">
        <v>11.45</v>
      </c>
      <c r="G127">
        <v>80.575000000000003</v>
      </c>
      <c r="H127">
        <v>352</v>
      </c>
      <c r="I127">
        <v>0.997</v>
      </c>
      <c r="J127">
        <v>0</v>
      </c>
      <c r="K127">
        <v>1.4211986321004</v>
      </c>
      <c r="L127">
        <v>23.9634444448902</v>
      </c>
      <c r="M127">
        <v>3.9781739627558199</v>
      </c>
      <c r="N127">
        <v>3.8931988404817699</v>
      </c>
      <c r="O127">
        <v>403.05199339119901</v>
      </c>
      <c r="P127">
        <v>29.435143012515798</v>
      </c>
      <c r="Q127">
        <v>383.14046742921602</v>
      </c>
    </row>
    <row r="128" spans="1:17" x14ac:dyDescent="0.25">
      <c r="A128" s="55">
        <v>45495</v>
      </c>
      <c r="B128">
        <v>15.3851</v>
      </c>
      <c r="C128">
        <v>29.462599999999998</v>
      </c>
      <c r="D128">
        <v>944.02430000000004</v>
      </c>
      <c r="E128">
        <v>0</v>
      </c>
      <c r="F128">
        <v>11.38</v>
      </c>
      <c r="G128">
        <v>80.63</v>
      </c>
      <c r="H128">
        <v>258</v>
      </c>
      <c r="I128">
        <v>1.1519999999999999</v>
      </c>
      <c r="J128">
        <v>0</v>
      </c>
      <c r="K128">
        <v>0.91023677392367397</v>
      </c>
      <c r="L128">
        <v>22.788210970026999</v>
      </c>
      <c r="M128">
        <v>4.10919986245327</v>
      </c>
      <c r="N128">
        <v>2.95757295594567</v>
      </c>
      <c r="O128">
        <v>406.09419986985802</v>
      </c>
      <c r="P128">
        <v>26.385085122801801</v>
      </c>
      <c r="Q128">
        <v>395.84186842031801</v>
      </c>
    </row>
    <row r="129" spans="1:17" x14ac:dyDescent="0.25">
      <c r="A129" s="55">
        <v>45495.041666666701</v>
      </c>
      <c r="B129">
        <v>13.394500000000001</v>
      </c>
      <c r="C129">
        <v>24.233000000000001</v>
      </c>
      <c r="D129">
        <v>944.12270000000001</v>
      </c>
      <c r="E129">
        <v>0</v>
      </c>
      <c r="F129">
        <v>11.12</v>
      </c>
      <c r="G129">
        <v>81.477999999999994</v>
      </c>
      <c r="H129">
        <v>148</v>
      </c>
      <c r="I129">
        <v>0.879</v>
      </c>
      <c r="J129">
        <v>0</v>
      </c>
      <c r="K129">
        <v>0.66422066842796801</v>
      </c>
      <c r="L129">
        <v>16.7095284887723</v>
      </c>
      <c r="M129">
        <v>2.9994659111418902</v>
      </c>
      <c r="N129">
        <v>3.77486186964224</v>
      </c>
      <c r="O129">
        <v>376.55615789409001</v>
      </c>
      <c r="P129">
        <v>25.202742142124801</v>
      </c>
      <c r="Q129">
        <v>399.87479307949297</v>
      </c>
    </row>
    <row r="130" spans="1:17" x14ac:dyDescent="0.25">
      <c r="A130" s="55">
        <v>45495.083333333299</v>
      </c>
      <c r="B130">
        <v>13.927199999999999</v>
      </c>
      <c r="C130">
        <v>27.208400000000001</v>
      </c>
      <c r="D130">
        <v>943.67909999999995</v>
      </c>
      <c r="E130">
        <v>0</v>
      </c>
      <c r="F130">
        <v>10.95</v>
      </c>
      <c r="G130">
        <v>82.013000000000005</v>
      </c>
      <c r="H130">
        <v>113</v>
      </c>
      <c r="I130">
        <v>1.452</v>
      </c>
      <c r="J130">
        <v>0</v>
      </c>
      <c r="K130">
        <v>0.83208848280869097</v>
      </c>
      <c r="L130">
        <v>14.6503261734254</v>
      </c>
      <c r="M130">
        <v>3.8158896854920199</v>
      </c>
      <c r="N130">
        <v>2.4125933906793402</v>
      </c>
      <c r="O130">
        <v>371.91938954486398</v>
      </c>
      <c r="P130">
        <v>24.6113143357437</v>
      </c>
      <c r="Q130">
        <v>401.73559238984899</v>
      </c>
    </row>
    <row r="131" spans="1:17" x14ac:dyDescent="0.25">
      <c r="A131" s="55">
        <v>45495.125</v>
      </c>
      <c r="B131">
        <v>15.1517</v>
      </c>
      <c r="C131">
        <v>24.069400000000002</v>
      </c>
      <c r="D131">
        <v>943.24959999999999</v>
      </c>
      <c r="E131">
        <v>0</v>
      </c>
      <c r="F131">
        <v>10.42</v>
      </c>
      <c r="G131">
        <v>84.177999999999997</v>
      </c>
      <c r="H131">
        <v>110</v>
      </c>
      <c r="I131">
        <v>1.329</v>
      </c>
      <c r="J131">
        <v>0</v>
      </c>
      <c r="K131">
        <v>0.80489070822432096</v>
      </c>
      <c r="L131">
        <v>16.3935919822862</v>
      </c>
      <c r="M131">
        <v>3.74009695919186</v>
      </c>
      <c r="N131">
        <v>3.2553855294765399</v>
      </c>
      <c r="O131">
        <v>399.27508608944697</v>
      </c>
      <c r="P131">
        <v>24.484713832990501</v>
      </c>
      <c r="Q131">
        <v>398.86722750829898</v>
      </c>
    </row>
    <row r="132" spans="1:17" x14ac:dyDescent="0.25">
      <c r="A132" s="55">
        <v>45495.166666666701</v>
      </c>
      <c r="B132">
        <v>15.926500000000001</v>
      </c>
      <c r="C132">
        <v>21.0122</v>
      </c>
      <c r="D132">
        <v>943.04079999999999</v>
      </c>
      <c r="E132">
        <v>0</v>
      </c>
      <c r="F132">
        <v>9.6999999999999993</v>
      </c>
      <c r="G132">
        <v>84.769000000000005</v>
      </c>
      <c r="H132">
        <v>92</v>
      </c>
      <c r="I132">
        <v>1.1919999999999999</v>
      </c>
      <c r="J132">
        <v>0</v>
      </c>
      <c r="K132">
        <v>0.99014413668196799</v>
      </c>
      <c r="L132">
        <v>18.021880999144201</v>
      </c>
      <c r="M132">
        <v>4.1958092707265404</v>
      </c>
      <c r="N132">
        <v>3.0276956784579401</v>
      </c>
      <c r="O132">
        <v>413.89043368197798</v>
      </c>
      <c r="P132">
        <v>23.400640951367201</v>
      </c>
      <c r="Q132">
        <v>403.79440937450801</v>
      </c>
    </row>
    <row r="133" spans="1:17" x14ac:dyDescent="0.25">
      <c r="A133" s="55">
        <v>45495.208333333299</v>
      </c>
      <c r="B133">
        <v>16.610800000000001</v>
      </c>
      <c r="C133">
        <v>22.624400000000001</v>
      </c>
      <c r="D133">
        <v>942.90300000000002</v>
      </c>
      <c r="E133">
        <v>0</v>
      </c>
      <c r="F133">
        <v>9.6</v>
      </c>
      <c r="G133">
        <v>85.933000000000007</v>
      </c>
      <c r="H133">
        <v>235</v>
      </c>
      <c r="I133">
        <v>0.91500000000000004</v>
      </c>
      <c r="J133">
        <v>0</v>
      </c>
      <c r="K133">
        <v>2.2343939003791502</v>
      </c>
      <c r="L133">
        <v>19.348687186688</v>
      </c>
      <c r="M133">
        <v>3.3895264631076101</v>
      </c>
      <c r="N133">
        <v>2.6679502839194802</v>
      </c>
      <c r="O133">
        <v>419.107313373127</v>
      </c>
      <c r="P133">
        <v>23.0118490046152</v>
      </c>
      <c r="Q133">
        <v>404.08426465169799</v>
      </c>
    </row>
    <row r="134" spans="1:17" x14ac:dyDescent="0.25">
      <c r="A134" s="55">
        <v>45495.25</v>
      </c>
      <c r="B134">
        <v>13.3605</v>
      </c>
      <c r="C134">
        <v>23.0961</v>
      </c>
      <c r="D134">
        <v>943.23929999999996</v>
      </c>
      <c r="E134">
        <v>0</v>
      </c>
      <c r="F134">
        <v>9.84</v>
      </c>
      <c r="G134">
        <v>85.225999999999999</v>
      </c>
      <c r="H134">
        <v>8</v>
      </c>
      <c r="I134">
        <v>1.0309999999999999</v>
      </c>
      <c r="J134">
        <v>0</v>
      </c>
      <c r="K134">
        <v>2.1498222990508702</v>
      </c>
      <c r="L134">
        <v>25.404129057817599</v>
      </c>
      <c r="M134">
        <v>3.6110929671174699</v>
      </c>
      <c r="N134">
        <v>2.76529418807461</v>
      </c>
      <c r="O134">
        <v>434.02233553767002</v>
      </c>
      <c r="P134">
        <v>22.367278911056001</v>
      </c>
      <c r="Q134">
        <v>402.989613672779</v>
      </c>
    </row>
    <row r="135" spans="1:17" x14ac:dyDescent="0.25">
      <c r="A135" s="55">
        <v>45495.291666666701</v>
      </c>
      <c r="B135">
        <v>17.290900000000001</v>
      </c>
      <c r="C135">
        <v>29.156300000000002</v>
      </c>
      <c r="D135">
        <v>943.55039999999997</v>
      </c>
      <c r="E135">
        <v>0</v>
      </c>
      <c r="F135">
        <v>9.74</v>
      </c>
      <c r="G135">
        <v>85.085999999999999</v>
      </c>
      <c r="H135">
        <v>98</v>
      </c>
      <c r="I135">
        <v>0.94899999999999995</v>
      </c>
      <c r="J135">
        <v>2E-3</v>
      </c>
      <c r="K135">
        <v>5.6807059748540798</v>
      </c>
      <c r="L135">
        <v>30.078450135932499</v>
      </c>
      <c r="M135">
        <v>3.2807782139823698</v>
      </c>
      <c r="N135">
        <v>2.81009899628926</v>
      </c>
      <c r="O135">
        <v>475.25386940116698</v>
      </c>
      <c r="P135">
        <v>20.9754460080764</v>
      </c>
      <c r="Q135">
        <v>412.01484817402502</v>
      </c>
    </row>
    <row r="136" spans="1:17" x14ac:dyDescent="0.25">
      <c r="A136" s="55">
        <v>45495.333333333299</v>
      </c>
      <c r="B136">
        <v>21.282499999999999</v>
      </c>
      <c r="C136">
        <v>37.880000000000003</v>
      </c>
      <c r="D136">
        <v>944.35239999999999</v>
      </c>
      <c r="E136">
        <v>0</v>
      </c>
      <c r="F136">
        <v>10.32</v>
      </c>
      <c r="G136">
        <v>82.078000000000003</v>
      </c>
      <c r="H136">
        <v>263</v>
      </c>
      <c r="I136">
        <v>0.76100000000000001</v>
      </c>
      <c r="J136">
        <v>5.6000000000000001E-2</v>
      </c>
      <c r="K136">
        <v>7.6991069764809197</v>
      </c>
      <c r="L136">
        <v>35.186287490962698</v>
      </c>
      <c r="M136">
        <v>3.5788262547909202</v>
      </c>
      <c r="N136">
        <v>2.9093517410468701</v>
      </c>
      <c r="O136">
        <v>495.71018014585798</v>
      </c>
      <c r="P136">
        <v>19.6335182065048</v>
      </c>
      <c r="Q136">
        <v>423.216845708525</v>
      </c>
    </row>
    <row r="137" spans="1:17" x14ac:dyDescent="0.25">
      <c r="A137" s="55">
        <v>45495.375</v>
      </c>
      <c r="B137">
        <v>18.672899999999998</v>
      </c>
      <c r="C137">
        <v>37.825400000000002</v>
      </c>
      <c r="D137">
        <v>945.07479999999998</v>
      </c>
      <c r="E137">
        <v>0</v>
      </c>
      <c r="F137">
        <v>11</v>
      </c>
      <c r="G137">
        <v>79.361999999999995</v>
      </c>
      <c r="H137">
        <v>234</v>
      </c>
      <c r="I137">
        <v>0.72899999999999998</v>
      </c>
      <c r="J137">
        <v>0.113</v>
      </c>
      <c r="K137">
        <v>10.1737674922636</v>
      </c>
      <c r="L137">
        <v>35.014028246699503</v>
      </c>
      <c r="M137">
        <v>4.5042497071934999</v>
      </c>
      <c r="N137">
        <v>1.95921727461759</v>
      </c>
      <c r="O137">
        <v>505.56863763675898</v>
      </c>
      <c r="P137">
        <v>18.223067683529202</v>
      </c>
      <c r="Q137">
        <v>439.343405676359</v>
      </c>
    </row>
    <row r="138" spans="1:17" x14ac:dyDescent="0.25">
      <c r="A138" s="55">
        <v>45495.416666666701</v>
      </c>
      <c r="B138">
        <v>10.5204</v>
      </c>
      <c r="C138">
        <v>22.5562</v>
      </c>
      <c r="D138">
        <v>945.47209999999995</v>
      </c>
      <c r="E138">
        <v>0</v>
      </c>
      <c r="F138">
        <v>12.29</v>
      </c>
      <c r="G138">
        <v>73.286000000000001</v>
      </c>
      <c r="H138">
        <v>347</v>
      </c>
      <c r="I138">
        <v>0.85899999999999999</v>
      </c>
      <c r="J138">
        <v>0.26600000000000001</v>
      </c>
      <c r="K138">
        <v>5.86197744901511</v>
      </c>
      <c r="L138">
        <v>21.7852179317794</v>
      </c>
      <c r="M138">
        <v>4.3149106297403197</v>
      </c>
      <c r="N138">
        <v>1.09032808016153</v>
      </c>
      <c r="O138">
        <v>416.32092385811899</v>
      </c>
      <c r="P138">
        <v>18.546222119986201</v>
      </c>
      <c r="Q138">
        <v>444.893597465516</v>
      </c>
    </row>
    <row r="139" spans="1:17" x14ac:dyDescent="0.25">
      <c r="A139" s="55">
        <v>45495.458333333299</v>
      </c>
      <c r="B139">
        <v>8.8970099999999999</v>
      </c>
      <c r="C139">
        <v>27.920400000000001</v>
      </c>
      <c r="D139">
        <v>945.4144</v>
      </c>
      <c r="E139">
        <v>0</v>
      </c>
      <c r="F139">
        <v>14.02</v>
      </c>
      <c r="G139">
        <v>63.938000000000002</v>
      </c>
      <c r="H139">
        <v>96</v>
      </c>
      <c r="I139">
        <v>1.2370000000000001</v>
      </c>
      <c r="J139">
        <v>0.64300000000000002</v>
      </c>
      <c r="K139">
        <v>7.3818644163846701</v>
      </c>
      <c r="L139">
        <v>20.066405826313101</v>
      </c>
      <c r="M139">
        <v>3.9869608799518899</v>
      </c>
      <c r="N139">
        <v>0.89491825637667299</v>
      </c>
      <c r="O139">
        <v>425.677366322767</v>
      </c>
      <c r="P139">
        <v>20.079703362285599</v>
      </c>
      <c r="Q139">
        <v>448.19388249468102</v>
      </c>
    </row>
    <row r="140" spans="1:17" x14ac:dyDescent="0.25">
      <c r="A140" s="55">
        <v>45495.5</v>
      </c>
      <c r="B140">
        <v>15.227</v>
      </c>
      <c r="C140">
        <v>43.298099999999998</v>
      </c>
      <c r="D140">
        <v>944.75429999999994</v>
      </c>
      <c r="E140">
        <v>0</v>
      </c>
      <c r="F140">
        <v>15.74</v>
      </c>
      <c r="G140">
        <v>59.500999999999998</v>
      </c>
      <c r="H140">
        <v>230</v>
      </c>
      <c r="I140">
        <v>1.7</v>
      </c>
      <c r="J140">
        <v>0.81699999999999995</v>
      </c>
      <c r="K140">
        <v>8.70308055660246</v>
      </c>
      <c r="L140">
        <v>22.387871383457998</v>
      </c>
      <c r="M140">
        <v>4.0984146090960696</v>
      </c>
      <c r="N140">
        <v>0.76090580291069398</v>
      </c>
      <c r="O140">
        <v>439.85951983584698</v>
      </c>
      <c r="P140">
        <v>22.5895802204743</v>
      </c>
      <c r="Q140">
        <v>451.440018263914</v>
      </c>
    </row>
    <row r="141" spans="1:17" x14ac:dyDescent="0.25">
      <c r="A141" s="55">
        <v>45495.541666666701</v>
      </c>
      <c r="B141">
        <v>16.555900000000001</v>
      </c>
      <c r="C141">
        <v>40.036799999999999</v>
      </c>
      <c r="D141">
        <v>944.06020000000001</v>
      </c>
      <c r="E141">
        <v>0</v>
      </c>
      <c r="F141">
        <v>16.95</v>
      </c>
      <c r="G141">
        <v>52.289000000000001</v>
      </c>
      <c r="H141">
        <v>205</v>
      </c>
      <c r="I141">
        <v>1.456</v>
      </c>
      <c r="J141">
        <v>0.78</v>
      </c>
      <c r="K141">
        <v>5.91152463363502</v>
      </c>
      <c r="L141">
        <v>20.827288017153801</v>
      </c>
      <c r="M141">
        <v>5.1252163001947597</v>
      </c>
      <c r="N141">
        <v>0.67484871997347895</v>
      </c>
      <c r="O141">
        <v>417.15112662735498</v>
      </c>
      <c r="P141">
        <v>26.134145094597301</v>
      </c>
      <c r="Q141">
        <v>451.19549492069302</v>
      </c>
    </row>
    <row r="142" spans="1:17" x14ac:dyDescent="0.25">
      <c r="A142" s="55">
        <v>45495.583333333299</v>
      </c>
      <c r="B142">
        <v>19.834499999999998</v>
      </c>
      <c r="C142">
        <v>55.857999999999997</v>
      </c>
      <c r="D142">
        <v>943.07860000000005</v>
      </c>
      <c r="E142">
        <v>0</v>
      </c>
      <c r="F142">
        <v>18.66</v>
      </c>
      <c r="G142">
        <v>53.113</v>
      </c>
      <c r="H142">
        <v>219</v>
      </c>
      <c r="I142">
        <v>1.7190000000000001</v>
      </c>
      <c r="J142">
        <v>0.66800000000000004</v>
      </c>
      <c r="K142">
        <v>7.7377672985942896</v>
      </c>
      <c r="L142">
        <v>30.680445319945601</v>
      </c>
      <c r="M142">
        <v>6.0305228193684401</v>
      </c>
      <c r="N142">
        <v>0.60522466465218505</v>
      </c>
      <c r="O142">
        <v>465.12436501995097</v>
      </c>
      <c r="P142">
        <v>30.455920793611298</v>
      </c>
      <c r="Q142">
        <v>455.08324860597799</v>
      </c>
    </row>
    <row r="143" spans="1:17" x14ac:dyDescent="0.25">
      <c r="A143" s="55">
        <v>45495.625</v>
      </c>
      <c r="B143">
        <v>16.630500000000001</v>
      </c>
      <c r="C143">
        <v>46.146999999999998</v>
      </c>
      <c r="D143">
        <v>943.11040000000003</v>
      </c>
      <c r="E143">
        <v>0</v>
      </c>
      <c r="F143">
        <v>18.43</v>
      </c>
      <c r="G143">
        <v>57.158999999999999</v>
      </c>
      <c r="H143">
        <v>254</v>
      </c>
      <c r="I143">
        <v>2.2559999999999998</v>
      </c>
      <c r="J143">
        <v>0.498</v>
      </c>
      <c r="K143">
        <v>5.3869115698916401</v>
      </c>
      <c r="L143">
        <v>21.827723215329399</v>
      </c>
      <c r="M143">
        <v>4.4831925345388397</v>
      </c>
      <c r="N143">
        <v>1.26971200277138</v>
      </c>
      <c r="O143">
        <v>390.85179153742001</v>
      </c>
      <c r="P143">
        <v>34.979572724709897</v>
      </c>
      <c r="Q143">
        <v>444.53298887301003</v>
      </c>
    </row>
    <row r="144" spans="1:17" x14ac:dyDescent="0.25">
      <c r="A144" s="55">
        <v>45495.666666666701</v>
      </c>
      <c r="B144">
        <v>15.420500000000001</v>
      </c>
      <c r="C144">
        <v>41.293100000000003</v>
      </c>
      <c r="D144">
        <v>943.65700000000004</v>
      </c>
      <c r="E144">
        <v>0</v>
      </c>
      <c r="F144">
        <v>17.52</v>
      </c>
      <c r="G144">
        <v>63.784999999999997</v>
      </c>
      <c r="H144">
        <v>282</v>
      </c>
      <c r="I144">
        <v>2.371</v>
      </c>
      <c r="J144">
        <v>0.28699999999999998</v>
      </c>
      <c r="K144">
        <v>5.9519133601733696</v>
      </c>
      <c r="L144">
        <v>25.774131908826298</v>
      </c>
      <c r="M144">
        <v>5.3211737203467404</v>
      </c>
      <c r="N144">
        <v>2.7932398931578302</v>
      </c>
      <c r="O144">
        <v>415.50411884391798</v>
      </c>
      <c r="P144">
        <v>38.961717648659899</v>
      </c>
      <c r="Q144">
        <v>434.50723121026698</v>
      </c>
    </row>
    <row r="145" spans="1:17" x14ac:dyDescent="0.25">
      <c r="A145" s="55">
        <v>45495.708333333299</v>
      </c>
      <c r="B145">
        <v>8.9797499999999992</v>
      </c>
      <c r="C145">
        <v>28.579899999999999</v>
      </c>
      <c r="D145">
        <v>944.3057</v>
      </c>
      <c r="E145">
        <v>0</v>
      </c>
      <c r="F145">
        <v>15.52</v>
      </c>
      <c r="G145">
        <v>71.694999999999993</v>
      </c>
      <c r="H145">
        <v>295</v>
      </c>
      <c r="I145">
        <v>2.5019999999999998</v>
      </c>
      <c r="J145">
        <v>0.1</v>
      </c>
      <c r="K145">
        <v>8.4557702944933002</v>
      </c>
      <c r="L145">
        <v>28.713297035720601</v>
      </c>
      <c r="M145">
        <v>4.4393181867389702</v>
      </c>
      <c r="N145">
        <v>4.0313557073580304</v>
      </c>
      <c r="O145">
        <v>430.55838605223897</v>
      </c>
      <c r="P145">
        <v>40.852136517663702</v>
      </c>
      <c r="Q145">
        <v>425.13094976220202</v>
      </c>
    </row>
    <row r="146" spans="1:17" x14ac:dyDescent="0.25">
      <c r="A146" s="55">
        <v>45495.75</v>
      </c>
      <c r="B146">
        <v>11.1928</v>
      </c>
      <c r="C146">
        <v>29.4071</v>
      </c>
      <c r="D146">
        <v>945.08900000000006</v>
      </c>
      <c r="E146">
        <v>0</v>
      </c>
      <c r="F146">
        <v>13.38</v>
      </c>
      <c r="G146">
        <v>76.552000000000007</v>
      </c>
      <c r="H146">
        <v>267</v>
      </c>
      <c r="I146">
        <v>1.86</v>
      </c>
      <c r="J146">
        <v>0</v>
      </c>
      <c r="K146">
        <v>10.0891357831874</v>
      </c>
      <c r="L146">
        <v>37.8400465657013</v>
      </c>
      <c r="M146">
        <v>2.9044414909607399</v>
      </c>
      <c r="N146">
        <v>5.6621743727471499</v>
      </c>
      <c r="O146">
        <v>496.98800534612002</v>
      </c>
      <c r="P146">
        <v>39.709987326362302</v>
      </c>
      <c r="Q146">
        <v>435.21433494820201</v>
      </c>
    </row>
    <row r="147" spans="1:17" x14ac:dyDescent="0.25">
      <c r="A147" s="55">
        <v>45495.791666666701</v>
      </c>
      <c r="B147">
        <v>13.9399</v>
      </c>
      <c r="C147">
        <v>32.307000000000002</v>
      </c>
      <c r="D147">
        <v>945.53899999999999</v>
      </c>
      <c r="E147">
        <v>0</v>
      </c>
      <c r="F147">
        <v>12.8</v>
      </c>
      <c r="G147">
        <v>79.138999999999996</v>
      </c>
      <c r="H147">
        <v>265</v>
      </c>
      <c r="I147">
        <v>1.617</v>
      </c>
      <c r="J147">
        <v>0</v>
      </c>
      <c r="K147">
        <v>8.0401571115097799</v>
      </c>
      <c r="L147">
        <v>36.448600374160698</v>
      </c>
      <c r="M147">
        <v>3.9751489584752</v>
      </c>
      <c r="N147">
        <v>2.8684426396384599</v>
      </c>
      <c r="O147">
        <v>490.61262063202503</v>
      </c>
      <c r="P147">
        <v>37.779953034708598</v>
      </c>
      <c r="Q147">
        <v>443.331241736859</v>
      </c>
    </row>
    <row r="148" spans="1:17" x14ac:dyDescent="0.25">
      <c r="A148" s="55">
        <v>45495.833333333299</v>
      </c>
      <c r="B148">
        <v>11.966100000000001</v>
      </c>
      <c r="C148">
        <v>27.337499999999999</v>
      </c>
      <c r="D148">
        <v>946.03660000000002</v>
      </c>
      <c r="E148">
        <v>0</v>
      </c>
      <c r="F148">
        <v>12.72</v>
      </c>
      <c r="G148">
        <v>80.08</v>
      </c>
      <c r="H148">
        <v>270</v>
      </c>
      <c r="I148">
        <v>1.175</v>
      </c>
      <c r="J148">
        <v>0</v>
      </c>
      <c r="K148">
        <v>5.27588642603338</v>
      </c>
      <c r="L148">
        <v>32.682350136914103</v>
      </c>
      <c r="M148">
        <v>3.5162152138105198</v>
      </c>
      <c r="N148">
        <v>1.50779597853051</v>
      </c>
      <c r="O148">
        <v>472.29090434544599</v>
      </c>
      <c r="P148">
        <v>35.427685524297999</v>
      </c>
      <c r="Q148">
        <v>447.38516480055898</v>
      </c>
    </row>
    <row r="149" spans="1:17" x14ac:dyDescent="0.25">
      <c r="A149" s="55">
        <v>45495.875</v>
      </c>
      <c r="B149">
        <v>10.557700000000001</v>
      </c>
      <c r="C149">
        <v>26.604299999999999</v>
      </c>
      <c r="D149">
        <v>946.19539999999995</v>
      </c>
      <c r="E149">
        <v>0</v>
      </c>
      <c r="F149">
        <v>12.58</v>
      </c>
      <c r="G149">
        <v>80.503</v>
      </c>
      <c r="H149">
        <v>139</v>
      </c>
      <c r="I149">
        <v>0.92200000000000004</v>
      </c>
      <c r="J149">
        <v>0</v>
      </c>
      <c r="K149">
        <v>2.4565594968365798</v>
      </c>
      <c r="L149">
        <v>30.6227622647916</v>
      </c>
      <c r="M149">
        <v>3.73309361594825</v>
      </c>
      <c r="N149">
        <v>1.33795737358453</v>
      </c>
      <c r="O149">
        <v>447.98119313350702</v>
      </c>
      <c r="P149">
        <v>31.941924701191301</v>
      </c>
      <c r="Q149">
        <v>451.23892311382798</v>
      </c>
    </row>
    <row r="150" spans="1:17" x14ac:dyDescent="0.25">
      <c r="A150" s="55">
        <v>45495.916666666701</v>
      </c>
      <c r="B150">
        <v>13.2667</v>
      </c>
      <c r="C150">
        <v>31.499500000000001</v>
      </c>
      <c r="D150">
        <v>946.26969999999994</v>
      </c>
      <c r="E150">
        <v>0</v>
      </c>
      <c r="F150">
        <v>12.52</v>
      </c>
      <c r="G150">
        <v>79.972999999999999</v>
      </c>
      <c r="H150">
        <v>119</v>
      </c>
      <c r="I150">
        <v>0.753</v>
      </c>
      <c r="J150">
        <v>0</v>
      </c>
      <c r="K150">
        <v>1.03823769515312</v>
      </c>
      <c r="L150">
        <v>35.534849623720497</v>
      </c>
      <c r="M150">
        <v>4.42829198065985</v>
      </c>
      <c r="N150">
        <v>1.2512677259513101</v>
      </c>
      <c r="O150">
        <v>482.448921897633</v>
      </c>
      <c r="P150">
        <v>27.616348902227401</v>
      </c>
      <c r="Q150">
        <v>453.404492723538</v>
      </c>
    </row>
    <row r="151" spans="1:17" x14ac:dyDescent="0.25">
      <c r="A151" s="55">
        <v>45495.958333333299</v>
      </c>
      <c r="B151">
        <v>16.981300000000001</v>
      </c>
      <c r="C151">
        <v>36.221699999999998</v>
      </c>
      <c r="D151">
        <v>946.68650000000002</v>
      </c>
      <c r="E151">
        <v>0</v>
      </c>
      <c r="F151">
        <v>12.42</v>
      </c>
      <c r="G151">
        <v>80.385999999999996</v>
      </c>
      <c r="H151">
        <v>120</v>
      </c>
      <c r="I151">
        <v>0.87</v>
      </c>
      <c r="J151">
        <v>0</v>
      </c>
      <c r="K151">
        <v>2.2617625527040399</v>
      </c>
      <c r="L151">
        <v>34.612654239513098</v>
      </c>
      <c r="M151">
        <v>4.5068425680054602</v>
      </c>
      <c r="N151">
        <v>2.12138094702728</v>
      </c>
      <c r="O151">
        <v>492.43998281015803</v>
      </c>
      <c r="P151">
        <v>23.206776005964599</v>
      </c>
      <c r="Q151">
        <v>466.10301663263101</v>
      </c>
    </row>
    <row r="152" spans="1:17" x14ac:dyDescent="0.25">
      <c r="A152" s="55">
        <v>45496</v>
      </c>
      <c r="B152">
        <v>17.297999999999998</v>
      </c>
      <c r="C152">
        <v>41.068199999999997</v>
      </c>
      <c r="D152">
        <v>946.76949999999999</v>
      </c>
      <c r="E152">
        <v>0</v>
      </c>
      <c r="F152">
        <v>11.92</v>
      </c>
      <c r="G152">
        <v>81.867999999999995</v>
      </c>
      <c r="H152">
        <v>118</v>
      </c>
      <c r="I152">
        <v>1.3009999999999999</v>
      </c>
      <c r="J152">
        <v>0</v>
      </c>
      <c r="K152">
        <v>1.73283522468624</v>
      </c>
      <c r="L152">
        <v>33.878366062362602</v>
      </c>
      <c r="M152">
        <v>4.2654681788230597</v>
      </c>
      <c r="N152">
        <v>2.3961564617833502</v>
      </c>
      <c r="O152">
        <v>497.57773558909503</v>
      </c>
      <c r="P152">
        <v>19.121693823479401</v>
      </c>
      <c r="Q152">
        <v>476.36221872577801</v>
      </c>
    </row>
    <row r="153" spans="1:17" x14ac:dyDescent="0.25">
      <c r="A153" s="55">
        <v>45496.041666666701</v>
      </c>
      <c r="B153">
        <v>17.998699999999999</v>
      </c>
      <c r="C153">
        <v>37.888399999999997</v>
      </c>
      <c r="D153">
        <v>946.60749999999996</v>
      </c>
      <c r="E153">
        <v>0</v>
      </c>
      <c r="F153">
        <v>11.61</v>
      </c>
      <c r="G153">
        <v>82.825000000000003</v>
      </c>
      <c r="H153">
        <v>251</v>
      </c>
      <c r="I153">
        <v>0.70399999999999996</v>
      </c>
      <c r="J153">
        <v>0</v>
      </c>
      <c r="K153">
        <v>1.62549260040484</v>
      </c>
      <c r="L153">
        <v>30.047229440935599</v>
      </c>
      <c r="M153">
        <v>3.6402011035458099</v>
      </c>
      <c r="N153">
        <v>2.3428789092594302</v>
      </c>
      <c r="O153">
        <v>484.53782657575601</v>
      </c>
      <c r="P153">
        <v>17.018434773009702</v>
      </c>
      <c r="Q153">
        <v>483.10964879121701</v>
      </c>
    </row>
    <row r="154" spans="1:17" x14ac:dyDescent="0.25">
      <c r="A154" s="55">
        <v>45496.083333333299</v>
      </c>
      <c r="B154">
        <v>14.179600000000001</v>
      </c>
      <c r="C154">
        <v>27.2744</v>
      </c>
      <c r="D154">
        <v>946.32230000000004</v>
      </c>
      <c r="E154">
        <v>0</v>
      </c>
      <c r="F154">
        <v>11.49</v>
      </c>
      <c r="G154">
        <v>81.596000000000004</v>
      </c>
      <c r="H154">
        <v>159</v>
      </c>
      <c r="I154">
        <v>0.79500000000000004</v>
      </c>
      <c r="J154">
        <v>0</v>
      </c>
      <c r="K154">
        <v>0.86322589092838498</v>
      </c>
      <c r="L154">
        <v>18.3786733584868</v>
      </c>
      <c r="M154">
        <v>4.1693123284694202</v>
      </c>
      <c r="N154">
        <v>2.5331889240127499</v>
      </c>
      <c r="O154">
        <v>434.425069763794</v>
      </c>
      <c r="P154">
        <v>17.263261970196801</v>
      </c>
      <c r="Q154">
        <v>475.28928184342698</v>
      </c>
    </row>
    <row r="155" spans="1:17" x14ac:dyDescent="0.25">
      <c r="A155" s="55">
        <v>45496.125</v>
      </c>
      <c r="B155">
        <v>16.636800000000001</v>
      </c>
      <c r="C155">
        <v>33.0169</v>
      </c>
      <c r="D155">
        <v>945.94550000000004</v>
      </c>
      <c r="E155">
        <v>0</v>
      </c>
      <c r="F155">
        <v>11.27</v>
      </c>
      <c r="G155">
        <v>83.203999999999994</v>
      </c>
      <c r="H155">
        <v>230</v>
      </c>
      <c r="I155">
        <v>0.95199999999999996</v>
      </c>
      <c r="J155">
        <v>0</v>
      </c>
      <c r="K155">
        <v>0.84409052804252205</v>
      </c>
      <c r="L155">
        <v>19.973702931349301</v>
      </c>
      <c r="M155">
        <v>4.2998222750558002</v>
      </c>
      <c r="N155">
        <v>3.7067942857348402</v>
      </c>
      <c r="O155">
        <v>451.59217439213802</v>
      </c>
      <c r="P155">
        <v>17.2273289138124</v>
      </c>
      <c r="Q155">
        <v>470.41172606344099</v>
      </c>
    </row>
    <row r="156" spans="1:17" x14ac:dyDescent="0.25">
      <c r="A156" s="55">
        <v>45496.166666666701</v>
      </c>
      <c r="B156">
        <v>17.385899999999999</v>
      </c>
      <c r="C156">
        <v>35.370399999999997</v>
      </c>
      <c r="D156">
        <v>945.29769999999996</v>
      </c>
      <c r="E156">
        <v>0</v>
      </c>
      <c r="F156">
        <v>10.54</v>
      </c>
      <c r="G156">
        <v>85.994</v>
      </c>
      <c r="H156">
        <v>91</v>
      </c>
      <c r="I156">
        <v>1.0980000000000001</v>
      </c>
      <c r="J156">
        <v>0</v>
      </c>
      <c r="K156">
        <v>0.98668303442143701</v>
      </c>
      <c r="L156">
        <v>27.822942998880599</v>
      </c>
      <c r="M156">
        <v>4.5811581493581999</v>
      </c>
      <c r="N156">
        <v>2.8533028863635801</v>
      </c>
      <c r="O156">
        <v>516.65419207595301</v>
      </c>
      <c r="P156">
        <v>16.1730630125166</v>
      </c>
      <c r="Q156">
        <v>475.95713702975399</v>
      </c>
    </row>
    <row r="157" spans="1:17" x14ac:dyDescent="0.25">
      <c r="A157" s="55">
        <v>45496.208333333299</v>
      </c>
      <c r="B157">
        <v>19.917300000000001</v>
      </c>
      <c r="C157">
        <v>30.427099999999999</v>
      </c>
      <c r="D157">
        <v>944.88699999999994</v>
      </c>
      <c r="E157">
        <v>0</v>
      </c>
      <c r="F157">
        <v>9.23</v>
      </c>
      <c r="G157">
        <v>87.159000000000006</v>
      </c>
      <c r="H157">
        <v>107</v>
      </c>
      <c r="I157">
        <v>1.351</v>
      </c>
      <c r="J157">
        <v>0</v>
      </c>
      <c r="K157">
        <v>3.6603778452275</v>
      </c>
      <c r="L157">
        <v>32.608699388957497</v>
      </c>
      <c r="M157">
        <v>4.6058112794823796</v>
      </c>
      <c r="N157">
        <v>2.8749619572873799</v>
      </c>
      <c r="O157">
        <v>586.81972383139498</v>
      </c>
      <c r="P157">
        <v>14.3419767697173</v>
      </c>
      <c r="Q157">
        <v>493.31195336699</v>
      </c>
    </row>
    <row r="158" spans="1:17" x14ac:dyDescent="0.25">
      <c r="A158" s="55">
        <v>45496.25</v>
      </c>
      <c r="B158">
        <v>29.524999999999999</v>
      </c>
      <c r="C158">
        <v>47.7729</v>
      </c>
      <c r="D158">
        <v>944.8057</v>
      </c>
      <c r="E158">
        <v>0</v>
      </c>
      <c r="F158">
        <v>9.4700000000000006</v>
      </c>
      <c r="G158">
        <v>83.448999999999998</v>
      </c>
      <c r="H158">
        <v>271</v>
      </c>
      <c r="I158">
        <v>0.67300000000000004</v>
      </c>
      <c r="J158">
        <v>0</v>
      </c>
      <c r="K158">
        <v>32.938432517678301</v>
      </c>
      <c r="L158">
        <v>37.758082837510599</v>
      </c>
      <c r="M158">
        <v>5.8005177319887604</v>
      </c>
      <c r="N158">
        <v>3.03027748987137</v>
      </c>
      <c r="O158">
        <v>768.47667804465095</v>
      </c>
      <c r="P158">
        <v>12.7260002704335</v>
      </c>
      <c r="Q158">
        <v>529.06542288536798</v>
      </c>
    </row>
    <row r="159" spans="1:17" x14ac:dyDescent="0.25">
      <c r="A159" s="55">
        <v>45496.291666666701</v>
      </c>
      <c r="B159">
        <v>35.663800000000002</v>
      </c>
      <c r="C159">
        <v>62.122399999999999</v>
      </c>
      <c r="D159">
        <v>945.38279999999997</v>
      </c>
      <c r="E159">
        <v>0</v>
      </c>
      <c r="F159">
        <v>10.64</v>
      </c>
      <c r="G159">
        <v>75.963999999999999</v>
      </c>
      <c r="H159">
        <v>87</v>
      </c>
      <c r="I159">
        <v>0.47699999999999998</v>
      </c>
      <c r="J159">
        <v>4.9000000000000002E-2</v>
      </c>
      <c r="K159">
        <v>61.410589493123702</v>
      </c>
      <c r="L159">
        <v>46.140801828889899</v>
      </c>
      <c r="M159">
        <v>6.2991667709488901</v>
      </c>
      <c r="N159">
        <v>3.2209804192596501</v>
      </c>
      <c r="O159">
        <v>988.96902916329896</v>
      </c>
      <c r="P159">
        <v>11.3620535717726</v>
      </c>
      <c r="Q159">
        <v>591.13155367951003</v>
      </c>
    </row>
    <row r="160" spans="1:17" x14ac:dyDescent="0.25">
      <c r="A160" s="55">
        <v>45496.333333333299</v>
      </c>
      <c r="B160">
        <v>26.693300000000001</v>
      </c>
      <c r="C160">
        <v>51.436100000000003</v>
      </c>
      <c r="D160">
        <v>945.93759999999997</v>
      </c>
      <c r="E160">
        <v>0</v>
      </c>
      <c r="F160">
        <v>13.65</v>
      </c>
      <c r="G160">
        <v>71.722999999999999</v>
      </c>
      <c r="H160">
        <v>254</v>
      </c>
      <c r="I160">
        <v>0.67500000000000004</v>
      </c>
      <c r="J160">
        <v>0.29199999999999998</v>
      </c>
      <c r="K160">
        <v>33.695397601118998</v>
      </c>
      <c r="L160">
        <v>47.323953323387897</v>
      </c>
      <c r="M160">
        <v>6.4615479531117099</v>
      </c>
      <c r="N160">
        <v>2.9825704079523598</v>
      </c>
      <c r="O160">
        <v>784.76010339434697</v>
      </c>
      <c r="P160">
        <v>11.314773931531899</v>
      </c>
      <c r="Q160">
        <v>627.02934965516704</v>
      </c>
    </row>
    <row r="161" spans="1:17" x14ac:dyDescent="0.25">
      <c r="A161" s="55">
        <v>45496.375</v>
      </c>
      <c r="B161">
        <v>18.535799999999998</v>
      </c>
      <c r="C161">
        <v>48.032899999999998</v>
      </c>
      <c r="D161">
        <v>946.74300000000005</v>
      </c>
      <c r="E161">
        <v>0</v>
      </c>
      <c r="F161">
        <v>13.83</v>
      </c>
      <c r="G161">
        <v>69.989999999999995</v>
      </c>
      <c r="H161">
        <v>304</v>
      </c>
      <c r="I161">
        <v>1.343</v>
      </c>
      <c r="J161">
        <v>0.51200000000000001</v>
      </c>
      <c r="K161">
        <v>18.369332572685</v>
      </c>
      <c r="L161">
        <v>36.519279513798303</v>
      </c>
      <c r="M161">
        <v>6.2191338005532097</v>
      </c>
      <c r="N161">
        <v>2.0784877660437302</v>
      </c>
      <c r="O161">
        <v>590.63957265569297</v>
      </c>
      <c r="P161">
        <v>12.4705220992437</v>
      </c>
      <c r="Q161">
        <v>640.29206791515901</v>
      </c>
    </row>
    <row r="162" spans="1:17" x14ac:dyDescent="0.25">
      <c r="A162" s="55">
        <v>45496.416666666701</v>
      </c>
      <c r="B162">
        <v>10.473800000000001</v>
      </c>
      <c r="C162">
        <v>33.721899999999998</v>
      </c>
      <c r="D162">
        <v>947.28340000000003</v>
      </c>
      <c r="E162">
        <v>0</v>
      </c>
      <c r="F162">
        <v>15.32</v>
      </c>
      <c r="G162">
        <v>64.228999999999999</v>
      </c>
      <c r="H162">
        <v>254</v>
      </c>
      <c r="I162">
        <v>1.3740000000000001</v>
      </c>
      <c r="J162">
        <v>0.68200000000000005</v>
      </c>
      <c r="K162">
        <v>7.6410956396024003</v>
      </c>
      <c r="L162">
        <v>21.2211201576572</v>
      </c>
      <c r="M162">
        <v>4.4385717571112897</v>
      </c>
      <c r="N162">
        <v>1.3399222254222101</v>
      </c>
      <c r="O162">
        <v>462.40862862337298</v>
      </c>
      <c r="P162">
        <v>13.9642584118402</v>
      </c>
      <c r="Q162">
        <v>643.79001277260602</v>
      </c>
    </row>
    <row r="163" spans="1:17" x14ac:dyDescent="0.25">
      <c r="A163" s="55">
        <v>45496.458333333299</v>
      </c>
      <c r="B163">
        <v>8.4880899999999997</v>
      </c>
      <c r="C163">
        <v>28.1798</v>
      </c>
      <c r="D163">
        <v>947.22680000000003</v>
      </c>
      <c r="E163">
        <v>0</v>
      </c>
      <c r="F163">
        <v>16.66</v>
      </c>
      <c r="G163">
        <v>58.777999999999999</v>
      </c>
      <c r="H163">
        <v>286</v>
      </c>
      <c r="I163">
        <v>1.5089999999999999</v>
      </c>
      <c r="J163">
        <v>0.78500000000000003</v>
      </c>
      <c r="K163">
        <v>6.1338730067136904</v>
      </c>
      <c r="L163">
        <v>19.562624178007301</v>
      </c>
      <c r="M163">
        <v>5.11333628338362</v>
      </c>
      <c r="N163">
        <v>0.855211167222102</v>
      </c>
      <c r="O163">
        <v>444.20233914940002</v>
      </c>
      <c r="P163">
        <v>16.828597546013999</v>
      </c>
      <c r="Q163">
        <v>642.86628336726403</v>
      </c>
    </row>
    <row r="164" spans="1:17" x14ac:dyDescent="0.25">
      <c r="A164" s="55">
        <v>45496.5</v>
      </c>
      <c r="B164">
        <v>13.582700000000001</v>
      </c>
      <c r="C164">
        <v>33.712899999999998</v>
      </c>
      <c r="D164">
        <v>947.06290000000001</v>
      </c>
      <c r="E164">
        <v>0</v>
      </c>
      <c r="F164">
        <v>17.87</v>
      </c>
      <c r="G164">
        <v>54.848999999999997</v>
      </c>
      <c r="H164">
        <v>261</v>
      </c>
      <c r="I164">
        <v>1.8140000000000001</v>
      </c>
      <c r="J164">
        <v>0.82399999999999995</v>
      </c>
      <c r="K164">
        <v>5.54991764881634</v>
      </c>
      <c r="L164">
        <v>17.039916791665298</v>
      </c>
      <c r="M164">
        <v>6.2229183297181301</v>
      </c>
      <c r="N164">
        <v>1.0939760556837399</v>
      </c>
      <c r="O164">
        <v>430.00781847782702</v>
      </c>
      <c r="P164">
        <v>20.799558505759698</v>
      </c>
      <c r="Q164">
        <v>632.03548666749805</v>
      </c>
    </row>
    <row r="165" spans="1:17" x14ac:dyDescent="0.25">
      <c r="A165" s="55">
        <v>45496.541666666701</v>
      </c>
      <c r="B165">
        <v>13.3626</v>
      </c>
      <c r="C165">
        <v>34.357900000000001</v>
      </c>
      <c r="D165">
        <v>946.87049999999999</v>
      </c>
      <c r="E165">
        <v>0</v>
      </c>
      <c r="F165">
        <v>18.95</v>
      </c>
      <c r="G165">
        <v>52.145000000000003</v>
      </c>
      <c r="H165">
        <v>288</v>
      </c>
      <c r="I165">
        <v>1.752</v>
      </c>
      <c r="J165">
        <v>0.78900000000000003</v>
      </c>
      <c r="K165">
        <v>4.4675488451378396</v>
      </c>
      <c r="L165">
        <v>16.330524297627701</v>
      </c>
      <c r="M165">
        <v>5.9646484404368296</v>
      </c>
      <c r="N165">
        <v>1.9631701073104699</v>
      </c>
      <c r="O165">
        <v>408.31467737306502</v>
      </c>
      <c r="P165">
        <v>26.144570902928301</v>
      </c>
      <c r="Q165">
        <v>609.72235586020702</v>
      </c>
    </row>
    <row r="166" spans="1:17" x14ac:dyDescent="0.25">
      <c r="A166" s="55">
        <v>45496.583333333299</v>
      </c>
      <c r="B166">
        <v>12.79</v>
      </c>
      <c r="C166">
        <v>36.836100000000002</v>
      </c>
      <c r="D166">
        <v>946.18650000000002</v>
      </c>
      <c r="E166">
        <v>0</v>
      </c>
      <c r="F166">
        <v>19.88</v>
      </c>
      <c r="G166">
        <v>53.16</v>
      </c>
      <c r="H166">
        <v>239</v>
      </c>
      <c r="I166">
        <v>2.2759999999999998</v>
      </c>
      <c r="J166">
        <v>0.68300000000000005</v>
      </c>
      <c r="K166">
        <v>4.8839691893077601</v>
      </c>
      <c r="L166">
        <v>20.231123203893201</v>
      </c>
      <c r="M166">
        <v>6.4586669966539896</v>
      </c>
      <c r="N166">
        <v>2.0051855002797399</v>
      </c>
      <c r="O166">
        <v>427.81963299957602</v>
      </c>
      <c r="P166">
        <v>32.1953751549419</v>
      </c>
      <c r="Q166">
        <v>567.14022522957202</v>
      </c>
    </row>
    <row r="167" spans="1:17" x14ac:dyDescent="0.25">
      <c r="A167" s="55">
        <v>45496.625</v>
      </c>
      <c r="B167">
        <v>12.6067</v>
      </c>
      <c r="C167">
        <v>38.5548</v>
      </c>
      <c r="D167">
        <v>945.89800000000002</v>
      </c>
      <c r="E167">
        <v>0</v>
      </c>
      <c r="F167">
        <v>18.989999999999998</v>
      </c>
      <c r="G167">
        <v>58.470999999999997</v>
      </c>
      <c r="H167">
        <v>277</v>
      </c>
      <c r="I167">
        <v>2.5369999999999999</v>
      </c>
      <c r="J167">
        <v>0.51300000000000001</v>
      </c>
      <c r="K167">
        <v>5.0768144716658803</v>
      </c>
      <c r="L167">
        <v>18.779951446670498</v>
      </c>
      <c r="M167">
        <v>5.90656312014639</v>
      </c>
      <c r="N167">
        <v>2.18650724442969</v>
      </c>
      <c r="O167">
        <v>400.611884314007</v>
      </c>
      <c r="P167">
        <v>37.423618547859398</v>
      </c>
      <c r="Q167">
        <v>493.59558212341102</v>
      </c>
    </row>
    <row r="168" spans="1:17" x14ac:dyDescent="0.25">
      <c r="A168" s="55">
        <v>45496.666666666701</v>
      </c>
      <c r="B168">
        <v>12.058999999999999</v>
      </c>
      <c r="C168">
        <v>31.740500000000001</v>
      </c>
      <c r="D168">
        <v>945.86300000000006</v>
      </c>
      <c r="E168">
        <v>0</v>
      </c>
      <c r="F168">
        <v>17.41</v>
      </c>
      <c r="G168">
        <v>64.668000000000006</v>
      </c>
      <c r="H168">
        <v>282</v>
      </c>
      <c r="I168">
        <v>2.2759999999999998</v>
      </c>
      <c r="J168">
        <v>0.30399999999999999</v>
      </c>
      <c r="K168">
        <v>5.4785145510382298</v>
      </c>
      <c r="L168">
        <v>19.512896757783299</v>
      </c>
      <c r="M168">
        <v>5.3751654634158799</v>
      </c>
      <c r="N168">
        <v>1.2477425014196699</v>
      </c>
      <c r="O168">
        <v>404.93947370089597</v>
      </c>
      <c r="P168">
        <v>40.924165004806</v>
      </c>
      <c r="Q168">
        <v>446.11800341173</v>
      </c>
    </row>
    <row r="169" spans="1:17" x14ac:dyDescent="0.25">
      <c r="A169" s="55">
        <v>45496.708333333299</v>
      </c>
      <c r="B169">
        <v>10.4962</v>
      </c>
      <c r="C169">
        <v>28.7971</v>
      </c>
      <c r="D169">
        <v>945.94899999999996</v>
      </c>
      <c r="E169">
        <v>0</v>
      </c>
      <c r="F169">
        <v>15.69</v>
      </c>
      <c r="G169">
        <v>71.266000000000005</v>
      </c>
      <c r="H169">
        <v>255</v>
      </c>
      <c r="I169">
        <v>2.1309999999999998</v>
      </c>
      <c r="J169">
        <v>0.104</v>
      </c>
      <c r="K169">
        <v>5.6985420290338098</v>
      </c>
      <c r="L169">
        <v>25.174807410770899</v>
      </c>
      <c r="M169">
        <v>4.9137200485303296</v>
      </c>
      <c r="N169">
        <v>0.89780854757798101</v>
      </c>
      <c r="O169">
        <v>427.34739076228902</v>
      </c>
      <c r="P169">
        <v>42.024955333811199</v>
      </c>
      <c r="Q169">
        <v>425.70648067505402</v>
      </c>
    </row>
    <row r="170" spans="1:17" x14ac:dyDescent="0.25">
      <c r="A170" s="55">
        <v>45496.75</v>
      </c>
      <c r="B170">
        <v>8.1719600000000003</v>
      </c>
      <c r="C170">
        <v>26.6</v>
      </c>
      <c r="D170">
        <v>946.45749999999998</v>
      </c>
      <c r="E170">
        <v>0</v>
      </c>
      <c r="F170">
        <v>13.5</v>
      </c>
      <c r="G170">
        <v>78.421000000000006</v>
      </c>
      <c r="H170">
        <v>274</v>
      </c>
      <c r="I170">
        <v>1.9990000000000001</v>
      </c>
      <c r="J170">
        <v>0</v>
      </c>
      <c r="K170">
        <v>5.9038173483247602</v>
      </c>
      <c r="L170">
        <v>28.3236966159246</v>
      </c>
      <c r="M170">
        <v>4.5932843569939097</v>
      </c>
      <c r="N170">
        <v>1.3538772435406701</v>
      </c>
      <c r="O170">
        <v>460.69955602601601</v>
      </c>
      <c r="P170">
        <v>40.940927338155198</v>
      </c>
      <c r="Q170">
        <v>425.49284660038398</v>
      </c>
    </row>
    <row r="171" spans="1:17" x14ac:dyDescent="0.25">
      <c r="A171" s="55">
        <v>45496.791666666701</v>
      </c>
      <c r="B171">
        <v>11.399100000000001</v>
      </c>
      <c r="C171">
        <v>33.013800000000003</v>
      </c>
      <c r="D171">
        <v>947.04110000000003</v>
      </c>
      <c r="E171">
        <v>0</v>
      </c>
      <c r="F171">
        <v>12.54</v>
      </c>
      <c r="G171">
        <v>81.543999999999997</v>
      </c>
      <c r="H171">
        <v>299</v>
      </c>
      <c r="I171">
        <v>1.266</v>
      </c>
      <c r="J171">
        <v>0</v>
      </c>
      <c r="K171">
        <v>4.3688825902658799</v>
      </c>
      <c r="L171">
        <v>31.442474777289199</v>
      </c>
      <c r="M171">
        <v>3.9026248082289001</v>
      </c>
      <c r="N171">
        <v>4.1628051591537396</v>
      </c>
      <c r="O171">
        <v>475.560185595333</v>
      </c>
      <c r="P171">
        <v>38.2994715593031</v>
      </c>
      <c r="Q171">
        <v>429.41257740612599</v>
      </c>
    </row>
    <row r="172" spans="1:17" x14ac:dyDescent="0.25">
      <c r="A172" s="55">
        <v>45496.833333333299</v>
      </c>
      <c r="B172">
        <v>12.3391</v>
      </c>
      <c r="C172">
        <v>27.933399999999999</v>
      </c>
      <c r="D172">
        <v>947.49159999999995</v>
      </c>
      <c r="E172">
        <v>0</v>
      </c>
      <c r="F172">
        <v>12.22</v>
      </c>
      <c r="G172">
        <v>82.512</v>
      </c>
      <c r="H172">
        <v>120</v>
      </c>
      <c r="I172">
        <v>0.85099999999999998</v>
      </c>
      <c r="J172">
        <v>0</v>
      </c>
      <c r="K172">
        <v>4.6651990672636403</v>
      </c>
      <c r="L172">
        <v>39.102980101269701</v>
      </c>
      <c r="M172">
        <v>3.8820704934286701</v>
      </c>
      <c r="N172">
        <v>2.7375421536802498</v>
      </c>
      <c r="O172">
        <v>502.63430026273699</v>
      </c>
      <c r="P172">
        <v>34.6829809697333</v>
      </c>
      <c r="Q172">
        <v>438.49088762923998</v>
      </c>
    </row>
    <row r="173" spans="1:17" x14ac:dyDescent="0.25">
      <c r="A173" s="55">
        <v>45496.875</v>
      </c>
      <c r="B173">
        <v>14.613200000000001</v>
      </c>
      <c r="C173">
        <v>35.1417</v>
      </c>
      <c r="D173">
        <v>947.71400000000006</v>
      </c>
      <c r="E173">
        <v>0</v>
      </c>
      <c r="F173">
        <v>12.37</v>
      </c>
      <c r="G173">
        <v>81.599999999999994</v>
      </c>
      <c r="H173">
        <v>295</v>
      </c>
      <c r="I173">
        <v>0.502</v>
      </c>
      <c r="J173">
        <v>0</v>
      </c>
      <c r="K173">
        <v>10.2690959270927</v>
      </c>
      <c r="L173">
        <v>56.122340134120797</v>
      </c>
      <c r="M173">
        <v>4.3605764086466303</v>
      </c>
      <c r="N173">
        <v>1.9123615077410101</v>
      </c>
      <c r="O173">
        <v>630.89593316983598</v>
      </c>
      <c r="P173">
        <v>29.232428173206699</v>
      </c>
      <c r="Q173">
        <v>466.31354460383602</v>
      </c>
    </row>
    <row r="174" spans="1:17" x14ac:dyDescent="0.25">
      <c r="A174" s="55">
        <v>45496.916666666701</v>
      </c>
      <c r="B174">
        <v>26.882100000000001</v>
      </c>
      <c r="C174">
        <v>74.363699999999994</v>
      </c>
      <c r="D174">
        <v>947.95500000000004</v>
      </c>
      <c r="E174">
        <v>0</v>
      </c>
      <c r="F174">
        <v>12.07</v>
      </c>
      <c r="G174">
        <v>78.320999999999998</v>
      </c>
      <c r="H174">
        <v>154</v>
      </c>
      <c r="I174">
        <v>0.76600000000000001</v>
      </c>
      <c r="J174">
        <v>0</v>
      </c>
      <c r="K174">
        <v>12.024994126650499</v>
      </c>
      <c r="L174">
        <v>51.379991794678197</v>
      </c>
      <c r="M174">
        <v>4.9436950909473198</v>
      </c>
      <c r="N174">
        <v>2.5699055426672399</v>
      </c>
      <c r="O174">
        <v>675.86418106998099</v>
      </c>
      <c r="P174">
        <v>23.193017107966099</v>
      </c>
      <c r="Q174">
        <v>497.31911311263701</v>
      </c>
    </row>
    <row r="175" spans="1:17" x14ac:dyDescent="0.25">
      <c r="A175" s="55">
        <v>45496.958333333299</v>
      </c>
      <c r="B175">
        <v>27.683299999999999</v>
      </c>
      <c r="C175">
        <v>69.308300000000003</v>
      </c>
      <c r="D175">
        <v>947.84289999999999</v>
      </c>
      <c r="E175">
        <v>0</v>
      </c>
      <c r="F175">
        <v>12.09</v>
      </c>
      <c r="G175">
        <v>81.5</v>
      </c>
      <c r="H175">
        <v>276</v>
      </c>
      <c r="I175">
        <v>0.625</v>
      </c>
      <c r="J175">
        <v>0</v>
      </c>
      <c r="K175">
        <v>19.876798089942898</v>
      </c>
      <c r="L175">
        <v>53.653516658119997</v>
      </c>
      <c r="M175">
        <v>6.5646861942983596</v>
      </c>
      <c r="N175">
        <v>2.4632849518469002</v>
      </c>
      <c r="O175">
        <v>745.94669254849896</v>
      </c>
      <c r="P175">
        <v>17.836876915371899</v>
      </c>
      <c r="Q175">
        <v>540.48596414194799</v>
      </c>
    </row>
    <row r="176" spans="1:17" x14ac:dyDescent="0.25">
      <c r="A176" s="55">
        <v>45497</v>
      </c>
      <c r="B176">
        <v>14.5366</v>
      </c>
      <c r="C176">
        <v>39.6265</v>
      </c>
      <c r="D176">
        <v>947.43100000000004</v>
      </c>
      <c r="E176">
        <v>0</v>
      </c>
      <c r="F176">
        <v>11.82</v>
      </c>
      <c r="G176">
        <v>81.953999999999994</v>
      </c>
      <c r="H176">
        <v>271</v>
      </c>
      <c r="I176">
        <v>0.57499999999999996</v>
      </c>
      <c r="J176">
        <v>0</v>
      </c>
      <c r="K176">
        <v>16.8682213030648</v>
      </c>
      <c r="L176">
        <v>52.753890451018798</v>
      </c>
      <c r="M176">
        <v>6.0624909598439096</v>
      </c>
      <c r="N176">
        <v>2.2241504170992501</v>
      </c>
      <c r="O176">
        <v>738.82412534209095</v>
      </c>
      <c r="P176">
        <v>13.1857794970544</v>
      </c>
      <c r="Q176">
        <v>582.22154559709804</v>
      </c>
    </row>
    <row r="177" spans="1:17" x14ac:dyDescent="0.25">
      <c r="A177" s="55">
        <v>45497.041666666701</v>
      </c>
      <c r="D177">
        <v>947.18529999999998</v>
      </c>
      <c r="E177">
        <v>0</v>
      </c>
      <c r="F177">
        <v>10.99</v>
      </c>
      <c r="G177">
        <v>86.823999999999998</v>
      </c>
      <c r="H177">
        <v>251</v>
      </c>
      <c r="I177">
        <v>1.103</v>
      </c>
      <c r="J177">
        <v>0</v>
      </c>
      <c r="K177">
        <v>4.6354678124387299</v>
      </c>
      <c r="L177">
        <v>30.8917492406025</v>
      </c>
      <c r="M177">
        <v>4.9443027108547701</v>
      </c>
      <c r="N177">
        <v>3.7093342977190198</v>
      </c>
      <c r="O177">
        <v>539.81020771547196</v>
      </c>
      <c r="P177">
        <v>10.8642223277224</v>
      </c>
      <c r="Q177">
        <v>596.27939771624597</v>
      </c>
    </row>
    <row r="178" spans="1:17" x14ac:dyDescent="0.25">
      <c r="A178" s="55">
        <v>45497.083333333299</v>
      </c>
      <c r="B178">
        <v>16.8995</v>
      </c>
      <c r="C178">
        <v>21.6614</v>
      </c>
      <c r="D178">
        <v>946.69399999999996</v>
      </c>
      <c r="E178">
        <v>0</v>
      </c>
      <c r="F178">
        <v>10.31</v>
      </c>
      <c r="G178">
        <v>87.88</v>
      </c>
      <c r="H178">
        <v>124</v>
      </c>
      <c r="I178">
        <v>0.69199999999999995</v>
      </c>
      <c r="J178">
        <v>0</v>
      </c>
      <c r="K178">
        <v>0.72737563383338</v>
      </c>
      <c r="L178">
        <v>25.406630474946802</v>
      </c>
      <c r="M178">
        <v>4.3471930563748202</v>
      </c>
      <c r="N178">
        <v>4.0677156375495702</v>
      </c>
      <c r="O178">
        <v>498.03383181390399</v>
      </c>
      <c r="P178">
        <v>9.6546210557115693</v>
      </c>
      <c r="Q178">
        <v>600.94618218973199</v>
      </c>
    </row>
    <row r="179" spans="1:17" x14ac:dyDescent="0.25">
      <c r="A179" s="55">
        <v>45497.125</v>
      </c>
      <c r="B179">
        <v>16.6417</v>
      </c>
      <c r="C179">
        <v>23.279399999999999</v>
      </c>
      <c r="D179">
        <v>946.44529999999997</v>
      </c>
      <c r="E179">
        <v>0</v>
      </c>
      <c r="F179">
        <v>10.039999999999999</v>
      </c>
      <c r="G179">
        <v>88.402000000000001</v>
      </c>
      <c r="H179">
        <v>75</v>
      </c>
      <c r="I179">
        <v>0.60399999999999998</v>
      </c>
      <c r="J179">
        <v>0</v>
      </c>
      <c r="K179">
        <v>1.26476147134162</v>
      </c>
      <c r="L179">
        <v>33.480584315865599</v>
      </c>
      <c r="M179">
        <v>4.2555314980952303</v>
      </c>
      <c r="N179">
        <v>4.1516126653144996</v>
      </c>
      <c r="O179">
        <v>564.00151483591003</v>
      </c>
      <c r="P179">
        <v>8.1590017399964694</v>
      </c>
      <c r="Q179">
        <v>612.001348344804</v>
      </c>
    </row>
    <row r="180" spans="1:17" x14ac:dyDescent="0.25">
      <c r="A180" s="55">
        <v>45497.166666666701</v>
      </c>
      <c r="B180">
        <v>22.0001</v>
      </c>
      <c r="C180">
        <v>31.6388</v>
      </c>
      <c r="D180">
        <v>946.60469999999998</v>
      </c>
      <c r="E180">
        <v>0</v>
      </c>
      <c r="F180">
        <v>10.18</v>
      </c>
      <c r="G180">
        <v>88.477000000000004</v>
      </c>
      <c r="H180">
        <v>306</v>
      </c>
      <c r="I180">
        <v>0.59799999999999998</v>
      </c>
      <c r="J180">
        <v>0</v>
      </c>
      <c r="K180">
        <v>1.0226220702492299</v>
      </c>
      <c r="L180">
        <v>33.139394780962398</v>
      </c>
      <c r="M180">
        <v>4.6339006049452198</v>
      </c>
      <c r="N180">
        <v>3.3208838417992799</v>
      </c>
      <c r="O180">
        <v>557.03743047538103</v>
      </c>
      <c r="P180">
        <v>7.4423673486325503</v>
      </c>
      <c r="Q180">
        <v>618.80173962138394</v>
      </c>
    </row>
    <row r="181" spans="1:17" x14ac:dyDescent="0.25">
      <c r="A181" s="55">
        <v>45497.208333333299</v>
      </c>
      <c r="B181">
        <v>13.791700000000001</v>
      </c>
      <c r="C181">
        <v>20.1051</v>
      </c>
      <c r="D181">
        <v>947.0847</v>
      </c>
      <c r="E181">
        <v>0</v>
      </c>
      <c r="F181">
        <v>10.19</v>
      </c>
      <c r="G181">
        <v>88.650999999999996</v>
      </c>
      <c r="H181">
        <v>126</v>
      </c>
      <c r="I181">
        <v>0.57499999999999996</v>
      </c>
      <c r="J181">
        <v>0</v>
      </c>
      <c r="K181">
        <v>2.1476240728410998</v>
      </c>
      <c r="L181">
        <v>28.944819177535098</v>
      </c>
      <c r="M181">
        <v>4.9637517859957603</v>
      </c>
      <c r="N181">
        <v>3.3196869848083801</v>
      </c>
      <c r="O181">
        <v>518.38341856122599</v>
      </c>
      <c r="P181">
        <v>8.2980491460000803</v>
      </c>
      <c r="Q181">
        <v>604.73767529530801</v>
      </c>
    </row>
    <row r="182" spans="1:17" x14ac:dyDescent="0.25">
      <c r="A182" s="55">
        <v>45497.25</v>
      </c>
      <c r="B182">
        <v>17.5563</v>
      </c>
      <c r="C182">
        <v>23.296299999999999</v>
      </c>
      <c r="D182">
        <v>947.37300000000005</v>
      </c>
      <c r="E182">
        <v>0</v>
      </c>
      <c r="F182">
        <v>9.82</v>
      </c>
      <c r="G182">
        <v>89.07</v>
      </c>
      <c r="H182">
        <v>91</v>
      </c>
      <c r="I182">
        <v>1.0760000000000001</v>
      </c>
      <c r="J182">
        <v>0</v>
      </c>
      <c r="K182">
        <v>3.1047957977274798</v>
      </c>
      <c r="L182">
        <v>34.1943345418495</v>
      </c>
      <c r="M182">
        <v>3.9350408064809801</v>
      </c>
      <c r="N182">
        <v>3.90384515511212</v>
      </c>
      <c r="O182">
        <v>574.48027693383801</v>
      </c>
      <c r="P182">
        <v>8.6732006642737502</v>
      </c>
      <c r="Q182">
        <v>592.06468727828997</v>
      </c>
    </row>
    <row r="183" spans="1:17" x14ac:dyDescent="0.25">
      <c r="A183" s="55">
        <v>45497.291666666701</v>
      </c>
      <c r="B183">
        <v>16.850899999999999</v>
      </c>
      <c r="C183">
        <v>19.766999999999999</v>
      </c>
      <c r="D183">
        <v>947.72220000000004</v>
      </c>
      <c r="E183">
        <v>0</v>
      </c>
      <c r="F183">
        <v>9.35</v>
      </c>
      <c r="G183">
        <v>89.212999999999994</v>
      </c>
      <c r="H183">
        <v>131</v>
      </c>
      <c r="I183">
        <v>1.1890000000000001</v>
      </c>
      <c r="J183">
        <v>1.2999999999999999E-2</v>
      </c>
      <c r="K183">
        <v>6.1599401422927302</v>
      </c>
      <c r="L183">
        <v>33.722902047395898</v>
      </c>
      <c r="M183">
        <v>4.4289650768504298</v>
      </c>
      <c r="N183">
        <v>3.81845170777998</v>
      </c>
      <c r="O183">
        <v>591.60340944309405</v>
      </c>
      <c r="P183">
        <v>9.1278675509181202</v>
      </c>
      <c r="Q183">
        <v>572.77177689011501</v>
      </c>
    </row>
    <row r="184" spans="1:17" x14ac:dyDescent="0.25">
      <c r="A184" s="55">
        <v>45497.333333333299</v>
      </c>
      <c r="B184">
        <v>16.899899999999999</v>
      </c>
      <c r="C184">
        <v>28.018899999999999</v>
      </c>
      <c r="D184">
        <v>947.9556</v>
      </c>
      <c r="E184">
        <v>0</v>
      </c>
      <c r="F184">
        <v>9.9700000000000006</v>
      </c>
      <c r="G184">
        <v>86.454999999999998</v>
      </c>
      <c r="H184">
        <v>262</v>
      </c>
      <c r="I184">
        <v>0.92300000000000004</v>
      </c>
      <c r="J184">
        <v>0.28000000000000003</v>
      </c>
      <c r="K184">
        <v>25.599276496226299</v>
      </c>
      <c r="L184">
        <v>36.840269635191397</v>
      </c>
      <c r="M184">
        <v>5.5914991028779797</v>
      </c>
      <c r="N184">
        <v>2.9852957307395598</v>
      </c>
      <c r="O184">
        <v>740.427275517167</v>
      </c>
      <c r="P184">
        <v>10.1262028389381</v>
      </c>
      <c r="Q184">
        <v>572.97217066199903</v>
      </c>
    </row>
    <row r="185" spans="1:17" x14ac:dyDescent="0.25">
      <c r="A185" s="55">
        <v>45497.375</v>
      </c>
      <c r="B185">
        <v>25.332100000000001</v>
      </c>
      <c r="C185">
        <v>49.4131</v>
      </c>
      <c r="D185">
        <v>948.37379999999996</v>
      </c>
      <c r="E185">
        <v>0</v>
      </c>
      <c r="F185">
        <v>13.46</v>
      </c>
      <c r="G185">
        <v>63.984000000000002</v>
      </c>
      <c r="H185">
        <v>8</v>
      </c>
      <c r="I185">
        <v>0.65500000000000003</v>
      </c>
      <c r="J185">
        <v>0.51400000000000001</v>
      </c>
      <c r="K185">
        <v>47.858549443657097</v>
      </c>
      <c r="L185">
        <v>53.631887863393203</v>
      </c>
      <c r="M185">
        <v>5.8301051548096297</v>
      </c>
      <c r="N185">
        <v>3.5465115876414699</v>
      </c>
      <c r="O185">
        <v>905.18725590657903</v>
      </c>
      <c r="P185">
        <v>10.0198760766781</v>
      </c>
      <c r="Q185">
        <v>618.64430168588694</v>
      </c>
    </row>
    <row r="186" spans="1:17" x14ac:dyDescent="0.25">
      <c r="A186" s="55">
        <v>45497.416666666701</v>
      </c>
      <c r="B186">
        <v>33.725499999999997</v>
      </c>
      <c r="C186">
        <v>75.956999999999994</v>
      </c>
      <c r="D186">
        <v>948.15290000000005</v>
      </c>
      <c r="E186">
        <v>0</v>
      </c>
      <c r="F186">
        <v>16.72</v>
      </c>
      <c r="G186">
        <v>55.584000000000003</v>
      </c>
      <c r="H186">
        <v>229</v>
      </c>
      <c r="I186">
        <v>0.89</v>
      </c>
      <c r="J186">
        <v>0.67800000000000005</v>
      </c>
      <c r="K186">
        <v>51.594319578422798</v>
      </c>
      <c r="L186">
        <v>75.340916014791503</v>
      </c>
      <c r="M186">
        <v>6.5586938048662899</v>
      </c>
      <c r="N186">
        <v>3.4071968765749401</v>
      </c>
      <c r="O186">
        <v>1000.61190730979</v>
      </c>
      <c r="P186">
        <v>10.388061685277901</v>
      </c>
      <c r="Q186">
        <v>681.46656112287303</v>
      </c>
    </row>
    <row r="187" spans="1:17" x14ac:dyDescent="0.25">
      <c r="A187" s="55">
        <v>45497.458333333299</v>
      </c>
      <c r="B187">
        <v>29.748000000000001</v>
      </c>
      <c r="C187">
        <v>80.296199999999999</v>
      </c>
      <c r="D187">
        <v>947.83439999999996</v>
      </c>
      <c r="E187">
        <v>0</v>
      </c>
      <c r="F187">
        <v>18.32</v>
      </c>
      <c r="G187">
        <v>52.923000000000002</v>
      </c>
      <c r="H187">
        <v>272</v>
      </c>
      <c r="I187">
        <v>1.6579999999999999</v>
      </c>
      <c r="J187">
        <v>0.78800000000000003</v>
      </c>
      <c r="K187">
        <v>29.622840074671998</v>
      </c>
      <c r="L187">
        <v>63.273158208452799</v>
      </c>
      <c r="M187">
        <v>5.9989580127970399</v>
      </c>
      <c r="N187">
        <v>3.0210746488644999</v>
      </c>
      <c r="O187">
        <v>822.12403746047403</v>
      </c>
      <c r="P187">
        <v>13.011400457572</v>
      </c>
      <c r="Q187">
        <v>713.73187645094299</v>
      </c>
    </row>
    <row r="188" spans="1:17" x14ac:dyDescent="0.25">
      <c r="A188" s="55">
        <v>45497.5</v>
      </c>
      <c r="B188">
        <v>18.065999999999999</v>
      </c>
      <c r="C188">
        <v>48.344799999999999</v>
      </c>
      <c r="D188">
        <v>947.87779999999998</v>
      </c>
      <c r="E188">
        <v>0</v>
      </c>
      <c r="F188">
        <v>18.829999999999998</v>
      </c>
      <c r="G188">
        <v>57.066000000000003</v>
      </c>
      <c r="H188">
        <v>236</v>
      </c>
      <c r="I188">
        <v>2.3149999999999999</v>
      </c>
      <c r="J188">
        <v>0.83099999999999996</v>
      </c>
      <c r="K188">
        <v>8.2875495617640595</v>
      </c>
      <c r="L188">
        <v>25.277854511908298</v>
      </c>
      <c r="M188">
        <v>6.01942066080088</v>
      </c>
      <c r="N188">
        <v>1.6142242919762899</v>
      </c>
      <c r="O188">
        <v>482.59297639193602</v>
      </c>
      <c r="P188">
        <v>17.1306622003762</v>
      </c>
      <c r="Q188">
        <v>704.42631969051297</v>
      </c>
    </row>
    <row r="189" spans="1:17" x14ac:dyDescent="0.25">
      <c r="A189" s="55">
        <v>45497.541666666701</v>
      </c>
      <c r="B189">
        <v>42.870399999999997</v>
      </c>
      <c r="C189">
        <v>65.405900000000003</v>
      </c>
      <c r="D189">
        <v>947.2115</v>
      </c>
      <c r="E189">
        <v>0</v>
      </c>
      <c r="F189">
        <v>19.5</v>
      </c>
      <c r="G189">
        <v>54.564999999999998</v>
      </c>
      <c r="H189">
        <v>274</v>
      </c>
      <c r="I189">
        <v>2.0059999999999998</v>
      </c>
      <c r="J189">
        <v>0.79900000000000004</v>
      </c>
      <c r="K189">
        <v>5.8448136202611396</v>
      </c>
      <c r="L189">
        <v>19.6576216059768</v>
      </c>
      <c r="M189">
        <v>4.6933714033866902</v>
      </c>
      <c r="N189">
        <v>1.6181590115831599</v>
      </c>
      <c r="O189">
        <v>443.29003218905501</v>
      </c>
      <c r="P189">
        <v>21.321866092287301</v>
      </c>
      <c r="Q189">
        <v>695.03964639399101</v>
      </c>
    </row>
    <row r="190" spans="1:17" x14ac:dyDescent="0.25">
      <c r="A190" s="55">
        <v>45497.583333333299</v>
      </c>
      <c r="B190">
        <v>25.052099999999999</v>
      </c>
      <c r="C190">
        <v>43.8001</v>
      </c>
      <c r="D190">
        <v>946.71109999999999</v>
      </c>
      <c r="E190">
        <v>0</v>
      </c>
      <c r="F190">
        <v>20.3</v>
      </c>
      <c r="G190">
        <v>55.003999999999998</v>
      </c>
      <c r="H190">
        <v>217</v>
      </c>
      <c r="I190">
        <v>2.0049999999999999</v>
      </c>
      <c r="J190">
        <v>0.69099999999999995</v>
      </c>
      <c r="K190">
        <v>4.3078646393024496</v>
      </c>
      <c r="L190">
        <v>19.454668280849202</v>
      </c>
      <c r="M190">
        <v>5.6412610780569103</v>
      </c>
      <c r="N190">
        <v>2.3261117648723602</v>
      </c>
      <c r="O190">
        <v>446.37037073973602</v>
      </c>
      <c r="P190">
        <v>27.303106415623599</v>
      </c>
      <c r="Q190">
        <v>679.02590811972902</v>
      </c>
    </row>
    <row r="191" spans="1:17" x14ac:dyDescent="0.25">
      <c r="A191" s="55">
        <v>45497.625</v>
      </c>
      <c r="B191">
        <v>61.997599999999998</v>
      </c>
      <c r="C191">
        <v>83.978399999999993</v>
      </c>
      <c r="D191">
        <v>946.62189999999998</v>
      </c>
      <c r="E191">
        <v>0</v>
      </c>
      <c r="F191">
        <v>19.12</v>
      </c>
      <c r="G191">
        <v>59.055</v>
      </c>
      <c r="H191">
        <v>305</v>
      </c>
      <c r="I191">
        <v>2.3479999999999999</v>
      </c>
      <c r="J191">
        <v>0.51400000000000001</v>
      </c>
      <c r="K191">
        <v>4.3330227985302496</v>
      </c>
      <c r="L191">
        <v>19.7341123087193</v>
      </c>
      <c r="M191">
        <v>6.5324587677416899</v>
      </c>
      <c r="N191">
        <v>5.1330813772249897</v>
      </c>
      <c r="O191">
        <v>452.61315203220801</v>
      </c>
      <c r="P191">
        <v>33.051322834213899</v>
      </c>
      <c r="Q191">
        <v>661.65212594336799</v>
      </c>
    </row>
    <row r="192" spans="1:17" x14ac:dyDescent="0.25">
      <c r="A192" s="55">
        <v>45497.666666666701</v>
      </c>
      <c r="B192">
        <v>1.67397</v>
      </c>
      <c r="C192">
        <v>30.933</v>
      </c>
      <c r="D192">
        <v>946.654</v>
      </c>
      <c r="E192">
        <v>0</v>
      </c>
      <c r="F192">
        <v>18.329999999999998</v>
      </c>
      <c r="G192">
        <v>63.963999999999999</v>
      </c>
      <c r="H192">
        <v>254</v>
      </c>
      <c r="I192">
        <v>2.3010000000000002</v>
      </c>
      <c r="J192">
        <v>0.30299999999999999</v>
      </c>
      <c r="K192">
        <v>5.7633614883812099</v>
      </c>
      <c r="L192">
        <v>24.711311743599602</v>
      </c>
      <c r="M192">
        <v>5.5077287462412299</v>
      </c>
      <c r="N192">
        <v>3.0781517695073801</v>
      </c>
      <c r="O192">
        <v>463.66057439937998</v>
      </c>
      <c r="P192">
        <v>37.281980755515399</v>
      </c>
      <c r="Q192">
        <v>627.05628830364401</v>
      </c>
    </row>
    <row r="193" spans="1:17" x14ac:dyDescent="0.25">
      <c r="A193" s="55">
        <v>45497.708333333299</v>
      </c>
      <c r="B193">
        <v>14.393000000000001</v>
      </c>
      <c r="C193">
        <v>39.503399999999999</v>
      </c>
      <c r="D193">
        <v>946.97860000000003</v>
      </c>
      <c r="E193">
        <v>0</v>
      </c>
      <c r="F193">
        <v>16.309999999999999</v>
      </c>
      <c r="G193">
        <v>72.643000000000001</v>
      </c>
      <c r="H193">
        <v>279</v>
      </c>
      <c r="I193">
        <v>2.0019999999999998</v>
      </c>
      <c r="J193">
        <v>0.104</v>
      </c>
      <c r="K193">
        <v>5.31260489988221</v>
      </c>
      <c r="L193">
        <v>27.3500435079151</v>
      </c>
      <c r="M193">
        <v>5.0251868729311404</v>
      </c>
      <c r="N193">
        <v>1.1566554144977601</v>
      </c>
      <c r="O193">
        <v>486.52069432087097</v>
      </c>
      <c r="P193">
        <v>40.1269190954118</v>
      </c>
      <c r="Q193">
        <v>574.72296810543105</v>
      </c>
    </row>
    <row r="194" spans="1:17" x14ac:dyDescent="0.25">
      <c r="A194" s="55">
        <v>45497.75</v>
      </c>
      <c r="B194">
        <v>9.5043100000000003</v>
      </c>
      <c r="C194">
        <v>36.1813</v>
      </c>
      <c r="D194">
        <v>946.88059999999996</v>
      </c>
      <c r="E194">
        <v>0</v>
      </c>
      <c r="F194">
        <v>14.5</v>
      </c>
      <c r="G194">
        <v>77.323999999999998</v>
      </c>
      <c r="H194">
        <v>270</v>
      </c>
      <c r="I194">
        <v>1.2949999999999999</v>
      </c>
      <c r="J194">
        <v>0</v>
      </c>
      <c r="K194">
        <v>9.3693258747844599</v>
      </c>
      <c r="L194">
        <v>47.615170938648397</v>
      </c>
      <c r="M194">
        <v>4.5395047570821099</v>
      </c>
      <c r="N194">
        <v>4.82851958918432</v>
      </c>
      <c r="O194">
        <v>596.77356875771295</v>
      </c>
      <c r="P194">
        <v>40.108396398198998</v>
      </c>
      <c r="Q194">
        <v>524.24317578642194</v>
      </c>
    </row>
    <row r="195" spans="1:17" x14ac:dyDescent="0.25">
      <c r="A195" s="55">
        <v>45497.791666666701</v>
      </c>
      <c r="B195">
        <v>34.364899999999999</v>
      </c>
      <c r="C195">
        <v>56.892899999999997</v>
      </c>
      <c r="D195">
        <v>947.11379999999997</v>
      </c>
      <c r="E195">
        <v>0</v>
      </c>
      <c r="F195">
        <v>13.21</v>
      </c>
      <c r="G195">
        <v>80.816000000000003</v>
      </c>
      <c r="H195">
        <v>240</v>
      </c>
      <c r="I195">
        <v>1.109</v>
      </c>
      <c r="J195">
        <v>0</v>
      </c>
      <c r="K195">
        <v>11.534706267037601</v>
      </c>
      <c r="L195">
        <v>57.038573494042701</v>
      </c>
      <c r="M195">
        <v>4.5248433077636099</v>
      </c>
      <c r="N195">
        <v>6.7038858154091603</v>
      </c>
      <c r="O195">
        <v>643.43096438875295</v>
      </c>
      <c r="P195">
        <v>37.579643151186602</v>
      </c>
      <c r="Q195">
        <v>501.90654165245701</v>
      </c>
    </row>
    <row r="196" spans="1:17" x14ac:dyDescent="0.25">
      <c r="A196" s="55">
        <v>45497.833333333299</v>
      </c>
      <c r="B196">
        <v>19.227799999999998</v>
      </c>
      <c r="C196">
        <v>41.539299999999997</v>
      </c>
      <c r="D196">
        <v>947.18790000000001</v>
      </c>
      <c r="E196">
        <v>0</v>
      </c>
      <c r="F196">
        <v>12.44</v>
      </c>
      <c r="G196">
        <v>84.701999999999998</v>
      </c>
      <c r="H196">
        <v>245</v>
      </c>
      <c r="I196">
        <v>1.3879999999999999</v>
      </c>
      <c r="J196">
        <v>0</v>
      </c>
      <c r="K196">
        <v>13.762797440706001</v>
      </c>
      <c r="L196">
        <v>52.2885516343839</v>
      </c>
      <c r="M196">
        <v>4.8422775664813296</v>
      </c>
      <c r="N196">
        <v>5.5087774339658004</v>
      </c>
      <c r="O196">
        <v>649.59645094064001</v>
      </c>
      <c r="P196">
        <v>33.870323721021101</v>
      </c>
      <c r="Q196">
        <v>522.78197597104497</v>
      </c>
    </row>
    <row r="197" spans="1:17" x14ac:dyDescent="0.25">
      <c r="A197" s="55">
        <v>45497.875</v>
      </c>
      <c r="B197">
        <v>23.849900000000002</v>
      </c>
      <c r="C197">
        <v>40.132800000000003</v>
      </c>
      <c r="D197">
        <v>947.5625</v>
      </c>
      <c r="E197">
        <v>0</v>
      </c>
      <c r="F197">
        <v>11.73</v>
      </c>
      <c r="G197">
        <v>86.213999999999999</v>
      </c>
      <c r="H197">
        <v>35</v>
      </c>
      <c r="I197">
        <v>0.87</v>
      </c>
      <c r="J197">
        <v>0</v>
      </c>
      <c r="K197">
        <v>5.2553492032633002</v>
      </c>
      <c r="L197">
        <v>41.163357894590902</v>
      </c>
      <c r="M197">
        <v>4.2126838184148401</v>
      </c>
      <c r="N197">
        <v>3.63275774333033</v>
      </c>
      <c r="O197">
        <v>557.25122200229998</v>
      </c>
      <c r="P197">
        <v>30.241970481610799</v>
      </c>
      <c r="Q197">
        <v>537.02712469769995</v>
      </c>
    </row>
    <row r="198" spans="1:17" x14ac:dyDescent="0.25">
      <c r="A198" s="55">
        <v>45497.916666666701</v>
      </c>
      <c r="B198">
        <v>25.0076</v>
      </c>
      <c r="C198">
        <v>70.085999999999999</v>
      </c>
      <c r="D198">
        <v>947.44420000000002</v>
      </c>
      <c r="E198">
        <v>0</v>
      </c>
      <c r="F198">
        <v>11.66</v>
      </c>
      <c r="G198">
        <v>85.622</v>
      </c>
      <c r="H198">
        <v>70</v>
      </c>
      <c r="I198">
        <v>1.0660000000000001</v>
      </c>
      <c r="J198">
        <v>0</v>
      </c>
      <c r="K198">
        <v>6.1072980219991297</v>
      </c>
      <c r="L198">
        <v>60.044505769876203</v>
      </c>
      <c r="M198">
        <v>4.8317254086920798</v>
      </c>
      <c r="N198">
        <v>4.3587692433704701</v>
      </c>
      <c r="O198">
        <v>672.09677815855298</v>
      </c>
      <c r="P198">
        <v>23.9168761778316</v>
      </c>
      <c r="Q198">
        <v>565.24292562505195</v>
      </c>
    </row>
    <row r="199" spans="1:17" x14ac:dyDescent="0.25">
      <c r="A199" s="55">
        <v>45497.958333333299</v>
      </c>
      <c r="B199">
        <v>20.956299999999999</v>
      </c>
      <c r="C199">
        <v>49.989899999999999</v>
      </c>
      <c r="D199">
        <v>947.47580000000005</v>
      </c>
      <c r="E199">
        <v>0</v>
      </c>
      <c r="F199">
        <v>11.87</v>
      </c>
      <c r="G199">
        <v>85.335999999999999</v>
      </c>
      <c r="H199">
        <v>248</v>
      </c>
      <c r="I199">
        <v>1.054</v>
      </c>
      <c r="J199">
        <v>0</v>
      </c>
      <c r="K199">
        <v>10.670912541894699</v>
      </c>
      <c r="L199">
        <v>58.655410534284002</v>
      </c>
      <c r="M199">
        <v>5.9579358118903301</v>
      </c>
      <c r="N199">
        <v>3.9716661223869298</v>
      </c>
      <c r="O199">
        <v>734.07387686261598</v>
      </c>
      <c r="P199">
        <v>17.818156523680301</v>
      </c>
      <c r="Q199">
        <v>600.42551622885298</v>
      </c>
    </row>
    <row r="200" spans="1:17" x14ac:dyDescent="0.25">
      <c r="A200" s="55">
        <v>45498</v>
      </c>
      <c r="B200">
        <v>23.799800000000001</v>
      </c>
      <c r="C200">
        <v>42.281599999999997</v>
      </c>
      <c r="D200">
        <v>947.98990000000003</v>
      </c>
      <c r="E200">
        <v>0</v>
      </c>
      <c r="F200">
        <v>11.65</v>
      </c>
      <c r="G200">
        <v>85.781999999999996</v>
      </c>
      <c r="H200">
        <v>141</v>
      </c>
      <c r="I200">
        <v>0.84</v>
      </c>
      <c r="J200">
        <v>0</v>
      </c>
      <c r="K200">
        <v>2.0026638118694899</v>
      </c>
      <c r="L200">
        <v>42.503083055263197</v>
      </c>
      <c r="M200">
        <v>4.7306928847708898</v>
      </c>
      <c r="N200">
        <v>3.1568921410169901</v>
      </c>
      <c r="O200">
        <v>617.36832297109504</v>
      </c>
      <c r="P200">
        <v>13.537273903072901</v>
      </c>
      <c r="Q200">
        <v>619.63898480031798</v>
      </c>
    </row>
    <row r="201" spans="1:17" x14ac:dyDescent="0.25">
      <c r="A201" s="55">
        <v>45498.041666666701</v>
      </c>
      <c r="B201">
        <v>24.949300000000001</v>
      </c>
      <c r="C201">
        <v>46.753300000000003</v>
      </c>
      <c r="D201">
        <v>947.39760000000001</v>
      </c>
      <c r="E201">
        <v>0</v>
      </c>
      <c r="F201">
        <v>11.29</v>
      </c>
      <c r="G201">
        <v>86.661000000000001</v>
      </c>
      <c r="H201">
        <v>233</v>
      </c>
      <c r="I201">
        <v>1.1160000000000001</v>
      </c>
      <c r="J201">
        <v>0</v>
      </c>
      <c r="K201">
        <v>5.5215970860345402</v>
      </c>
      <c r="L201">
        <v>49.829301251005603</v>
      </c>
      <c r="M201">
        <v>4.5457302420821302</v>
      </c>
      <c r="N201">
        <v>4.15314531105372</v>
      </c>
      <c r="O201">
        <v>698.71479660114801</v>
      </c>
      <c r="P201">
        <v>9.6146575828566299</v>
      </c>
      <c r="Q201">
        <v>646.163247585352</v>
      </c>
    </row>
    <row r="202" spans="1:17" x14ac:dyDescent="0.25">
      <c r="A202" s="55">
        <v>45498.083333333299</v>
      </c>
      <c r="B202">
        <v>24.744299999999999</v>
      </c>
      <c r="C202">
        <v>44.168700000000001</v>
      </c>
      <c r="D202">
        <v>947.05669999999998</v>
      </c>
      <c r="E202">
        <v>0</v>
      </c>
      <c r="F202">
        <v>11.27</v>
      </c>
      <c r="G202">
        <v>85.997</v>
      </c>
      <c r="H202">
        <v>35</v>
      </c>
      <c r="I202">
        <v>0.96799999999999997</v>
      </c>
      <c r="J202">
        <v>0</v>
      </c>
      <c r="K202">
        <v>7.0013198109039099</v>
      </c>
      <c r="L202">
        <v>47.109075949689199</v>
      </c>
      <c r="M202">
        <v>4.4528665392442699</v>
      </c>
      <c r="N202">
        <v>4.3855515310062003</v>
      </c>
      <c r="O202">
        <v>703.33152557318499</v>
      </c>
      <c r="P202">
        <v>7.9438017339893996</v>
      </c>
      <c r="Q202">
        <v>659.48299218728596</v>
      </c>
    </row>
    <row r="203" spans="1:17" x14ac:dyDescent="0.25">
      <c r="A203" s="55">
        <v>45498.125</v>
      </c>
      <c r="B203">
        <v>28.945499999999999</v>
      </c>
      <c r="C203">
        <v>50.770200000000003</v>
      </c>
      <c r="D203">
        <v>946.74570000000006</v>
      </c>
      <c r="E203">
        <v>0</v>
      </c>
      <c r="F203">
        <v>11.42</v>
      </c>
      <c r="G203">
        <v>85.564999999999998</v>
      </c>
      <c r="H203">
        <v>16</v>
      </c>
      <c r="I203">
        <v>0.61899999999999999</v>
      </c>
      <c r="J203">
        <v>0</v>
      </c>
      <c r="K203">
        <v>1.4759543370811901</v>
      </c>
      <c r="L203">
        <v>42.243217788532803</v>
      </c>
      <c r="M203">
        <v>4.70671808893995</v>
      </c>
      <c r="N203">
        <v>3.5463541431246202</v>
      </c>
      <c r="O203">
        <v>647.23844605455702</v>
      </c>
      <c r="P203">
        <v>7.4869459819249604</v>
      </c>
      <c r="Q203">
        <v>659.95892739551198</v>
      </c>
    </row>
    <row r="204" spans="1:17" x14ac:dyDescent="0.25">
      <c r="A204" s="55">
        <v>45498.166666666701</v>
      </c>
      <c r="B204">
        <v>27.586300000000001</v>
      </c>
      <c r="C204">
        <v>47.335000000000001</v>
      </c>
      <c r="D204">
        <v>946.46659999999997</v>
      </c>
      <c r="E204">
        <v>0</v>
      </c>
      <c r="F204">
        <v>11.36</v>
      </c>
      <c r="G204">
        <v>85.542000000000002</v>
      </c>
      <c r="H204">
        <v>124</v>
      </c>
      <c r="I204">
        <v>0.71</v>
      </c>
      <c r="J204">
        <v>0</v>
      </c>
      <c r="K204">
        <v>1.9843935098782299</v>
      </c>
      <c r="L204">
        <v>41.480586486466301</v>
      </c>
      <c r="M204">
        <v>4.7408836134772701</v>
      </c>
      <c r="N204">
        <v>3.5268491361215801</v>
      </c>
      <c r="O204">
        <v>655.04235208537204</v>
      </c>
      <c r="P204">
        <v>6.7210780617125803</v>
      </c>
      <c r="Q204">
        <v>660.63966503860297</v>
      </c>
    </row>
    <row r="205" spans="1:17" x14ac:dyDescent="0.25">
      <c r="A205" s="55">
        <v>45498.208333333299</v>
      </c>
      <c r="B205">
        <v>29.802399999999999</v>
      </c>
      <c r="C205">
        <v>53.3827</v>
      </c>
      <c r="D205">
        <v>946.37819999999999</v>
      </c>
      <c r="E205">
        <v>0</v>
      </c>
      <c r="F205">
        <v>10.81</v>
      </c>
      <c r="G205">
        <v>86.676000000000002</v>
      </c>
      <c r="H205">
        <v>122</v>
      </c>
      <c r="I205">
        <v>1.169</v>
      </c>
      <c r="J205">
        <v>0</v>
      </c>
      <c r="K205">
        <v>7.93897737142363</v>
      </c>
      <c r="L205">
        <v>45.056221215403397</v>
      </c>
      <c r="M205">
        <v>4.7371907511087299</v>
      </c>
      <c r="N205">
        <v>3.9226827645614399</v>
      </c>
      <c r="O205">
        <v>739.28503101742604</v>
      </c>
      <c r="P205">
        <v>5.1176649729713297</v>
      </c>
      <c r="Q205">
        <v>683.39389116549398</v>
      </c>
    </row>
    <row r="206" spans="1:17" x14ac:dyDescent="0.25">
      <c r="A206" s="55">
        <v>45498.25</v>
      </c>
      <c r="B206">
        <v>30.0307</v>
      </c>
      <c r="C206">
        <v>53.618899999999996</v>
      </c>
      <c r="D206">
        <v>946.57550000000003</v>
      </c>
      <c r="E206">
        <v>0</v>
      </c>
      <c r="F206">
        <v>10.49</v>
      </c>
      <c r="G206">
        <v>86.774000000000001</v>
      </c>
      <c r="H206">
        <v>103</v>
      </c>
      <c r="I206">
        <v>1.022</v>
      </c>
      <c r="J206">
        <v>0</v>
      </c>
      <c r="K206">
        <v>19.218851321040599</v>
      </c>
      <c r="L206">
        <v>46.378568109703899</v>
      </c>
      <c r="M206">
        <v>5.8940440548119</v>
      </c>
      <c r="N206">
        <v>3.4347705667378299</v>
      </c>
      <c r="O206">
        <v>802.76222024245203</v>
      </c>
      <c r="P206">
        <v>4.9697384849185697</v>
      </c>
      <c r="Q206">
        <v>699.72707142598097</v>
      </c>
    </row>
    <row r="207" spans="1:17" x14ac:dyDescent="0.25">
      <c r="A207" s="55">
        <v>45498.291666666701</v>
      </c>
      <c r="B207">
        <v>33.738700000000001</v>
      </c>
      <c r="C207">
        <v>57.0929</v>
      </c>
      <c r="D207">
        <v>946.83370000000002</v>
      </c>
      <c r="E207">
        <v>0</v>
      </c>
      <c r="F207">
        <v>10.76</v>
      </c>
      <c r="G207">
        <v>86.173000000000002</v>
      </c>
      <c r="H207">
        <v>304</v>
      </c>
      <c r="I207">
        <v>0.79200000000000004</v>
      </c>
      <c r="J207">
        <v>1.4E-2</v>
      </c>
      <c r="K207">
        <v>22.383009039941701</v>
      </c>
      <c r="L207">
        <v>46.269784676051898</v>
      </c>
      <c r="M207">
        <v>6.2956546231217798</v>
      </c>
      <c r="N207">
        <v>3.2171028255394201</v>
      </c>
      <c r="O207">
        <v>838.69465571296303</v>
      </c>
      <c r="P207">
        <v>5.0702151094450096</v>
      </c>
      <c r="Q207">
        <v>712.80466878227503</v>
      </c>
    </row>
    <row r="208" spans="1:17" x14ac:dyDescent="0.25">
      <c r="A208" s="55">
        <v>45498.333333333299</v>
      </c>
      <c r="B208">
        <v>50.834200000000003</v>
      </c>
      <c r="C208">
        <v>73.4649</v>
      </c>
      <c r="D208">
        <v>947.77340000000004</v>
      </c>
      <c r="E208">
        <v>0</v>
      </c>
      <c r="F208">
        <v>11.48</v>
      </c>
      <c r="G208">
        <v>84.631</v>
      </c>
      <c r="H208">
        <v>204</v>
      </c>
      <c r="I208">
        <v>0.80900000000000005</v>
      </c>
      <c r="J208">
        <v>7.8E-2</v>
      </c>
      <c r="K208">
        <v>14.394014662113401</v>
      </c>
      <c r="L208">
        <v>44.765172868971199</v>
      </c>
      <c r="M208">
        <v>11.531266555725299</v>
      </c>
      <c r="N208">
        <v>3.6606923018990898</v>
      </c>
      <c r="O208">
        <v>810.12331329276503</v>
      </c>
      <c r="P208">
        <v>5.0787476129600204</v>
      </c>
      <c r="Q208">
        <v>736.89904257248304</v>
      </c>
    </row>
    <row r="209" spans="1:17" x14ac:dyDescent="0.25">
      <c r="A209" s="55">
        <v>45498.375</v>
      </c>
      <c r="B209">
        <v>40.908499999999997</v>
      </c>
      <c r="C209">
        <v>71.993200000000002</v>
      </c>
      <c r="D209">
        <v>948.45529999999997</v>
      </c>
      <c r="E209">
        <v>0</v>
      </c>
      <c r="F209">
        <v>12.39</v>
      </c>
      <c r="G209">
        <v>79.281000000000006</v>
      </c>
      <c r="H209">
        <v>196</v>
      </c>
      <c r="I209">
        <v>1.198</v>
      </c>
      <c r="J209">
        <v>0.26900000000000002</v>
      </c>
      <c r="K209">
        <v>21.4655194688834</v>
      </c>
      <c r="L209">
        <v>42.616079401975</v>
      </c>
      <c r="M209">
        <v>8.3107081888634493</v>
      </c>
      <c r="N209">
        <v>4.8452045280271996</v>
      </c>
      <c r="O209">
        <v>796.37916330966198</v>
      </c>
      <c r="P209">
        <v>6.20005622513251</v>
      </c>
      <c r="Q209">
        <v>749.10708841104804</v>
      </c>
    </row>
    <row r="210" spans="1:17" x14ac:dyDescent="0.25">
      <c r="A210" s="55">
        <v>45498.416666666701</v>
      </c>
      <c r="B210">
        <v>24.0793</v>
      </c>
      <c r="C210">
        <v>50.249400000000001</v>
      </c>
      <c r="D210">
        <v>948.61779999999999</v>
      </c>
      <c r="E210">
        <v>0</v>
      </c>
      <c r="F210">
        <v>13.78</v>
      </c>
      <c r="G210">
        <v>68.682000000000002</v>
      </c>
      <c r="H210">
        <v>235</v>
      </c>
      <c r="I210">
        <v>1.1080000000000001</v>
      </c>
      <c r="J210">
        <v>0.61599999999999999</v>
      </c>
      <c r="K210">
        <v>18.733168450931799</v>
      </c>
      <c r="L210">
        <v>34.918278512826397</v>
      </c>
      <c r="M210">
        <v>6.2537786114830496</v>
      </c>
      <c r="N210">
        <v>4.8775517130106003</v>
      </c>
      <c r="O210">
        <v>687.26853337256102</v>
      </c>
      <c r="P210">
        <v>8.2757288016223995</v>
      </c>
      <c r="Q210">
        <v>747.09921438596996</v>
      </c>
    </row>
    <row r="211" spans="1:17" x14ac:dyDescent="0.25">
      <c r="A211" s="55">
        <v>45498.458333333299</v>
      </c>
      <c r="B211">
        <v>49.241900000000001</v>
      </c>
      <c r="C211">
        <v>90.947400000000002</v>
      </c>
      <c r="D211">
        <v>948.096</v>
      </c>
      <c r="E211">
        <v>0</v>
      </c>
      <c r="F211">
        <v>16.21</v>
      </c>
      <c r="G211">
        <v>58.837000000000003</v>
      </c>
      <c r="H211">
        <v>57</v>
      </c>
      <c r="I211">
        <v>1.2190000000000001</v>
      </c>
      <c r="J211">
        <v>0.78</v>
      </c>
      <c r="K211">
        <v>23.239311376991399</v>
      </c>
      <c r="L211">
        <v>47.276313552046197</v>
      </c>
      <c r="M211">
        <v>6.0268378141538701</v>
      </c>
      <c r="N211">
        <v>4.8349859608895303</v>
      </c>
      <c r="O211">
        <v>757.56380578145695</v>
      </c>
      <c r="P211">
        <v>11.051808633835099</v>
      </c>
      <c r="Q211">
        <v>760.88988435183205</v>
      </c>
    </row>
    <row r="212" spans="1:17" x14ac:dyDescent="0.25">
      <c r="A212" s="55">
        <v>45498.5</v>
      </c>
      <c r="B212">
        <v>39.430700000000002</v>
      </c>
      <c r="C212">
        <v>90.260199999999998</v>
      </c>
      <c r="D212">
        <v>947.08309999999994</v>
      </c>
      <c r="E212">
        <v>0</v>
      </c>
      <c r="F212">
        <v>19.079999999999998</v>
      </c>
      <c r="G212">
        <v>52.664999999999999</v>
      </c>
      <c r="H212">
        <v>313</v>
      </c>
      <c r="I212">
        <v>1.2490000000000001</v>
      </c>
      <c r="J212">
        <v>0.80800000000000005</v>
      </c>
      <c r="K212">
        <v>19.555773648482401</v>
      </c>
      <c r="L212">
        <v>55.741466462805903</v>
      </c>
      <c r="M212">
        <v>6.4029466797102099</v>
      </c>
      <c r="N212">
        <v>4.5852274045404604</v>
      </c>
      <c r="O212">
        <v>780.38670971674105</v>
      </c>
      <c r="P212">
        <v>15.010419820620299</v>
      </c>
      <c r="Q212">
        <v>776.55792905575299</v>
      </c>
    </row>
    <row r="213" spans="1:17" x14ac:dyDescent="0.25">
      <c r="A213" s="55">
        <v>45498.541666666701</v>
      </c>
      <c r="B213">
        <v>49.204999999999998</v>
      </c>
      <c r="C213">
        <v>96.128100000000003</v>
      </c>
      <c r="D213">
        <v>945.80409999999995</v>
      </c>
      <c r="E213">
        <v>0</v>
      </c>
      <c r="F213">
        <v>20.57</v>
      </c>
      <c r="G213">
        <v>50.082999999999998</v>
      </c>
      <c r="H213">
        <v>302</v>
      </c>
      <c r="I213">
        <v>1.83</v>
      </c>
      <c r="J213">
        <v>0.748</v>
      </c>
      <c r="K213">
        <v>10.834809196839601</v>
      </c>
      <c r="L213">
        <v>39.4283524045509</v>
      </c>
      <c r="M213">
        <v>6.9996163335675199</v>
      </c>
      <c r="N213">
        <v>5.51050932365112</v>
      </c>
      <c r="O213">
        <v>649.853183990106</v>
      </c>
      <c r="P213">
        <v>20.252284265013898</v>
      </c>
      <c r="Q213">
        <v>765.37894817733797</v>
      </c>
    </row>
    <row r="214" spans="1:17" x14ac:dyDescent="0.25">
      <c r="A214" s="55">
        <v>45498.583333333299</v>
      </c>
      <c r="B214">
        <v>27.2727</v>
      </c>
      <c r="C214">
        <v>57.1355</v>
      </c>
      <c r="D214">
        <v>945.06619999999998</v>
      </c>
      <c r="E214">
        <v>0</v>
      </c>
      <c r="F214">
        <v>20.62</v>
      </c>
      <c r="G214">
        <v>52.082000000000001</v>
      </c>
      <c r="H214">
        <v>267</v>
      </c>
      <c r="I214">
        <v>2.488</v>
      </c>
      <c r="J214">
        <v>0.67100000000000004</v>
      </c>
      <c r="K214">
        <v>5.5405028127895601</v>
      </c>
      <c r="L214">
        <v>24.300044913781701</v>
      </c>
      <c r="M214">
        <v>9.4324478714495807</v>
      </c>
      <c r="N214">
        <v>5.13540821211999</v>
      </c>
      <c r="O214">
        <v>533.01491216623401</v>
      </c>
      <c r="P214">
        <v>26.467600737902401</v>
      </c>
      <c r="Q214">
        <v>731.66053466781102</v>
      </c>
    </row>
    <row r="215" spans="1:17" x14ac:dyDescent="0.25">
      <c r="A215" s="55">
        <v>45498.625</v>
      </c>
      <c r="B215">
        <v>19.662099999999999</v>
      </c>
      <c r="C215">
        <v>49.419899999999998</v>
      </c>
      <c r="D215">
        <v>945.05200000000002</v>
      </c>
      <c r="E215">
        <v>0</v>
      </c>
      <c r="F215">
        <v>19.45</v>
      </c>
      <c r="G215">
        <v>60.115000000000002</v>
      </c>
      <c r="H215">
        <v>265</v>
      </c>
      <c r="I215">
        <v>2.5110000000000001</v>
      </c>
      <c r="J215">
        <v>0.41299999999999998</v>
      </c>
      <c r="K215">
        <v>5.4407533917662496</v>
      </c>
      <c r="L215">
        <v>26.141840226829199</v>
      </c>
      <c r="M215">
        <v>5.65040680528453</v>
      </c>
      <c r="N215">
        <v>4.5617110456435803</v>
      </c>
      <c r="O215">
        <v>505.35198334167001</v>
      </c>
      <c r="P215">
        <v>32.462797408437503</v>
      </c>
      <c r="Q215">
        <v>689.99270062139999</v>
      </c>
    </row>
    <row r="216" spans="1:17" x14ac:dyDescent="0.25">
      <c r="A216" s="55">
        <v>45498.666666666701</v>
      </c>
      <c r="B216">
        <v>17.159099999999999</v>
      </c>
      <c r="C216">
        <v>46.5184</v>
      </c>
      <c r="D216">
        <v>945.35379999999998</v>
      </c>
      <c r="E216">
        <v>0</v>
      </c>
      <c r="F216">
        <v>17.059999999999999</v>
      </c>
      <c r="G216">
        <v>68.638000000000005</v>
      </c>
      <c r="H216">
        <v>212</v>
      </c>
      <c r="I216">
        <v>2.3580000000000001</v>
      </c>
      <c r="J216">
        <v>0.23799999999999999</v>
      </c>
      <c r="K216">
        <v>5.5009322876362097</v>
      </c>
      <c r="L216">
        <v>25.2361767648522</v>
      </c>
      <c r="M216">
        <v>5.6241377204927003</v>
      </c>
      <c r="N216">
        <v>4.9040971372138999</v>
      </c>
      <c r="O216">
        <v>502.20007558674502</v>
      </c>
      <c r="P216">
        <v>36.656393501653099</v>
      </c>
      <c r="Q216">
        <v>651.50229590814695</v>
      </c>
    </row>
    <row r="217" spans="1:17" x14ac:dyDescent="0.25">
      <c r="A217" s="55">
        <v>45498.708333333299</v>
      </c>
      <c r="B217">
        <v>27.4861</v>
      </c>
      <c r="C217">
        <v>54.821899999999999</v>
      </c>
      <c r="D217">
        <v>945.47490000000005</v>
      </c>
      <c r="E217">
        <v>0</v>
      </c>
      <c r="F217">
        <v>15.16</v>
      </c>
      <c r="G217">
        <v>76.614999999999995</v>
      </c>
      <c r="H217">
        <v>269</v>
      </c>
      <c r="I217">
        <v>2.0760000000000001</v>
      </c>
      <c r="J217">
        <v>0.111</v>
      </c>
      <c r="K217">
        <v>6.13916862197462</v>
      </c>
      <c r="L217">
        <v>29.098929041875401</v>
      </c>
      <c r="M217">
        <v>4.4432205732135301</v>
      </c>
      <c r="N217">
        <v>5.9960932932654298</v>
      </c>
      <c r="O217">
        <v>523.41994385767998</v>
      </c>
      <c r="P217">
        <v>39.199545578295698</v>
      </c>
      <c r="Q217">
        <v>617.38239347664899</v>
      </c>
    </row>
    <row r="218" spans="1:17" x14ac:dyDescent="0.25">
      <c r="A218" s="55">
        <v>45498.75</v>
      </c>
      <c r="B218">
        <v>6.1137600000000001</v>
      </c>
      <c r="C218">
        <v>29.624099999999999</v>
      </c>
      <c r="D218">
        <v>946.37519999999995</v>
      </c>
      <c r="E218">
        <v>0</v>
      </c>
      <c r="F218">
        <v>13.52</v>
      </c>
      <c r="G218">
        <v>81.665999999999997</v>
      </c>
      <c r="H218">
        <v>246</v>
      </c>
      <c r="I218">
        <v>1.7150000000000001</v>
      </c>
      <c r="J218">
        <v>4.0000000000000001E-3</v>
      </c>
      <c r="K218">
        <v>7.8388673039127799</v>
      </c>
      <c r="L218">
        <v>33.976165829822797</v>
      </c>
      <c r="M218">
        <v>4.7527452969291399</v>
      </c>
      <c r="N218">
        <v>8.20406593793005</v>
      </c>
      <c r="O218">
        <v>552.64502801712797</v>
      </c>
      <c r="P218">
        <v>39.444250136228</v>
      </c>
      <c r="Q218">
        <v>600.55445530722</v>
      </c>
    </row>
    <row r="219" spans="1:17" x14ac:dyDescent="0.25">
      <c r="A219" s="55">
        <v>45498.791666666701</v>
      </c>
      <c r="B219">
        <v>19.107900000000001</v>
      </c>
      <c r="C219">
        <v>47.850099999999998</v>
      </c>
      <c r="D219">
        <v>947.0847</v>
      </c>
      <c r="E219">
        <v>0</v>
      </c>
      <c r="F219">
        <v>13.43</v>
      </c>
      <c r="G219">
        <v>80.027000000000001</v>
      </c>
      <c r="H219">
        <v>96</v>
      </c>
      <c r="I219">
        <v>0.96299999999999997</v>
      </c>
      <c r="J219">
        <v>0</v>
      </c>
      <c r="K219">
        <v>2.4117718645012198</v>
      </c>
      <c r="L219">
        <v>42.244797630930201</v>
      </c>
      <c r="M219">
        <v>4.7531302974739402</v>
      </c>
      <c r="N219">
        <v>6.6230958785519203</v>
      </c>
      <c r="O219">
        <v>592.50518141657403</v>
      </c>
      <c r="P219">
        <v>38.106683631836297</v>
      </c>
      <c r="Q219">
        <v>579.92212726160994</v>
      </c>
    </row>
    <row r="220" spans="1:17" x14ac:dyDescent="0.25">
      <c r="A220" s="55">
        <v>45498.833333333299</v>
      </c>
      <c r="B220">
        <v>15.811999999999999</v>
      </c>
      <c r="C220">
        <v>44.922400000000003</v>
      </c>
      <c r="D220">
        <v>947.89580000000001</v>
      </c>
      <c r="E220">
        <v>0</v>
      </c>
      <c r="F220">
        <v>13.19</v>
      </c>
      <c r="G220">
        <v>83.781000000000006</v>
      </c>
      <c r="H220">
        <v>232</v>
      </c>
      <c r="I220">
        <v>1.516</v>
      </c>
      <c r="J220">
        <v>0</v>
      </c>
      <c r="K220">
        <v>15.659491292986401</v>
      </c>
      <c r="L220">
        <v>51.383753324195901</v>
      </c>
      <c r="M220">
        <v>5.2569991057251997</v>
      </c>
      <c r="N220">
        <v>4.2750463798940901</v>
      </c>
      <c r="O220">
        <v>713.21002244127396</v>
      </c>
      <c r="P220">
        <v>34.970094672540199</v>
      </c>
      <c r="Q220">
        <v>571.525041352176</v>
      </c>
    </row>
    <row r="221" spans="1:17" x14ac:dyDescent="0.25">
      <c r="A221" s="55">
        <v>45498.875</v>
      </c>
      <c r="B221">
        <v>14.135999999999999</v>
      </c>
      <c r="C221">
        <v>40.728299999999997</v>
      </c>
      <c r="D221">
        <v>948.17880000000002</v>
      </c>
      <c r="E221">
        <v>0</v>
      </c>
      <c r="F221">
        <v>12.72</v>
      </c>
      <c r="G221">
        <v>83.727999999999994</v>
      </c>
      <c r="H221">
        <v>355</v>
      </c>
      <c r="I221">
        <v>0.73799999999999999</v>
      </c>
      <c r="J221">
        <v>0</v>
      </c>
      <c r="K221">
        <v>6.4666454461713796</v>
      </c>
      <c r="L221">
        <v>48.111843296165702</v>
      </c>
      <c r="M221">
        <v>4.9254612556212303</v>
      </c>
      <c r="N221">
        <v>3.8383343029605999</v>
      </c>
      <c r="O221">
        <v>655.56429197808598</v>
      </c>
      <c r="P221">
        <v>30.9035977332878</v>
      </c>
      <c r="Q221">
        <v>572.23892985067403</v>
      </c>
    </row>
    <row r="222" spans="1:17" x14ac:dyDescent="0.25">
      <c r="A222" s="55">
        <v>45498.916666666701</v>
      </c>
      <c r="B222">
        <v>15.6805</v>
      </c>
      <c r="C222">
        <v>46.726399999999998</v>
      </c>
      <c r="D222">
        <v>947.93010000000004</v>
      </c>
      <c r="E222">
        <v>0</v>
      </c>
      <c r="F222">
        <v>12.78</v>
      </c>
      <c r="G222">
        <v>83.453000000000003</v>
      </c>
      <c r="H222">
        <v>290</v>
      </c>
      <c r="I222">
        <v>1.0860000000000001</v>
      </c>
      <c r="J222">
        <v>0</v>
      </c>
      <c r="K222">
        <v>6.6018547584033298</v>
      </c>
      <c r="L222">
        <v>59.440310091095299</v>
      </c>
      <c r="M222">
        <v>4.7813060516305201</v>
      </c>
      <c r="N222">
        <v>5.2923999018169603</v>
      </c>
      <c r="O222">
        <v>721.25623316997905</v>
      </c>
      <c r="P222">
        <v>24.949303707021102</v>
      </c>
      <c r="Q222">
        <v>595.76909497614201</v>
      </c>
    </row>
    <row r="223" spans="1:17" x14ac:dyDescent="0.25">
      <c r="A223" s="55">
        <v>45498.958333333299</v>
      </c>
      <c r="B223">
        <v>21.334700000000002</v>
      </c>
      <c r="C223">
        <v>47.794400000000003</v>
      </c>
      <c r="D223">
        <v>947.76009999999997</v>
      </c>
      <c r="E223">
        <v>0</v>
      </c>
      <c r="F223">
        <v>12.57</v>
      </c>
      <c r="G223">
        <v>84.152000000000001</v>
      </c>
      <c r="H223">
        <v>23</v>
      </c>
      <c r="I223">
        <v>0.77600000000000002</v>
      </c>
      <c r="J223">
        <v>0</v>
      </c>
      <c r="K223">
        <v>3.67336970560009</v>
      </c>
      <c r="L223">
        <v>57.259732622035898</v>
      </c>
      <c r="M223">
        <v>4.5610464542319402</v>
      </c>
      <c r="N223">
        <v>5.1442905908359204</v>
      </c>
      <c r="O223">
        <v>703.091053046924</v>
      </c>
      <c r="P223">
        <v>19.02268077582</v>
      </c>
      <c r="Q223">
        <v>620.48647868929902</v>
      </c>
    </row>
    <row r="224" spans="1:17" x14ac:dyDescent="0.25">
      <c r="A224" s="55">
        <v>45499</v>
      </c>
      <c r="B224">
        <v>54.714300000000001</v>
      </c>
      <c r="C224">
        <v>85.0822</v>
      </c>
      <c r="D224">
        <v>947.36099999999999</v>
      </c>
      <c r="E224">
        <v>0</v>
      </c>
      <c r="F224">
        <v>12.34</v>
      </c>
      <c r="G224">
        <v>84.084000000000003</v>
      </c>
      <c r="H224">
        <v>143</v>
      </c>
      <c r="I224">
        <v>0.78500000000000003</v>
      </c>
      <c r="J224">
        <v>0</v>
      </c>
      <c r="K224">
        <v>3.9847904009689001</v>
      </c>
      <c r="L224">
        <v>55.938476571295602</v>
      </c>
      <c r="M224">
        <v>4.5799612429025904</v>
      </c>
      <c r="N224">
        <v>4.7372923348429898</v>
      </c>
      <c r="O224">
        <v>742.97513918826905</v>
      </c>
      <c r="P224">
        <v>14.0193918699597</v>
      </c>
      <c r="Q224">
        <v>650.583361639489</v>
      </c>
    </row>
    <row r="225" spans="1:17" x14ac:dyDescent="0.25">
      <c r="A225" s="55">
        <v>45499.041666666701</v>
      </c>
      <c r="B225">
        <v>7.9570499999999997</v>
      </c>
      <c r="C225">
        <v>40.0336</v>
      </c>
      <c r="D225">
        <v>947.01</v>
      </c>
      <c r="E225">
        <v>0</v>
      </c>
      <c r="F225">
        <v>12.24</v>
      </c>
      <c r="G225">
        <v>84.265000000000001</v>
      </c>
      <c r="H225">
        <v>118</v>
      </c>
      <c r="I225">
        <v>0.72499999999999998</v>
      </c>
      <c r="J225">
        <v>0</v>
      </c>
      <c r="K225">
        <v>2.4562417844547002</v>
      </c>
      <c r="L225">
        <v>45.7375282492971</v>
      </c>
      <c r="M225">
        <v>4.1852440176806498</v>
      </c>
      <c r="N225">
        <v>4.6860936072671802</v>
      </c>
      <c r="O225">
        <v>696.560048255119</v>
      </c>
      <c r="P225">
        <v>10.6987971802346</v>
      </c>
      <c r="Q225">
        <v>672.22587468916902</v>
      </c>
    </row>
    <row r="226" spans="1:17" x14ac:dyDescent="0.25">
      <c r="A226" s="55">
        <v>45499.083333333299</v>
      </c>
      <c r="B226">
        <v>0</v>
      </c>
      <c r="C226">
        <v>18.0641</v>
      </c>
      <c r="D226">
        <v>946.822</v>
      </c>
      <c r="E226">
        <v>0</v>
      </c>
      <c r="F226">
        <v>12.07</v>
      </c>
      <c r="G226">
        <v>85.087000000000003</v>
      </c>
      <c r="H226">
        <v>18</v>
      </c>
      <c r="I226">
        <v>0.98699999999999999</v>
      </c>
      <c r="J226">
        <v>0</v>
      </c>
      <c r="K226">
        <v>0.806753312396707</v>
      </c>
      <c r="L226">
        <v>24.389531701007801</v>
      </c>
      <c r="M226">
        <v>3.8419256747158999</v>
      </c>
      <c r="N226">
        <v>4.5625010548564404</v>
      </c>
      <c r="O226">
        <v>569.21083681909101</v>
      </c>
      <c r="P226">
        <v>10.1827115736611</v>
      </c>
      <c r="Q226">
        <v>674.29660078941504</v>
      </c>
    </row>
    <row r="227" spans="1:17" x14ac:dyDescent="0.25">
      <c r="A227" s="55">
        <v>45499.125</v>
      </c>
      <c r="B227">
        <v>30.974900000000002</v>
      </c>
      <c r="C227">
        <v>48.825200000000002</v>
      </c>
      <c r="D227">
        <v>946.06399999999996</v>
      </c>
      <c r="E227">
        <v>0</v>
      </c>
      <c r="F227">
        <v>11.67</v>
      </c>
      <c r="G227">
        <v>84.641999999999996</v>
      </c>
      <c r="H227">
        <v>119</v>
      </c>
      <c r="I227">
        <v>1.4390000000000001</v>
      </c>
      <c r="J227">
        <v>0</v>
      </c>
      <c r="K227">
        <v>1.07539409687967</v>
      </c>
      <c r="L227">
        <v>27.940453181013599</v>
      </c>
      <c r="M227">
        <v>4.6281989302102504</v>
      </c>
      <c r="N227">
        <v>4.2911823528994599</v>
      </c>
      <c r="O227">
        <v>601.44469032497602</v>
      </c>
      <c r="P227">
        <v>9.95943062187526</v>
      </c>
      <c r="Q227">
        <v>675.41403940296505</v>
      </c>
    </row>
    <row r="228" spans="1:17" x14ac:dyDescent="0.25">
      <c r="A228" s="55">
        <v>45499.166666666701</v>
      </c>
      <c r="B228">
        <v>12.4474</v>
      </c>
      <c r="C228">
        <v>18.785599999999999</v>
      </c>
      <c r="D228">
        <v>944.83299999999997</v>
      </c>
      <c r="E228">
        <v>0</v>
      </c>
      <c r="F228">
        <v>10.56</v>
      </c>
      <c r="G228">
        <v>84.906999999999996</v>
      </c>
      <c r="H228">
        <v>224</v>
      </c>
      <c r="I228">
        <v>0.98099999999999998</v>
      </c>
      <c r="J228">
        <v>0</v>
      </c>
      <c r="K228">
        <v>3.79514432282678</v>
      </c>
      <c r="L228">
        <v>45.555564258878299</v>
      </c>
      <c r="M228">
        <v>4.35465211454901</v>
      </c>
      <c r="N228">
        <v>4.3905075500011099</v>
      </c>
      <c r="O228">
        <v>750.28573300806795</v>
      </c>
      <c r="P228">
        <v>8.75891029612702</v>
      </c>
      <c r="Q228">
        <v>680.04850322381401</v>
      </c>
    </row>
    <row r="229" spans="1:17" x14ac:dyDescent="0.25">
      <c r="A229" s="55">
        <v>45499.208333333299</v>
      </c>
      <c r="B229">
        <v>6.1792999999999996</v>
      </c>
      <c r="C229">
        <v>17.204000000000001</v>
      </c>
      <c r="D229">
        <v>945.02880000000005</v>
      </c>
      <c r="E229">
        <v>0</v>
      </c>
      <c r="F229">
        <v>11.26</v>
      </c>
      <c r="G229">
        <v>86.24</v>
      </c>
      <c r="H229">
        <v>94</v>
      </c>
      <c r="I229">
        <v>1.075</v>
      </c>
      <c r="J229">
        <v>0</v>
      </c>
      <c r="K229">
        <v>2.80583825988729</v>
      </c>
      <c r="L229">
        <v>29.582210354309701</v>
      </c>
      <c r="M229">
        <v>5.23725145873314</v>
      </c>
      <c r="N229">
        <v>5.8381959492680098</v>
      </c>
      <c r="O229">
        <v>616.70702352387605</v>
      </c>
      <c r="P229">
        <v>9.0047038906420909</v>
      </c>
      <c r="Q229">
        <v>675.19134466703804</v>
      </c>
    </row>
    <row r="230" spans="1:17" x14ac:dyDescent="0.25">
      <c r="A230" s="55">
        <v>45499.25</v>
      </c>
      <c r="B230">
        <v>18.891400000000001</v>
      </c>
      <c r="C230">
        <v>28.7423</v>
      </c>
      <c r="D230">
        <v>945.33500000000004</v>
      </c>
      <c r="E230">
        <v>0</v>
      </c>
      <c r="F230">
        <v>11.14</v>
      </c>
      <c r="G230">
        <v>85.927000000000007</v>
      </c>
      <c r="H230">
        <v>140</v>
      </c>
      <c r="I230">
        <v>0.8</v>
      </c>
      <c r="J230">
        <v>0</v>
      </c>
      <c r="K230">
        <v>0.74375254176505101</v>
      </c>
      <c r="L230">
        <v>21.6133160328204</v>
      </c>
      <c r="M230">
        <v>4.4332157971512398</v>
      </c>
      <c r="N230">
        <v>5.8511537723359703</v>
      </c>
      <c r="O230">
        <v>548.41282606565505</v>
      </c>
      <c r="P230">
        <v>10.9933668591776</v>
      </c>
      <c r="Q230">
        <v>653.58591877899698</v>
      </c>
    </row>
    <row r="231" spans="1:17" x14ac:dyDescent="0.25">
      <c r="A231" s="55">
        <v>45499.291666666701</v>
      </c>
      <c r="B231">
        <v>6.6565200000000004</v>
      </c>
      <c r="C231">
        <v>23.970400000000001</v>
      </c>
      <c r="D231">
        <v>946.02729999999997</v>
      </c>
      <c r="E231">
        <v>0</v>
      </c>
      <c r="F231">
        <v>11.45</v>
      </c>
      <c r="G231">
        <v>84.66</v>
      </c>
      <c r="H231">
        <v>213</v>
      </c>
      <c r="I231">
        <v>0.69799999999999995</v>
      </c>
      <c r="J231">
        <v>1E-3</v>
      </c>
      <c r="K231">
        <v>2.8866071261428599</v>
      </c>
      <c r="L231">
        <v>32.853198807608102</v>
      </c>
      <c r="M231">
        <v>3.8031899056160898</v>
      </c>
      <c r="N231">
        <v>5.0763428319590496</v>
      </c>
      <c r="O231">
        <v>608.20941151016098</v>
      </c>
      <c r="P231">
        <v>11.9981809337513</v>
      </c>
      <c r="Q231">
        <v>641.72571358690197</v>
      </c>
    </row>
    <row r="232" spans="1:17" x14ac:dyDescent="0.25">
      <c r="A232" s="55">
        <v>45499.333333333299</v>
      </c>
      <c r="B232">
        <v>21.2318</v>
      </c>
      <c r="C232">
        <v>46.525700000000001</v>
      </c>
      <c r="D232">
        <v>946.49469999999997</v>
      </c>
      <c r="E232">
        <v>0</v>
      </c>
      <c r="F232">
        <v>11.97</v>
      </c>
      <c r="G232">
        <v>78.596999999999994</v>
      </c>
      <c r="H232">
        <v>162</v>
      </c>
      <c r="I232">
        <v>1.046</v>
      </c>
      <c r="J232">
        <v>0.14699999999999999</v>
      </c>
      <c r="K232">
        <v>13.1920437069546</v>
      </c>
      <c r="L232">
        <v>36.715349239908498</v>
      </c>
      <c r="M232">
        <v>4.5125913856642903</v>
      </c>
      <c r="N232">
        <v>4.1304384677700199</v>
      </c>
      <c r="O232">
        <v>695.69171341386198</v>
      </c>
      <c r="P232">
        <v>12.99340756194</v>
      </c>
      <c r="Q232">
        <v>635.81528536510098</v>
      </c>
    </row>
    <row r="233" spans="1:17" x14ac:dyDescent="0.25">
      <c r="A233" s="55">
        <v>45499.375</v>
      </c>
      <c r="B233">
        <v>21.264099999999999</v>
      </c>
      <c r="C233">
        <v>56.266199999999998</v>
      </c>
      <c r="D233">
        <v>946.79300000000001</v>
      </c>
      <c r="E233">
        <v>0</v>
      </c>
      <c r="F233">
        <v>14.07</v>
      </c>
      <c r="G233">
        <v>72.563000000000002</v>
      </c>
      <c r="H233">
        <v>250</v>
      </c>
      <c r="I233">
        <v>1.1379999999999999</v>
      </c>
      <c r="J233">
        <v>0.499</v>
      </c>
      <c r="K233">
        <v>27.922808960087199</v>
      </c>
      <c r="L233">
        <v>42.717659506600498</v>
      </c>
      <c r="M233">
        <v>4.5781540974881896</v>
      </c>
      <c r="N233">
        <v>4.3089875164462796</v>
      </c>
      <c r="O233">
        <v>800.92134579855804</v>
      </c>
      <c r="P233">
        <v>14.172702466577601</v>
      </c>
      <c r="Q233">
        <v>648.86044755803096</v>
      </c>
    </row>
    <row r="234" spans="1:17" x14ac:dyDescent="0.25">
      <c r="A234" s="55">
        <v>45499.416666666701</v>
      </c>
      <c r="B234">
        <v>7.38354</v>
      </c>
      <c r="C234">
        <v>48.322600000000001</v>
      </c>
      <c r="D234">
        <v>946.61739999999998</v>
      </c>
      <c r="E234">
        <v>0</v>
      </c>
      <c r="F234">
        <v>15.94</v>
      </c>
      <c r="G234">
        <v>58.831000000000003</v>
      </c>
      <c r="H234">
        <v>264</v>
      </c>
      <c r="I234">
        <v>0.98699999999999999</v>
      </c>
      <c r="J234">
        <v>0.66800000000000004</v>
      </c>
      <c r="K234">
        <v>24.824499892380501</v>
      </c>
      <c r="L234">
        <v>45.426261681707302</v>
      </c>
      <c r="M234">
        <v>4.4809139598859096</v>
      </c>
      <c r="N234">
        <v>5.1286966170965096</v>
      </c>
      <c r="O234">
        <v>794.223498877819</v>
      </c>
      <c r="P234">
        <v>14.6057465809257</v>
      </c>
      <c r="Q234">
        <v>676.98703031537195</v>
      </c>
    </row>
    <row r="235" spans="1:17" x14ac:dyDescent="0.25">
      <c r="A235" s="55">
        <v>45499.458333333299</v>
      </c>
      <c r="B235">
        <v>60.868299999999998</v>
      </c>
      <c r="C235">
        <v>108.294</v>
      </c>
      <c r="D235">
        <v>945.77329999999995</v>
      </c>
      <c r="E235">
        <v>0</v>
      </c>
      <c r="F235">
        <v>18.02</v>
      </c>
      <c r="G235">
        <v>51.564999999999998</v>
      </c>
      <c r="H235">
        <v>247</v>
      </c>
      <c r="I235">
        <v>1.5229999999999999</v>
      </c>
      <c r="J235">
        <v>0.78400000000000003</v>
      </c>
      <c r="K235">
        <v>22.554205719537499</v>
      </c>
      <c r="L235">
        <v>53.710259330894502</v>
      </c>
      <c r="M235">
        <v>6.3750275925834998</v>
      </c>
      <c r="N235">
        <v>3.4004532353223702</v>
      </c>
      <c r="O235">
        <v>812.11293717076103</v>
      </c>
      <c r="P235">
        <v>16.674036028996799</v>
      </c>
      <c r="Q235">
        <v>703.32056117109505</v>
      </c>
    </row>
    <row r="236" spans="1:17" x14ac:dyDescent="0.25">
      <c r="A236" s="55">
        <v>45499.5</v>
      </c>
      <c r="B236">
        <v>0</v>
      </c>
      <c r="C236">
        <v>39.759700000000002</v>
      </c>
      <c r="D236">
        <v>945.2627</v>
      </c>
      <c r="E236">
        <v>0</v>
      </c>
      <c r="F236">
        <v>19.78</v>
      </c>
      <c r="G236">
        <v>52.353999999999999</v>
      </c>
      <c r="H236">
        <v>226</v>
      </c>
      <c r="I236">
        <v>1.92</v>
      </c>
      <c r="J236">
        <v>0.82499999999999996</v>
      </c>
      <c r="K236">
        <v>9.8356307429759102</v>
      </c>
      <c r="L236">
        <v>32.615752256803198</v>
      </c>
      <c r="M236">
        <v>6.1504046556771303</v>
      </c>
      <c r="N236">
        <v>3.6029826165602001</v>
      </c>
      <c r="O236">
        <v>625.39552491915197</v>
      </c>
      <c r="P236">
        <v>21.676053656341701</v>
      </c>
      <c r="Q236">
        <v>687.70928515998003</v>
      </c>
    </row>
    <row r="237" spans="1:17" x14ac:dyDescent="0.25">
      <c r="A237" s="55">
        <v>45499.541666666701</v>
      </c>
      <c r="B237">
        <v>19.216799999999999</v>
      </c>
      <c r="C237">
        <v>46.973199999999999</v>
      </c>
      <c r="D237">
        <v>944.57920000000001</v>
      </c>
      <c r="E237">
        <v>0</v>
      </c>
      <c r="F237">
        <v>19.86</v>
      </c>
      <c r="G237">
        <v>54.89</v>
      </c>
      <c r="H237">
        <v>258</v>
      </c>
      <c r="I237">
        <v>2.605</v>
      </c>
      <c r="J237">
        <v>0.79600000000000004</v>
      </c>
      <c r="K237">
        <v>6.3058032461719202</v>
      </c>
      <c r="L237">
        <v>22.7318444502042</v>
      </c>
      <c r="M237">
        <v>8.5266253991648409</v>
      </c>
      <c r="N237">
        <v>6.2005970008782398</v>
      </c>
      <c r="O237">
        <v>559.98699777606703</v>
      </c>
      <c r="P237">
        <v>25.820401994555301</v>
      </c>
      <c r="Q237">
        <v>680.61928194150403</v>
      </c>
    </row>
    <row r="238" spans="1:17" x14ac:dyDescent="0.25">
      <c r="A238" s="55">
        <v>45499.583333333299</v>
      </c>
      <c r="B238">
        <v>13.412000000000001</v>
      </c>
      <c r="C238">
        <v>35.295699999999997</v>
      </c>
      <c r="D238">
        <v>944.39890000000003</v>
      </c>
      <c r="E238">
        <v>0</v>
      </c>
      <c r="F238">
        <v>19.489999999999998</v>
      </c>
      <c r="G238">
        <v>54.122</v>
      </c>
      <c r="H238">
        <v>267</v>
      </c>
      <c r="I238">
        <v>2.1970000000000001</v>
      </c>
      <c r="J238">
        <v>0.69199999999999995</v>
      </c>
      <c r="K238">
        <v>4.2274760465541501</v>
      </c>
      <c r="L238">
        <v>18.795076556861201</v>
      </c>
      <c r="M238">
        <v>8.1827020553439596</v>
      </c>
      <c r="N238">
        <v>3.7976146922981302</v>
      </c>
      <c r="O238">
        <v>525.525910634095</v>
      </c>
      <c r="P238">
        <v>29.951777552393899</v>
      </c>
      <c r="Q238">
        <v>677.75841751255905</v>
      </c>
    </row>
    <row r="239" spans="1:17" x14ac:dyDescent="0.25">
      <c r="A239" s="55">
        <v>45499.625</v>
      </c>
      <c r="B239">
        <v>31.225200000000001</v>
      </c>
      <c r="C239">
        <v>56.220100000000002</v>
      </c>
      <c r="D239">
        <v>944.18460000000005</v>
      </c>
      <c r="E239">
        <v>0</v>
      </c>
      <c r="F239">
        <v>19.38</v>
      </c>
      <c r="G239">
        <v>59.139000000000003</v>
      </c>
      <c r="H239">
        <v>276</v>
      </c>
      <c r="I239">
        <v>2.581</v>
      </c>
      <c r="J239">
        <v>0.52100000000000002</v>
      </c>
      <c r="K239">
        <v>5.8950563373927301</v>
      </c>
      <c r="L239">
        <v>24.047213707249401</v>
      </c>
      <c r="M239">
        <v>6.7877822242821404</v>
      </c>
      <c r="N239">
        <v>3.69222161138347</v>
      </c>
      <c r="O239">
        <v>542.11668277449905</v>
      </c>
      <c r="P239">
        <v>34.642146512890598</v>
      </c>
      <c r="Q239">
        <v>669.49682642060202</v>
      </c>
    </row>
    <row r="240" spans="1:17" x14ac:dyDescent="0.25">
      <c r="A240" s="55">
        <v>45499.666666666701</v>
      </c>
      <c r="B240">
        <v>16.4679</v>
      </c>
      <c r="C240">
        <v>39.248100000000001</v>
      </c>
      <c r="D240">
        <v>944.22080000000005</v>
      </c>
      <c r="E240">
        <v>0</v>
      </c>
      <c r="F240">
        <v>17.68</v>
      </c>
      <c r="G240">
        <v>63.478000000000002</v>
      </c>
      <c r="H240">
        <v>251</v>
      </c>
      <c r="I240">
        <v>2.33</v>
      </c>
      <c r="J240">
        <v>0.309</v>
      </c>
      <c r="K240">
        <v>4.9861008398508098</v>
      </c>
      <c r="L240">
        <v>21.5820953378235</v>
      </c>
      <c r="M240">
        <v>5.5559926240621502</v>
      </c>
      <c r="N240">
        <v>5.9469315912084699</v>
      </c>
      <c r="O240">
        <v>527.53660448582002</v>
      </c>
      <c r="P240">
        <v>38.787871354100403</v>
      </c>
      <c r="Q240">
        <v>648.47743780459598</v>
      </c>
    </row>
    <row r="241" spans="1:17" x14ac:dyDescent="0.25">
      <c r="A241" s="55">
        <v>45499.708333333299</v>
      </c>
      <c r="B241">
        <v>8.3346099999999996</v>
      </c>
      <c r="C241">
        <v>31.2669</v>
      </c>
      <c r="D241">
        <v>944.16690000000006</v>
      </c>
      <c r="E241">
        <v>0</v>
      </c>
      <c r="F241">
        <v>16.27</v>
      </c>
      <c r="G241">
        <v>71.216999999999999</v>
      </c>
      <c r="H241">
        <v>264</v>
      </c>
      <c r="I241">
        <v>2.0750000000000002</v>
      </c>
      <c r="J241">
        <v>0.109</v>
      </c>
      <c r="K241">
        <v>5.7785110942353803</v>
      </c>
      <c r="L241">
        <v>27.1470149521971</v>
      </c>
      <c r="M241">
        <v>5.1894013910216099</v>
      </c>
      <c r="N241">
        <v>5.2618277992624396</v>
      </c>
      <c r="O241">
        <v>545.32584589281998</v>
      </c>
      <c r="P241">
        <v>41.048847429613801</v>
      </c>
      <c r="Q241">
        <v>616.52800031637901</v>
      </c>
    </row>
    <row r="242" spans="1:17" x14ac:dyDescent="0.25">
      <c r="A242" s="55">
        <v>45499.75</v>
      </c>
      <c r="B242">
        <v>28.526599999999998</v>
      </c>
      <c r="C242">
        <v>48.689100000000003</v>
      </c>
      <c r="D242">
        <v>944.64099999999996</v>
      </c>
      <c r="E242">
        <v>0</v>
      </c>
      <c r="F242">
        <v>13.96</v>
      </c>
      <c r="G242">
        <v>79.290999999999997</v>
      </c>
      <c r="H242">
        <v>273</v>
      </c>
      <c r="I242">
        <v>1.96</v>
      </c>
      <c r="J242">
        <v>0</v>
      </c>
      <c r="K242">
        <v>7.6554368575814404</v>
      </c>
      <c r="L242">
        <v>35.937333282114601</v>
      </c>
      <c r="M242">
        <v>4.3284877918101898</v>
      </c>
      <c r="N242">
        <v>3.7229706648551599</v>
      </c>
      <c r="O242">
        <v>605.78270018800401</v>
      </c>
      <c r="P242">
        <v>41.227437165271297</v>
      </c>
      <c r="Q242">
        <v>592.97290048015202</v>
      </c>
    </row>
    <row r="243" spans="1:17" x14ac:dyDescent="0.25">
      <c r="A243" s="55">
        <v>45499.791666666701</v>
      </c>
      <c r="B243">
        <v>12.3384</v>
      </c>
      <c r="C243">
        <v>27.607900000000001</v>
      </c>
      <c r="D243">
        <v>945.07039999999995</v>
      </c>
      <c r="E243">
        <v>0</v>
      </c>
      <c r="F243">
        <v>12.66</v>
      </c>
      <c r="G243">
        <v>81.804000000000002</v>
      </c>
      <c r="H243">
        <v>122</v>
      </c>
      <c r="I243">
        <v>1.6</v>
      </c>
      <c r="J243">
        <v>0</v>
      </c>
      <c r="K243">
        <v>5.0893217899888903</v>
      </c>
      <c r="L243">
        <v>28.563174392669101</v>
      </c>
      <c r="M243">
        <v>4.0386845245733998</v>
      </c>
      <c r="N243">
        <v>2.3678303818939401</v>
      </c>
      <c r="O243">
        <v>578.37169496238096</v>
      </c>
      <c r="P243">
        <v>40.553728230044797</v>
      </c>
      <c r="Q243">
        <v>563.75524520410499</v>
      </c>
    </row>
    <row r="244" spans="1:17" x14ac:dyDescent="0.25">
      <c r="A244" s="55">
        <v>45499.833333333299</v>
      </c>
      <c r="B244">
        <v>23.9572</v>
      </c>
      <c r="C244">
        <v>40.3337</v>
      </c>
      <c r="D244">
        <v>945.36270000000002</v>
      </c>
      <c r="E244">
        <v>0</v>
      </c>
      <c r="F244">
        <v>12.71</v>
      </c>
      <c r="G244">
        <v>81.238</v>
      </c>
      <c r="H244">
        <v>244</v>
      </c>
      <c r="I244">
        <v>0.69399999999999995</v>
      </c>
      <c r="J244">
        <v>0</v>
      </c>
      <c r="K244">
        <v>1.66201112399016</v>
      </c>
      <c r="L244">
        <v>35.171072104063597</v>
      </c>
      <c r="M244">
        <v>3.7311083750437501</v>
      </c>
      <c r="N244">
        <v>3.8577153049902</v>
      </c>
      <c r="O244">
        <v>606.81810617964902</v>
      </c>
      <c r="P244">
        <v>37.786444575744902</v>
      </c>
      <c r="Q244">
        <v>561.43306786166704</v>
      </c>
    </row>
    <row r="245" spans="1:17" x14ac:dyDescent="0.25">
      <c r="A245" s="55">
        <v>45499.875</v>
      </c>
      <c r="B245">
        <v>32.255299999999998</v>
      </c>
      <c r="C245">
        <v>51.469200000000001</v>
      </c>
      <c r="D245">
        <v>945.52300000000002</v>
      </c>
      <c r="E245">
        <v>0</v>
      </c>
      <c r="F245">
        <v>12.63</v>
      </c>
      <c r="G245">
        <v>81.881</v>
      </c>
      <c r="H245">
        <v>195</v>
      </c>
      <c r="I245">
        <v>1.2190000000000001</v>
      </c>
      <c r="J245">
        <v>0</v>
      </c>
      <c r="K245">
        <v>9.7621803017022</v>
      </c>
      <c r="L245">
        <v>45.515447546571998</v>
      </c>
      <c r="M245">
        <v>4.3749340480114096</v>
      </c>
      <c r="N245">
        <v>3.2885770629308202</v>
      </c>
      <c r="O245">
        <v>658.45007680394895</v>
      </c>
      <c r="P245">
        <v>33.555202155754898</v>
      </c>
      <c r="Q245">
        <v>573.74095274015201</v>
      </c>
    </row>
    <row r="246" spans="1:17" x14ac:dyDescent="0.25">
      <c r="A246" s="55">
        <v>45499.916666666701</v>
      </c>
      <c r="B246">
        <v>17.757000000000001</v>
      </c>
      <c r="C246">
        <v>40.383499999999998</v>
      </c>
      <c r="D246">
        <v>945.26459999999997</v>
      </c>
      <c r="E246">
        <v>0</v>
      </c>
      <c r="F246">
        <v>12.51</v>
      </c>
      <c r="G246">
        <v>81.641999999999996</v>
      </c>
      <c r="H246">
        <v>133</v>
      </c>
      <c r="I246">
        <v>0.83799999999999997</v>
      </c>
      <c r="J246">
        <v>0</v>
      </c>
      <c r="K246">
        <v>2.5628324485426899</v>
      </c>
      <c r="L246">
        <v>43.331409470356398</v>
      </c>
      <c r="M246">
        <v>4.2114659595486197</v>
      </c>
      <c r="N246">
        <v>4.7265582414112197</v>
      </c>
      <c r="O246">
        <v>677.80708457144499</v>
      </c>
      <c r="P246">
        <v>28.416107935231398</v>
      </c>
      <c r="Q246">
        <v>592.776099482321</v>
      </c>
    </row>
    <row r="247" spans="1:17" x14ac:dyDescent="0.25">
      <c r="A247" s="55">
        <v>45499.958333333299</v>
      </c>
      <c r="B247">
        <v>16.912099999999999</v>
      </c>
      <c r="C247">
        <v>45.110999999999997</v>
      </c>
      <c r="D247">
        <v>945.03430000000003</v>
      </c>
      <c r="E247">
        <v>0</v>
      </c>
      <c r="F247">
        <v>12.34</v>
      </c>
      <c r="G247">
        <v>83.477000000000004</v>
      </c>
      <c r="H247">
        <v>289</v>
      </c>
      <c r="I247">
        <v>1.075</v>
      </c>
      <c r="J247">
        <v>0</v>
      </c>
      <c r="K247">
        <v>2.0956566313507201</v>
      </c>
      <c r="L247">
        <v>38.537340100045299</v>
      </c>
      <c r="M247">
        <v>5.0580219193952498</v>
      </c>
      <c r="N247">
        <v>5.8249594633383799</v>
      </c>
      <c r="O247">
        <v>654.94891133230999</v>
      </c>
      <c r="P247">
        <v>23.904483481131798</v>
      </c>
      <c r="Q247">
        <v>606.88012805204698</v>
      </c>
    </row>
    <row r="248" spans="1:17" x14ac:dyDescent="0.25">
      <c r="A248" s="55">
        <v>45500</v>
      </c>
      <c r="B248">
        <v>0</v>
      </c>
      <c r="C248">
        <v>25.731000000000002</v>
      </c>
      <c r="D248">
        <v>944.89930000000004</v>
      </c>
      <c r="E248">
        <v>0</v>
      </c>
      <c r="F248">
        <v>12.32</v>
      </c>
      <c r="G248">
        <v>82.477000000000004</v>
      </c>
      <c r="H248">
        <v>73</v>
      </c>
      <c r="I248">
        <v>0.84799999999999998</v>
      </c>
      <c r="J248">
        <v>0</v>
      </c>
      <c r="K248">
        <v>1.4710708892345901</v>
      </c>
      <c r="L248">
        <v>36.853585449683997</v>
      </c>
      <c r="M248">
        <v>4.4917725466802203</v>
      </c>
      <c r="N248">
        <v>4.1922319573467703</v>
      </c>
      <c r="O248">
        <v>661.20016641856398</v>
      </c>
      <c r="P248">
        <v>20.048318014748499</v>
      </c>
      <c r="Q248">
        <v>623.58807329364004</v>
      </c>
    </row>
    <row r="249" spans="1:17" x14ac:dyDescent="0.25">
      <c r="A249" s="55">
        <v>45500.041666666701</v>
      </c>
      <c r="B249">
        <v>26.7789</v>
      </c>
      <c r="C249">
        <v>52.6143</v>
      </c>
      <c r="D249">
        <v>944.39179999999999</v>
      </c>
      <c r="E249">
        <v>0</v>
      </c>
      <c r="F249">
        <v>12.06</v>
      </c>
      <c r="G249">
        <v>83.197999999999993</v>
      </c>
      <c r="H249">
        <v>170</v>
      </c>
      <c r="I249">
        <v>1.169</v>
      </c>
      <c r="J249">
        <v>0</v>
      </c>
      <c r="K249">
        <v>1.3252605329709299</v>
      </c>
      <c r="L249">
        <v>33.384985043173202</v>
      </c>
      <c r="M249">
        <v>4.4051709955609297</v>
      </c>
      <c r="N249">
        <v>3.8755344016800999</v>
      </c>
      <c r="O249">
        <v>649.34922228149799</v>
      </c>
      <c r="P249">
        <v>17.565417868164701</v>
      </c>
      <c r="Q249">
        <v>636.59099534222503</v>
      </c>
    </row>
    <row r="250" spans="1:17" x14ac:dyDescent="0.25">
      <c r="A250" s="55">
        <v>45500.083333333299</v>
      </c>
      <c r="B250">
        <v>18.616599999999998</v>
      </c>
      <c r="C250">
        <v>37.237200000000001</v>
      </c>
      <c r="D250">
        <v>943.85630000000003</v>
      </c>
      <c r="E250">
        <v>0</v>
      </c>
      <c r="F250">
        <v>11.59</v>
      </c>
      <c r="G250">
        <v>84.59</v>
      </c>
      <c r="H250">
        <v>105</v>
      </c>
      <c r="I250">
        <v>1.1519999999999999</v>
      </c>
      <c r="J250">
        <v>0</v>
      </c>
      <c r="K250">
        <v>0.77499740781776805</v>
      </c>
      <c r="L250">
        <v>21.1480712544234</v>
      </c>
      <c r="M250">
        <v>4.1162110628508497</v>
      </c>
      <c r="N250">
        <v>3.6323146693802699</v>
      </c>
      <c r="O250">
        <v>583.03228154277895</v>
      </c>
      <c r="P250">
        <v>17.258150120777302</v>
      </c>
      <c r="Q250">
        <v>633.74719301157199</v>
      </c>
    </row>
    <row r="251" spans="1:17" x14ac:dyDescent="0.25">
      <c r="A251" s="55">
        <v>45500.125</v>
      </c>
      <c r="B251">
        <v>24.207699999999999</v>
      </c>
      <c r="C251">
        <v>39.987499999999997</v>
      </c>
      <c r="D251">
        <v>942.84730000000002</v>
      </c>
      <c r="E251">
        <v>0</v>
      </c>
      <c r="F251">
        <v>11.38</v>
      </c>
      <c r="G251">
        <v>84.379000000000005</v>
      </c>
      <c r="H251">
        <v>271</v>
      </c>
      <c r="I251">
        <v>0.85599999999999998</v>
      </c>
      <c r="J251">
        <v>0</v>
      </c>
      <c r="K251">
        <v>0.81496599346502197</v>
      </c>
      <c r="L251">
        <v>22.4418117167418</v>
      </c>
      <c r="M251">
        <v>4.6870411563336702</v>
      </c>
      <c r="N251">
        <v>3.0512371170123598</v>
      </c>
      <c r="O251">
        <v>605.65960115670305</v>
      </c>
      <c r="P251">
        <v>16.368078559408001</v>
      </c>
      <c r="Q251">
        <v>637.15818128586204</v>
      </c>
    </row>
    <row r="252" spans="1:17" x14ac:dyDescent="0.25">
      <c r="A252" s="55">
        <v>45500.166666666701</v>
      </c>
      <c r="B252">
        <v>16.924399999999999</v>
      </c>
      <c r="C252">
        <v>33.287399999999998</v>
      </c>
      <c r="D252">
        <v>942.81439999999998</v>
      </c>
      <c r="E252">
        <v>0</v>
      </c>
      <c r="F252">
        <v>11.39</v>
      </c>
      <c r="G252">
        <v>84.6</v>
      </c>
      <c r="H252">
        <v>273</v>
      </c>
      <c r="I252">
        <v>0.98499999999999999</v>
      </c>
      <c r="J252">
        <v>0</v>
      </c>
      <c r="K252">
        <v>0.87304246751526904</v>
      </c>
      <c r="L252">
        <v>18.861719575326301</v>
      </c>
      <c r="M252">
        <v>4.4102519551318302</v>
      </c>
      <c r="N252">
        <v>3.9398400369548598</v>
      </c>
      <c r="O252">
        <v>572.50302021433595</v>
      </c>
      <c r="P252">
        <v>16.669699995503301</v>
      </c>
      <c r="Q252">
        <v>632.86879554019799</v>
      </c>
    </row>
    <row r="253" spans="1:17" x14ac:dyDescent="0.25">
      <c r="A253" s="55">
        <v>45500.208333333299</v>
      </c>
      <c r="B253">
        <v>20.258400000000002</v>
      </c>
      <c r="C253">
        <v>34.503</v>
      </c>
      <c r="D253">
        <v>943.19140000000004</v>
      </c>
      <c r="E253">
        <v>0</v>
      </c>
      <c r="F253">
        <v>11.15</v>
      </c>
      <c r="G253">
        <v>84.686000000000007</v>
      </c>
      <c r="H253">
        <v>168</v>
      </c>
      <c r="I253">
        <v>1.0289999999999999</v>
      </c>
      <c r="J253">
        <v>0</v>
      </c>
      <c r="K253">
        <v>1.26244057625853</v>
      </c>
      <c r="L253">
        <v>20.891967517210698</v>
      </c>
      <c r="M253">
        <v>3.60410271913049</v>
      </c>
      <c r="N253">
        <v>4.2621707623703298</v>
      </c>
      <c r="O253">
        <v>592.96230823792405</v>
      </c>
      <c r="P253">
        <v>17.5253018320767</v>
      </c>
      <c r="Q253">
        <v>624.68282446944499</v>
      </c>
    </row>
    <row r="254" spans="1:17" x14ac:dyDescent="0.25">
      <c r="A254" s="55">
        <v>45500.25</v>
      </c>
      <c r="B254">
        <v>23.717199999999998</v>
      </c>
      <c r="C254">
        <v>37.960700000000003</v>
      </c>
      <c r="D254">
        <v>943.72500000000002</v>
      </c>
      <c r="E254">
        <v>0</v>
      </c>
      <c r="F254">
        <v>11.11</v>
      </c>
      <c r="G254">
        <v>84.587999999999994</v>
      </c>
      <c r="H254">
        <v>147</v>
      </c>
      <c r="I254">
        <v>0.92200000000000004</v>
      </c>
      <c r="J254">
        <v>0</v>
      </c>
      <c r="K254">
        <v>2.7350877605152002</v>
      </c>
      <c r="L254">
        <v>28.956404688449702</v>
      </c>
      <c r="M254">
        <v>3.9300305612958599</v>
      </c>
      <c r="N254">
        <v>4.0947180688460199</v>
      </c>
      <c r="O254">
        <v>633.65747385713098</v>
      </c>
      <c r="P254">
        <v>18.0033273270301</v>
      </c>
      <c r="Q254">
        <v>619.16412313015599</v>
      </c>
    </row>
    <row r="255" spans="1:17" x14ac:dyDescent="0.25">
      <c r="A255" s="55">
        <v>45500.291666666701</v>
      </c>
      <c r="B255">
        <v>27.592400000000001</v>
      </c>
      <c r="C255">
        <v>39.585700000000003</v>
      </c>
      <c r="D255">
        <v>944.38930000000005</v>
      </c>
      <c r="E255">
        <v>0</v>
      </c>
      <c r="F255">
        <v>10.81</v>
      </c>
      <c r="G255">
        <v>84.891000000000005</v>
      </c>
      <c r="H255">
        <v>175</v>
      </c>
      <c r="I255">
        <v>0.88800000000000001</v>
      </c>
      <c r="J255">
        <v>0</v>
      </c>
      <c r="K255">
        <v>1.8063813476811299</v>
      </c>
      <c r="L255">
        <v>23.643244244695801</v>
      </c>
      <c r="M255">
        <v>3.7961237051406802</v>
      </c>
      <c r="N255">
        <v>4.6853328576548003</v>
      </c>
      <c r="O255">
        <v>604.34375839514701</v>
      </c>
      <c r="P255">
        <v>18.689677916643699</v>
      </c>
      <c r="Q255">
        <v>612.83847901300999</v>
      </c>
    </row>
    <row r="256" spans="1:17" x14ac:dyDescent="0.25">
      <c r="A256" s="55">
        <v>45500.333333333299</v>
      </c>
      <c r="B256">
        <v>21.3841</v>
      </c>
      <c r="C256">
        <v>36.498399999999997</v>
      </c>
      <c r="D256">
        <v>945.05330000000004</v>
      </c>
      <c r="E256">
        <v>0</v>
      </c>
      <c r="F256">
        <v>10.96</v>
      </c>
      <c r="G256">
        <v>83.426000000000002</v>
      </c>
      <c r="H256">
        <v>227</v>
      </c>
      <c r="I256">
        <v>1.038</v>
      </c>
      <c r="J256">
        <v>3.3000000000000002E-2</v>
      </c>
      <c r="K256">
        <v>5.3785541395528202</v>
      </c>
      <c r="L256">
        <v>30.015594977691698</v>
      </c>
      <c r="M256">
        <v>3.8982169448485702</v>
      </c>
      <c r="N256">
        <v>6.2612758390082899</v>
      </c>
      <c r="O256">
        <v>639.75413946221704</v>
      </c>
      <c r="P256">
        <v>19.165835125189101</v>
      </c>
      <c r="Q256">
        <v>610.15772564346696</v>
      </c>
    </row>
    <row r="257" spans="1:17" x14ac:dyDescent="0.25">
      <c r="A257" s="55">
        <v>45500.375</v>
      </c>
      <c r="B257">
        <v>22.162199999999999</v>
      </c>
      <c r="C257">
        <v>37.718600000000002</v>
      </c>
      <c r="D257">
        <v>945.77639999999997</v>
      </c>
      <c r="E257">
        <v>0</v>
      </c>
      <c r="F257">
        <v>11.12</v>
      </c>
      <c r="G257">
        <v>82.287999999999997</v>
      </c>
      <c r="H257">
        <v>246</v>
      </c>
      <c r="I257">
        <v>0.80800000000000005</v>
      </c>
      <c r="J257">
        <v>8.1000000000000003E-2</v>
      </c>
      <c r="K257">
        <v>4.9114776841482302</v>
      </c>
      <c r="L257">
        <v>26.602477131566999</v>
      </c>
      <c r="M257">
        <v>4.1267317920242004</v>
      </c>
      <c r="N257">
        <v>6.4995214392271903</v>
      </c>
      <c r="O257">
        <v>639.27525560277604</v>
      </c>
      <c r="P257">
        <v>19.890679478827899</v>
      </c>
      <c r="Q257">
        <v>608.89847980862703</v>
      </c>
    </row>
    <row r="258" spans="1:17" x14ac:dyDescent="0.25">
      <c r="A258" s="55">
        <v>45500.416666666701</v>
      </c>
      <c r="B258">
        <v>24.137699999999999</v>
      </c>
      <c r="C258">
        <v>44.719700000000003</v>
      </c>
      <c r="D258">
        <v>946.03210000000001</v>
      </c>
      <c r="E258">
        <v>0</v>
      </c>
      <c r="F258">
        <v>11.75</v>
      </c>
      <c r="G258">
        <v>77.480999999999995</v>
      </c>
      <c r="H258">
        <v>130</v>
      </c>
      <c r="I258">
        <v>0.96199999999999997</v>
      </c>
      <c r="J258">
        <v>0.16900000000000001</v>
      </c>
      <c r="K258">
        <v>7.7291915176609596</v>
      </c>
      <c r="L258">
        <v>29.7591903181176</v>
      </c>
      <c r="M258">
        <v>4.4636858402686999</v>
      </c>
      <c r="N258">
        <v>5.7707121640558201</v>
      </c>
      <c r="O258">
        <v>667.73197278545604</v>
      </c>
      <c r="P258">
        <v>19.718118688937398</v>
      </c>
      <c r="Q258">
        <v>619.48594121396104</v>
      </c>
    </row>
    <row r="259" spans="1:17" x14ac:dyDescent="0.25">
      <c r="A259" s="55">
        <v>45500.458333333299</v>
      </c>
      <c r="B259">
        <v>17.0503</v>
      </c>
      <c r="C259">
        <v>47.179499999999997</v>
      </c>
      <c r="D259">
        <v>945.51009999999997</v>
      </c>
      <c r="E259">
        <v>0</v>
      </c>
      <c r="F259">
        <v>13.67</v>
      </c>
      <c r="G259">
        <v>65.745000000000005</v>
      </c>
      <c r="H259">
        <v>233</v>
      </c>
      <c r="I259">
        <v>1.1719999999999999</v>
      </c>
      <c r="J259">
        <v>0.64200000000000002</v>
      </c>
      <c r="K259">
        <v>15.1469316727348</v>
      </c>
      <c r="L259">
        <v>31.122425038275502</v>
      </c>
      <c r="M259">
        <v>5.1331755971720696</v>
      </c>
      <c r="N259">
        <v>4.9072404542936097</v>
      </c>
      <c r="O259">
        <v>730.17283993302306</v>
      </c>
      <c r="P259">
        <v>20.530895633562402</v>
      </c>
      <c r="Q259">
        <v>635.050096061001</v>
      </c>
    </row>
    <row r="260" spans="1:17" x14ac:dyDescent="0.25">
      <c r="A260" s="55">
        <v>45500.5</v>
      </c>
      <c r="B260">
        <v>32.960099999999997</v>
      </c>
      <c r="C260">
        <v>66.133600000000001</v>
      </c>
      <c r="D260">
        <v>944.36919999999998</v>
      </c>
      <c r="E260">
        <v>0</v>
      </c>
      <c r="F260">
        <v>16.350000000000001</v>
      </c>
      <c r="G260">
        <v>57.515000000000001</v>
      </c>
      <c r="H260">
        <v>290</v>
      </c>
      <c r="I260">
        <v>1.2509999999999999</v>
      </c>
      <c r="J260">
        <v>0.81799999999999995</v>
      </c>
      <c r="K260">
        <v>16.9196686285323</v>
      </c>
      <c r="L260">
        <v>40.8818638331337</v>
      </c>
      <c r="M260">
        <v>4.7073859470278796</v>
      </c>
      <c r="N260">
        <v>4.6709482807350602</v>
      </c>
      <c r="O260">
        <v>797.91452313447701</v>
      </c>
      <c r="P260">
        <v>21.8711587298891</v>
      </c>
      <c r="Q260">
        <v>663.22653392601899</v>
      </c>
    </row>
    <row r="261" spans="1:17" x14ac:dyDescent="0.25">
      <c r="A261" s="55">
        <v>45500.541666666701</v>
      </c>
      <c r="B261">
        <v>37.078099999999999</v>
      </c>
      <c r="C261">
        <v>62.194699999999997</v>
      </c>
      <c r="D261">
        <v>943.51530000000002</v>
      </c>
      <c r="E261">
        <v>0</v>
      </c>
      <c r="F261">
        <v>17.93</v>
      </c>
      <c r="G261">
        <v>55.805</v>
      </c>
      <c r="H261">
        <v>259</v>
      </c>
      <c r="I261">
        <v>1.823</v>
      </c>
      <c r="J261">
        <v>0.80100000000000005</v>
      </c>
      <c r="K261">
        <v>7.7174864537694301</v>
      </c>
      <c r="L261">
        <v>26.542856888711398</v>
      </c>
      <c r="M261">
        <v>5.35232733586008</v>
      </c>
      <c r="N261">
        <v>2.5654413636231799</v>
      </c>
      <c r="O261">
        <v>643.000633077472</v>
      </c>
      <c r="P261">
        <v>24.9536914942801</v>
      </c>
      <c r="Q261">
        <v>669.48132453096196</v>
      </c>
    </row>
    <row r="262" spans="1:17" x14ac:dyDescent="0.25">
      <c r="A262" s="55">
        <v>45500.583333333299</v>
      </c>
      <c r="B262">
        <v>23.476600000000001</v>
      </c>
      <c r="C262">
        <v>41.353700000000003</v>
      </c>
      <c r="D262">
        <v>943.04390000000001</v>
      </c>
      <c r="E262">
        <v>0</v>
      </c>
      <c r="F262">
        <v>18.68</v>
      </c>
      <c r="G262">
        <v>54.128999999999998</v>
      </c>
      <c r="H262">
        <v>282</v>
      </c>
      <c r="I262">
        <v>2.089</v>
      </c>
      <c r="J262">
        <v>0.70299999999999996</v>
      </c>
      <c r="K262">
        <v>5.0362625955260203</v>
      </c>
      <c r="L262">
        <v>17.475439844578201</v>
      </c>
      <c r="M262">
        <v>4.8802092868243099</v>
      </c>
      <c r="N262">
        <v>1.63416819298647</v>
      </c>
      <c r="O262">
        <v>564.21908521681303</v>
      </c>
      <c r="P262">
        <v>28.398956344887502</v>
      </c>
      <c r="Q262">
        <v>660.80152595092204</v>
      </c>
    </row>
    <row r="263" spans="1:17" x14ac:dyDescent="0.25">
      <c r="A263" s="55">
        <v>45500.625</v>
      </c>
      <c r="B263">
        <v>12.7699</v>
      </c>
      <c r="C263">
        <v>28.988299999999999</v>
      </c>
      <c r="D263">
        <v>943.02970000000005</v>
      </c>
      <c r="E263">
        <v>0</v>
      </c>
      <c r="F263">
        <v>18.87</v>
      </c>
      <c r="G263">
        <v>54.256</v>
      </c>
      <c r="H263">
        <v>257</v>
      </c>
      <c r="I263">
        <v>1.9970000000000001</v>
      </c>
      <c r="J263">
        <v>0.52900000000000003</v>
      </c>
      <c r="K263">
        <v>4.5499516607859398</v>
      </c>
      <c r="L263">
        <v>16.608217333507199</v>
      </c>
      <c r="M263">
        <v>4.0851648284418403</v>
      </c>
      <c r="N263">
        <v>1.79838003742948</v>
      </c>
      <c r="O263">
        <v>534.90433915828703</v>
      </c>
      <c r="P263">
        <v>31.291578298729899</v>
      </c>
      <c r="Q263">
        <v>652.121598546315</v>
      </c>
    </row>
    <row r="264" spans="1:17" x14ac:dyDescent="0.25">
      <c r="A264" s="55">
        <v>45500.666666666701</v>
      </c>
      <c r="B264">
        <v>4.9277300000000004</v>
      </c>
      <c r="C264">
        <v>27.2803</v>
      </c>
      <c r="D264">
        <v>943.06259999999997</v>
      </c>
      <c r="E264">
        <v>0</v>
      </c>
      <c r="F264">
        <v>18.14</v>
      </c>
      <c r="G264">
        <v>61.375999999999998</v>
      </c>
      <c r="H264">
        <v>254</v>
      </c>
      <c r="I264">
        <v>2.3079999999999998</v>
      </c>
      <c r="J264">
        <v>0.315</v>
      </c>
      <c r="K264">
        <v>5.5737154102390898</v>
      </c>
      <c r="L264">
        <v>21.719880164056899</v>
      </c>
      <c r="M264">
        <v>4.76420626552824</v>
      </c>
      <c r="N264">
        <v>3.2517601256461202</v>
      </c>
      <c r="O264">
        <v>559.253213038789</v>
      </c>
      <c r="P264">
        <v>34.272761247100199</v>
      </c>
      <c r="Q264">
        <v>642.05898274338699</v>
      </c>
    </row>
    <row r="265" spans="1:17" x14ac:dyDescent="0.25">
      <c r="A265" s="55">
        <v>45500.708333333299</v>
      </c>
      <c r="B265">
        <v>5.5742000000000003</v>
      </c>
      <c r="C265">
        <v>28.780100000000001</v>
      </c>
      <c r="D265">
        <v>943.37639999999999</v>
      </c>
      <c r="E265">
        <v>0</v>
      </c>
      <c r="F265">
        <v>16.28</v>
      </c>
      <c r="G265">
        <v>70.882000000000005</v>
      </c>
      <c r="H265">
        <v>281</v>
      </c>
      <c r="I265">
        <v>2.2349999999999999</v>
      </c>
      <c r="J265">
        <v>0.111</v>
      </c>
      <c r="K265">
        <v>6.7489555912142496</v>
      </c>
      <c r="L265">
        <v>30.272620289636301</v>
      </c>
      <c r="M265">
        <v>4.8204294403264596</v>
      </c>
      <c r="N265">
        <v>5.1358958721279198</v>
      </c>
      <c r="O265">
        <v>603.23964596742701</v>
      </c>
      <c r="P265">
        <v>35.991469461528098</v>
      </c>
      <c r="Q265">
        <v>637.55453153896804</v>
      </c>
    </row>
    <row r="266" spans="1:17" x14ac:dyDescent="0.25">
      <c r="A266" s="55">
        <v>45500.75</v>
      </c>
      <c r="B266">
        <v>9.5443999999999996</v>
      </c>
      <c r="C266">
        <v>28.720600000000001</v>
      </c>
      <c r="D266">
        <v>943.77919999999995</v>
      </c>
      <c r="E266">
        <v>0</v>
      </c>
      <c r="F266">
        <v>13.59</v>
      </c>
      <c r="G266">
        <v>78.713999999999999</v>
      </c>
      <c r="H266">
        <v>255</v>
      </c>
      <c r="I266">
        <v>2.226</v>
      </c>
      <c r="J266">
        <v>0</v>
      </c>
      <c r="K266">
        <v>5.44501490842514</v>
      </c>
      <c r="L266">
        <v>29.0995120789506</v>
      </c>
      <c r="M266">
        <v>4.6464013369204302</v>
      </c>
      <c r="N266">
        <v>4.8938102976751203</v>
      </c>
      <c r="O266">
        <v>612.42626902424399</v>
      </c>
      <c r="P266">
        <v>36.987726995292803</v>
      </c>
      <c r="Q266">
        <v>630.64131856881602</v>
      </c>
    </row>
    <row r="267" spans="1:17" x14ac:dyDescent="0.25">
      <c r="A267" s="55">
        <v>45500.791666666701</v>
      </c>
      <c r="B267">
        <v>5.8125900000000001</v>
      </c>
      <c r="C267">
        <v>21.128299999999999</v>
      </c>
      <c r="D267">
        <v>944.11260000000004</v>
      </c>
      <c r="E267">
        <v>0</v>
      </c>
      <c r="F267">
        <v>12.24</v>
      </c>
      <c r="G267">
        <v>80.504999999999995</v>
      </c>
      <c r="H267">
        <v>175</v>
      </c>
      <c r="I267">
        <v>1.518</v>
      </c>
      <c r="J267">
        <v>0</v>
      </c>
      <c r="K267">
        <v>3.8928954679038301</v>
      </c>
      <c r="L267">
        <v>29.830302033649801</v>
      </c>
      <c r="M267">
        <v>4.0584505049247301</v>
      </c>
      <c r="N267">
        <v>6.4186729831690004</v>
      </c>
      <c r="O267">
        <v>630.50167273749503</v>
      </c>
      <c r="P267">
        <v>36.929728438902202</v>
      </c>
      <c r="Q267">
        <v>618.182422669375</v>
      </c>
    </row>
    <row r="268" spans="1:17" x14ac:dyDescent="0.25">
      <c r="A268" s="55">
        <v>45500.833333333299</v>
      </c>
      <c r="B268">
        <v>24.781700000000001</v>
      </c>
      <c r="C268">
        <v>41.644500000000001</v>
      </c>
      <c r="D268">
        <v>944.26919999999996</v>
      </c>
      <c r="E268">
        <v>0</v>
      </c>
      <c r="F268">
        <v>12.23</v>
      </c>
      <c r="G268">
        <v>81.063999999999993</v>
      </c>
      <c r="H268">
        <v>312</v>
      </c>
      <c r="I268">
        <v>1.38</v>
      </c>
      <c r="J268">
        <v>0</v>
      </c>
      <c r="K268">
        <v>8.6154974344343493</v>
      </c>
      <c r="L268">
        <v>42.703704232089798</v>
      </c>
      <c r="M268">
        <v>4.5829469614133203</v>
      </c>
      <c r="N268">
        <v>4.9950220423503104</v>
      </c>
      <c r="O268">
        <v>711.89406516899101</v>
      </c>
      <c r="P268">
        <v>34.839438980186998</v>
      </c>
      <c r="Q268">
        <v>607.42986542368999</v>
      </c>
    </row>
    <row r="269" spans="1:17" x14ac:dyDescent="0.25">
      <c r="A269" s="55">
        <v>45500.875</v>
      </c>
      <c r="B269">
        <v>20.751999999999999</v>
      </c>
      <c r="C269">
        <v>37.850499999999997</v>
      </c>
      <c r="D269">
        <v>944.71420000000001</v>
      </c>
      <c r="E269">
        <v>0</v>
      </c>
      <c r="F269">
        <v>12.07</v>
      </c>
      <c r="G269">
        <v>81.510000000000005</v>
      </c>
      <c r="H269">
        <v>240</v>
      </c>
      <c r="I269">
        <v>1.0109999999999999</v>
      </c>
      <c r="J269">
        <v>0</v>
      </c>
      <c r="K269">
        <v>6.8635467192197197</v>
      </c>
      <c r="L269">
        <v>39.124138704806803</v>
      </c>
      <c r="M269">
        <v>4.0376473802486101</v>
      </c>
      <c r="N269">
        <v>4.57338423291921</v>
      </c>
      <c r="O269">
        <v>663.70703524947498</v>
      </c>
      <c r="P269">
        <v>31.4366492543734</v>
      </c>
      <c r="Q269">
        <v>610.01816569518996</v>
      </c>
    </row>
    <row r="270" spans="1:17" x14ac:dyDescent="0.25">
      <c r="A270" s="55">
        <v>45500.916666666701</v>
      </c>
      <c r="B270">
        <v>20.620899999999999</v>
      </c>
      <c r="C270">
        <v>37.419699999999999</v>
      </c>
      <c r="D270">
        <v>944.78660000000002</v>
      </c>
      <c r="E270">
        <v>0</v>
      </c>
      <c r="F270">
        <v>11.98</v>
      </c>
      <c r="G270">
        <v>82.188000000000002</v>
      </c>
      <c r="H270">
        <v>336</v>
      </c>
      <c r="I270">
        <v>1.137</v>
      </c>
      <c r="J270">
        <v>0</v>
      </c>
      <c r="K270">
        <v>3.0258657378828699</v>
      </c>
      <c r="L270">
        <v>38.0928589645861</v>
      </c>
      <c r="M270">
        <v>3.9794782503157702</v>
      </c>
      <c r="N270">
        <v>4.4536539477713104</v>
      </c>
      <c r="O270">
        <v>674.83644729703099</v>
      </c>
      <c r="P270">
        <v>28.136903973803602</v>
      </c>
      <c r="Q270">
        <v>623.84533595521702</v>
      </c>
    </row>
    <row r="271" spans="1:17" x14ac:dyDescent="0.25">
      <c r="A271" s="55">
        <v>45500.958333333299</v>
      </c>
      <c r="B271">
        <v>10.556900000000001</v>
      </c>
      <c r="C271">
        <v>30.720400000000001</v>
      </c>
      <c r="D271">
        <v>944.73249999999996</v>
      </c>
      <c r="E271">
        <v>0</v>
      </c>
      <c r="F271">
        <v>11.98</v>
      </c>
      <c r="G271">
        <v>80.712999999999994</v>
      </c>
      <c r="H271">
        <v>246</v>
      </c>
      <c r="I271">
        <v>0.72599999999999998</v>
      </c>
      <c r="J271">
        <v>0</v>
      </c>
      <c r="K271">
        <v>1.5458571945386801</v>
      </c>
      <c r="L271">
        <v>37.807283643602197</v>
      </c>
      <c r="M271">
        <v>4.7901846356229703</v>
      </c>
      <c r="N271">
        <v>3.8448898467815402</v>
      </c>
      <c r="O271">
        <v>689.70761185321203</v>
      </c>
      <c r="P271">
        <v>24.728385768397199</v>
      </c>
      <c r="Q271">
        <v>643.19574504208299</v>
      </c>
    </row>
    <row r="272" spans="1:17" x14ac:dyDescent="0.25">
      <c r="A272" s="55">
        <v>45501</v>
      </c>
      <c r="B272">
        <v>16.0731</v>
      </c>
      <c r="C272">
        <v>33.438600000000001</v>
      </c>
      <c r="D272">
        <v>944.59280000000001</v>
      </c>
      <c r="E272">
        <v>0</v>
      </c>
      <c r="F272">
        <v>11.86</v>
      </c>
      <c r="G272">
        <v>81.911000000000001</v>
      </c>
      <c r="H272">
        <v>216</v>
      </c>
      <c r="I272">
        <v>1</v>
      </c>
      <c r="J272">
        <v>0</v>
      </c>
      <c r="K272">
        <v>1.53351793257211</v>
      </c>
      <c r="L272">
        <v>32.493502547477902</v>
      </c>
      <c r="M272">
        <v>3.6678739998479499</v>
      </c>
      <c r="N272">
        <v>4.6607868394840297</v>
      </c>
      <c r="O272">
        <v>673.09691484634698</v>
      </c>
      <c r="P272">
        <v>21.7440838584983</v>
      </c>
      <c r="Q272">
        <v>657.42620776802801</v>
      </c>
    </row>
    <row r="273" spans="1:17" x14ac:dyDescent="0.25">
      <c r="A273" s="55">
        <v>45501.041666666701</v>
      </c>
      <c r="B273">
        <v>21.9818</v>
      </c>
      <c r="C273">
        <v>34.744799999999998</v>
      </c>
      <c r="D273">
        <v>944.02890000000002</v>
      </c>
      <c r="E273">
        <v>0</v>
      </c>
      <c r="F273">
        <v>11.62</v>
      </c>
      <c r="G273">
        <v>82.212999999999994</v>
      </c>
      <c r="H273">
        <v>254</v>
      </c>
      <c r="I273">
        <v>0.999</v>
      </c>
      <c r="J273">
        <v>0</v>
      </c>
      <c r="K273">
        <v>1.29822922004764</v>
      </c>
      <c r="L273">
        <v>25.824461173773201</v>
      </c>
      <c r="M273">
        <v>3.86267641836552</v>
      </c>
      <c r="N273">
        <v>4.17899129147421</v>
      </c>
      <c r="O273">
        <v>647.85577338268797</v>
      </c>
      <c r="P273">
        <v>20.0370925984761</v>
      </c>
      <c r="Q273">
        <v>663.00322369493495</v>
      </c>
    </row>
    <row r="274" spans="1:17" x14ac:dyDescent="0.25">
      <c r="A274" s="55">
        <v>45501.083333333299</v>
      </c>
      <c r="B274">
        <v>30.310300000000002</v>
      </c>
      <c r="C274">
        <v>39.1999</v>
      </c>
      <c r="D274">
        <v>943.54229999999995</v>
      </c>
      <c r="E274">
        <v>0</v>
      </c>
      <c r="F274">
        <v>11.34</v>
      </c>
      <c r="G274">
        <v>83.108999999999995</v>
      </c>
      <c r="H274">
        <v>131</v>
      </c>
      <c r="I274">
        <v>0.91400000000000003</v>
      </c>
      <c r="J274">
        <v>0</v>
      </c>
      <c r="K274">
        <v>0.83868083072941202</v>
      </c>
      <c r="L274">
        <v>20.040526503231298</v>
      </c>
      <c r="M274">
        <v>3.71000929756788</v>
      </c>
      <c r="N274">
        <v>3.6227189137384399</v>
      </c>
      <c r="O274">
        <v>619.28924041301605</v>
      </c>
      <c r="P274">
        <v>19.4344849976254</v>
      </c>
      <c r="Q274">
        <v>663.86109511853203</v>
      </c>
    </row>
    <row r="275" spans="1:17" x14ac:dyDescent="0.25">
      <c r="A275" s="55">
        <v>45501.125</v>
      </c>
      <c r="B275">
        <v>16.447399999999998</v>
      </c>
      <c r="C275">
        <v>27.127700000000001</v>
      </c>
      <c r="D275">
        <v>942.81460000000004</v>
      </c>
      <c r="E275">
        <v>0</v>
      </c>
      <c r="F275">
        <v>11.16</v>
      </c>
      <c r="G275">
        <v>82.957999999999998</v>
      </c>
      <c r="H275">
        <v>281</v>
      </c>
      <c r="I275">
        <v>0.97399999999999998</v>
      </c>
      <c r="J275">
        <v>0</v>
      </c>
      <c r="K275">
        <v>0.75473753937024302</v>
      </c>
      <c r="L275">
        <v>18.637154382354701</v>
      </c>
      <c r="M275">
        <v>3.90072599601812</v>
      </c>
      <c r="N275">
        <v>3.78519886849613</v>
      </c>
      <c r="O275">
        <v>609.80397338072703</v>
      </c>
      <c r="P275">
        <v>19.1876244415934</v>
      </c>
      <c r="Q275">
        <v>661.27388269893595</v>
      </c>
    </row>
    <row r="276" spans="1:17" x14ac:dyDescent="0.25">
      <c r="A276" s="55">
        <v>45501.166666666701</v>
      </c>
      <c r="B276">
        <v>18.056100000000001</v>
      </c>
      <c r="C276">
        <v>29.6708</v>
      </c>
      <c r="D276">
        <v>942.37670000000003</v>
      </c>
      <c r="E276">
        <v>0</v>
      </c>
      <c r="F276">
        <v>11.26</v>
      </c>
      <c r="G276">
        <v>80.661000000000001</v>
      </c>
      <c r="H276">
        <v>342</v>
      </c>
      <c r="I276">
        <v>0.70399999999999996</v>
      </c>
      <c r="J276">
        <v>0</v>
      </c>
      <c r="K276">
        <v>0.81941887356628895</v>
      </c>
      <c r="L276">
        <v>22.106189245524899</v>
      </c>
      <c r="M276">
        <v>3.3374466275058698</v>
      </c>
      <c r="N276">
        <v>3.9582262125682801</v>
      </c>
      <c r="O276">
        <v>634.14895389651804</v>
      </c>
      <c r="P276">
        <v>19.664810348208299</v>
      </c>
      <c r="Q276">
        <v>651.55574378987706</v>
      </c>
    </row>
    <row r="277" spans="1:17" x14ac:dyDescent="0.25">
      <c r="A277" s="55">
        <v>45501.208333333299</v>
      </c>
      <c r="B277">
        <v>0</v>
      </c>
      <c r="C277">
        <v>5.3728600000000002</v>
      </c>
      <c r="D277">
        <v>942.34140000000002</v>
      </c>
      <c r="E277">
        <v>0</v>
      </c>
      <c r="F277">
        <v>11.06</v>
      </c>
      <c r="G277">
        <v>81.197999999999993</v>
      </c>
      <c r="H277">
        <v>27</v>
      </c>
      <c r="I277">
        <v>1.1930000000000001</v>
      </c>
      <c r="J277">
        <v>0</v>
      </c>
      <c r="K277">
        <v>2.0455476232910299</v>
      </c>
      <c r="L277">
        <v>20.820855801678501</v>
      </c>
      <c r="M277">
        <v>4.0258354587719296</v>
      </c>
      <c r="N277">
        <v>2.08879689861145</v>
      </c>
      <c r="O277">
        <v>644.37567788477998</v>
      </c>
      <c r="P277">
        <v>20.044640554053402</v>
      </c>
      <c r="Q277">
        <v>649.13932411928999</v>
      </c>
    </row>
    <row r="278" spans="1:17" x14ac:dyDescent="0.25">
      <c r="A278" s="55">
        <v>45501.25</v>
      </c>
      <c r="B278">
        <v>13.7851</v>
      </c>
      <c r="C278">
        <v>21.444700000000001</v>
      </c>
      <c r="D278">
        <v>942.65279999999996</v>
      </c>
      <c r="E278">
        <v>0</v>
      </c>
      <c r="F278">
        <v>10.95</v>
      </c>
      <c r="G278">
        <v>81.634</v>
      </c>
      <c r="H278">
        <v>313</v>
      </c>
      <c r="I278">
        <v>1.1950000000000001</v>
      </c>
      <c r="J278">
        <v>0</v>
      </c>
      <c r="K278">
        <v>1.578739812719</v>
      </c>
      <c r="L278">
        <v>19.220400222486798</v>
      </c>
      <c r="M278">
        <v>3.5720429118586301</v>
      </c>
      <c r="N278">
        <v>2.2528568717948501</v>
      </c>
      <c r="O278">
        <v>615.00470705939904</v>
      </c>
      <c r="P278">
        <v>20.815169501784599</v>
      </c>
      <c r="Q278">
        <v>641.66035658958594</v>
      </c>
    </row>
    <row r="279" spans="1:17" x14ac:dyDescent="0.25">
      <c r="A279" s="55">
        <v>45501.291666666701</v>
      </c>
      <c r="B279">
        <v>9.9156600000000008</v>
      </c>
      <c r="C279">
        <v>16.8018</v>
      </c>
      <c r="D279">
        <v>943.08510000000001</v>
      </c>
      <c r="E279">
        <v>0</v>
      </c>
      <c r="F279">
        <v>10.74</v>
      </c>
      <c r="G279">
        <v>81.888000000000005</v>
      </c>
      <c r="H279">
        <v>124</v>
      </c>
      <c r="I279">
        <v>0.88800000000000001</v>
      </c>
      <c r="J279">
        <v>3.0000000000000001E-3</v>
      </c>
      <c r="K279">
        <v>1.30101625684932</v>
      </c>
      <c r="L279">
        <v>15.676157338139699</v>
      </c>
      <c r="M279">
        <v>3.4561315573589502</v>
      </c>
      <c r="N279">
        <v>1.2376518405354999</v>
      </c>
      <c r="O279">
        <v>588.53452196509204</v>
      </c>
      <c r="P279">
        <v>22.2083372104136</v>
      </c>
      <c r="Q279">
        <v>629.01372035357099</v>
      </c>
    </row>
    <row r="280" spans="1:17" x14ac:dyDescent="0.25">
      <c r="A280" s="55">
        <v>45501.333333333299</v>
      </c>
      <c r="B280">
        <v>11.370200000000001</v>
      </c>
      <c r="C280">
        <v>18.784600000000001</v>
      </c>
      <c r="D280">
        <v>943.59929999999997</v>
      </c>
      <c r="E280">
        <v>0</v>
      </c>
      <c r="F280">
        <v>11.21</v>
      </c>
      <c r="G280">
        <v>76.712000000000003</v>
      </c>
      <c r="H280">
        <v>146</v>
      </c>
      <c r="I280">
        <v>0.88</v>
      </c>
      <c r="J280">
        <v>0.125</v>
      </c>
      <c r="K280">
        <v>2.4712110670651</v>
      </c>
      <c r="L280">
        <v>15.9087308274544</v>
      </c>
      <c r="M280">
        <v>4.0130492502022701</v>
      </c>
      <c r="N280">
        <v>1.36135822672524</v>
      </c>
      <c r="O280">
        <v>600.59628035018</v>
      </c>
      <c r="P280">
        <v>23.4107545201554</v>
      </c>
      <c r="Q280">
        <v>619.95114104155004</v>
      </c>
    </row>
    <row r="281" spans="1:17" x14ac:dyDescent="0.25">
      <c r="A281" s="55">
        <v>45501.375</v>
      </c>
      <c r="B281">
        <v>13.2117</v>
      </c>
      <c r="C281">
        <v>26.6282</v>
      </c>
      <c r="D281">
        <v>943.52589999999998</v>
      </c>
      <c r="E281">
        <v>0</v>
      </c>
      <c r="F281">
        <v>13.48</v>
      </c>
      <c r="G281">
        <v>66.433000000000007</v>
      </c>
      <c r="H281">
        <v>276</v>
      </c>
      <c r="I281">
        <v>1.228</v>
      </c>
      <c r="J281">
        <v>0.51700000000000002</v>
      </c>
      <c r="K281">
        <v>5.48463695450529</v>
      </c>
      <c r="L281">
        <v>15.1127592085078</v>
      </c>
      <c r="M281">
        <v>4.6140665292594303</v>
      </c>
      <c r="N281">
        <v>0.84074438475816904</v>
      </c>
      <c r="O281">
        <v>617.66227200676803</v>
      </c>
      <c r="P281">
        <v>24.655457109124502</v>
      </c>
      <c r="Q281">
        <v>616.17695336956001</v>
      </c>
    </row>
    <row r="282" spans="1:17" x14ac:dyDescent="0.25">
      <c r="A282" s="55">
        <v>45501.416666666701</v>
      </c>
      <c r="B282">
        <v>24.4206</v>
      </c>
      <c r="C282">
        <v>36.2789</v>
      </c>
      <c r="D282">
        <v>943.88930000000005</v>
      </c>
      <c r="E282">
        <v>0</v>
      </c>
      <c r="F282">
        <v>15.19</v>
      </c>
      <c r="G282">
        <v>62.045999999999999</v>
      </c>
      <c r="H282">
        <v>109</v>
      </c>
      <c r="I282">
        <v>1.6559999999999999</v>
      </c>
      <c r="J282">
        <v>0.69099999999999995</v>
      </c>
      <c r="K282">
        <v>7.9651450954787899</v>
      </c>
      <c r="L282">
        <v>19.6972305117982</v>
      </c>
      <c r="M282">
        <v>4.6219551118509496</v>
      </c>
      <c r="N282">
        <v>0.59095865878009002</v>
      </c>
      <c r="O282">
        <v>640.94424944575701</v>
      </c>
      <c r="P282">
        <v>25.744064454555598</v>
      </c>
      <c r="Q282">
        <v>618.88382949865297</v>
      </c>
    </row>
    <row r="283" spans="1:17" x14ac:dyDescent="0.25">
      <c r="A283" s="55">
        <v>45501.458333333299</v>
      </c>
      <c r="B283">
        <v>19.726299999999998</v>
      </c>
      <c r="C283">
        <v>33.482700000000001</v>
      </c>
      <c r="D283">
        <v>943.46479999999997</v>
      </c>
      <c r="E283">
        <v>0</v>
      </c>
      <c r="F283">
        <v>16.79</v>
      </c>
      <c r="G283">
        <v>55.11</v>
      </c>
      <c r="H283">
        <v>292</v>
      </c>
      <c r="I283">
        <v>1.48</v>
      </c>
      <c r="J283">
        <v>0.79400000000000004</v>
      </c>
      <c r="K283">
        <v>5.5736540758024402</v>
      </c>
      <c r="L283">
        <v>17.718447816775001</v>
      </c>
      <c r="M283">
        <v>4.2953306020330704</v>
      </c>
      <c r="N283">
        <v>1.0709342596403</v>
      </c>
      <c r="O283">
        <v>614.00182211416302</v>
      </c>
      <c r="P283">
        <v>27.967043209747398</v>
      </c>
      <c r="Q283">
        <v>619.40856059033194</v>
      </c>
    </row>
    <row r="284" spans="1:17" x14ac:dyDescent="0.25">
      <c r="A284" s="55">
        <v>45501.5</v>
      </c>
      <c r="B284">
        <v>50.838799999999999</v>
      </c>
      <c r="C284">
        <v>64.422300000000007</v>
      </c>
      <c r="D284">
        <v>942.95010000000002</v>
      </c>
      <c r="E284">
        <v>0</v>
      </c>
      <c r="F284">
        <v>18.440000000000001</v>
      </c>
      <c r="G284">
        <v>52.55</v>
      </c>
      <c r="H284">
        <v>226</v>
      </c>
      <c r="I284">
        <v>1.786</v>
      </c>
      <c r="J284">
        <v>0.83199999999999996</v>
      </c>
      <c r="K284">
        <v>4.1338895097260897</v>
      </c>
      <c r="L284">
        <v>15.8466956826485</v>
      </c>
      <c r="M284">
        <v>3.8896343136558702</v>
      </c>
      <c r="N284">
        <v>0.888724416950191</v>
      </c>
      <c r="O284">
        <v>602.27970254473701</v>
      </c>
      <c r="P284">
        <v>31.178136252183599</v>
      </c>
      <c r="Q284">
        <v>615.424904171359</v>
      </c>
    </row>
    <row r="285" spans="1:17" x14ac:dyDescent="0.25">
      <c r="A285" s="55">
        <v>45501.541666666701</v>
      </c>
      <c r="B285">
        <v>19.126000000000001</v>
      </c>
      <c r="C285">
        <v>35.5017</v>
      </c>
      <c r="D285">
        <v>942.85329999999999</v>
      </c>
      <c r="E285">
        <v>0</v>
      </c>
      <c r="F285">
        <v>19.34</v>
      </c>
      <c r="G285">
        <v>51.877000000000002</v>
      </c>
      <c r="H285">
        <v>261</v>
      </c>
      <c r="I285">
        <v>2.1960000000000002</v>
      </c>
      <c r="J285">
        <v>0.80100000000000005</v>
      </c>
      <c r="K285">
        <v>4.2211892667968502</v>
      </c>
      <c r="L285">
        <v>14.289877607391601</v>
      </c>
      <c r="M285">
        <v>4.7027109404123797</v>
      </c>
      <c r="N285">
        <v>0.77828530893630099</v>
      </c>
      <c r="O285">
        <v>573.16237297919895</v>
      </c>
      <c r="P285">
        <v>34.179246362512998</v>
      </c>
      <c r="Q285">
        <v>606.52324105816194</v>
      </c>
    </row>
    <row r="286" spans="1:17" x14ac:dyDescent="0.25">
      <c r="A286" s="55">
        <v>45501.583333333299</v>
      </c>
      <c r="B286">
        <v>0</v>
      </c>
      <c r="C286">
        <v>20.2349</v>
      </c>
      <c r="D286">
        <v>942.68910000000005</v>
      </c>
      <c r="E286">
        <v>0</v>
      </c>
      <c r="F286">
        <v>19.14</v>
      </c>
      <c r="G286">
        <v>56.503999999999998</v>
      </c>
      <c r="H286">
        <v>255</v>
      </c>
      <c r="I286">
        <v>2.5110000000000001</v>
      </c>
      <c r="J286">
        <v>0.69799999999999995</v>
      </c>
      <c r="K286">
        <v>3.25236031887952</v>
      </c>
      <c r="L286">
        <v>12.792412706394501</v>
      </c>
      <c r="M286">
        <v>4.7291712159509496</v>
      </c>
      <c r="N286">
        <v>2.4940451518330602</v>
      </c>
      <c r="O286">
        <v>570.64886252613405</v>
      </c>
      <c r="P286">
        <v>37.190108746385803</v>
      </c>
      <c r="Q286">
        <v>600.97876049150398</v>
      </c>
    </row>
    <row r="287" spans="1:17" x14ac:dyDescent="0.25">
      <c r="A287" s="55">
        <v>45501.625</v>
      </c>
      <c r="B287">
        <v>5.9590899999999998</v>
      </c>
      <c r="C287">
        <v>30.873699999999999</v>
      </c>
      <c r="D287">
        <v>942.55589999999995</v>
      </c>
      <c r="E287">
        <v>0</v>
      </c>
      <c r="F287">
        <v>17.809999999999999</v>
      </c>
      <c r="G287">
        <v>61.191000000000003</v>
      </c>
      <c r="H287">
        <v>258</v>
      </c>
      <c r="I287">
        <v>2.698</v>
      </c>
      <c r="J287">
        <v>0.52500000000000002</v>
      </c>
      <c r="K287">
        <v>3.7859699177916899</v>
      </c>
      <c r="L287">
        <v>13.146592683487</v>
      </c>
      <c r="M287">
        <v>5.0817400481963304</v>
      </c>
      <c r="N287">
        <v>4.0575332965839204</v>
      </c>
      <c r="O287">
        <v>563.975864433109</v>
      </c>
      <c r="P287">
        <v>39.267740362332297</v>
      </c>
      <c r="Q287">
        <v>597.90892830000598</v>
      </c>
    </row>
    <row r="288" spans="1:17" x14ac:dyDescent="0.25">
      <c r="A288" s="55">
        <v>45501.666666666701</v>
      </c>
      <c r="B288">
        <v>6.4075699999999998</v>
      </c>
      <c r="C288">
        <v>24.758600000000001</v>
      </c>
      <c r="D288">
        <v>942.67449999999997</v>
      </c>
      <c r="E288">
        <v>0</v>
      </c>
      <c r="F288">
        <v>16.95</v>
      </c>
      <c r="G288">
        <v>62.481999999999999</v>
      </c>
      <c r="H288">
        <v>232</v>
      </c>
      <c r="I288">
        <v>2.2570000000000001</v>
      </c>
      <c r="J288">
        <v>0.313</v>
      </c>
      <c r="K288">
        <v>3.7583596077863701</v>
      </c>
      <c r="L288">
        <v>13.7017944402998</v>
      </c>
      <c r="M288">
        <v>4.9478672397083798</v>
      </c>
      <c r="N288">
        <v>3.97180684713208</v>
      </c>
      <c r="O288">
        <v>567.22602239162097</v>
      </c>
      <c r="P288">
        <v>40.8117465054805</v>
      </c>
      <c r="Q288">
        <v>593.73764605518602</v>
      </c>
    </row>
    <row r="289" spans="1:17" x14ac:dyDescent="0.25">
      <c r="A289" s="55">
        <v>45501.708333333299</v>
      </c>
      <c r="B289">
        <v>16.309200000000001</v>
      </c>
      <c r="C289">
        <v>30.995200000000001</v>
      </c>
      <c r="D289">
        <v>942.97220000000004</v>
      </c>
      <c r="E289">
        <v>0</v>
      </c>
      <c r="F289">
        <v>15.74</v>
      </c>
      <c r="G289">
        <v>69.046000000000006</v>
      </c>
      <c r="H289">
        <v>285</v>
      </c>
      <c r="I289">
        <v>2.2570000000000001</v>
      </c>
      <c r="J289">
        <v>0.112</v>
      </c>
      <c r="K289">
        <v>4.2502102688452803</v>
      </c>
      <c r="L289">
        <v>17.763304056273601</v>
      </c>
      <c r="M289">
        <v>5.3771742757823198</v>
      </c>
      <c r="N289">
        <v>3.9121005423892798</v>
      </c>
      <c r="O289">
        <v>579.45095856238697</v>
      </c>
      <c r="P289">
        <v>41.242413871070198</v>
      </c>
      <c r="Q289">
        <v>588.96123187463797</v>
      </c>
    </row>
    <row r="290" spans="1:17" x14ac:dyDescent="0.25">
      <c r="A290" s="55">
        <v>45501.75</v>
      </c>
      <c r="B290">
        <v>8.6884599999999992</v>
      </c>
      <c r="C290">
        <v>21.518000000000001</v>
      </c>
      <c r="D290">
        <v>943.72360000000003</v>
      </c>
      <c r="E290">
        <v>0</v>
      </c>
      <c r="F290">
        <v>13.77</v>
      </c>
      <c r="G290">
        <v>76.463999999999999</v>
      </c>
      <c r="H290">
        <v>283</v>
      </c>
      <c r="I290">
        <v>2.4900000000000002</v>
      </c>
      <c r="J290">
        <v>0</v>
      </c>
      <c r="K290">
        <v>4.6006347591727303</v>
      </c>
      <c r="L290">
        <v>21.379800280361501</v>
      </c>
      <c r="M290">
        <v>4.0041497137992197</v>
      </c>
      <c r="N290">
        <v>4.5112382348224402</v>
      </c>
      <c r="O290">
        <v>614.77660169163198</v>
      </c>
      <c r="P290">
        <v>40.8019353650947</v>
      </c>
      <c r="Q290">
        <v>585.69027590537303</v>
      </c>
    </row>
    <row r="291" spans="1:17" x14ac:dyDescent="0.25">
      <c r="A291" s="55">
        <v>45501.791666666701</v>
      </c>
      <c r="B291">
        <v>15.0222</v>
      </c>
      <c r="C291">
        <v>24.9038</v>
      </c>
      <c r="D291">
        <v>944.12950000000001</v>
      </c>
      <c r="E291">
        <v>0</v>
      </c>
      <c r="F291">
        <v>12.71</v>
      </c>
      <c r="G291">
        <v>77.817999999999998</v>
      </c>
      <c r="H291">
        <v>14</v>
      </c>
      <c r="I291">
        <v>1.4259999999999999</v>
      </c>
      <c r="J291">
        <v>0</v>
      </c>
      <c r="K291">
        <v>3.2010270754641699</v>
      </c>
      <c r="L291">
        <v>22.242601113484302</v>
      </c>
      <c r="M291">
        <v>4.0158490160689198</v>
      </c>
      <c r="N291">
        <v>5.3116039529293904</v>
      </c>
      <c r="O291">
        <v>617.910302240997</v>
      </c>
      <c r="P291">
        <v>38.972096363516997</v>
      </c>
      <c r="Q291">
        <v>586.17883592122701</v>
      </c>
    </row>
    <row r="292" spans="1:17" x14ac:dyDescent="0.25">
      <c r="A292" s="55">
        <v>45501.833333333299</v>
      </c>
      <c r="B292">
        <v>4.9293800000000001</v>
      </c>
      <c r="C292">
        <v>18.139700000000001</v>
      </c>
      <c r="D292">
        <v>943.93129999999996</v>
      </c>
      <c r="E292">
        <v>0</v>
      </c>
      <c r="F292">
        <v>12.53</v>
      </c>
      <c r="G292">
        <v>79.472999999999999</v>
      </c>
      <c r="H292">
        <v>255</v>
      </c>
      <c r="I292">
        <v>1.288</v>
      </c>
      <c r="J292">
        <v>0</v>
      </c>
      <c r="K292">
        <v>4.5273131202160002</v>
      </c>
      <c r="L292">
        <v>30.7446546288127</v>
      </c>
      <c r="M292">
        <v>4.2701091377713301</v>
      </c>
      <c r="N292">
        <v>4.9015055726003096</v>
      </c>
      <c r="O292">
        <v>677.357629968791</v>
      </c>
      <c r="P292">
        <v>35.845884402128398</v>
      </c>
      <c r="Q292">
        <v>595.56357684923398</v>
      </c>
    </row>
    <row r="293" spans="1:17" x14ac:dyDescent="0.25">
      <c r="A293" s="55">
        <v>45501.875</v>
      </c>
      <c r="B293">
        <v>4.4675900000000004</v>
      </c>
      <c r="C293">
        <v>16.733699999999999</v>
      </c>
      <c r="D293">
        <v>944.56209999999999</v>
      </c>
      <c r="E293">
        <v>0</v>
      </c>
      <c r="F293">
        <v>12.25</v>
      </c>
      <c r="G293">
        <v>79.448999999999998</v>
      </c>
      <c r="H293">
        <v>346</v>
      </c>
      <c r="I293">
        <v>1.1359999999999999</v>
      </c>
      <c r="J293">
        <v>0</v>
      </c>
      <c r="K293">
        <v>3.9314785086270101</v>
      </c>
      <c r="L293">
        <v>25.926191739579401</v>
      </c>
      <c r="M293">
        <v>3.8060446715605698</v>
      </c>
      <c r="N293">
        <v>2.9010531610261499</v>
      </c>
      <c r="O293">
        <v>646.84716290111203</v>
      </c>
      <c r="P293">
        <v>33.197004042789402</v>
      </c>
      <c r="Q293">
        <v>604.77417558947297</v>
      </c>
    </row>
    <row r="294" spans="1:17" x14ac:dyDescent="0.25">
      <c r="A294" s="55">
        <v>45501.916666666701</v>
      </c>
      <c r="B294">
        <v>6.7371299999999996</v>
      </c>
      <c r="C294">
        <v>18.519600000000001</v>
      </c>
      <c r="D294">
        <v>944.91340000000002</v>
      </c>
      <c r="E294">
        <v>0</v>
      </c>
      <c r="F294">
        <v>11.79</v>
      </c>
      <c r="G294">
        <v>79.381</v>
      </c>
      <c r="H294">
        <v>357</v>
      </c>
      <c r="I294">
        <v>1.4970000000000001</v>
      </c>
      <c r="J294">
        <v>0</v>
      </c>
      <c r="K294">
        <v>3.0396304121573401</v>
      </c>
      <c r="L294">
        <v>20.868062997125701</v>
      </c>
      <c r="M294">
        <v>3.8424704373915501</v>
      </c>
      <c r="N294">
        <v>2.1375238866042001</v>
      </c>
      <c r="O294">
        <v>655.46798845685396</v>
      </c>
      <c r="P294">
        <v>30.1814151420357</v>
      </c>
      <c r="Q294">
        <v>615.37656633081303</v>
      </c>
    </row>
    <row r="295" spans="1:17" x14ac:dyDescent="0.25">
      <c r="A295" s="55">
        <v>45501.958333333299</v>
      </c>
      <c r="B295">
        <v>55.456600000000002</v>
      </c>
      <c r="C295">
        <v>58.793999999999997</v>
      </c>
      <c r="D295">
        <v>944.9153</v>
      </c>
      <c r="E295">
        <v>0</v>
      </c>
      <c r="F295">
        <v>11.77</v>
      </c>
      <c r="G295">
        <v>80.756</v>
      </c>
      <c r="H295">
        <v>349</v>
      </c>
      <c r="I295">
        <v>1.522</v>
      </c>
      <c r="J295">
        <v>0</v>
      </c>
      <c r="K295">
        <v>3.0136969856502098</v>
      </c>
      <c r="L295">
        <v>16.829099989081001</v>
      </c>
      <c r="M295">
        <v>4.2742996198916599</v>
      </c>
      <c r="N295">
        <v>1.1945587189486999</v>
      </c>
      <c r="O295">
        <v>663.00176368316897</v>
      </c>
      <c r="P295">
        <v>27.8590765153719</v>
      </c>
      <c r="Q295">
        <v>627.75480373707001</v>
      </c>
    </row>
    <row r="296" spans="1:17" x14ac:dyDescent="0.25">
      <c r="A296" s="55">
        <v>45502</v>
      </c>
      <c r="B296">
        <v>39.431899999999999</v>
      </c>
      <c r="C296">
        <v>41.570900000000002</v>
      </c>
      <c r="D296">
        <v>944.6875</v>
      </c>
      <c r="E296">
        <v>0</v>
      </c>
      <c r="F296">
        <v>11.46</v>
      </c>
      <c r="G296">
        <v>82.137</v>
      </c>
      <c r="H296">
        <v>340</v>
      </c>
      <c r="I296">
        <v>1.2150000000000001</v>
      </c>
      <c r="J296">
        <v>0</v>
      </c>
      <c r="K296">
        <v>1.12713889436498</v>
      </c>
      <c r="L296">
        <v>11.3726873359397</v>
      </c>
      <c r="M296">
        <v>4.17350281058975</v>
      </c>
      <c r="N296">
        <v>1.30756250061003</v>
      </c>
      <c r="O296">
        <v>608.58626631203003</v>
      </c>
      <c r="P296">
        <v>26.272350214198799</v>
      </c>
      <c r="Q296">
        <v>632.92483422712098</v>
      </c>
    </row>
    <row r="297" spans="1:17" x14ac:dyDescent="0.25">
      <c r="A297" s="55">
        <v>45502.041666666701</v>
      </c>
      <c r="B297">
        <v>43.9925</v>
      </c>
      <c r="C297">
        <v>43.874000000000002</v>
      </c>
      <c r="D297">
        <v>944.33500000000004</v>
      </c>
      <c r="E297">
        <v>0</v>
      </c>
      <c r="F297">
        <v>11.36</v>
      </c>
      <c r="G297">
        <v>82.076999999999998</v>
      </c>
      <c r="H297">
        <v>80</v>
      </c>
      <c r="I297">
        <v>1.3280000000000001</v>
      </c>
      <c r="J297">
        <v>0</v>
      </c>
      <c r="K297">
        <v>1.0415915848183701</v>
      </c>
      <c r="L297">
        <v>9.6212402003778301</v>
      </c>
      <c r="M297">
        <v>3.8294406570486399</v>
      </c>
      <c r="N297">
        <v>1.1476469408369201</v>
      </c>
      <c r="O297">
        <v>602.36363890747498</v>
      </c>
      <c r="P297">
        <v>25.4166765110221</v>
      </c>
      <c r="Q297">
        <v>635.788919270257</v>
      </c>
    </row>
    <row r="298" spans="1:17" x14ac:dyDescent="0.25">
      <c r="A298" s="55">
        <v>45502.083333333299</v>
      </c>
      <c r="B298">
        <v>0</v>
      </c>
      <c r="C298">
        <v>0</v>
      </c>
      <c r="D298">
        <v>943.83420000000001</v>
      </c>
      <c r="E298">
        <v>0</v>
      </c>
      <c r="F298">
        <v>11.37</v>
      </c>
      <c r="G298">
        <v>82.501000000000005</v>
      </c>
      <c r="H298">
        <v>16</v>
      </c>
      <c r="I298">
        <v>1.47</v>
      </c>
      <c r="J298">
        <v>0</v>
      </c>
      <c r="K298">
        <v>0.81337129811195097</v>
      </c>
      <c r="L298">
        <v>6.7653308870635902</v>
      </c>
      <c r="M298">
        <v>4.1893114043887003</v>
      </c>
      <c r="N298">
        <v>0.57358681598317995</v>
      </c>
      <c r="O298">
        <v>607.02892042767098</v>
      </c>
      <c r="P298">
        <v>25.644478926854699</v>
      </c>
      <c r="Q298">
        <v>634.82045911226203</v>
      </c>
    </row>
    <row r="299" spans="1:17" x14ac:dyDescent="0.25">
      <c r="A299" s="55">
        <v>45502.125</v>
      </c>
      <c r="B299">
        <v>6.20329</v>
      </c>
      <c r="C299">
        <v>8.8421699999999994</v>
      </c>
      <c r="D299">
        <v>942.93679999999995</v>
      </c>
      <c r="E299">
        <v>0</v>
      </c>
      <c r="F299">
        <v>10.52</v>
      </c>
      <c r="G299">
        <v>83.774000000000001</v>
      </c>
      <c r="H299">
        <v>104</v>
      </c>
      <c r="I299">
        <v>1.153</v>
      </c>
      <c r="J299">
        <v>0</v>
      </c>
      <c r="K299">
        <v>1.1105274435475401</v>
      </c>
      <c r="L299">
        <v>11.8761962733555</v>
      </c>
      <c r="M299">
        <v>4.3693973735099201</v>
      </c>
      <c r="N299">
        <v>1.30125747470174</v>
      </c>
      <c r="O299">
        <v>625.57771148547704</v>
      </c>
      <c r="P299">
        <v>25.3666961091118</v>
      </c>
      <c r="Q299">
        <v>635.77888526782203</v>
      </c>
    </row>
    <row r="300" spans="1:17" x14ac:dyDescent="0.25">
      <c r="A300" s="55">
        <v>45502.166666666701</v>
      </c>
      <c r="B300">
        <v>14.2159</v>
      </c>
      <c r="C300">
        <v>17.6538</v>
      </c>
      <c r="D300">
        <v>942.26480000000004</v>
      </c>
      <c r="E300">
        <v>0</v>
      </c>
      <c r="F300">
        <v>9.58</v>
      </c>
      <c r="G300">
        <v>85.953000000000003</v>
      </c>
      <c r="H300">
        <v>76</v>
      </c>
      <c r="I300">
        <v>1.1970000000000001</v>
      </c>
      <c r="J300">
        <v>0</v>
      </c>
      <c r="K300">
        <v>0.98292826287819601</v>
      </c>
      <c r="L300">
        <v>17.443229867318099</v>
      </c>
      <c r="M300">
        <v>4.1638254159431103</v>
      </c>
      <c r="N300">
        <v>2.0001458824263199</v>
      </c>
      <c r="O300">
        <v>674.07884432857998</v>
      </c>
      <c r="P300">
        <v>24.4858367180077</v>
      </c>
      <c r="Q300">
        <v>635.369037062796</v>
      </c>
    </row>
    <row r="301" spans="1:17" x14ac:dyDescent="0.25">
      <c r="A301" s="55">
        <v>45502.208333333299</v>
      </c>
      <c r="D301">
        <v>942.31709999999998</v>
      </c>
      <c r="E301">
        <v>0</v>
      </c>
      <c r="F301">
        <v>9.8000000000000007</v>
      </c>
      <c r="G301">
        <v>81.659000000000006</v>
      </c>
      <c r="H301">
        <v>77</v>
      </c>
      <c r="I301">
        <v>0.48799999999999999</v>
      </c>
      <c r="J301">
        <v>0</v>
      </c>
      <c r="K301">
        <v>9.31476275993478</v>
      </c>
      <c r="L301">
        <v>31.062428642468198</v>
      </c>
      <c r="M301">
        <v>4.8459337621313203</v>
      </c>
      <c r="N301">
        <v>2.4423295046488298</v>
      </c>
      <c r="O301">
        <v>816.88322502742506</v>
      </c>
      <c r="P301">
        <v>22.2015726743961</v>
      </c>
      <c r="Q301">
        <v>656.62354482858495</v>
      </c>
    </row>
    <row r="302" spans="1:17" x14ac:dyDescent="0.25">
      <c r="A302" s="55">
        <v>45502.25</v>
      </c>
      <c r="B302">
        <v>7.1297100000000002</v>
      </c>
      <c r="C302">
        <v>25.9023</v>
      </c>
      <c r="D302">
        <v>942.76750000000004</v>
      </c>
      <c r="E302">
        <v>0</v>
      </c>
      <c r="F302">
        <v>10.07</v>
      </c>
      <c r="G302">
        <v>79.712999999999994</v>
      </c>
      <c r="H302">
        <v>127</v>
      </c>
      <c r="I302">
        <v>1.024</v>
      </c>
      <c r="J302">
        <v>0</v>
      </c>
      <c r="K302">
        <v>17.017595190098199</v>
      </c>
      <c r="L302">
        <v>37.302768497040397</v>
      </c>
      <c r="M302">
        <v>6.0146147016191298</v>
      </c>
      <c r="N302">
        <v>1.8234973144666899</v>
      </c>
      <c r="O302">
        <v>862.57976114996097</v>
      </c>
      <c r="P302">
        <v>19.868091045039101</v>
      </c>
      <c r="Q302">
        <v>682.51251641522401</v>
      </c>
    </row>
    <row r="303" spans="1:17" x14ac:dyDescent="0.25">
      <c r="A303" s="55">
        <v>45502.291666666701</v>
      </c>
      <c r="B303">
        <v>23.032299999999999</v>
      </c>
      <c r="C303">
        <v>51.430700000000002</v>
      </c>
      <c r="D303">
        <v>943.43820000000005</v>
      </c>
      <c r="E303">
        <v>0</v>
      </c>
      <c r="F303">
        <v>9.7899999999999991</v>
      </c>
      <c r="G303">
        <v>80.412000000000006</v>
      </c>
      <c r="H303">
        <v>116</v>
      </c>
      <c r="I303">
        <v>0.78100000000000003</v>
      </c>
      <c r="J303">
        <v>1.9E-2</v>
      </c>
      <c r="K303">
        <v>28.315656026872499</v>
      </c>
      <c r="L303">
        <v>38.511630045791797</v>
      </c>
      <c r="M303">
        <v>5.90618335770424</v>
      </c>
      <c r="N303">
        <v>2.3202347651195998</v>
      </c>
      <c r="O303">
        <v>868.26132537042895</v>
      </c>
      <c r="P303">
        <v>17.254136383245498</v>
      </c>
      <c r="Q303">
        <v>708.169961626131</v>
      </c>
    </row>
    <row r="304" spans="1:17" x14ac:dyDescent="0.25">
      <c r="A304" s="55">
        <v>45502.333333333299</v>
      </c>
      <c r="B304">
        <v>7.9040400000000002</v>
      </c>
      <c r="C304">
        <v>22.267499999999998</v>
      </c>
      <c r="D304">
        <v>944.14620000000002</v>
      </c>
      <c r="E304">
        <v>0</v>
      </c>
      <c r="F304">
        <v>11.21</v>
      </c>
      <c r="G304">
        <v>72.575000000000003</v>
      </c>
      <c r="H304">
        <v>286</v>
      </c>
      <c r="I304">
        <v>0.82299999999999995</v>
      </c>
      <c r="J304">
        <v>0.23</v>
      </c>
      <c r="K304">
        <v>12.6737677172065</v>
      </c>
      <c r="L304">
        <v>30.568220086784901</v>
      </c>
      <c r="M304">
        <v>4.7947313087235299</v>
      </c>
      <c r="N304">
        <v>1.5695170157632301</v>
      </c>
      <c r="O304">
        <v>770.43675815513404</v>
      </c>
      <c r="P304">
        <v>15.6942489471547</v>
      </c>
      <c r="Q304">
        <v>728.40127310651906</v>
      </c>
    </row>
    <row r="305" spans="1:17" x14ac:dyDescent="0.25">
      <c r="A305" s="55">
        <v>45502.375</v>
      </c>
      <c r="B305">
        <v>2.5732200000000001</v>
      </c>
      <c r="C305">
        <v>16.9346</v>
      </c>
      <c r="D305">
        <v>944.68399999999997</v>
      </c>
      <c r="E305">
        <v>0</v>
      </c>
      <c r="F305">
        <v>12.59</v>
      </c>
      <c r="G305">
        <v>71.087999999999994</v>
      </c>
      <c r="H305">
        <v>195</v>
      </c>
      <c r="I305">
        <v>1.141</v>
      </c>
      <c r="J305">
        <v>0.46600000000000003</v>
      </c>
      <c r="K305">
        <v>15.5346879812776</v>
      </c>
      <c r="L305">
        <v>29.718358915202899</v>
      </c>
      <c r="M305">
        <v>4.6517913445477097</v>
      </c>
      <c r="N305">
        <v>0.90007073268907101</v>
      </c>
      <c r="O305">
        <v>765.36290236174705</v>
      </c>
      <c r="P305">
        <v>14.8647709888081</v>
      </c>
      <c r="Q305">
        <v>748.77618103830298</v>
      </c>
    </row>
    <row r="306" spans="1:17" x14ac:dyDescent="0.25">
      <c r="A306" s="55">
        <v>45502.416666666701</v>
      </c>
      <c r="B306">
        <v>3.8054800000000002</v>
      </c>
      <c r="C306">
        <v>13.8644</v>
      </c>
      <c r="D306">
        <v>944.83349999999996</v>
      </c>
      <c r="E306">
        <v>0</v>
      </c>
      <c r="F306">
        <v>14.4</v>
      </c>
      <c r="G306">
        <v>65.134</v>
      </c>
      <c r="H306">
        <v>249</v>
      </c>
      <c r="I306">
        <v>1.306</v>
      </c>
      <c r="J306">
        <v>0.69599999999999995</v>
      </c>
      <c r="K306">
        <v>5.3150276101301399</v>
      </c>
      <c r="L306">
        <v>13.576973725549101</v>
      </c>
      <c r="M306">
        <v>4.4149741046711801</v>
      </c>
      <c r="N306">
        <v>1.5202619616476101</v>
      </c>
      <c r="O306">
        <v>643.10838767138205</v>
      </c>
      <c r="P306">
        <v>15.0822717072356</v>
      </c>
      <c r="Q306">
        <v>753.28611444376702</v>
      </c>
    </row>
    <row r="307" spans="1:17" x14ac:dyDescent="0.25">
      <c r="A307" s="55">
        <v>45502.458333333299</v>
      </c>
      <c r="B307">
        <v>16.4999</v>
      </c>
      <c r="C307">
        <v>33.166699999999999</v>
      </c>
      <c r="D307">
        <v>944.11270000000002</v>
      </c>
      <c r="E307">
        <v>0</v>
      </c>
      <c r="F307">
        <v>15.47</v>
      </c>
      <c r="G307">
        <v>62.863999999999997</v>
      </c>
      <c r="H307">
        <v>238</v>
      </c>
      <c r="I307">
        <v>1.899</v>
      </c>
      <c r="J307">
        <v>0.80200000000000005</v>
      </c>
      <c r="K307">
        <v>6.5138496553110103</v>
      </c>
      <c r="L307">
        <v>15.947239485891901</v>
      </c>
      <c r="M307">
        <v>5.2155395232471697</v>
      </c>
      <c r="N307">
        <v>3.8205932318719702</v>
      </c>
      <c r="O307">
        <v>648.33671843521097</v>
      </c>
      <c r="P307">
        <v>16.251232292426401</v>
      </c>
      <c r="Q307">
        <v>756.13099031248396</v>
      </c>
    </row>
    <row r="308" spans="1:17" x14ac:dyDescent="0.25">
      <c r="A308" s="55">
        <v>45502.5</v>
      </c>
      <c r="B308">
        <v>20.935199999999998</v>
      </c>
      <c r="C308">
        <v>39.181199999999997</v>
      </c>
      <c r="D308">
        <v>943.47439999999995</v>
      </c>
      <c r="E308">
        <v>0</v>
      </c>
      <c r="F308">
        <v>16.88</v>
      </c>
      <c r="G308">
        <v>56.558999999999997</v>
      </c>
      <c r="H308">
        <v>249</v>
      </c>
      <c r="I308">
        <v>1.5129999999999999</v>
      </c>
      <c r="J308">
        <v>0.83599999999999997</v>
      </c>
      <c r="K308">
        <v>6.1043294352649502</v>
      </c>
      <c r="L308">
        <v>16.193681734538401</v>
      </c>
      <c r="M308">
        <v>8.1455115265260307</v>
      </c>
      <c r="N308">
        <v>7.1928220992494403</v>
      </c>
      <c r="O308">
        <v>662.59433451724601</v>
      </c>
      <c r="P308">
        <v>19.033014849988401</v>
      </c>
      <c r="Q308">
        <v>754.69542658606701</v>
      </c>
    </row>
    <row r="309" spans="1:17" x14ac:dyDescent="0.25">
      <c r="A309" s="55">
        <v>45502.541666666701</v>
      </c>
      <c r="B309">
        <v>20.549199999999999</v>
      </c>
      <c r="C309">
        <v>39.649299999999997</v>
      </c>
      <c r="D309">
        <v>942.76149999999996</v>
      </c>
      <c r="E309">
        <v>0</v>
      </c>
      <c r="F309">
        <v>18.420000000000002</v>
      </c>
      <c r="G309">
        <v>52.311999999999998</v>
      </c>
      <c r="H309">
        <v>261</v>
      </c>
      <c r="I309">
        <v>1.794</v>
      </c>
      <c r="J309">
        <v>0.80500000000000005</v>
      </c>
      <c r="K309">
        <v>5.2876822648911697</v>
      </c>
      <c r="L309">
        <v>18.059336429316801</v>
      </c>
      <c r="M309">
        <v>9.7560107102682903</v>
      </c>
      <c r="N309">
        <v>6.0779379690541102</v>
      </c>
      <c r="O309">
        <v>664.83404982255297</v>
      </c>
      <c r="P309">
        <v>23.659683755137799</v>
      </c>
      <c r="Q309">
        <v>735.68927968545802</v>
      </c>
    </row>
    <row r="310" spans="1:17" x14ac:dyDescent="0.25">
      <c r="A310" s="55">
        <v>45502.583333333299</v>
      </c>
      <c r="B310">
        <v>16.8078</v>
      </c>
      <c r="C310">
        <v>38.422800000000002</v>
      </c>
      <c r="D310">
        <v>942.25890000000004</v>
      </c>
      <c r="E310">
        <v>0</v>
      </c>
      <c r="F310">
        <v>19.66</v>
      </c>
      <c r="G310">
        <v>51.237000000000002</v>
      </c>
      <c r="H310">
        <v>224</v>
      </c>
      <c r="I310">
        <v>2.1829999999999998</v>
      </c>
      <c r="J310">
        <v>0.70499999999999996</v>
      </c>
      <c r="K310">
        <v>5.0741464236713201</v>
      </c>
      <c r="L310">
        <v>18.588726570579102</v>
      </c>
      <c r="M310">
        <v>9.3566053831742302</v>
      </c>
      <c r="N310">
        <v>4.6015486883488501</v>
      </c>
      <c r="O310">
        <v>649.957159730032</v>
      </c>
      <c r="P310">
        <v>28.683615545648301</v>
      </c>
      <c r="Q310">
        <v>709.11145450796698</v>
      </c>
    </row>
    <row r="311" spans="1:17" x14ac:dyDescent="0.25">
      <c r="A311" s="55">
        <v>45502.625</v>
      </c>
      <c r="B311">
        <v>10.2148</v>
      </c>
      <c r="C311">
        <v>34.125700000000002</v>
      </c>
      <c r="D311">
        <v>942.14480000000003</v>
      </c>
      <c r="E311">
        <v>0</v>
      </c>
      <c r="F311">
        <v>19.61</v>
      </c>
      <c r="G311">
        <v>50</v>
      </c>
      <c r="H311">
        <v>250</v>
      </c>
      <c r="I311">
        <v>1.873</v>
      </c>
      <c r="J311">
        <v>0.53</v>
      </c>
      <c r="K311">
        <v>3.8982119368732202</v>
      </c>
      <c r="L311">
        <v>16.4484162750067</v>
      </c>
      <c r="M311">
        <v>9.4767962675392994</v>
      </c>
      <c r="N311">
        <v>4.4173734364953399</v>
      </c>
      <c r="O311">
        <v>619.66998857959595</v>
      </c>
      <c r="P311">
        <v>34.189833073546303</v>
      </c>
      <c r="Q311">
        <v>678.03753740911304</v>
      </c>
    </row>
    <row r="312" spans="1:17" x14ac:dyDescent="0.25">
      <c r="A312" s="55">
        <v>45502.666666666701</v>
      </c>
      <c r="B312">
        <v>20.9238</v>
      </c>
      <c r="C312">
        <v>47.718800000000002</v>
      </c>
      <c r="D312">
        <v>942.01859999999999</v>
      </c>
      <c r="E312">
        <v>0</v>
      </c>
      <c r="F312">
        <v>19.649999999999999</v>
      </c>
      <c r="G312">
        <v>56.344000000000001</v>
      </c>
      <c r="H312">
        <v>261</v>
      </c>
      <c r="I312">
        <v>2.1579999999999999</v>
      </c>
      <c r="J312">
        <v>0.316</v>
      </c>
      <c r="K312">
        <v>5.0964525315945801</v>
      </c>
      <c r="L312">
        <v>23.138334137534699</v>
      </c>
      <c r="M312">
        <v>7.2840845932548701</v>
      </c>
      <c r="N312">
        <v>4.1117987089524801</v>
      </c>
      <c r="O312">
        <v>669.37806448307799</v>
      </c>
      <c r="P312">
        <v>37.982203807077497</v>
      </c>
      <c r="Q312">
        <v>665.40520070010598</v>
      </c>
    </row>
    <row r="313" spans="1:17" x14ac:dyDescent="0.25">
      <c r="A313" s="55">
        <v>45502.708333333299</v>
      </c>
      <c r="B313">
        <v>8.1591900000000006</v>
      </c>
      <c r="C313">
        <v>36.657899999999998</v>
      </c>
      <c r="D313">
        <v>942.25049999999999</v>
      </c>
      <c r="E313">
        <v>0</v>
      </c>
      <c r="F313">
        <v>18.18</v>
      </c>
      <c r="G313">
        <v>63.703000000000003</v>
      </c>
      <c r="H313">
        <v>308</v>
      </c>
      <c r="I313">
        <v>1.9419999999999999</v>
      </c>
      <c r="J313">
        <v>0.113</v>
      </c>
      <c r="K313">
        <v>6.3049543775685999</v>
      </c>
      <c r="L313">
        <v>30.281252999879399</v>
      </c>
      <c r="M313">
        <v>5.9266957676832597</v>
      </c>
      <c r="N313">
        <v>5.8123262825042801</v>
      </c>
      <c r="O313">
        <v>705.40703249627404</v>
      </c>
      <c r="P313">
        <v>39.6555428555764</v>
      </c>
      <c r="Q313">
        <v>657.910716966922</v>
      </c>
    </row>
    <row r="314" spans="1:17" x14ac:dyDescent="0.25">
      <c r="A314" s="55">
        <v>45502.75</v>
      </c>
      <c r="B314">
        <v>22.566700000000001</v>
      </c>
      <c r="C314">
        <v>44.252800000000001</v>
      </c>
      <c r="D314">
        <v>942.42830000000004</v>
      </c>
      <c r="E314">
        <v>0</v>
      </c>
      <c r="F314">
        <v>15.37</v>
      </c>
      <c r="G314">
        <v>72.221000000000004</v>
      </c>
      <c r="H314">
        <v>258</v>
      </c>
      <c r="I314">
        <v>1.833</v>
      </c>
      <c r="J314">
        <v>0</v>
      </c>
      <c r="K314">
        <v>5.5602733551014403</v>
      </c>
      <c r="L314">
        <v>33.7614577249524</v>
      </c>
      <c r="M314">
        <v>6.2113159323474703</v>
      </c>
      <c r="N314">
        <v>7.6558664232970504</v>
      </c>
      <c r="O314">
        <v>730.83700214841099</v>
      </c>
      <c r="P314">
        <v>38.681671891386898</v>
      </c>
      <c r="Q314">
        <v>668.87679377655002</v>
      </c>
    </row>
    <row r="315" spans="1:17" x14ac:dyDescent="0.25">
      <c r="A315" s="55">
        <v>45502.791666666701</v>
      </c>
      <c r="B315">
        <v>14.832599999999999</v>
      </c>
      <c r="C315">
        <v>34.296700000000001</v>
      </c>
      <c r="D315">
        <v>942.86580000000004</v>
      </c>
      <c r="E315">
        <v>0</v>
      </c>
      <c r="F315">
        <v>13.52</v>
      </c>
      <c r="G315">
        <v>79.391999999999996</v>
      </c>
      <c r="H315">
        <v>258</v>
      </c>
      <c r="I315">
        <v>1.736</v>
      </c>
      <c r="J315">
        <v>0</v>
      </c>
      <c r="K315">
        <v>10.3524248927343</v>
      </c>
      <c r="L315">
        <v>41.178404012661801</v>
      </c>
      <c r="M315">
        <v>4.7665843641315302</v>
      </c>
      <c r="N315">
        <v>5.5937988663776004</v>
      </c>
      <c r="O315">
        <v>786.02350024303405</v>
      </c>
      <c r="P315">
        <v>36.600482265379597</v>
      </c>
      <c r="Q315">
        <v>686.08764150252796</v>
      </c>
    </row>
    <row r="316" spans="1:17" x14ac:dyDescent="0.25">
      <c r="A316" s="55">
        <v>45502.833333333299</v>
      </c>
      <c r="B316">
        <v>6.4782500000000001</v>
      </c>
      <c r="C316">
        <v>21.631699999999999</v>
      </c>
      <c r="D316">
        <v>943.66240000000005</v>
      </c>
      <c r="E316">
        <v>0</v>
      </c>
      <c r="F316">
        <v>12.2</v>
      </c>
      <c r="G316">
        <v>83.075000000000003</v>
      </c>
      <c r="H316">
        <v>305</v>
      </c>
      <c r="I316">
        <v>1.4990000000000001</v>
      </c>
      <c r="J316">
        <v>0</v>
      </c>
      <c r="K316">
        <v>6.4998752172631802</v>
      </c>
      <c r="L316">
        <v>31.9428898566767</v>
      </c>
      <c r="M316">
        <v>4.2524855414040097</v>
      </c>
      <c r="N316">
        <v>5.4462677808345399</v>
      </c>
      <c r="O316">
        <v>737.19143139950404</v>
      </c>
      <c r="P316">
        <v>34.399024491902601</v>
      </c>
      <c r="Q316">
        <v>695.41227861281004</v>
      </c>
    </row>
    <row r="317" spans="1:17" x14ac:dyDescent="0.25">
      <c r="A317" s="55">
        <v>45502.875</v>
      </c>
      <c r="B317">
        <v>13.038399999999999</v>
      </c>
      <c r="C317">
        <v>27.7852</v>
      </c>
      <c r="D317">
        <v>944.39290000000005</v>
      </c>
      <c r="E317">
        <v>0</v>
      </c>
      <c r="F317">
        <v>12</v>
      </c>
      <c r="G317">
        <v>83.918999999999997</v>
      </c>
      <c r="H317">
        <v>261</v>
      </c>
      <c r="I317">
        <v>1.3260000000000001</v>
      </c>
      <c r="J317">
        <v>0</v>
      </c>
      <c r="K317">
        <v>4.1547162310371997</v>
      </c>
      <c r="L317">
        <v>29.090409177517799</v>
      </c>
      <c r="M317">
        <v>4.5766874287460801</v>
      </c>
      <c r="N317">
        <v>5.51024459393253</v>
      </c>
      <c r="O317">
        <v>712.52295808052804</v>
      </c>
      <c r="P317">
        <v>31.522211228563801</v>
      </c>
      <c r="Q317">
        <v>701.37339214505698</v>
      </c>
    </row>
    <row r="318" spans="1:17" x14ac:dyDescent="0.25">
      <c r="A318" s="55">
        <v>45502.916666666701</v>
      </c>
      <c r="B318">
        <v>14.5747</v>
      </c>
      <c r="C318">
        <v>25.431999999999999</v>
      </c>
      <c r="D318">
        <v>945.28520000000003</v>
      </c>
      <c r="E318">
        <v>0</v>
      </c>
      <c r="F318">
        <v>11.57</v>
      </c>
      <c r="G318">
        <v>85.506</v>
      </c>
      <c r="H318">
        <v>39</v>
      </c>
      <c r="I318">
        <v>0.93899999999999995</v>
      </c>
      <c r="J318">
        <v>0</v>
      </c>
      <c r="K318">
        <v>1.27304039360152</v>
      </c>
      <c r="L318">
        <v>15.7045098668794</v>
      </c>
      <c r="M318">
        <v>4.1320851329329296</v>
      </c>
      <c r="N318">
        <v>1.2945685907014901</v>
      </c>
      <c r="O318">
        <v>653.68448388708305</v>
      </c>
      <c r="P318">
        <v>29.424631111427999</v>
      </c>
      <c r="Q318">
        <v>701.83930766468904</v>
      </c>
    </row>
    <row r="319" spans="1:17" x14ac:dyDescent="0.25">
      <c r="A319" s="55">
        <v>45502.958333333299</v>
      </c>
      <c r="B319">
        <v>36.121400000000001</v>
      </c>
      <c r="C319">
        <v>46.377899999999997</v>
      </c>
      <c r="D319">
        <v>944.72550000000001</v>
      </c>
      <c r="E319">
        <v>0</v>
      </c>
      <c r="F319">
        <v>11.86</v>
      </c>
      <c r="G319">
        <v>80.765000000000001</v>
      </c>
      <c r="H319">
        <v>290</v>
      </c>
      <c r="I319">
        <v>0.81499999999999995</v>
      </c>
      <c r="J319">
        <v>0</v>
      </c>
      <c r="K319">
        <v>1.9757576211969901</v>
      </c>
      <c r="L319">
        <v>22.4999649630855</v>
      </c>
      <c r="M319">
        <v>4.0517640668914803</v>
      </c>
      <c r="N319">
        <v>2.6734483021803599</v>
      </c>
      <c r="O319">
        <v>701.44496134930205</v>
      </c>
      <c r="P319">
        <v>26.088536782121398</v>
      </c>
      <c r="Q319">
        <v>712.06117926090201</v>
      </c>
    </row>
    <row r="320" spans="1:17" x14ac:dyDescent="0.25">
      <c r="A320" s="55">
        <v>45503</v>
      </c>
      <c r="B320">
        <v>11.949400000000001</v>
      </c>
      <c r="C320">
        <v>18.836200000000002</v>
      </c>
      <c r="D320">
        <v>944.32929999999999</v>
      </c>
      <c r="E320">
        <v>0</v>
      </c>
      <c r="F320">
        <v>11.57</v>
      </c>
      <c r="G320">
        <v>83.353999999999999</v>
      </c>
      <c r="H320">
        <v>121</v>
      </c>
      <c r="I320">
        <v>1.3160000000000001</v>
      </c>
      <c r="J320">
        <v>0</v>
      </c>
      <c r="K320">
        <v>1.2652754539208</v>
      </c>
      <c r="L320">
        <v>20.218616118246899</v>
      </c>
      <c r="M320">
        <v>3.5874638860614501</v>
      </c>
      <c r="N320">
        <v>3.6397438212725599</v>
      </c>
      <c r="O320">
        <v>696.07337766625699</v>
      </c>
      <c r="P320">
        <v>22.916988031567101</v>
      </c>
      <c r="Q320">
        <v>715.39809340879901</v>
      </c>
    </row>
    <row r="321" spans="1:17" x14ac:dyDescent="0.25">
      <c r="A321" s="55">
        <v>45503.041666666701</v>
      </c>
      <c r="B321">
        <v>10.464</v>
      </c>
      <c r="C321">
        <v>19.048999999999999</v>
      </c>
      <c r="D321">
        <v>943.84299999999996</v>
      </c>
      <c r="E321">
        <v>0</v>
      </c>
      <c r="F321">
        <v>10.95</v>
      </c>
      <c r="G321">
        <v>84.373000000000005</v>
      </c>
      <c r="H321">
        <v>242</v>
      </c>
      <c r="I321">
        <v>1.1830000000000001</v>
      </c>
      <c r="J321">
        <v>0</v>
      </c>
      <c r="K321">
        <v>1.12106666246711</v>
      </c>
      <c r="L321">
        <v>30.537187468263902</v>
      </c>
      <c r="M321">
        <v>4.5454421464363604</v>
      </c>
      <c r="N321">
        <v>4.3235351111401004</v>
      </c>
      <c r="O321">
        <v>766.89929278310296</v>
      </c>
      <c r="P321">
        <v>20.119792172459</v>
      </c>
      <c r="Q321">
        <v>723.084625944653</v>
      </c>
    </row>
    <row r="322" spans="1:17" x14ac:dyDescent="0.25">
      <c r="A322" s="55">
        <v>45503.083333333299</v>
      </c>
      <c r="B322">
        <v>19.101299999999998</v>
      </c>
      <c r="C322">
        <v>30.4391</v>
      </c>
      <c r="D322">
        <v>943.66549999999995</v>
      </c>
      <c r="E322">
        <v>0</v>
      </c>
      <c r="F322">
        <v>11.13</v>
      </c>
      <c r="G322">
        <v>85.168999999999997</v>
      </c>
      <c r="H322">
        <v>67</v>
      </c>
      <c r="I322">
        <v>1.044</v>
      </c>
      <c r="J322">
        <v>0</v>
      </c>
      <c r="K322">
        <v>1.06617749375216</v>
      </c>
      <c r="L322">
        <v>28.079498119635399</v>
      </c>
      <c r="M322">
        <v>3.9551158348886899</v>
      </c>
      <c r="N322">
        <v>3.8350042817635601</v>
      </c>
      <c r="O322">
        <v>760.570628445539</v>
      </c>
      <c r="P322">
        <v>18.5668713818777</v>
      </c>
      <c r="Q322">
        <v>726.80132923179406</v>
      </c>
    </row>
    <row r="323" spans="1:17" x14ac:dyDescent="0.25">
      <c r="A323" s="55">
        <v>45503.125</v>
      </c>
      <c r="B323">
        <v>31.3443</v>
      </c>
      <c r="C323">
        <v>39.221899999999998</v>
      </c>
      <c r="D323">
        <v>942.87969999999996</v>
      </c>
      <c r="E323">
        <v>0</v>
      </c>
      <c r="F323">
        <v>10.42</v>
      </c>
      <c r="G323">
        <v>86.322999999999993</v>
      </c>
      <c r="H323">
        <v>355</v>
      </c>
      <c r="I323">
        <v>1.0309999999999999</v>
      </c>
      <c r="J323">
        <v>0</v>
      </c>
      <c r="K323">
        <v>1.0264021115803701</v>
      </c>
      <c r="L323">
        <v>27.253842390499901</v>
      </c>
      <c r="M323">
        <v>4.6448377632792903</v>
      </c>
      <c r="N323">
        <v>3.5329978321644702</v>
      </c>
      <c r="O323">
        <v>774.63643906019797</v>
      </c>
      <c r="P323">
        <v>17.682869482508099</v>
      </c>
      <c r="Q323">
        <v>725.37794658393898</v>
      </c>
    </row>
    <row r="324" spans="1:17" x14ac:dyDescent="0.25">
      <c r="A324" s="55">
        <v>45503.166666666701</v>
      </c>
      <c r="B324">
        <v>18.47</v>
      </c>
      <c r="C324">
        <v>26.636900000000001</v>
      </c>
      <c r="D324">
        <v>942.61220000000003</v>
      </c>
      <c r="E324">
        <v>0</v>
      </c>
      <c r="F324">
        <v>10.07</v>
      </c>
      <c r="G324">
        <v>86.950999999999993</v>
      </c>
      <c r="H324">
        <v>147</v>
      </c>
      <c r="I324">
        <v>0.68899999999999995</v>
      </c>
      <c r="J324">
        <v>0</v>
      </c>
      <c r="K324">
        <v>0.76870326792806998</v>
      </c>
      <c r="L324">
        <v>26.482728839370999</v>
      </c>
      <c r="M324">
        <v>5.0615052576577799</v>
      </c>
      <c r="N324">
        <v>2.5254894691446301</v>
      </c>
      <c r="O324">
        <v>776.62216957348301</v>
      </c>
      <c r="P324">
        <v>16.521508606660198</v>
      </c>
      <c r="Q324">
        <v>730.30678885568705</v>
      </c>
    </row>
    <row r="325" spans="1:17" x14ac:dyDescent="0.25">
      <c r="A325" s="55">
        <v>45503.208333333299</v>
      </c>
      <c r="B325">
        <v>21.046099999999999</v>
      </c>
      <c r="C325">
        <v>30.988399999999999</v>
      </c>
      <c r="D325">
        <v>943.18380000000002</v>
      </c>
      <c r="E325">
        <v>0</v>
      </c>
      <c r="F325">
        <v>10.51</v>
      </c>
      <c r="G325">
        <v>84.998000000000005</v>
      </c>
      <c r="H325">
        <v>111</v>
      </c>
      <c r="I325">
        <v>0.68799999999999994</v>
      </c>
      <c r="J325">
        <v>0</v>
      </c>
      <c r="K325">
        <v>3.0618543319354798</v>
      </c>
      <c r="L325">
        <v>31.360492241450899</v>
      </c>
      <c r="M325">
        <v>4.8276318314707796</v>
      </c>
      <c r="N325">
        <v>2.23885684962422</v>
      </c>
      <c r="O325">
        <v>799.11688576578399</v>
      </c>
      <c r="P325">
        <v>15.0482638418734</v>
      </c>
      <c r="Q325">
        <v>741.13102981634404</v>
      </c>
    </row>
    <row r="326" spans="1:17" x14ac:dyDescent="0.25">
      <c r="A326" s="55">
        <v>45503.25</v>
      </c>
      <c r="B326">
        <v>17.200800000000001</v>
      </c>
      <c r="C326">
        <v>27.3825</v>
      </c>
      <c r="D326">
        <v>944.07759999999996</v>
      </c>
      <c r="E326">
        <v>0</v>
      </c>
      <c r="F326">
        <v>10.36</v>
      </c>
      <c r="G326">
        <v>85.372</v>
      </c>
      <c r="H326">
        <v>146</v>
      </c>
      <c r="I326">
        <v>1.135</v>
      </c>
      <c r="J326">
        <v>0</v>
      </c>
      <c r="K326">
        <v>0.80431318316876299</v>
      </c>
      <c r="L326">
        <v>23.972942306922299</v>
      </c>
      <c r="M326">
        <v>4.13736775945587</v>
      </c>
      <c r="N326">
        <v>3.0223328116849699</v>
      </c>
      <c r="O326">
        <v>742.82719132925502</v>
      </c>
      <c r="P326">
        <v>13.110476541808399</v>
      </c>
      <c r="Q326">
        <v>752.27386824661505</v>
      </c>
    </row>
    <row r="327" spans="1:17" x14ac:dyDescent="0.25">
      <c r="A327" s="55">
        <v>45503.291666666701</v>
      </c>
      <c r="B327">
        <v>17.261800000000001</v>
      </c>
      <c r="C327">
        <v>29.35</v>
      </c>
      <c r="D327">
        <v>945.09050000000002</v>
      </c>
      <c r="E327">
        <v>0</v>
      </c>
      <c r="F327">
        <v>10.38</v>
      </c>
      <c r="G327">
        <v>81.572000000000003</v>
      </c>
      <c r="H327">
        <v>344</v>
      </c>
      <c r="I327">
        <v>1.1919999999999999</v>
      </c>
      <c r="J327">
        <v>0</v>
      </c>
      <c r="K327">
        <v>7.4942352377831698</v>
      </c>
      <c r="L327">
        <v>33.127940923581001</v>
      </c>
      <c r="M327">
        <v>4.28097558171961</v>
      </c>
      <c r="N327">
        <v>2.1772208045643202</v>
      </c>
      <c r="O327">
        <v>787.84341922392503</v>
      </c>
      <c r="P327">
        <v>11.5847100444728</v>
      </c>
      <c r="Q327">
        <v>763.07367548094305</v>
      </c>
    </row>
    <row r="328" spans="1:17" x14ac:dyDescent="0.25">
      <c r="A328" s="55">
        <v>45503.333333333299</v>
      </c>
      <c r="B328">
        <v>18.081199999999999</v>
      </c>
      <c r="C328">
        <v>36.070799999999998</v>
      </c>
      <c r="D328">
        <v>945.47270000000003</v>
      </c>
      <c r="E328">
        <v>0</v>
      </c>
      <c r="F328">
        <v>10.57</v>
      </c>
      <c r="G328">
        <v>80.093999999999994</v>
      </c>
      <c r="H328">
        <v>135</v>
      </c>
      <c r="I328">
        <v>1.0580000000000001</v>
      </c>
      <c r="J328">
        <v>6.8000000000000005E-2</v>
      </c>
      <c r="K328">
        <v>11.642911253498401</v>
      </c>
      <c r="L328">
        <v>31.588234046100101</v>
      </c>
      <c r="M328">
        <v>4.1261870293485599</v>
      </c>
      <c r="N328">
        <v>2.1076163949747699</v>
      </c>
      <c r="O328">
        <v>812.79324539862705</v>
      </c>
      <c r="P328">
        <v>10.774303961922101</v>
      </c>
      <c r="Q328">
        <v>777.66365894748901</v>
      </c>
    </row>
    <row r="329" spans="1:17" x14ac:dyDescent="0.25">
      <c r="A329" s="55">
        <v>45503.375</v>
      </c>
      <c r="B329">
        <v>41.023600000000002</v>
      </c>
      <c r="C329">
        <v>66.831999999999994</v>
      </c>
      <c r="D329">
        <v>945.26750000000004</v>
      </c>
      <c r="E329">
        <v>0</v>
      </c>
      <c r="F329">
        <v>11.92</v>
      </c>
      <c r="G329">
        <v>70.528999999999996</v>
      </c>
      <c r="H329">
        <v>122</v>
      </c>
      <c r="I329">
        <v>0.95199999999999996</v>
      </c>
      <c r="J329">
        <v>0.35299999999999998</v>
      </c>
      <c r="K329">
        <v>18.388591585795201</v>
      </c>
      <c r="L329">
        <v>32.981561002399701</v>
      </c>
      <c r="M329">
        <v>5.2236638204579604</v>
      </c>
      <c r="N329">
        <v>2.2040504648865298</v>
      </c>
      <c r="O329">
        <v>884.16594923590003</v>
      </c>
      <c r="P329">
        <v>11.245590184544501</v>
      </c>
      <c r="Q329">
        <v>792.321991004089</v>
      </c>
    </row>
    <row r="330" spans="1:17" x14ac:dyDescent="0.25">
      <c r="A330" s="55">
        <v>45503.416666666701</v>
      </c>
      <c r="B330">
        <v>17.313300000000002</v>
      </c>
      <c r="C330">
        <v>40.621299999999998</v>
      </c>
      <c r="D330">
        <v>945.23249999999996</v>
      </c>
      <c r="E330">
        <v>0</v>
      </c>
      <c r="F330">
        <v>14.54</v>
      </c>
      <c r="G330">
        <v>62.453000000000003</v>
      </c>
      <c r="H330">
        <v>274</v>
      </c>
      <c r="I330">
        <v>0.874</v>
      </c>
      <c r="J330">
        <v>0.68300000000000005</v>
      </c>
      <c r="K330">
        <v>19.482270459593199</v>
      </c>
      <c r="L330">
        <v>35.307747279089298</v>
      </c>
      <c r="M330">
        <v>4.8265187346575704</v>
      </c>
      <c r="N330">
        <v>1.6348829632266699</v>
      </c>
      <c r="O330">
        <v>885.466562070794</v>
      </c>
      <c r="P330">
        <v>12.7536176495055</v>
      </c>
      <c r="Q330">
        <v>807.93398270724595</v>
      </c>
    </row>
    <row r="331" spans="1:17" x14ac:dyDescent="0.25">
      <c r="A331" s="55">
        <v>45503.458333333299</v>
      </c>
      <c r="B331">
        <v>3.9804300000000001</v>
      </c>
      <c r="C331">
        <v>45.304699999999997</v>
      </c>
      <c r="D331">
        <v>944.19839999999999</v>
      </c>
      <c r="E331">
        <v>0</v>
      </c>
      <c r="F331">
        <v>16.920000000000002</v>
      </c>
      <c r="G331">
        <v>49.338999999999999</v>
      </c>
      <c r="H331">
        <v>305</v>
      </c>
      <c r="I331">
        <v>1.0649999999999999</v>
      </c>
      <c r="J331">
        <v>0.78700000000000003</v>
      </c>
      <c r="K331">
        <v>21.1245981361715</v>
      </c>
      <c r="L331">
        <v>48.5672892901691</v>
      </c>
      <c r="M331">
        <v>5.4584303431468602</v>
      </c>
      <c r="N331">
        <v>1.9189992571061401</v>
      </c>
      <c r="O331">
        <v>955.19592246788795</v>
      </c>
      <c r="P331">
        <v>15.433898563649301</v>
      </c>
      <c r="Q331">
        <v>830.50391813320698</v>
      </c>
    </row>
    <row r="332" spans="1:17" x14ac:dyDescent="0.25">
      <c r="A332" s="55">
        <v>45503.5</v>
      </c>
      <c r="B332">
        <v>10.886900000000001</v>
      </c>
      <c r="C332">
        <v>51.284500000000001</v>
      </c>
      <c r="D332">
        <v>943.17859999999996</v>
      </c>
      <c r="E332">
        <v>0</v>
      </c>
      <c r="F332">
        <v>19.62</v>
      </c>
      <c r="G332">
        <v>44.033000000000001</v>
      </c>
      <c r="H332">
        <v>253</v>
      </c>
      <c r="I332">
        <v>1.651</v>
      </c>
      <c r="J332">
        <v>0.83099999999999996</v>
      </c>
      <c r="K332">
        <v>18.330961749112699</v>
      </c>
      <c r="L332">
        <v>54.627132150834299</v>
      </c>
      <c r="M332">
        <v>5.9337907777232397</v>
      </c>
      <c r="N332">
        <v>1.9273368499275001</v>
      </c>
      <c r="O332">
        <v>960.21630175186397</v>
      </c>
      <c r="P332">
        <v>19.201468451234799</v>
      </c>
      <c r="Q332">
        <v>853.45318465550497</v>
      </c>
    </row>
    <row r="333" spans="1:17" x14ac:dyDescent="0.25">
      <c r="A333" s="55">
        <v>45503.541666666701</v>
      </c>
      <c r="B333">
        <v>23.280999999999999</v>
      </c>
      <c r="C333">
        <v>57.858699999999999</v>
      </c>
      <c r="D333">
        <v>942.19150000000002</v>
      </c>
      <c r="E333">
        <v>0</v>
      </c>
      <c r="F333">
        <v>20.95</v>
      </c>
      <c r="G333">
        <v>41.71</v>
      </c>
      <c r="H333">
        <v>262</v>
      </c>
      <c r="I333">
        <v>2.012</v>
      </c>
      <c r="J333">
        <v>0.80600000000000005</v>
      </c>
      <c r="K333">
        <v>9.2548242950565101</v>
      </c>
      <c r="L333">
        <v>34.005787874774697</v>
      </c>
      <c r="M333">
        <v>5.6217962886079702</v>
      </c>
      <c r="N333">
        <v>1.4596722956332899</v>
      </c>
      <c r="O333">
        <v>770.02543562450103</v>
      </c>
      <c r="P333">
        <v>24.502061646142199</v>
      </c>
      <c r="Q333">
        <v>849.81675338784396</v>
      </c>
    </row>
    <row r="334" spans="1:17" x14ac:dyDescent="0.25">
      <c r="A334" s="55">
        <v>45503.583333333299</v>
      </c>
      <c r="B334">
        <v>18.240100000000002</v>
      </c>
      <c r="C334">
        <v>46.697400000000002</v>
      </c>
      <c r="D334">
        <v>941.66110000000003</v>
      </c>
      <c r="E334">
        <v>0</v>
      </c>
      <c r="F334">
        <v>21.15</v>
      </c>
      <c r="G334">
        <v>45.524000000000001</v>
      </c>
      <c r="H334">
        <v>237</v>
      </c>
      <c r="I334">
        <v>2.4590000000000001</v>
      </c>
      <c r="J334">
        <v>0.70199999999999996</v>
      </c>
      <c r="K334">
        <v>5.5534652326325604</v>
      </c>
      <c r="L334">
        <v>23.103822104209701</v>
      </c>
      <c r="M334">
        <v>7.8555380209530901</v>
      </c>
      <c r="N334">
        <v>5.1471858979687397</v>
      </c>
      <c r="O334">
        <v>690.15042483371406</v>
      </c>
      <c r="P334">
        <v>29.523796967598901</v>
      </c>
      <c r="Q334">
        <v>843.23215757590197</v>
      </c>
    </row>
    <row r="335" spans="1:17" x14ac:dyDescent="0.25">
      <c r="A335" s="55">
        <v>45503.625</v>
      </c>
      <c r="B335">
        <v>0</v>
      </c>
      <c r="C335">
        <v>31.6693</v>
      </c>
      <c r="D335">
        <v>941.44960000000003</v>
      </c>
      <c r="E335">
        <v>0</v>
      </c>
      <c r="F335">
        <v>20.149999999999999</v>
      </c>
      <c r="G335">
        <v>57.207999999999998</v>
      </c>
      <c r="H335">
        <v>251</v>
      </c>
      <c r="I335">
        <v>2.6930000000000001</v>
      </c>
      <c r="J335">
        <v>0.52600000000000002</v>
      </c>
      <c r="K335">
        <v>5.6436268545177199</v>
      </c>
      <c r="L335">
        <v>21.115120255848399</v>
      </c>
      <c r="M335">
        <v>7.3308556118204198</v>
      </c>
      <c r="N335">
        <v>4.5593521645194901</v>
      </c>
      <c r="O335">
        <v>684.48111326101196</v>
      </c>
      <c r="P335">
        <v>34.389420366578896</v>
      </c>
      <c r="Q335">
        <v>830.311869330538</v>
      </c>
    </row>
    <row r="336" spans="1:17" x14ac:dyDescent="0.25">
      <c r="A336" s="55">
        <v>45503.666666666701</v>
      </c>
      <c r="B336">
        <v>8.1144499999999997</v>
      </c>
      <c r="C336">
        <v>38.924700000000001</v>
      </c>
      <c r="D336">
        <v>942.2636</v>
      </c>
      <c r="E336">
        <v>0</v>
      </c>
      <c r="F336">
        <v>17.850000000000001</v>
      </c>
      <c r="G336">
        <v>66.260000000000005</v>
      </c>
      <c r="H336">
        <v>220</v>
      </c>
      <c r="I336">
        <v>2.7970000000000002</v>
      </c>
      <c r="J336">
        <v>0.307</v>
      </c>
      <c r="K336">
        <v>6.7162741499861598</v>
      </c>
      <c r="L336">
        <v>21.946963701040499</v>
      </c>
      <c r="M336">
        <v>5.7442945571905497</v>
      </c>
      <c r="N336">
        <v>5.1063227759325098</v>
      </c>
      <c r="O336">
        <v>694.94258423919496</v>
      </c>
      <c r="P336">
        <v>37.790413427309502</v>
      </c>
      <c r="Q336">
        <v>815.58053668560899</v>
      </c>
    </row>
    <row r="337" spans="1:17" x14ac:dyDescent="0.25">
      <c r="A337" s="55">
        <v>45503.708333333299</v>
      </c>
      <c r="B337">
        <v>12.144500000000001</v>
      </c>
      <c r="C337">
        <v>32.004600000000003</v>
      </c>
      <c r="D337">
        <v>942.65290000000005</v>
      </c>
      <c r="E337">
        <v>0</v>
      </c>
      <c r="F337">
        <v>15.36</v>
      </c>
      <c r="G337">
        <v>74.608000000000004</v>
      </c>
      <c r="H337">
        <v>235</v>
      </c>
      <c r="I337">
        <v>1.9790000000000001</v>
      </c>
      <c r="J337">
        <v>8.2000000000000003E-2</v>
      </c>
      <c r="K337">
        <v>6.3163527692768504</v>
      </c>
      <c r="L337">
        <v>27.646922225099701</v>
      </c>
      <c r="M337">
        <v>4.3681768955923799</v>
      </c>
      <c r="N337">
        <v>2.2161820525696099</v>
      </c>
      <c r="O337">
        <v>722.71819161892097</v>
      </c>
      <c r="P337">
        <v>39.722322382612298</v>
      </c>
      <c r="Q337">
        <v>795.39956698348601</v>
      </c>
    </row>
    <row r="338" spans="1:17" x14ac:dyDescent="0.25">
      <c r="A338" s="55">
        <v>45503.75</v>
      </c>
      <c r="B338">
        <v>18.4803</v>
      </c>
      <c r="C338">
        <v>38.350200000000001</v>
      </c>
      <c r="D338">
        <v>942.65189999999996</v>
      </c>
      <c r="E338">
        <v>0</v>
      </c>
      <c r="F338">
        <v>13.95</v>
      </c>
      <c r="G338">
        <v>77.882000000000005</v>
      </c>
      <c r="H338">
        <v>254</v>
      </c>
      <c r="I338">
        <v>1.72</v>
      </c>
      <c r="J338">
        <v>0</v>
      </c>
      <c r="K338">
        <v>7.6637206865962799</v>
      </c>
      <c r="L338">
        <v>33.976485559831801</v>
      </c>
      <c r="M338">
        <v>3.92891222638</v>
      </c>
      <c r="N338">
        <v>1.43684841394768</v>
      </c>
      <c r="O338">
        <v>766.58152551625801</v>
      </c>
      <c r="P338">
        <v>39.56141232193</v>
      </c>
      <c r="Q338">
        <v>780.53893741416903</v>
      </c>
    </row>
    <row r="339" spans="1:17" x14ac:dyDescent="0.25">
      <c r="A339" s="55">
        <v>45503.791666666701</v>
      </c>
      <c r="B339">
        <v>6.7961099999999997</v>
      </c>
      <c r="C339">
        <v>29.167300000000001</v>
      </c>
      <c r="D339">
        <v>943.16690000000006</v>
      </c>
      <c r="E339">
        <v>0</v>
      </c>
      <c r="F339">
        <v>13.45</v>
      </c>
      <c r="G339">
        <v>78.748999999999995</v>
      </c>
      <c r="H339">
        <v>274</v>
      </c>
      <c r="I339">
        <v>1.444</v>
      </c>
      <c r="J339">
        <v>0</v>
      </c>
      <c r="K339">
        <v>7.72813043190681</v>
      </c>
      <c r="L339">
        <v>35.725935323219801</v>
      </c>
      <c r="M339">
        <v>4.1210248791865798</v>
      </c>
      <c r="N339">
        <v>3.2137101051985102</v>
      </c>
      <c r="O339">
        <v>791.02097738165196</v>
      </c>
      <c r="P339">
        <v>38.193965008379401</v>
      </c>
      <c r="Q339">
        <v>760.01706927838995</v>
      </c>
    </row>
    <row r="340" spans="1:17" x14ac:dyDescent="0.25">
      <c r="A340" s="55">
        <v>45503.833333333299</v>
      </c>
      <c r="B340">
        <v>61.051000000000002</v>
      </c>
      <c r="C340">
        <v>76.9876</v>
      </c>
      <c r="D340">
        <v>943.31700000000001</v>
      </c>
      <c r="E340">
        <v>0</v>
      </c>
      <c r="F340">
        <v>13.26</v>
      </c>
      <c r="G340">
        <v>80.474000000000004</v>
      </c>
      <c r="H340">
        <v>265</v>
      </c>
      <c r="I340">
        <v>1.17</v>
      </c>
      <c r="J340">
        <v>0</v>
      </c>
      <c r="K340">
        <v>8.0755961490099502</v>
      </c>
      <c r="L340">
        <v>41.952188249748197</v>
      </c>
      <c r="M340">
        <v>4.1748070981497003</v>
      </c>
      <c r="N340">
        <v>2.94879925574579</v>
      </c>
      <c r="O340">
        <v>825.04303039710601</v>
      </c>
      <c r="P340">
        <v>35.286026638002198</v>
      </c>
      <c r="Q340">
        <v>743.12041035904497</v>
      </c>
    </row>
    <row r="341" spans="1:17" x14ac:dyDescent="0.25">
      <c r="A341" s="55">
        <v>45503.875</v>
      </c>
      <c r="B341">
        <v>21.947299999999998</v>
      </c>
      <c r="C341">
        <v>39.326700000000002</v>
      </c>
      <c r="D341">
        <v>943.35379999999998</v>
      </c>
      <c r="E341">
        <v>0</v>
      </c>
      <c r="F341">
        <v>12.73</v>
      </c>
      <c r="G341">
        <v>81.751999999999995</v>
      </c>
      <c r="H341">
        <v>297</v>
      </c>
      <c r="I341">
        <v>1.1060000000000001</v>
      </c>
      <c r="J341">
        <v>0</v>
      </c>
      <c r="K341">
        <v>7.9731185722441502</v>
      </c>
      <c r="L341">
        <v>37.819978805724404</v>
      </c>
      <c r="M341">
        <v>3.9495005888474499</v>
      </c>
      <c r="N341">
        <v>1.8911664104818899</v>
      </c>
      <c r="O341">
        <v>810.17770588799101</v>
      </c>
      <c r="P341">
        <v>31.264677132906101</v>
      </c>
      <c r="Q341">
        <v>748.13944414198102</v>
      </c>
    </row>
    <row r="342" spans="1:17" x14ac:dyDescent="0.25">
      <c r="A342" s="55">
        <v>45503.916666666701</v>
      </c>
      <c r="D342">
        <v>943.12890000000004</v>
      </c>
      <c r="E342">
        <v>0</v>
      </c>
      <c r="F342">
        <v>12.52</v>
      </c>
      <c r="G342">
        <v>82.338999999999999</v>
      </c>
      <c r="H342">
        <v>248</v>
      </c>
      <c r="I342">
        <v>0.79</v>
      </c>
      <c r="J342">
        <v>0</v>
      </c>
      <c r="K342">
        <v>3.4547406527602802</v>
      </c>
      <c r="L342">
        <v>40.418104858896299</v>
      </c>
      <c r="M342">
        <v>4.1345103744600697</v>
      </c>
      <c r="N342">
        <v>2.8682517555782101</v>
      </c>
      <c r="O342">
        <v>814.66927463564605</v>
      </c>
      <c r="P342">
        <v>26.461031198300098</v>
      </c>
      <c r="Q342">
        <v>763.70430036722303</v>
      </c>
    </row>
    <row r="343" spans="1:17" x14ac:dyDescent="0.25">
      <c r="A343" s="55">
        <v>45503.958333333299</v>
      </c>
      <c r="B343">
        <v>16.079799999999999</v>
      </c>
      <c r="C343">
        <v>47.781199999999998</v>
      </c>
      <c r="D343">
        <v>943.07420000000002</v>
      </c>
      <c r="E343">
        <v>0</v>
      </c>
      <c r="F343">
        <v>12.15</v>
      </c>
      <c r="G343">
        <v>78.231999999999999</v>
      </c>
      <c r="H343">
        <v>137</v>
      </c>
      <c r="I343">
        <v>0.70299999999999996</v>
      </c>
      <c r="J343">
        <v>0</v>
      </c>
      <c r="K343">
        <v>3.4971423755097</v>
      </c>
      <c r="L343">
        <v>41.258806706102597</v>
      </c>
      <c r="M343">
        <v>4.27159413987272</v>
      </c>
      <c r="N343">
        <v>2.7825462058410002</v>
      </c>
      <c r="O343">
        <v>871.89612486023202</v>
      </c>
      <c r="P343">
        <v>21.585895408159001</v>
      </c>
      <c r="Q343">
        <v>787.13117681712504</v>
      </c>
    </row>
    <row r="344" spans="1:17" x14ac:dyDescent="0.25">
      <c r="A344" s="55">
        <v>45504</v>
      </c>
      <c r="B344">
        <v>1.68737</v>
      </c>
      <c r="C344">
        <v>46.335000000000001</v>
      </c>
      <c r="D344">
        <v>942.81870000000004</v>
      </c>
      <c r="E344">
        <v>0</v>
      </c>
      <c r="F344">
        <v>12.04</v>
      </c>
      <c r="G344">
        <v>78.049000000000007</v>
      </c>
      <c r="H344">
        <v>224</v>
      </c>
      <c r="I344">
        <v>0.745</v>
      </c>
      <c r="J344">
        <v>0</v>
      </c>
      <c r="K344">
        <v>8.0523123701663799</v>
      </c>
      <c r="L344">
        <v>44.283546629524601</v>
      </c>
      <c r="M344">
        <v>5.2360126474563202</v>
      </c>
      <c r="N344">
        <v>1.9519260608418301</v>
      </c>
      <c r="O344">
        <v>955.56430347597495</v>
      </c>
      <c r="P344">
        <v>17.000443594327301</v>
      </c>
      <c r="Q344">
        <v>819.70889172172303</v>
      </c>
    </row>
    <row r="345" spans="1:17" x14ac:dyDescent="0.25">
      <c r="A345" s="55">
        <v>45504.041666666701</v>
      </c>
      <c r="B345">
        <v>0</v>
      </c>
      <c r="C345">
        <v>31.074200000000001</v>
      </c>
      <c r="D345">
        <v>942.52689999999996</v>
      </c>
      <c r="E345">
        <v>0</v>
      </c>
      <c r="F345">
        <v>12</v>
      </c>
      <c r="G345">
        <v>83.381</v>
      </c>
      <c r="H345">
        <v>294</v>
      </c>
      <c r="I345">
        <v>0.86599999999999999</v>
      </c>
      <c r="J345">
        <v>0</v>
      </c>
      <c r="K345">
        <v>5.4606699100373701</v>
      </c>
      <c r="L345">
        <v>36.529623719972001</v>
      </c>
      <c r="M345">
        <v>6.0247949541202104</v>
      </c>
      <c r="N345">
        <v>2.83692447666854</v>
      </c>
      <c r="O345">
        <v>881.87859746824802</v>
      </c>
      <c r="P345">
        <v>14.175383851245099</v>
      </c>
      <c r="Q345">
        <v>839.60394245288899</v>
      </c>
    </row>
    <row r="346" spans="1:17" x14ac:dyDescent="0.25">
      <c r="A346" s="55">
        <v>45504.083333333299</v>
      </c>
      <c r="B346">
        <v>22.206399999999999</v>
      </c>
      <c r="C346">
        <v>46.696899999999999</v>
      </c>
      <c r="D346">
        <v>942.06629999999996</v>
      </c>
      <c r="E346">
        <v>0</v>
      </c>
      <c r="F346">
        <v>11.48</v>
      </c>
      <c r="G346">
        <v>76.277000000000001</v>
      </c>
      <c r="H346">
        <v>225</v>
      </c>
      <c r="I346">
        <v>0.77900000000000003</v>
      </c>
      <c r="J346">
        <v>0</v>
      </c>
      <c r="K346">
        <v>3.1263732525432602</v>
      </c>
      <c r="L346">
        <v>34.909965532592302</v>
      </c>
      <c r="M346">
        <v>5.3177296678541</v>
      </c>
      <c r="N346">
        <v>2.9658130167654502</v>
      </c>
      <c r="O346">
        <v>892.57000598582704</v>
      </c>
      <c r="P346">
        <v>12.353321404815601</v>
      </c>
      <c r="Q346">
        <v>855.35250251158504</v>
      </c>
    </row>
    <row r="347" spans="1:17" x14ac:dyDescent="0.25">
      <c r="A347" s="55">
        <v>45504.125</v>
      </c>
      <c r="B347">
        <v>9.5064399999999996</v>
      </c>
      <c r="C347">
        <v>34.934600000000003</v>
      </c>
      <c r="D347">
        <v>941.2115</v>
      </c>
      <c r="E347">
        <v>0</v>
      </c>
      <c r="F347">
        <v>12.34</v>
      </c>
      <c r="G347">
        <v>65.040000000000006</v>
      </c>
      <c r="H347">
        <v>100</v>
      </c>
      <c r="I347">
        <v>0.754</v>
      </c>
      <c r="J347">
        <v>0</v>
      </c>
      <c r="K347">
        <v>2.6992353289119699</v>
      </c>
      <c r="L347">
        <v>30.457649926612099</v>
      </c>
      <c r="M347">
        <v>5.6099686528233397</v>
      </c>
      <c r="N347">
        <v>1.68949809748664</v>
      </c>
      <c r="O347">
        <v>859.09371109425899</v>
      </c>
      <c r="P347">
        <v>11.0984348521261</v>
      </c>
      <c r="Q347">
        <v>863.86159422566095</v>
      </c>
    </row>
    <row r="348" spans="1:17" x14ac:dyDescent="0.25">
      <c r="A348" s="55">
        <v>45504.166666666701</v>
      </c>
      <c r="B348">
        <v>1.3838299999999999</v>
      </c>
      <c r="C348">
        <v>25.668099999999999</v>
      </c>
      <c r="D348">
        <v>940.95090000000005</v>
      </c>
      <c r="E348">
        <v>0</v>
      </c>
      <c r="F348">
        <v>12.21</v>
      </c>
      <c r="G348">
        <v>81.352999999999994</v>
      </c>
      <c r="H348">
        <v>250</v>
      </c>
      <c r="I348">
        <v>0.75800000000000001</v>
      </c>
      <c r="J348">
        <v>0</v>
      </c>
      <c r="K348">
        <v>10.2848588773134</v>
      </c>
      <c r="L348">
        <v>36.911983195446297</v>
      </c>
      <c r="M348">
        <v>5.7757022206824304</v>
      </c>
      <c r="N348">
        <v>2.3328094267527502</v>
      </c>
      <c r="O348">
        <v>921.71115378253796</v>
      </c>
      <c r="P348">
        <v>9.8605860805520091</v>
      </c>
      <c r="Q348">
        <v>875.94510964884</v>
      </c>
    </row>
    <row r="349" spans="1:17" x14ac:dyDescent="0.25">
      <c r="A349" s="55">
        <v>45504.208333333299</v>
      </c>
      <c r="B349">
        <v>55.487900000000003</v>
      </c>
      <c r="C349">
        <v>65.916499999999999</v>
      </c>
      <c r="D349">
        <v>941.46360000000004</v>
      </c>
      <c r="E349">
        <v>0</v>
      </c>
      <c r="F349">
        <v>11.11</v>
      </c>
      <c r="G349">
        <v>86.417000000000002</v>
      </c>
      <c r="H349">
        <v>244</v>
      </c>
      <c r="I349">
        <v>1.103</v>
      </c>
      <c r="J349">
        <v>0</v>
      </c>
      <c r="K349">
        <v>4.1547444448780597</v>
      </c>
      <c r="L349">
        <v>38.145520377833897</v>
      </c>
      <c r="M349">
        <v>4.3804707225129</v>
      </c>
      <c r="N349">
        <v>3.2161748782100399</v>
      </c>
      <c r="O349">
        <v>818.17238678963895</v>
      </c>
      <c r="P349">
        <v>8.9421102866517899</v>
      </c>
      <c r="Q349">
        <v>876.94444476154604</v>
      </c>
    </row>
    <row r="350" spans="1:17" x14ac:dyDescent="0.25">
      <c r="A350" s="55">
        <v>45504.25</v>
      </c>
      <c r="B350">
        <v>1.7941499999999999</v>
      </c>
      <c r="C350">
        <v>8.2553699999999992</v>
      </c>
      <c r="D350">
        <v>942.52679999999998</v>
      </c>
      <c r="E350">
        <v>0</v>
      </c>
      <c r="F350">
        <v>10.44</v>
      </c>
      <c r="G350">
        <v>87.772000000000006</v>
      </c>
      <c r="H350">
        <v>110</v>
      </c>
      <c r="I350">
        <v>0.97799999999999998</v>
      </c>
      <c r="J350">
        <v>0</v>
      </c>
      <c r="K350">
        <v>1.4720448800887</v>
      </c>
      <c r="L350">
        <v>17.7865634740463</v>
      </c>
      <c r="M350">
        <v>4.8701966536080397</v>
      </c>
      <c r="N350">
        <v>1.0484346021942501</v>
      </c>
      <c r="O350">
        <v>722.55970877304196</v>
      </c>
      <c r="P350">
        <v>10.1353031622029</v>
      </c>
      <c r="Q350">
        <v>865.43074902872002</v>
      </c>
    </row>
    <row r="351" spans="1:17" x14ac:dyDescent="0.25">
      <c r="A351" s="55">
        <v>45504.291666666701</v>
      </c>
      <c r="B351">
        <v>23.549700000000001</v>
      </c>
      <c r="C351">
        <v>42.163800000000002</v>
      </c>
      <c r="D351">
        <v>942.58349999999996</v>
      </c>
      <c r="E351">
        <v>0</v>
      </c>
      <c r="F351">
        <v>10.18</v>
      </c>
      <c r="G351">
        <v>83.087999999999994</v>
      </c>
      <c r="H351">
        <v>269</v>
      </c>
      <c r="I351">
        <v>1.179</v>
      </c>
      <c r="J351">
        <v>5.7000000000000002E-2</v>
      </c>
      <c r="K351">
        <v>17.6014131588575</v>
      </c>
      <c r="L351">
        <v>39.840089425558602</v>
      </c>
      <c r="M351">
        <v>5.33071230527315</v>
      </c>
      <c r="N351">
        <v>2.8403994025536501</v>
      </c>
      <c r="O351">
        <v>934.53818735477103</v>
      </c>
      <c r="P351">
        <v>9.9924936744183697</v>
      </c>
      <c r="Q351">
        <v>873.26100684053699</v>
      </c>
    </row>
    <row r="352" spans="1:17" x14ac:dyDescent="0.25">
      <c r="A352" s="55">
        <v>45504.333333333299</v>
      </c>
      <c r="B352">
        <v>39.012700000000002</v>
      </c>
      <c r="C352">
        <v>62.844499999999996</v>
      </c>
      <c r="D352">
        <v>943.43150000000003</v>
      </c>
      <c r="E352">
        <v>0</v>
      </c>
      <c r="F352">
        <v>11.81</v>
      </c>
      <c r="G352">
        <v>82.373999999999995</v>
      </c>
      <c r="H352">
        <v>241</v>
      </c>
      <c r="I352">
        <v>1.3220000000000001</v>
      </c>
      <c r="J352">
        <v>0.27500000000000002</v>
      </c>
      <c r="K352">
        <v>35.694900236123203</v>
      </c>
      <c r="L352">
        <v>47.255474678518098</v>
      </c>
      <c r="M352">
        <v>5.4833244259929499</v>
      </c>
      <c r="N352">
        <v>3.0895226075780902</v>
      </c>
      <c r="O352">
        <v>1029.5172775200299</v>
      </c>
      <c r="P352">
        <v>10.829874996902801</v>
      </c>
      <c r="Q352">
        <v>882.50512859604498</v>
      </c>
    </row>
    <row r="353" spans="1:17" x14ac:dyDescent="0.25">
      <c r="A353" s="55">
        <v>45504.375</v>
      </c>
      <c r="B353">
        <v>24.372599999999998</v>
      </c>
      <c r="C353">
        <v>42.562199999999997</v>
      </c>
      <c r="D353">
        <v>945.04480000000001</v>
      </c>
      <c r="E353">
        <v>0</v>
      </c>
      <c r="F353">
        <v>11.15</v>
      </c>
      <c r="G353">
        <v>82.781999999999996</v>
      </c>
      <c r="H353">
        <v>149</v>
      </c>
      <c r="I353">
        <v>1.284</v>
      </c>
      <c r="J353">
        <v>0.18</v>
      </c>
      <c r="K353">
        <v>15.810312672724899</v>
      </c>
      <c r="L353">
        <v>34.716566492439703</v>
      </c>
      <c r="M353">
        <v>4.8404992306315204</v>
      </c>
      <c r="N353">
        <v>1.7492977542881001</v>
      </c>
      <c r="O353">
        <v>855.63273888772403</v>
      </c>
      <c r="P353">
        <v>11.8897276068127</v>
      </c>
      <c r="Q353">
        <v>879.22439627347899</v>
      </c>
    </row>
    <row r="354" spans="1:17" x14ac:dyDescent="0.25">
      <c r="A354" s="55">
        <v>45504.416666666701</v>
      </c>
      <c r="B354">
        <v>28.851700000000001</v>
      </c>
      <c r="C354">
        <v>73.997799999999998</v>
      </c>
      <c r="D354">
        <v>944.37909999999999</v>
      </c>
      <c r="E354">
        <v>0</v>
      </c>
      <c r="F354">
        <v>14.87</v>
      </c>
      <c r="G354">
        <v>62.219000000000001</v>
      </c>
      <c r="H354">
        <v>256</v>
      </c>
      <c r="I354">
        <v>1.274</v>
      </c>
      <c r="J354">
        <v>0.66900000000000004</v>
      </c>
      <c r="K354">
        <v>21.858329735006802</v>
      </c>
      <c r="L354">
        <v>39.575522246931001</v>
      </c>
      <c r="M354">
        <v>5.2568760103129204</v>
      </c>
      <c r="N354">
        <v>2.0046253879277698</v>
      </c>
      <c r="O354">
        <v>925.47661001160998</v>
      </c>
      <c r="P354">
        <v>13.7657586837193</v>
      </c>
      <c r="Q354">
        <v>883.33772177670198</v>
      </c>
    </row>
    <row r="355" spans="1:17" x14ac:dyDescent="0.25">
      <c r="A355" s="55">
        <v>45504.458333333299</v>
      </c>
      <c r="B355">
        <v>23.815100000000001</v>
      </c>
      <c r="C355">
        <v>68.897599999999997</v>
      </c>
      <c r="D355">
        <v>943.85379999999998</v>
      </c>
      <c r="E355">
        <v>0</v>
      </c>
      <c r="F355">
        <v>17.16</v>
      </c>
      <c r="G355">
        <v>56.857999999999997</v>
      </c>
      <c r="H355">
        <v>241</v>
      </c>
      <c r="I355">
        <v>1.841</v>
      </c>
      <c r="J355">
        <v>0.78600000000000003</v>
      </c>
      <c r="K355">
        <v>22.7153067508597</v>
      </c>
      <c r="L355">
        <v>45.511686017054302</v>
      </c>
      <c r="M355">
        <v>4.9722060836735196</v>
      </c>
      <c r="N355">
        <v>1.8304875723518499</v>
      </c>
      <c r="O355">
        <v>961.61241653290199</v>
      </c>
      <c r="P355">
        <v>15.9191004172378</v>
      </c>
      <c r="Q355">
        <v>896.15255995653195</v>
      </c>
    </row>
    <row r="356" spans="1:17" x14ac:dyDescent="0.25">
      <c r="A356" s="55">
        <v>45504.5</v>
      </c>
      <c r="B356">
        <v>24.9712</v>
      </c>
      <c r="C356">
        <v>58.146799999999999</v>
      </c>
      <c r="D356">
        <v>943.65620000000001</v>
      </c>
      <c r="E356">
        <v>0</v>
      </c>
      <c r="F356">
        <v>18.95</v>
      </c>
      <c r="G356">
        <v>49.942</v>
      </c>
      <c r="H356">
        <v>267</v>
      </c>
      <c r="I356">
        <v>1.64</v>
      </c>
      <c r="J356">
        <v>0.83499999999999996</v>
      </c>
      <c r="K356">
        <v>10.677466739795801</v>
      </c>
      <c r="L356">
        <v>31.062861218362698</v>
      </c>
      <c r="M356">
        <v>6.42857933503001</v>
      </c>
      <c r="N356">
        <v>1.6473085402288301</v>
      </c>
      <c r="O356">
        <v>825.01921216593405</v>
      </c>
      <c r="P356">
        <v>19.926570102030201</v>
      </c>
      <c r="Q356">
        <v>884.06606725445704</v>
      </c>
    </row>
    <row r="357" spans="1:17" x14ac:dyDescent="0.25">
      <c r="A357" s="55">
        <v>45504.541666666701</v>
      </c>
      <c r="B357">
        <v>26.275400000000001</v>
      </c>
      <c r="C357">
        <v>62.427399999999999</v>
      </c>
      <c r="D357">
        <v>943.35810000000004</v>
      </c>
      <c r="E357">
        <v>0</v>
      </c>
      <c r="F357">
        <v>20.59</v>
      </c>
      <c r="G357">
        <v>47.905999999999999</v>
      </c>
      <c r="H357">
        <v>267</v>
      </c>
      <c r="I357">
        <v>2.2559999999999998</v>
      </c>
      <c r="J357">
        <v>0.80600000000000005</v>
      </c>
      <c r="K357">
        <v>8.3384878114073402</v>
      </c>
      <c r="L357">
        <v>29.603481803732301</v>
      </c>
      <c r="M357">
        <v>8.1922170688084393</v>
      </c>
      <c r="N357">
        <v>4.3139379621839602</v>
      </c>
      <c r="O357">
        <v>800.98822006300395</v>
      </c>
      <c r="P357">
        <v>24.634504192438101</v>
      </c>
      <c r="Q357">
        <v>881.91804641362796</v>
      </c>
    </row>
    <row r="358" spans="1:17" x14ac:dyDescent="0.25">
      <c r="A358" s="55">
        <v>45504.583333333299</v>
      </c>
      <c r="B358">
        <v>20.613600000000002</v>
      </c>
      <c r="C358">
        <v>58.7517</v>
      </c>
      <c r="D358">
        <v>943.48019999999997</v>
      </c>
      <c r="E358">
        <v>0</v>
      </c>
      <c r="F358">
        <v>20.399999999999999</v>
      </c>
      <c r="G358">
        <v>58.265999999999998</v>
      </c>
      <c r="H358">
        <v>253</v>
      </c>
      <c r="I358">
        <v>2.9969999999999999</v>
      </c>
      <c r="J358">
        <v>0.70099999999999996</v>
      </c>
      <c r="K358">
        <v>6.5694898028683903</v>
      </c>
      <c r="L358">
        <v>22.419505846701799</v>
      </c>
      <c r="M358">
        <v>9.3326829683697898</v>
      </c>
      <c r="N358">
        <v>5.9967662640763804</v>
      </c>
      <c r="O358">
        <v>730.79600730822006</v>
      </c>
      <c r="P358">
        <v>27.5157246200381</v>
      </c>
      <c r="Q358">
        <v>882.94758373052503</v>
      </c>
    </row>
    <row r="359" spans="1:17" x14ac:dyDescent="0.25">
      <c r="A359" s="55">
        <v>45504.625</v>
      </c>
      <c r="B359">
        <v>14.1389</v>
      </c>
      <c r="C359">
        <v>72.522300000000001</v>
      </c>
      <c r="D359">
        <v>943.88379999999995</v>
      </c>
      <c r="E359">
        <v>0</v>
      </c>
      <c r="F359">
        <v>17.28</v>
      </c>
      <c r="G359">
        <v>63.731999999999999</v>
      </c>
      <c r="H359">
        <v>249</v>
      </c>
      <c r="I359">
        <v>2.7970000000000002</v>
      </c>
      <c r="J359">
        <v>0.51900000000000002</v>
      </c>
      <c r="K359">
        <v>5.2525989671236202</v>
      </c>
      <c r="L359">
        <v>16.808362676849899</v>
      </c>
      <c r="M359">
        <v>5.5570821494134304</v>
      </c>
      <c r="N359">
        <v>3.37975137132843</v>
      </c>
      <c r="O359">
        <v>703.66269059506499</v>
      </c>
      <c r="P359">
        <v>31.6762964147152</v>
      </c>
      <c r="Q359">
        <v>854.088146635562</v>
      </c>
    </row>
    <row r="360" spans="1:17" x14ac:dyDescent="0.25">
      <c r="A360" s="55">
        <v>45504.666666666701</v>
      </c>
      <c r="B360">
        <v>12.9152</v>
      </c>
      <c r="C360">
        <v>39.021500000000003</v>
      </c>
      <c r="D360">
        <v>943.90710000000001</v>
      </c>
      <c r="E360">
        <v>0</v>
      </c>
      <c r="F360">
        <v>16.690000000000001</v>
      </c>
      <c r="G360">
        <v>68.861999999999995</v>
      </c>
      <c r="H360">
        <v>283</v>
      </c>
      <c r="I360">
        <v>2.1560000000000001</v>
      </c>
      <c r="J360">
        <v>0.30599999999999999</v>
      </c>
      <c r="K360">
        <v>5.9003617661635301</v>
      </c>
      <c r="L360">
        <v>20.423732322847201</v>
      </c>
      <c r="M360">
        <v>4.6796423363399597</v>
      </c>
      <c r="N360">
        <v>1.7670318588051901</v>
      </c>
      <c r="O360">
        <v>735.15886599896101</v>
      </c>
      <c r="P360">
        <v>35.105853139007898</v>
      </c>
      <c r="Q360">
        <v>817.29334519542704</v>
      </c>
    </row>
    <row r="361" spans="1:17" x14ac:dyDescent="0.25">
      <c r="A361" s="55">
        <v>45504.708333333299</v>
      </c>
      <c r="B361">
        <v>16.652899999999999</v>
      </c>
      <c r="C361">
        <v>39.795200000000001</v>
      </c>
      <c r="D361">
        <v>944.15560000000005</v>
      </c>
      <c r="E361">
        <v>0</v>
      </c>
      <c r="F361">
        <v>15.46</v>
      </c>
      <c r="G361">
        <v>73.816000000000003</v>
      </c>
      <c r="H361">
        <v>289</v>
      </c>
      <c r="I361">
        <v>2.1669999999999998</v>
      </c>
      <c r="J361">
        <v>0.11</v>
      </c>
      <c r="K361">
        <v>6.5902416961667702</v>
      </c>
      <c r="L361">
        <v>26.0183115974679</v>
      </c>
      <c r="M361">
        <v>4.5975874583212297</v>
      </c>
      <c r="N361">
        <v>3.6903141640952999</v>
      </c>
      <c r="O361">
        <v>758.829149312499</v>
      </c>
      <c r="P361">
        <v>36.727265745901001</v>
      </c>
      <c r="Q361">
        <v>805.19289649852396</v>
      </c>
    </row>
    <row r="362" spans="1:17" x14ac:dyDescent="0.25">
      <c r="A362" s="55">
        <v>45504.75</v>
      </c>
      <c r="B362">
        <v>8.9499499999999994</v>
      </c>
      <c r="C362">
        <v>30.9114</v>
      </c>
      <c r="D362">
        <v>944.53970000000004</v>
      </c>
      <c r="E362">
        <v>0</v>
      </c>
      <c r="F362">
        <v>14.02</v>
      </c>
      <c r="G362">
        <v>77.852000000000004</v>
      </c>
      <c r="H362">
        <v>283</v>
      </c>
      <c r="I362">
        <v>1.6539999999999999</v>
      </c>
      <c r="J362">
        <v>0</v>
      </c>
      <c r="K362">
        <v>8.5468813734579108</v>
      </c>
      <c r="L362">
        <v>34.999000936276303</v>
      </c>
      <c r="M362">
        <v>4.8707676067969397</v>
      </c>
      <c r="N362">
        <v>3.78355754424086</v>
      </c>
      <c r="O362">
        <v>810.13190159727401</v>
      </c>
      <c r="P362">
        <v>36.335291065207798</v>
      </c>
      <c r="Q362">
        <v>790.77480794673204</v>
      </c>
    </row>
    <row r="363" spans="1:17" x14ac:dyDescent="0.25">
      <c r="A363" s="55">
        <v>45504.791666666701</v>
      </c>
      <c r="B363">
        <v>4.94184</v>
      </c>
      <c r="C363">
        <v>25.330200000000001</v>
      </c>
      <c r="D363">
        <v>944.78620000000001</v>
      </c>
      <c r="E363">
        <v>0</v>
      </c>
      <c r="F363">
        <v>13.53</v>
      </c>
      <c r="G363">
        <v>79.353999999999999</v>
      </c>
      <c r="H363">
        <v>260</v>
      </c>
      <c r="I363">
        <v>1.3839999999999999</v>
      </c>
      <c r="J363">
        <v>0</v>
      </c>
      <c r="K363">
        <v>4.7468916301352602</v>
      </c>
      <c r="L363">
        <v>31.765797046983302</v>
      </c>
      <c r="M363">
        <v>4.2239928820370896</v>
      </c>
      <c r="N363">
        <v>2.78599744538286</v>
      </c>
      <c r="O363">
        <v>793.10988205977503</v>
      </c>
      <c r="P363">
        <v>35.366129448403498</v>
      </c>
      <c r="Q363">
        <v>769.71199113759201</v>
      </c>
    </row>
    <row r="364" spans="1:17" x14ac:dyDescent="0.25">
      <c r="A364" s="55">
        <v>45504.833333333299</v>
      </c>
      <c r="B364">
        <v>19.3079</v>
      </c>
      <c r="C364">
        <v>42.345100000000002</v>
      </c>
      <c r="D364">
        <v>945.06140000000005</v>
      </c>
      <c r="E364">
        <v>0</v>
      </c>
      <c r="F364">
        <v>13.35</v>
      </c>
      <c r="G364">
        <v>81.144000000000005</v>
      </c>
      <c r="H364">
        <v>260</v>
      </c>
      <c r="I364">
        <v>1.163</v>
      </c>
      <c r="J364">
        <v>0</v>
      </c>
      <c r="K364">
        <v>12.757648692778099</v>
      </c>
      <c r="L364">
        <v>48.345377856272201</v>
      </c>
      <c r="M364">
        <v>4.1763628146368701</v>
      </c>
      <c r="N364">
        <v>4.0471363852147704</v>
      </c>
      <c r="O364">
        <v>902.46087001241006</v>
      </c>
      <c r="P364">
        <v>31.775594230724298</v>
      </c>
      <c r="Q364">
        <v>779.39219836840095</v>
      </c>
    </row>
    <row r="365" spans="1:17" x14ac:dyDescent="0.25">
      <c r="A365" s="55">
        <v>45504.875</v>
      </c>
      <c r="B365">
        <v>16.3813</v>
      </c>
      <c r="C365">
        <v>33.683799999999998</v>
      </c>
      <c r="D365">
        <v>945.40340000000003</v>
      </c>
      <c r="E365">
        <v>0</v>
      </c>
      <c r="F365">
        <v>12.89</v>
      </c>
      <c r="G365">
        <v>82.278000000000006</v>
      </c>
      <c r="H365">
        <v>292</v>
      </c>
      <c r="I365">
        <v>1.627</v>
      </c>
      <c r="J365">
        <v>0</v>
      </c>
      <c r="K365">
        <v>7.6389096802799603</v>
      </c>
      <c r="L365">
        <v>30.9624659955353</v>
      </c>
      <c r="M365">
        <v>4.3358656593933</v>
      </c>
      <c r="N365">
        <v>2.3816409133186198</v>
      </c>
      <c r="O365">
        <v>812.57281224955398</v>
      </c>
      <c r="P365">
        <v>28.010958119392701</v>
      </c>
      <c r="Q365">
        <v>780.84027239171996</v>
      </c>
    </row>
    <row r="366" spans="1:17" x14ac:dyDescent="0.25">
      <c r="A366" s="55">
        <v>45504.916666666701</v>
      </c>
      <c r="B366">
        <v>18.5791</v>
      </c>
      <c r="C366">
        <v>37.3187</v>
      </c>
      <c r="D366">
        <v>945.85440000000006</v>
      </c>
      <c r="E366">
        <v>0</v>
      </c>
      <c r="F366">
        <v>13.03</v>
      </c>
      <c r="G366">
        <v>81.147000000000006</v>
      </c>
      <c r="H366">
        <v>235</v>
      </c>
      <c r="I366">
        <v>0.65800000000000003</v>
      </c>
      <c r="J366">
        <v>0</v>
      </c>
      <c r="K366">
        <v>2.1080192004032199</v>
      </c>
      <c r="L366">
        <v>32.605558511810202</v>
      </c>
      <c r="M366">
        <v>4.8078710892220897</v>
      </c>
      <c r="N366">
        <v>1.8963369998802999</v>
      </c>
      <c r="O366">
        <v>812.86298243124304</v>
      </c>
      <c r="P366">
        <v>24.078513979852001</v>
      </c>
      <c r="Q366">
        <v>791.09864428209801</v>
      </c>
    </row>
    <row r="367" spans="1:17" x14ac:dyDescent="0.25">
      <c r="A367" s="55">
        <v>45504.958333333299</v>
      </c>
      <c r="B367">
        <v>22.3855</v>
      </c>
      <c r="C367">
        <v>43.4251</v>
      </c>
      <c r="D367">
        <v>945.654</v>
      </c>
      <c r="E367">
        <v>0</v>
      </c>
      <c r="F367">
        <v>12.9</v>
      </c>
      <c r="G367">
        <v>81.424000000000007</v>
      </c>
      <c r="H367">
        <v>62</v>
      </c>
      <c r="I367">
        <v>1.141</v>
      </c>
      <c r="J367">
        <v>0</v>
      </c>
      <c r="K367">
        <v>2.9479697766402899</v>
      </c>
      <c r="L367">
        <v>37.441004706815903</v>
      </c>
      <c r="M367">
        <v>4.5289342659335796</v>
      </c>
      <c r="N367">
        <v>2.3588950572342799</v>
      </c>
      <c r="O367">
        <v>868.74135433713695</v>
      </c>
      <c r="P367">
        <v>20.3764697555611</v>
      </c>
      <c r="Q367">
        <v>811.73347724985695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15518-397C-4177-8482-F70CCB9E2606}">
  <sheetPr>
    <pageSetUpPr fitToPage="1"/>
  </sheetPr>
  <dimension ref="A1:AD33"/>
  <sheetViews>
    <sheetView tabSelected="1" topLeftCell="A4" workbookViewId="0">
      <selection activeCell="A29" sqref="A29"/>
    </sheetView>
  </sheetViews>
  <sheetFormatPr defaultColWidth="11.42578125" defaultRowHeight="15" x14ac:dyDescent="0.25"/>
  <cols>
    <col min="1" max="1" width="11.85546875" customWidth="1"/>
    <col min="2" max="5" width="6.7109375" customWidth="1"/>
    <col min="6" max="6" width="6.5703125" customWidth="1"/>
    <col min="7" max="20" width="6.7109375" customWidth="1"/>
    <col min="21" max="21" width="7.140625" customWidth="1"/>
    <col min="22" max="26" width="6.7109375" customWidth="1"/>
    <col min="27" max="27" width="6.28515625" customWidth="1"/>
    <col min="28" max="28" width="5.5703125" customWidth="1"/>
  </cols>
  <sheetData>
    <row r="1" spans="1:30" x14ac:dyDescent="0.25">
      <c r="A1" s="59" t="s">
        <v>37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</row>
    <row r="2" spans="1:30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</row>
    <row r="4" spans="1:30" x14ac:dyDescent="0.25">
      <c r="A4" s="20" t="s">
        <v>38</v>
      </c>
      <c r="E4" s="12" t="s">
        <v>39</v>
      </c>
      <c r="F4" s="21" t="s">
        <v>40</v>
      </c>
      <c r="Q4" s="20" t="s">
        <v>41</v>
      </c>
      <c r="R4" s="20"/>
      <c r="U4" s="21" t="str">
        <f>": "&amp;'Tabla de datos'!B3</f>
        <v>: 17 al 31 de julio</v>
      </c>
    </row>
    <row r="5" spans="1:30" x14ac:dyDescent="0.25">
      <c r="A5" s="20" t="s">
        <v>42</v>
      </c>
      <c r="E5" s="12" t="s">
        <v>39</v>
      </c>
      <c r="F5" s="21" t="str">
        <f>'Tabla de datos'!B1</f>
        <v>EMCA-02</v>
      </c>
      <c r="Q5" s="20" t="s">
        <v>43</v>
      </c>
      <c r="R5" s="20"/>
      <c r="U5" t="s">
        <v>44</v>
      </c>
    </row>
    <row r="6" spans="1:30" x14ac:dyDescent="0.25">
      <c r="A6" s="20" t="s">
        <v>45</v>
      </c>
      <c r="E6" s="12" t="s">
        <v>39</v>
      </c>
      <c r="F6" t="str">
        <f>'Tabla de datos'!B2</f>
        <v>IESTP - FRANCISCO DE PAULA GONZALES VIGIL</v>
      </c>
      <c r="Q6" s="20" t="s">
        <v>46</v>
      </c>
      <c r="R6" s="20"/>
      <c r="U6" s="21" t="s">
        <v>47</v>
      </c>
    </row>
    <row r="7" spans="1:30" x14ac:dyDescent="0.25">
      <c r="A7" s="20" t="s">
        <v>48</v>
      </c>
      <c r="E7" s="12" t="s">
        <v>39</v>
      </c>
      <c r="F7" t="s">
        <v>0</v>
      </c>
      <c r="Q7" s="20" t="s">
        <v>49</v>
      </c>
      <c r="R7" s="20"/>
      <c r="U7" s="21" t="s">
        <v>50</v>
      </c>
    </row>
    <row r="8" spans="1:30" x14ac:dyDescent="0.25">
      <c r="A8" s="20" t="s">
        <v>51</v>
      </c>
      <c r="E8" s="12" t="s">
        <v>39</v>
      </c>
      <c r="F8" s="22" t="s">
        <v>98</v>
      </c>
      <c r="Q8" s="20" t="s">
        <v>52</v>
      </c>
      <c r="R8" s="20"/>
      <c r="U8" s="21" t="s">
        <v>53</v>
      </c>
    </row>
    <row r="9" spans="1:30" x14ac:dyDescent="0.25">
      <c r="A9" s="20" t="s">
        <v>54</v>
      </c>
      <c r="E9" s="12"/>
      <c r="Q9" s="20" t="s">
        <v>55</v>
      </c>
      <c r="R9" s="20"/>
      <c r="U9" s="21" t="s">
        <v>56</v>
      </c>
    </row>
    <row r="10" spans="1:30" x14ac:dyDescent="0.25">
      <c r="C10" s="20" t="s">
        <v>57</v>
      </c>
      <c r="E10" s="12" t="s">
        <v>39</v>
      </c>
      <c r="F10" s="60">
        <v>368367</v>
      </c>
      <c r="G10" s="60"/>
      <c r="Q10" s="20"/>
      <c r="R10" s="20"/>
      <c r="U10" s="21"/>
    </row>
    <row r="11" spans="1:30" x14ac:dyDescent="0.25">
      <c r="C11" s="20" t="s">
        <v>58</v>
      </c>
      <c r="E11" s="12" t="s">
        <v>39</v>
      </c>
      <c r="F11" s="60">
        <v>8010120</v>
      </c>
      <c r="G11" s="60"/>
      <c r="I11" s="14"/>
      <c r="J11" s="23"/>
      <c r="K11" s="23"/>
      <c r="L11" s="23"/>
      <c r="M11" s="23"/>
    </row>
    <row r="12" spans="1:30" ht="15.75" thickBot="1" x14ac:dyDescent="0.3">
      <c r="A12" s="20"/>
      <c r="C12" s="20"/>
      <c r="E12" s="12"/>
      <c r="F12" s="60"/>
      <c r="G12" s="60"/>
      <c r="Q12" s="20"/>
      <c r="R12" s="20"/>
      <c r="U12" s="21"/>
    </row>
    <row r="13" spans="1:30" ht="19.899999999999999" customHeight="1" thickBot="1" x14ac:dyDescent="0.3">
      <c r="A13" s="24" t="s">
        <v>59</v>
      </c>
      <c r="B13" s="25">
        <f t="array" ref="B13:Y13">TRANSPOSE([1]DATA!B11:B34)</f>
        <v>4.0000000000000702</v>
      </c>
      <c r="C13" s="25">
        <v>4.0416666666667398</v>
      </c>
      <c r="D13" s="25">
        <v>4.0833333333334103</v>
      </c>
      <c r="E13" s="25">
        <v>4.1250000000000702</v>
      </c>
      <c r="F13" s="25">
        <v>4.1666666666667398</v>
      </c>
      <c r="G13" s="25">
        <v>4.2083333333334103</v>
      </c>
      <c r="H13" s="25">
        <v>4.2500000000000702</v>
      </c>
      <c r="I13" s="25">
        <v>4.2916666666667398</v>
      </c>
      <c r="J13" s="25">
        <v>4.3333333333334103</v>
      </c>
      <c r="K13" s="25">
        <v>4.3750000000000702</v>
      </c>
      <c r="L13" s="25">
        <v>4.4166666666667398</v>
      </c>
      <c r="M13" s="25">
        <v>4.4583333333334103</v>
      </c>
      <c r="N13" s="25">
        <v>4.5000000000000702</v>
      </c>
      <c r="O13" s="25">
        <v>4.5416666666667398</v>
      </c>
      <c r="P13" s="25">
        <v>4.5833333333334103</v>
      </c>
      <c r="Q13" s="25">
        <v>4.6250000000000702</v>
      </c>
      <c r="R13" s="25">
        <v>4.6666666666667398</v>
      </c>
      <c r="S13" s="25">
        <v>4.7083333333334103</v>
      </c>
      <c r="T13" s="25">
        <v>4.7500000000000702</v>
      </c>
      <c r="U13" s="25">
        <v>4.7916666666667398</v>
      </c>
      <c r="V13" s="25">
        <v>4.8333333333334103</v>
      </c>
      <c r="W13" s="25">
        <v>4.8750000000000702</v>
      </c>
      <c r="X13" s="25">
        <v>4.9166666666667398</v>
      </c>
      <c r="Y13" s="25">
        <v>4.9583333333334103</v>
      </c>
      <c r="Z13" s="26" t="s">
        <v>60</v>
      </c>
      <c r="AA13" s="27" t="s">
        <v>61</v>
      </c>
      <c r="AB13" s="28" t="s">
        <v>62</v>
      </c>
    </row>
    <row r="14" spans="1:30" ht="19.899999999999999" customHeight="1" thickBot="1" x14ac:dyDescent="0.3">
      <c r="A14" s="29">
        <f>'Tabla de datos'!A8+AD14</f>
        <v>45490</v>
      </c>
      <c r="B14" s="30" cm="1">
        <f t="array" ref="B14:Y14">TRANSPOSE('Tabla de datos'!F8:F31)</f>
        <v>10.42</v>
      </c>
      <c r="C14" s="31">
        <v>10.83</v>
      </c>
      <c r="D14" s="31">
        <v>10.42</v>
      </c>
      <c r="E14" s="31">
        <v>10.220000000000001</v>
      </c>
      <c r="F14" s="31">
        <v>10.06</v>
      </c>
      <c r="G14" s="31">
        <v>9.84</v>
      </c>
      <c r="H14" s="31">
        <v>9.6999999999999993</v>
      </c>
      <c r="I14" s="31">
        <v>9.34</v>
      </c>
      <c r="J14" s="31">
        <v>9.59</v>
      </c>
      <c r="K14" s="31">
        <v>10.51</v>
      </c>
      <c r="L14" s="31">
        <v>12.74</v>
      </c>
      <c r="M14" s="31">
        <v>14.13</v>
      </c>
      <c r="N14" s="31">
        <v>15.06</v>
      </c>
      <c r="O14" s="31">
        <v>16.02</v>
      </c>
      <c r="P14" s="31">
        <v>16.920000000000002</v>
      </c>
      <c r="Q14" s="31">
        <v>17.22</v>
      </c>
      <c r="R14" s="31">
        <v>16.84</v>
      </c>
      <c r="S14" s="31">
        <v>15.58</v>
      </c>
      <c r="T14" s="31">
        <v>12.7</v>
      </c>
      <c r="U14" s="31">
        <v>12.12</v>
      </c>
      <c r="V14" s="31">
        <v>11.84</v>
      </c>
      <c r="W14" s="31">
        <v>11.55</v>
      </c>
      <c r="X14" s="31">
        <v>11.52</v>
      </c>
      <c r="Y14" s="32">
        <v>11.55</v>
      </c>
      <c r="Z14" s="33">
        <f t="shared" ref="Z14:Z22" si="0">AVERAGE(B14:Y14)</f>
        <v>12.363333333333335</v>
      </c>
      <c r="AA14" s="34">
        <f t="shared" ref="AA14:AA22" si="1">MAX(B14:Y14)</f>
        <v>17.22</v>
      </c>
      <c r="AB14" s="35">
        <f t="shared" ref="AB14:AB22" si="2">MIN(B14:Y14 )</f>
        <v>9.34</v>
      </c>
      <c r="AD14">
        <v>0</v>
      </c>
    </row>
    <row r="15" spans="1:30" ht="19.899999999999999" customHeight="1" thickBot="1" x14ac:dyDescent="0.3">
      <c r="A15" s="29">
        <f>'Tabla de datos'!A9+AD15</f>
        <v>45491.041666666701</v>
      </c>
      <c r="B15" s="36" cm="1">
        <f t="array" ref="B15:Y15">TRANSPOSE('Tabla de datos'!F32:F55)</f>
        <v>11.65</v>
      </c>
      <c r="C15" s="37">
        <v>11.51</v>
      </c>
      <c r="D15" s="37">
        <v>11.25</v>
      </c>
      <c r="E15" s="37">
        <v>11.08</v>
      </c>
      <c r="F15" s="37">
        <v>10.77</v>
      </c>
      <c r="G15" s="37">
        <v>10.55</v>
      </c>
      <c r="H15" s="37">
        <v>9.31</v>
      </c>
      <c r="I15" s="37">
        <v>9.3699999999999992</v>
      </c>
      <c r="J15" s="37">
        <v>12.59</v>
      </c>
      <c r="K15" s="37">
        <v>12.92</v>
      </c>
      <c r="L15" s="37">
        <v>15.39</v>
      </c>
      <c r="M15" s="37">
        <v>16.14</v>
      </c>
      <c r="N15" s="37">
        <v>17.739999999999998</v>
      </c>
      <c r="O15" s="37">
        <v>19.670000000000002</v>
      </c>
      <c r="P15" s="37">
        <v>20.010000000000002</v>
      </c>
      <c r="Q15" s="37">
        <v>18.12</v>
      </c>
      <c r="R15" s="37">
        <v>17.43</v>
      </c>
      <c r="S15" s="37">
        <v>16.329999999999998</v>
      </c>
      <c r="T15" s="37">
        <v>13.95</v>
      </c>
      <c r="U15" s="37">
        <v>12.83</v>
      </c>
      <c r="V15" s="37">
        <v>12.76</v>
      </c>
      <c r="W15" s="37">
        <v>12.65</v>
      </c>
      <c r="X15" s="37">
        <v>12.6</v>
      </c>
      <c r="Y15" s="38">
        <v>12.43</v>
      </c>
      <c r="Z15" s="39">
        <f t="shared" si="0"/>
        <v>13.710416666666665</v>
      </c>
      <c r="AA15" s="40">
        <f t="shared" si="1"/>
        <v>20.010000000000002</v>
      </c>
      <c r="AB15" s="41">
        <f t="shared" si="2"/>
        <v>9.31</v>
      </c>
      <c r="AD15">
        <v>1</v>
      </c>
    </row>
    <row r="16" spans="1:30" ht="19.899999999999999" customHeight="1" thickBot="1" x14ac:dyDescent="0.3">
      <c r="A16" s="29">
        <f>'Tabla de datos'!A10+AD16</f>
        <v>45492.083333333299</v>
      </c>
      <c r="B16" s="36" cm="1">
        <f t="array" ref="B16:Y16">TRANSPOSE('Tabla de datos'!F56:F79)</f>
        <v>10.74</v>
      </c>
      <c r="C16" s="37">
        <v>10.51</v>
      </c>
      <c r="D16" s="37">
        <v>10.45</v>
      </c>
      <c r="E16" s="37">
        <v>9.73</v>
      </c>
      <c r="F16" s="37">
        <v>10.199999999999999</v>
      </c>
      <c r="G16" s="37">
        <v>9.65</v>
      </c>
      <c r="H16" s="37">
        <v>8.7200000000000006</v>
      </c>
      <c r="I16" s="37">
        <v>9.18</v>
      </c>
      <c r="J16" s="37">
        <v>9.26</v>
      </c>
      <c r="K16" s="37">
        <v>11.16</v>
      </c>
      <c r="L16" s="37">
        <v>12.23</v>
      </c>
      <c r="M16" s="37">
        <v>13.76</v>
      </c>
      <c r="N16" s="37">
        <v>16.16</v>
      </c>
      <c r="O16" s="37">
        <v>17.649999999999999</v>
      </c>
      <c r="P16" s="37">
        <v>19.100000000000001</v>
      </c>
      <c r="Q16" s="37">
        <v>18.87</v>
      </c>
      <c r="R16" s="37">
        <v>17.23</v>
      </c>
      <c r="S16" s="37">
        <v>15.34</v>
      </c>
      <c r="T16" s="37">
        <v>13.26</v>
      </c>
      <c r="U16" s="37">
        <v>12.65</v>
      </c>
      <c r="V16" s="37">
        <v>12.65</v>
      </c>
      <c r="W16" s="37">
        <v>12.53</v>
      </c>
      <c r="X16" s="37">
        <v>12.47</v>
      </c>
      <c r="Y16" s="38">
        <v>12.29</v>
      </c>
      <c r="Z16" s="39">
        <f t="shared" si="0"/>
        <v>12.741250000000001</v>
      </c>
      <c r="AA16" s="40">
        <f t="shared" si="1"/>
        <v>19.100000000000001</v>
      </c>
      <c r="AB16" s="41">
        <f t="shared" si="2"/>
        <v>8.7200000000000006</v>
      </c>
      <c r="AD16">
        <v>2</v>
      </c>
    </row>
    <row r="17" spans="1:30" ht="19.899999999999999" customHeight="1" thickBot="1" x14ac:dyDescent="0.3">
      <c r="A17" s="29">
        <f>'Tabla de datos'!A11+AD17</f>
        <v>45493.125</v>
      </c>
      <c r="B17" s="36" cm="1">
        <f t="array" ref="B17:Y17">TRANSPOSE('Tabla de datos'!F80:F103)</f>
        <v>12.23</v>
      </c>
      <c r="C17" s="37">
        <v>11.76</v>
      </c>
      <c r="D17" s="37">
        <v>11.55</v>
      </c>
      <c r="E17" s="37">
        <v>11.26</v>
      </c>
      <c r="F17" s="37">
        <v>11.08</v>
      </c>
      <c r="G17" s="37">
        <v>11.06</v>
      </c>
      <c r="H17" s="37">
        <v>10.95</v>
      </c>
      <c r="I17" s="37">
        <v>10.94</v>
      </c>
      <c r="J17" s="37">
        <v>10.98</v>
      </c>
      <c r="K17" s="37">
        <v>11.93</v>
      </c>
      <c r="L17" s="37">
        <v>12.91</v>
      </c>
      <c r="M17" s="37">
        <v>13.81</v>
      </c>
      <c r="N17" s="37">
        <v>15.41</v>
      </c>
      <c r="O17" s="37">
        <v>16.25</v>
      </c>
      <c r="P17" s="37">
        <v>16.43</v>
      </c>
      <c r="Q17" s="37">
        <v>16.91</v>
      </c>
      <c r="R17" s="37">
        <v>17.329999999999998</v>
      </c>
      <c r="S17" s="37">
        <v>16.510000000000002</v>
      </c>
      <c r="T17" s="37">
        <v>13.86</v>
      </c>
      <c r="U17" s="37">
        <v>13.1</v>
      </c>
      <c r="V17" s="37">
        <v>12.42</v>
      </c>
      <c r="W17" s="37">
        <v>12.15</v>
      </c>
      <c r="X17" s="37">
        <v>11.8</v>
      </c>
      <c r="Y17" s="38">
        <v>11.82</v>
      </c>
      <c r="Z17" s="39">
        <f t="shared" si="0"/>
        <v>13.102083333333335</v>
      </c>
      <c r="AA17" s="40">
        <f t="shared" si="1"/>
        <v>17.329999999999998</v>
      </c>
      <c r="AB17" s="41">
        <f t="shared" si="2"/>
        <v>10.94</v>
      </c>
      <c r="AD17">
        <v>3</v>
      </c>
    </row>
    <row r="18" spans="1:30" ht="19.899999999999999" customHeight="1" thickBot="1" x14ac:dyDescent="0.3">
      <c r="A18" s="29">
        <f>'Tabla de datos'!A12+AD18</f>
        <v>45494.166666666701</v>
      </c>
      <c r="B18" s="30" cm="1">
        <f t="array" ref="B18:Y18">TRANSPOSE('Tabla de datos'!F104:F127)</f>
        <v>11.86</v>
      </c>
      <c r="C18" s="31">
        <v>11.75</v>
      </c>
      <c r="D18" s="31">
        <v>11.66</v>
      </c>
      <c r="E18" s="31">
        <v>11.69</v>
      </c>
      <c r="F18" s="31">
        <v>11.45</v>
      </c>
      <c r="G18" s="31">
        <v>11.44</v>
      </c>
      <c r="H18" s="31">
        <v>11.37</v>
      </c>
      <c r="I18" s="31">
        <v>11.34</v>
      </c>
      <c r="J18" s="31">
        <v>11.46</v>
      </c>
      <c r="K18" s="31">
        <v>12.01</v>
      </c>
      <c r="L18" s="31">
        <v>12.87</v>
      </c>
      <c r="M18" s="31">
        <v>14.24</v>
      </c>
      <c r="N18" s="31">
        <v>15.2</v>
      </c>
      <c r="O18" s="31">
        <v>16.329999999999998</v>
      </c>
      <c r="P18" s="31">
        <v>17.41</v>
      </c>
      <c r="Q18" s="31">
        <v>17.989999999999998</v>
      </c>
      <c r="R18" s="31">
        <v>17.739999999999998</v>
      </c>
      <c r="S18" s="31">
        <v>15.73</v>
      </c>
      <c r="T18" s="31">
        <v>13.36</v>
      </c>
      <c r="U18" s="31">
        <v>12.16</v>
      </c>
      <c r="V18" s="31">
        <v>11.67</v>
      </c>
      <c r="W18" s="31">
        <v>11.57</v>
      </c>
      <c r="X18" s="31">
        <v>11.58</v>
      </c>
      <c r="Y18" s="32">
        <v>11.45</v>
      </c>
      <c r="Z18" s="39">
        <f t="shared" si="0"/>
        <v>13.138750000000002</v>
      </c>
      <c r="AA18" s="40">
        <f t="shared" si="1"/>
        <v>17.989999999999998</v>
      </c>
      <c r="AB18" s="41">
        <f t="shared" si="2"/>
        <v>11.34</v>
      </c>
      <c r="AD18">
        <v>4</v>
      </c>
    </row>
    <row r="19" spans="1:30" ht="19.899999999999999" customHeight="1" thickBot="1" x14ac:dyDescent="0.3">
      <c r="A19" s="29">
        <f>'Tabla de datos'!A13+AD19</f>
        <v>45495.208333333299</v>
      </c>
      <c r="B19" s="36" cm="1">
        <f t="array" ref="B19:Y19">TRANSPOSE('Tabla de datos'!F128:F151)</f>
        <v>11.38</v>
      </c>
      <c r="C19" s="37">
        <v>11.12</v>
      </c>
      <c r="D19" s="37">
        <v>10.95</v>
      </c>
      <c r="E19" s="37">
        <v>10.42</v>
      </c>
      <c r="F19" s="37">
        <v>9.6999999999999993</v>
      </c>
      <c r="G19" s="37">
        <v>9.6</v>
      </c>
      <c r="H19" s="37">
        <v>9.84</v>
      </c>
      <c r="I19" s="37">
        <v>9.74</v>
      </c>
      <c r="J19" s="37">
        <v>10.32</v>
      </c>
      <c r="K19" s="37">
        <v>11</v>
      </c>
      <c r="L19" s="37">
        <v>12.29</v>
      </c>
      <c r="M19" s="37">
        <v>14.02</v>
      </c>
      <c r="N19" s="37">
        <v>15.74</v>
      </c>
      <c r="O19" s="37">
        <v>16.95</v>
      </c>
      <c r="P19" s="37">
        <v>18.66</v>
      </c>
      <c r="Q19" s="37">
        <v>18.43</v>
      </c>
      <c r="R19" s="37">
        <v>17.52</v>
      </c>
      <c r="S19" s="37">
        <v>15.52</v>
      </c>
      <c r="T19" s="37">
        <v>13.38</v>
      </c>
      <c r="U19" s="37">
        <v>12.8</v>
      </c>
      <c r="V19" s="37">
        <v>12.72</v>
      </c>
      <c r="W19" s="37">
        <v>12.58</v>
      </c>
      <c r="X19" s="37">
        <v>12.52</v>
      </c>
      <c r="Y19" s="38">
        <v>12.42</v>
      </c>
      <c r="Z19" s="39">
        <f t="shared" si="0"/>
        <v>12.900833333333333</v>
      </c>
      <c r="AA19" s="40">
        <f t="shared" si="1"/>
        <v>18.66</v>
      </c>
      <c r="AB19" s="41">
        <f t="shared" si="2"/>
        <v>9.6</v>
      </c>
      <c r="AD19">
        <v>5</v>
      </c>
    </row>
    <row r="20" spans="1:30" ht="19.899999999999999" customHeight="1" thickBot="1" x14ac:dyDescent="0.3">
      <c r="A20" s="29">
        <f>'Tabla de datos'!A14+AD20</f>
        <v>45496.25</v>
      </c>
      <c r="B20" s="36" cm="1">
        <f t="array" ref="B20:Y20">TRANSPOSE('Tabla de datos'!F152:F175)</f>
        <v>11.92</v>
      </c>
      <c r="C20" s="37">
        <v>11.61</v>
      </c>
      <c r="D20" s="37">
        <v>11.49</v>
      </c>
      <c r="E20" s="37">
        <v>11.27</v>
      </c>
      <c r="F20" s="37">
        <v>10.54</v>
      </c>
      <c r="G20" s="37">
        <v>9.23</v>
      </c>
      <c r="H20" s="37">
        <v>9.4700000000000006</v>
      </c>
      <c r="I20" s="37">
        <v>10.64</v>
      </c>
      <c r="J20" s="37">
        <v>13.65</v>
      </c>
      <c r="K20" s="37">
        <v>13.83</v>
      </c>
      <c r="L20" s="37">
        <v>15.32</v>
      </c>
      <c r="M20" s="37">
        <v>16.66</v>
      </c>
      <c r="N20" s="37">
        <v>17.87</v>
      </c>
      <c r="O20" s="37">
        <v>18.95</v>
      </c>
      <c r="P20" s="37">
        <v>19.88</v>
      </c>
      <c r="Q20" s="37">
        <v>18.989999999999998</v>
      </c>
      <c r="R20" s="37">
        <v>17.41</v>
      </c>
      <c r="S20" s="37">
        <v>15.69</v>
      </c>
      <c r="T20" s="37">
        <v>13.5</v>
      </c>
      <c r="U20" s="37">
        <v>12.54</v>
      </c>
      <c r="V20" s="37">
        <v>12.22</v>
      </c>
      <c r="W20" s="37">
        <v>12.37</v>
      </c>
      <c r="X20" s="37">
        <v>12.07</v>
      </c>
      <c r="Y20" s="38">
        <v>12.09</v>
      </c>
      <c r="Z20" s="39">
        <f t="shared" si="0"/>
        <v>13.717083333333333</v>
      </c>
      <c r="AA20" s="40">
        <f t="shared" si="1"/>
        <v>19.88</v>
      </c>
      <c r="AB20" s="41">
        <f t="shared" si="2"/>
        <v>9.23</v>
      </c>
      <c r="AD20">
        <v>6</v>
      </c>
    </row>
    <row r="21" spans="1:30" ht="19.899999999999999" customHeight="1" thickBot="1" x14ac:dyDescent="0.3">
      <c r="A21" s="29">
        <f>'Tabla de datos'!A15+AD21</f>
        <v>45497.291666666701</v>
      </c>
      <c r="B21" s="36" cm="1">
        <f t="array" ref="B21:Y21">TRANSPOSE('Tabla de datos'!F176:F199)</f>
        <v>11.82</v>
      </c>
      <c r="C21" s="37">
        <v>10.99</v>
      </c>
      <c r="D21" s="37">
        <v>10.31</v>
      </c>
      <c r="E21" s="37">
        <v>10.039999999999999</v>
      </c>
      <c r="F21" s="37">
        <v>10.18</v>
      </c>
      <c r="G21" s="37">
        <v>10.19</v>
      </c>
      <c r="H21" s="37">
        <v>9.82</v>
      </c>
      <c r="I21" s="37">
        <v>9.35</v>
      </c>
      <c r="J21" s="37">
        <v>9.9700000000000006</v>
      </c>
      <c r="K21" s="37">
        <v>13.46</v>
      </c>
      <c r="L21" s="37">
        <v>16.72</v>
      </c>
      <c r="M21" s="37">
        <v>18.32</v>
      </c>
      <c r="N21" s="37">
        <v>18.829999999999998</v>
      </c>
      <c r="O21" s="37">
        <v>19.5</v>
      </c>
      <c r="P21" s="37">
        <v>20.3</v>
      </c>
      <c r="Q21" s="37">
        <v>19.12</v>
      </c>
      <c r="R21" s="37">
        <v>18.329999999999998</v>
      </c>
      <c r="S21" s="37">
        <v>16.309999999999999</v>
      </c>
      <c r="T21" s="37">
        <v>14.5</v>
      </c>
      <c r="U21" s="37">
        <v>13.21</v>
      </c>
      <c r="V21" s="37">
        <v>12.44</v>
      </c>
      <c r="W21" s="37">
        <v>11.73</v>
      </c>
      <c r="X21" s="37">
        <v>11.66</v>
      </c>
      <c r="Y21" s="38">
        <v>11.87</v>
      </c>
      <c r="Z21" s="39">
        <f t="shared" si="0"/>
        <v>13.707083333333335</v>
      </c>
      <c r="AA21" s="40">
        <f t="shared" si="1"/>
        <v>20.3</v>
      </c>
      <c r="AB21" s="41">
        <f t="shared" si="2"/>
        <v>9.35</v>
      </c>
      <c r="AD21">
        <v>7</v>
      </c>
    </row>
    <row r="22" spans="1:30" ht="19.899999999999999" customHeight="1" thickBot="1" x14ac:dyDescent="0.3">
      <c r="A22" s="29">
        <f>'Tabla de datos'!A16+AD22</f>
        <v>45498.333333333299</v>
      </c>
      <c r="B22" s="30" cm="1">
        <f t="array" ref="B22:Y22">TRANSPOSE('Tabla de datos'!F200:F223)</f>
        <v>11.65</v>
      </c>
      <c r="C22" s="31">
        <v>11.29</v>
      </c>
      <c r="D22" s="31">
        <v>11.27</v>
      </c>
      <c r="E22" s="31">
        <v>11.42</v>
      </c>
      <c r="F22" s="31">
        <v>11.36</v>
      </c>
      <c r="G22" s="31">
        <v>10.81</v>
      </c>
      <c r="H22" s="31">
        <v>10.49</v>
      </c>
      <c r="I22" s="31">
        <v>10.76</v>
      </c>
      <c r="J22" s="31">
        <v>11.48</v>
      </c>
      <c r="K22" s="31">
        <v>12.39</v>
      </c>
      <c r="L22" s="31">
        <v>13.78</v>
      </c>
      <c r="M22" s="31">
        <v>16.21</v>
      </c>
      <c r="N22" s="31">
        <v>19.079999999999998</v>
      </c>
      <c r="O22" s="31">
        <v>20.57</v>
      </c>
      <c r="P22" s="31">
        <v>20.62</v>
      </c>
      <c r="Q22" s="31">
        <v>19.45</v>
      </c>
      <c r="R22" s="31">
        <v>17.059999999999999</v>
      </c>
      <c r="S22" s="31">
        <v>15.16</v>
      </c>
      <c r="T22" s="31">
        <v>13.52</v>
      </c>
      <c r="U22" s="31">
        <v>13.43</v>
      </c>
      <c r="V22" s="31">
        <v>13.19</v>
      </c>
      <c r="W22" s="31">
        <v>12.72</v>
      </c>
      <c r="X22" s="31">
        <v>12.78</v>
      </c>
      <c r="Y22" s="32">
        <v>12.57</v>
      </c>
      <c r="Z22" s="39">
        <f t="shared" si="0"/>
        <v>13.8775</v>
      </c>
      <c r="AA22" s="40">
        <f t="shared" si="1"/>
        <v>20.62</v>
      </c>
      <c r="AB22" s="41">
        <f t="shared" si="2"/>
        <v>10.49</v>
      </c>
      <c r="AD22">
        <v>8</v>
      </c>
    </row>
    <row r="23" spans="1:30" ht="19.899999999999999" customHeight="1" thickBot="1" x14ac:dyDescent="0.3">
      <c r="A23" s="29">
        <f>'Tabla de datos'!A17+AD23</f>
        <v>45499.375</v>
      </c>
      <c r="B23" s="30" cm="1">
        <f t="array" ref="B23:Y23">TRANSPOSE('Tabla de datos'!F17:F40)</f>
        <v>10.51</v>
      </c>
      <c r="C23" s="31">
        <v>12.74</v>
      </c>
      <c r="D23" s="31">
        <v>14.13</v>
      </c>
      <c r="E23" s="31">
        <v>15.06</v>
      </c>
      <c r="F23" s="31">
        <v>16.02</v>
      </c>
      <c r="G23" s="31">
        <v>16.920000000000002</v>
      </c>
      <c r="H23" s="31">
        <v>17.22</v>
      </c>
      <c r="I23" s="31">
        <v>16.84</v>
      </c>
      <c r="J23" s="31">
        <v>15.58</v>
      </c>
      <c r="K23" s="31">
        <v>12.7</v>
      </c>
      <c r="L23" s="31">
        <v>12.12</v>
      </c>
      <c r="M23" s="31">
        <v>11.84</v>
      </c>
      <c r="N23" s="31">
        <v>11.55</v>
      </c>
      <c r="O23" s="31">
        <v>11.52</v>
      </c>
      <c r="P23" s="31">
        <v>11.55</v>
      </c>
      <c r="Q23" s="31">
        <v>11.65</v>
      </c>
      <c r="R23" s="31">
        <v>11.51</v>
      </c>
      <c r="S23" s="31">
        <v>11.25</v>
      </c>
      <c r="T23" s="31">
        <v>11.08</v>
      </c>
      <c r="U23" s="31">
        <v>10.77</v>
      </c>
      <c r="V23" s="31">
        <v>10.55</v>
      </c>
      <c r="W23" s="31">
        <v>9.31</v>
      </c>
      <c r="X23" s="31">
        <v>9.3699999999999992</v>
      </c>
      <c r="Y23" s="32">
        <v>12.59</v>
      </c>
      <c r="Z23" s="33">
        <f t="shared" ref="Z23:Z28" si="3">AVERAGE(B23:Y23)</f>
        <v>12.682500000000003</v>
      </c>
      <c r="AA23" s="34">
        <f t="shared" ref="AA23:AA28" si="4">MAX(B23:Y23)</f>
        <v>17.22</v>
      </c>
      <c r="AB23" s="35">
        <f t="shared" ref="AB23:AB28" si="5">MIN(B23:Y23 )</f>
        <v>9.31</v>
      </c>
      <c r="AD23">
        <v>9</v>
      </c>
    </row>
    <row r="24" spans="1:30" ht="19.899999999999999" customHeight="1" thickBot="1" x14ac:dyDescent="0.3">
      <c r="A24" s="29">
        <f>'Tabla de datos'!A18+AD24</f>
        <v>45500.416666666701</v>
      </c>
      <c r="B24" s="36" cm="1">
        <f t="array" ref="B24:Y24">TRANSPOSE('Tabla de datos'!F41:F64)</f>
        <v>12.92</v>
      </c>
      <c r="C24" s="37">
        <v>15.39</v>
      </c>
      <c r="D24" s="37">
        <v>16.14</v>
      </c>
      <c r="E24" s="37">
        <v>17.739999999999998</v>
      </c>
      <c r="F24" s="37">
        <v>19.670000000000002</v>
      </c>
      <c r="G24" s="37">
        <v>20.010000000000002</v>
      </c>
      <c r="H24" s="37">
        <v>18.12</v>
      </c>
      <c r="I24" s="37">
        <v>17.43</v>
      </c>
      <c r="J24" s="37">
        <v>16.329999999999998</v>
      </c>
      <c r="K24" s="37">
        <v>13.95</v>
      </c>
      <c r="L24" s="37">
        <v>12.83</v>
      </c>
      <c r="M24" s="37">
        <v>12.76</v>
      </c>
      <c r="N24" s="37">
        <v>12.65</v>
      </c>
      <c r="O24" s="37">
        <v>12.6</v>
      </c>
      <c r="P24" s="37">
        <v>12.43</v>
      </c>
      <c r="Q24" s="37">
        <v>10.74</v>
      </c>
      <c r="R24" s="37">
        <v>10.51</v>
      </c>
      <c r="S24" s="37">
        <v>10.45</v>
      </c>
      <c r="T24" s="37">
        <v>9.73</v>
      </c>
      <c r="U24" s="37">
        <v>10.199999999999999</v>
      </c>
      <c r="V24" s="37">
        <v>9.65</v>
      </c>
      <c r="W24" s="37">
        <v>8.7200000000000006</v>
      </c>
      <c r="X24" s="37">
        <v>9.18</v>
      </c>
      <c r="Y24" s="38">
        <v>9.26</v>
      </c>
      <c r="Z24" s="39">
        <f t="shared" si="3"/>
        <v>13.308750000000002</v>
      </c>
      <c r="AA24" s="40">
        <f t="shared" si="4"/>
        <v>20.010000000000002</v>
      </c>
      <c r="AB24" s="41">
        <f t="shared" si="5"/>
        <v>8.7200000000000006</v>
      </c>
      <c r="AD24">
        <v>10</v>
      </c>
    </row>
    <row r="25" spans="1:30" ht="19.899999999999999" customHeight="1" thickBot="1" x14ac:dyDescent="0.3">
      <c r="A25" s="29">
        <f>'Tabla de datos'!A19+AD25</f>
        <v>45501.458333333299</v>
      </c>
      <c r="B25" s="36" cm="1">
        <f t="array" ref="B25:Y25">TRANSPOSE('Tabla de datos'!F65:F88)</f>
        <v>11.16</v>
      </c>
      <c r="C25" s="37">
        <v>12.23</v>
      </c>
      <c r="D25" s="37">
        <v>13.76</v>
      </c>
      <c r="E25" s="37">
        <v>16.16</v>
      </c>
      <c r="F25" s="37">
        <v>17.649999999999999</v>
      </c>
      <c r="G25" s="37">
        <v>19.100000000000001</v>
      </c>
      <c r="H25" s="37">
        <v>18.87</v>
      </c>
      <c r="I25" s="37">
        <v>17.23</v>
      </c>
      <c r="J25" s="37">
        <v>15.34</v>
      </c>
      <c r="K25" s="37">
        <v>13.26</v>
      </c>
      <c r="L25" s="37">
        <v>12.65</v>
      </c>
      <c r="M25" s="37">
        <v>12.65</v>
      </c>
      <c r="N25" s="37">
        <v>12.53</v>
      </c>
      <c r="O25" s="37">
        <v>12.47</v>
      </c>
      <c r="P25" s="37">
        <v>12.29</v>
      </c>
      <c r="Q25" s="37">
        <v>12.23</v>
      </c>
      <c r="R25" s="37">
        <v>11.76</v>
      </c>
      <c r="S25" s="37">
        <v>11.55</v>
      </c>
      <c r="T25" s="37">
        <v>11.26</v>
      </c>
      <c r="U25" s="37">
        <v>11.08</v>
      </c>
      <c r="V25" s="37">
        <v>11.06</v>
      </c>
      <c r="W25" s="37">
        <v>10.95</v>
      </c>
      <c r="X25" s="37">
        <v>10.94</v>
      </c>
      <c r="Y25" s="38">
        <v>10.98</v>
      </c>
      <c r="Z25" s="39">
        <f t="shared" si="3"/>
        <v>13.298333333333332</v>
      </c>
      <c r="AA25" s="40">
        <f t="shared" si="4"/>
        <v>19.100000000000001</v>
      </c>
      <c r="AB25" s="41">
        <f t="shared" si="5"/>
        <v>10.94</v>
      </c>
      <c r="AD25">
        <v>11</v>
      </c>
    </row>
    <row r="26" spans="1:30" ht="19.899999999999999" customHeight="1" thickBot="1" x14ac:dyDescent="0.3">
      <c r="A26" s="29">
        <f>'Tabla de datos'!A20+AD26</f>
        <v>45502.5</v>
      </c>
      <c r="B26" s="36" cm="1">
        <f t="array" ref="B26:Y26">TRANSPOSE('Tabla de datos'!F89:F112)</f>
        <v>11.93</v>
      </c>
      <c r="C26" s="37">
        <v>12.91</v>
      </c>
      <c r="D26" s="37">
        <v>13.81</v>
      </c>
      <c r="E26" s="37">
        <v>15.41</v>
      </c>
      <c r="F26" s="37">
        <v>16.25</v>
      </c>
      <c r="G26" s="37">
        <v>16.43</v>
      </c>
      <c r="H26" s="37">
        <v>16.91</v>
      </c>
      <c r="I26" s="37">
        <v>17.329999999999998</v>
      </c>
      <c r="J26" s="37">
        <v>16.510000000000002</v>
      </c>
      <c r="K26" s="37">
        <v>13.86</v>
      </c>
      <c r="L26" s="37">
        <v>13.1</v>
      </c>
      <c r="M26" s="37">
        <v>12.42</v>
      </c>
      <c r="N26" s="37">
        <v>12.15</v>
      </c>
      <c r="O26" s="37">
        <v>11.8</v>
      </c>
      <c r="P26" s="37">
        <v>11.82</v>
      </c>
      <c r="Q26" s="37">
        <v>11.86</v>
      </c>
      <c r="R26" s="37">
        <v>11.75</v>
      </c>
      <c r="S26" s="37">
        <v>11.66</v>
      </c>
      <c r="T26" s="37">
        <v>11.69</v>
      </c>
      <c r="U26" s="37">
        <v>11.45</v>
      </c>
      <c r="V26" s="37">
        <v>11.44</v>
      </c>
      <c r="W26" s="37">
        <v>11.37</v>
      </c>
      <c r="X26" s="37">
        <v>11.34</v>
      </c>
      <c r="Y26" s="38">
        <v>11.46</v>
      </c>
      <c r="Z26" s="39">
        <f t="shared" si="3"/>
        <v>13.194166666666666</v>
      </c>
      <c r="AA26" s="40">
        <f t="shared" si="4"/>
        <v>17.329999999999998</v>
      </c>
      <c r="AB26" s="41">
        <f t="shared" si="5"/>
        <v>11.34</v>
      </c>
      <c r="AD26">
        <v>12</v>
      </c>
    </row>
    <row r="27" spans="1:30" ht="19.899999999999999" customHeight="1" thickBot="1" x14ac:dyDescent="0.3">
      <c r="A27" s="29">
        <f>'Tabla de datos'!A21+AD27</f>
        <v>45503.541666666701</v>
      </c>
      <c r="B27" s="30" cm="1">
        <f t="array" ref="B27:Y27">TRANSPOSE('Tabla de datos'!F113:F136)</f>
        <v>12.01</v>
      </c>
      <c r="C27" s="31">
        <v>12.87</v>
      </c>
      <c r="D27" s="31">
        <v>14.24</v>
      </c>
      <c r="E27" s="31">
        <v>15.2</v>
      </c>
      <c r="F27" s="31">
        <v>16.329999999999998</v>
      </c>
      <c r="G27" s="31">
        <v>17.41</v>
      </c>
      <c r="H27" s="31">
        <v>17.989999999999998</v>
      </c>
      <c r="I27" s="31">
        <v>17.739999999999998</v>
      </c>
      <c r="J27" s="31">
        <v>15.73</v>
      </c>
      <c r="K27" s="31">
        <v>13.36</v>
      </c>
      <c r="L27" s="31">
        <v>12.16</v>
      </c>
      <c r="M27" s="31">
        <v>11.67</v>
      </c>
      <c r="N27" s="31">
        <v>11.57</v>
      </c>
      <c r="O27" s="31">
        <v>11.58</v>
      </c>
      <c r="P27" s="31">
        <v>11.45</v>
      </c>
      <c r="Q27" s="31">
        <v>11.38</v>
      </c>
      <c r="R27" s="31">
        <v>11.12</v>
      </c>
      <c r="S27" s="31">
        <v>10.95</v>
      </c>
      <c r="T27" s="31">
        <v>10.42</v>
      </c>
      <c r="U27" s="31">
        <v>9.6999999999999993</v>
      </c>
      <c r="V27" s="31">
        <v>9.6</v>
      </c>
      <c r="W27" s="31">
        <v>9.84</v>
      </c>
      <c r="X27" s="31">
        <v>9.74</v>
      </c>
      <c r="Y27" s="32">
        <v>10.32</v>
      </c>
      <c r="Z27" s="39">
        <f t="shared" si="3"/>
        <v>12.682499999999997</v>
      </c>
      <c r="AA27" s="40">
        <f t="shared" si="4"/>
        <v>17.989999999999998</v>
      </c>
      <c r="AB27" s="41">
        <f t="shared" si="5"/>
        <v>9.6</v>
      </c>
      <c r="AD27">
        <v>13</v>
      </c>
    </row>
    <row r="28" spans="1:30" ht="19.899999999999999" customHeight="1" x14ac:dyDescent="0.25">
      <c r="A28" s="29">
        <f>'Tabla de datos'!A22+AD28</f>
        <v>45504.583333333299</v>
      </c>
      <c r="B28" s="36" cm="1">
        <f t="array" ref="B28:Y28">TRANSPOSE('Tabla de datos'!F137:F160)</f>
        <v>11</v>
      </c>
      <c r="C28" s="37">
        <v>12.29</v>
      </c>
      <c r="D28" s="37">
        <v>14.02</v>
      </c>
      <c r="E28" s="37">
        <v>15.74</v>
      </c>
      <c r="F28" s="37">
        <v>16.95</v>
      </c>
      <c r="G28" s="37">
        <v>18.66</v>
      </c>
      <c r="H28" s="37">
        <v>18.43</v>
      </c>
      <c r="I28" s="37">
        <v>17.52</v>
      </c>
      <c r="J28" s="37">
        <v>15.52</v>
      </c>
      <c r="K28" s="37">
        <v>13.38</v>
      </c>
      <c r="L28" s="37">
        <v>12.8</v>
      </c>
      <c r="M28" s="37">
        <v>12.72</v>
      </c>
      <c r="N28" s="37">
        <v>12.58</v>
      </c>
      <c r="O28" s="37">
        <v>12.52</v>
      </c>
      <c r="P28" s="37">
        <v>12.42</v>
      </c>
      <c r="Q28" s="37">
        <v>11.92</v>
      </c>
      <c r="R28" s="37">
        <v>11.61</v>
      </c>
      <c r="S28" s="37">
        <v>11.49</v>
      </c>
      <c r="T28" s="37">
        <v>11.27</v>
      </c>
      <c r="U28" s="37">
        <v>10.54</v>
      </c>
      <c r="V28" s="37">
        <v>9.23</v>
      </c>
      <c r="W28" s="37">
        <v>9.4700000000000006</v>
      </c>
      <c r="X28" s="37">
        <v>10.64</v>
      </c>
      <c r="Y28" s="38">
        <v>13.65</v>
      </c>
      <c r="Z28" s="39">
        <f t="shared" si="3"/>
        <v>13.182083333333333</v>
      </c>
      <c r="AA28" s="40">
        <f t="shared" si="4"/>
        <v>18.66</v>
      </c>
      <c r="AB28" s="41">
        <f t="shared" si="5"/>
        <v>9.23</v>
      </c>
      <c r="AD28">
        <v>14</v>
      </c>
    </row>
    <row r="29" spans="1:30" ht="19.899999999999999" customHeight="1" x14ac:dyDescent="0.25">
      <c r="A29" s="42" t="s">
        <v>60</v>
      </c>
      <c r="B29" s="43">
        <f>AVERAGE(B14:B28)</f>
        <v>11.546666666666669</v>
      </c>
      <c r="C29" s="43">
        <f t="shared" ref="C29:Y29" si="6">AVERAGE(C14:C28)</f>
        <v>11.986666666666666</v>
      </c>
      <c r="D29" s="43">
        <f t="shared" si="6"/>
        <v>12.363333333333335</v>
      </c>
      <c r="E29" s="43">
        <f t="shared" si="6"/>
        <v>12.829333333333331</v>
      </c>
      <c r="F29" s="43">
        <f t="shared" si="6"/>
        <v>13.214000000000002</v>
      </c>
      <c r="G29" s="43">
        <f t="shared" si="6"/>
        <v>13.393333333333334</v>
      </c>
      <c r="H29" s="43">
        <f t="shared" si="6"/>
        <v>13.147333333333332</v>
      </c>
      <c r="I29" s="43">
        <f t="shared" si="6"/>
        <v>12.983333333333336</v>
      </c>
      <c r="J29" s="43">
        <f t="shared" si="6"/>
        <v>12.954000000000001</v>
      </c>
      <c r="K29" s="43">
        <f t="shared" si="6"/>
        <v>12.647999999999998</v>
      </c>
      <c r="L29" s="43">
        <f t="shared" si="6"/>
        <v>13.327333333333335</v>
      </c>
      <c r="M29" s="43">
        <f t="shared" si="6"/>
        <v>14.089999999999998</v>
      </c>
      <c r="N29" s="43">
        <f t="shared" si="6"/>
        <v>14.941333333333334</v>
      </c>
      <c r="O29" s="43">
        <f t="shared" si="6"/>
        <v>15.625333333333336</v>
      </c>
      <c r="P29" s="43">
        <f t="shared" si="6"/>
        <v>16.085999999999999</v>
      </c>
      <c r="Q29" s="43">
        <f t="shared" si="6"/>
        <v>15.658666666666665</v>
      </c>
      <c r="R29" s="43">
        <f t="shared" si="6"/>
        <v>15.009999999999998</v>
      </c>
      <c r="S29" s="43">
        <f t="shared" si="6"/>
        <v>13.968</v>
      </c>
      <c r="T29" s="43">
        <f t="shared" si="6"/>
        <v>12.498666666666663</v>
      </c>
      <c r="U29" s="43">
        <f t="shared" si="6"/>
        <v>11.905333333333333</v>
      </c>
      <c r="V29" s="43">
        <f t="shared" si="6"/>
        <v>11.562666666666665</v>
      </c>
      <c r="W29" s="43">
        <f t="shared" si="6"/>
        <v>11.300666666666668</v>
      </c>
      <c r="X29" s="43">
        <f t="shared" si="6"/>
        <v>11.347333333333335</v>
      </c>
      <c r="Y29" s="43">
        <f t="shared" si="6"/>
        <v>11.783333333333333</v>
      </c>
      <c r="Z29" s="46"/>
      <c r="AA29" s="46"/>
      <c r="AB29" s="47"/>
    </row>
    <row r="30" spans="1:30" ht="19.899999999999999" customHeight="1" x14ac:dyDescent="0.25">
      <c r="A30" s="48" t="s">
        <v>61</v>
      </c>
      <c r="B30" s="39">
        <f>MAX(B14:B28)</f>
        <v>12.92</v>
      </c>
      <c r="C30" s="39">
        <f t="shared" ref="C30:Y30" si="7">MAX(C14:C28)</f>
        <v>15.39</v>
      </c>
      <c r="D30" s="39">
        <f t="shared" si="7"/>
        <v>16.14</v>
      </c>
      <c r="E30" s="39">
        <f t="shared" si="7"/>
        <v>17.739999999999998</v>
      </c>
      <c r="F30" s="39">
        <f t="shared" si="7"/>
        <v>19.670000000000002</v>
      </c>
      <c r="G30" s="39">
        <f t="shared" si="7"/>
        <v>20.010000000000002</v>
      </c>
      <c r="H30" s="39">
        <f t="shared" si="7"/>
        <v>18.87</v>
      </c>
      <c r="I30" s="39">
        <f t="shared" si="7"/>
        <v>17.739999999999998</v>
      </c>
      <c r="J30" s="39">
        <f t="shared" si="7"/>
        <v>16.510000000000002</v>
      </c>
      <c r="K30" s="39">
        <f t="shared" si="7"/>
        <v>13.95</v>
      </c>
      <c r="L30" s="39">
        <f t="shared" si="7"/>
        <v>16.72</v>
      </c>
      <c r="M30" s="39">
        <f t="shared" si="7"/>
        <v>18.32</v>
      </c>
      <c r="N30" s="39">
        <f t="shared" si="7"/>
        <v>19.079999999999998</v>
      </c>
      <c r="O30" s="39">
        <f t="shared" si="7"/>
        <v>20.57</v>
      </c>
      <c r="P30" s="39">
        <f t="shared" si="7"/>
        <v>20.62</v>
      </c>
      <c r="Q30" s="39">
        <f t="shared" si="7"/>
        <v>19.45</v>
      </c>
      <c r="R30" s="39">
        <f t="shared" si="7"/>
        <v>18.329999999999998</v>
      </c>
      <c r="S30" s="39">
        <f t="shared" si="7"/>
        <v>16.510000000000002</v>
      </c>
      <c r="T30" s="39">
        <f t="shared" si="7"/>
        <v>14.5</v>
      </c>
      <c r="U30" s="39">
        <f t="shared" si="7"/>
        <v>13.43</v>
      </c>
      <c r="V30" s="39">
        <f t="shared" si="7"/>
        <v>13.19</v>
      </c>
      <c r="W30" s="39">
        <f t="shared" si="7"/>
        <v>12.72</v>
      </c>
      <c r="X30" s="39">
        <f t="shared" si="7"/>
        <v>12.78</v>
      </c>
      <c r="Y30" s="39">
        <f t="shared" si="7"/>
        <v>13.65</v>
      </c>
      <c r="Z30" s="46"/>
      <c r="AA30" s="47"/>
      <c r="AB30" s="47"/>
    </row>
    <row r="31" spans="1:30" ht="19.899999999999999" customHeight="1" thickBot="1" x14ac:dyDescent="0.3">
      <c r="A31" s="49" t="s">
        <v>62</v>
      </c>
      <c r="B31" s="50">
        <f>MIN(B14:B28)</f>
        <v>10.42</v>
      </c>
      <c r="C31" s="50">
        <f t="shared" ref="C31:Y31" si="8">MIN(C14:C28)</f>
        <v>10.51</v>
      </c>
      <c r="D31" s="50">
        <f t="shared" si="8"/>
        <v>10.31</v>
      </c>
      <c r="E31" s="50">
        <f t="shared" si="8"/>
        <v>9.73</v>
      </c>
      <c r="F31" s="50">
        <f t="shared" si="8"/>
        <v>9.6999999999999993</v>
      </c>
      <c r="G31" s="50">
        <f t="shared" si="8"/>
        <v>9.23</v>
      </c>
      <c r="H31" s="50">
        <f t="shared" si="8"/>
        <v>8.7200000000000006</v>
      </c>
      <c r="I31" s="50">
        <f t="shared" si="8"/>
        <v>9.18</v>
      </c>
      <c r="J31" s="50">
        <f t="shared" si="8"/>
        <v>9.26</v>
      </c>
      <c r="K31" s="50">
        <f t="shared" si="8"/>
        <v>10.51</v>
      </c>
      <c r="L31" s="50">
        <f t="shared" si="8"/>
        <v>12.12</v>
      </c>
      <c r="M31" s="50">
        <f t="shared" si="8"/>
        <v>11.67</v>
      </c>
      <c r="N31" s="50">
        <f t="shared" si="8"/>
        <v>11.55</v>
      </c>
      <c r="O31" s="50">
        <f t="shared" si="8"/>
        <v>11.52</v>
      </c>
      <c r="P31" s="50">
        <f t="shared" si="8"/>
        <v>11.45</v>
      </c>
      <c r="Q31" s="50">
        <f t="shared" si="8"/>
        <v>10.74</v>
      </c>
      <c r="R31" s="50">
        <f t="shared" si="8"/>
        <v>10.51</v>
      </c>
      <c r="S31" s="50">
        <f t="shared" si="8"/>
        <v>10.45</v>
      </c>
      <c r="T31" s="50">
        <f t="shared" si="8"/>
        <v>9.73</v>
      </c>
      <c r="U31" s="50">
        <f t="shared" si="8"/>
        <v>9.6999999999999993</v>
      </c>
      <c r="V31" s="50">
        <f t="shared" si="8"/>
        <v>9.23</v>
      </c>
      <c r="W31" s="50">
        <f t="shared" si="8"/>
        <v>8.7200000000000006</v>
      </c>
      <c r="X31" s="50">
        <f t="shared" si="8"/>
        <v>9.18</v>
      </c>
      <c r="Y31" s="50">
        <f t="shared" si="8"/>
        <v>9.26</v>
      </c>
      <c r="Z31" s="46"/>
      <c r="AA31" s="47"/>
      <c r="AB31" s="47"/>
    </row>
    <row r="32" spans="1:30" x14ac:dyDescent="0.25">
      <c r="A32" s="61" t="s">
        <v>63</v>
      </c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</row>
    <row r="33" spans="1:28" x14ac:dyDescent="0.25">
      <c r="A33" s="21" t="s">
        <v>64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</sheetData>
  <mergeCells count="5">
    <mergeCell ref="A1:AB1"/>
    <mergeCell ref="F10:G10"/>
    <mergeCell ref="F11:G11"/>
    <mergeCell ref="F12:G12"/>
    <mergeCell ref="A32:AB32"/>
  </mergeCells>
  <phoneticPr fontId="12" type="noConversion"/>
  <pageMargins left="0.15" right="0.15" top="0.75" bottom="0.75" header="0.3" footer="0.3"/>
  <pageSetup paperSize="9" scale="75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D654-6826-4F9C-A77B-FD60B73EA9FA}">
  <sheetPr>
    <pageSetUpPr fitToPage="1"/>
  </sheetPr>
  <dimension ref="A1:AD33"/>
  <sheetViews>
    <sheetView tabSelected="1" workbookViewId="0">
      <selection activeCell="A29" sqref="A29"/>
    </sheetView>
  </sheetViews>
  <sheetFormatPr defaultColWidth="11.42578125" defaultRowHeight="15" x14ac:dyDescent="0.25"/>
  <cols>
    <col min="1" max="1" width="11.85546875" customWidth="1"/>
    <col min="2" max="5" width="6.7109375" customWidth="1"/>
    <col min="6" max="6" width="6.5703125" customWidth="1"/>
    <col min="7" max="20" width="6.7109375" customWidth="1"/>
    <col min="21" max="21" width="7.140625" customWidth="1"/>
    <col min="22" max="26" width="6.7109375" customWidth="1"/>
    <col min="27" max="27" width="6.28515625" customWidth="1"/>
    <col min="28" max="28" width="5.5703125" customWidth="1"/>
  </cols>
  <sheetData>
    <row r="1" spans="1:30" x14ac:dyDescent="0.25">
      <c r="A1" s="62" t="s">
        <v>68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</row>
    <row r="2" spans="1:30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4" spans="1:30" x14ac:dyDescent="0.25">
      <c r="A4" s="11" t="s">
        <v>38</v>
      </c>
      <c r="E4" s="12" t="s">
        <v>39</v>
      </c>
      <c r="F4" s="13" t="s">
        <v>40</v>
      </c>
      <c r="Q4" s="11" t="s">
        <v>41</v>
      </c>
      <c r="R4" s="11"/>
      <c r="U4" s="13" t="str">
        <f>": "&amp;'Tabla de datos'!B3</f>
        <v>: 17 al 31 de julio</v>
      </c>
    </row>
    <row r="5" spans="1:30" x14ac:dyDescent="0.25">
      <c r="A5" s="11" t="s">
        <v>42</v>
      </c>
      <c r="E5" s="12" t="s">
        <v>39</v>
      </c>
      <c r="F5" s="13" t="str">
        <f>'Tabla de datos'!B1</f>
        <v>EMCA-02</v>
      </c>
      <c r="Q5" s="11" t="s">
        <v>43</v>
      </c>
      <c r="R5" s="11"/>
      <c r="U5" t="s">
        <v>44</v>
      </c>
    </row>
    <row r="6" spans="1:30" x14ac:dyDescent="0.25">
      <c r="A6" s="11" t="s">
        <v>45</v>
      </c>
      <c r="E6" s="12" t="s">
        <v>39</v>
      </c>
      <c r="F6" t="str">
        <f>'Tabla de datos'!B2</f>
        <v>IESTP - FRANCISCO DE PAULA GONZALES VIGIL</v>
      </c>
      <c r="Q6" s="11" t="s">
        <v>46</v>
      </c>
      <c r="R6" s="11"/>
      <c r="U6" s="13" t="s">
        <v>47</v>
      </c>
    </row>
    <row r="7" spans="1:30" x14ac:dyDescent="0.25">
      <c r="A7" s="11" t="s">
        <v>48</v>
      </c>
      <c r="E7" s="12" t="s">
        <v>39</v>
      </c>
      <c r="F7" t="s">
        <v>67</v>
      </c>
      <c r="Q7" s="11" t="s">
        <v>49</v>
      </c>
      <c r="R7" s="11"/>
      <c r="U7" s="13" t="s">
        <v>50</v>
      </c>
    </row>
    <row r="8" spans="1:30" x14ac:dyDescent="0.25">
      <c r="A8" s="11" t="s">
        <v>51</v>
      </c>
      <c r="E8" s="12" t="s">
        <v>39</v>
      </c>
      <c r="F8" s="22" t="s">
        <v>98</v>
      </c>
      <c r="Q8" s="11" t="s">
        <v>52</v>
      </c>
      <c r="R8" s="11"/>
      <c r="U8" s="13" t="s">
        <v>74</v>
      </c>
    </row>
    <row r="9" spans="1:30" x14ac:dyDescent="0.25">
      <c r="A9" s="11" t="s">
        <v>54</v>
      </c>
      <c r="E9" s="12"/>
      <c r="Q9" s="11" t="s">
        <v>55</v>
      </c>
      <c r="R9" s="11"/>
      <c r="U9" s="13" t="s">
        <v>75</v>
      </c>
    </row>
    <row r="10" spans="1:30" x14ac:dyDescent="0.25">
      <c r="C10" s="11" t="s">
        <v>57</v>
      </c>
      <c r="E10" s="12" t="s">
        <v>39</v>
      </c>
      <c r="F10" s="60">
        <f>Temp!F10</f>
        <v>368367</v>
      </c>
      <c r="G10" s="60"/>
      <c r="Q10" s="11"/>
      <c r="R10" s="11"/>
      <c r="U10" s="13"/>
    </row>
    <row r="11" spans="1:30" ht="15.75" x14ac:dyDescent="0.25">
      <c r="C11" s="11" t="s">
        <v>58</v>
      </c>
      <c r="E11" s="12" t="s">
        <v>39</v>
      </c>
      <c r="F11" s="60">
        <f>Temp!F11</f>
        <v>8010120</v>
      </c>
      <c r="G11" s="60"/>
      <c r="I11" s="14"/>
      <c r="J11" s="15"/>
      <c r="K11" s="15"/>
      <c r="L11" s="15"/>
      <c r="M11" s="15"/>
    </row>
    <row r="12" spans="1:30" ht="15.75" thickBot="1" x14ac:dyDescent="0.3">
      <c r="A12" s="11"/>
      <c r="C12" s="11"/>
      <c r="E12" s="12"/>
      <c r="F12" s="60"/>
      <c r="G12" s="60"/>
      <c r="Q12" s="11"/>
      <c r="R12" s="11"/>
      <c r="U12" s="13"/>
    </row>
    <row r="13" spans="1:30" ht="19.899999999999999" customHeight="1" thickBot="1" x14ac:dyDescent="0.3">
      <c r="A13" s="24" t="s">
        <v>59</v>
      </c>
      <c r="B13" s="25">
        <f t="array" ref="B13:Y13">TRANSPOSE([1]DATA!B11:B34)</f>
        <v>4.0000000000000702</v>
      </c>
      <c r="C13" s="25">
        <v>4.0416666666667398</v>
      </c>
      <c r="D13" s="25">
        <v>4.0833333333334103</v>
      </c>
      <c r="E13" s="25">
        <v>4.1250000000000702</v>
      </c>
      <c r="F13" s="25">
        <v>4.1666666666667398</v>
      </c>
      <c r="G13" s="25">
        <v>4.2083333333334103</v>
      </c>
      <c r="H13" s="25">
        <v>4.2500000000000702</v>
      </c>
      <c r="I13" s="25">
        <v>4.2916666666667398</v>
      </c>
      <c r="J13" s="25">
        <v>4.3333333333334103</v>
      </c>
      <c r="K13" s="25">
        <v>4.3750000000000702</v>
      </c>
      <c r="L13" s="25">
        <v>4.4166666666667398</v>
      </c>
      <c r="M13" s="25">
        <v>4.4583333333334103</v>
      </c>
      <c r="N13" s="25">
        <v>4.5000000000000702</v>
      </c>
      <c r="O13" s="25">
        <v>4.5416666666667398</v>
      </c>
      <c r="P13" s="25">
        <v>4.5833333333334103</v>
      </c>
      <c r="Q13" s="25">
        <v>4.6250000000000702</v>
      </c>
      <c r="R13" s="25">
        <v>4.6666666666667398</v>
      </c>
      <c r="S13" s="25">
        <v>4.7083333333334103</v>
      </c>
      <c r="T13" s="25">
        <v>4.7500000000000702</v>
      </c>
      <c r="U13" s="25">
        <v>4.7916666666667398</v>
      </c>
      <c r="V13" s="25">
        <v>4.8333333333334103</v>
      </c>
      <c r="W13" s="25">
        <v>4.8750000000000702</v>
      </c>
      <c r="X13" s="25">
        <v>4.9166666666667398</v>
      </c>
      <c r="Y13" s="25">
        <v>4.9583333333334103</v>
      </c>
      <c r="Z13" s="26" t="s">
        <v>60</v>
      </c>
      <c r="AA13" s="27" t="s">
        <v>61</v>
      </c>
      <c r="AB13" s="28" t="s">
        <v>62</v>
      </c>
    </row>
    <row r="14" spans="1:30" ht="19.899999999999999" customHeight="1" thickBot="1" x14ac:dyDescent="0.3">
      <c r="A14" s="29">
        <f>'Tabla de datos'!A8+AD14</f>
        <v>45490</v>
      </c>
      <c r="B14" s="30" cm="1">
        <f t="array" ref="B14:Y14">TRANSPOSE('Tabla de datos'!G8:G31)</f>
        <v>83.215000000000003</v>
      </c>
      <c r="C14" s="31">
        <v>83.855999999999995</v>
      </c>
      <c r="D14" s="31">
        <v>85.712000000000003</v>
      </c>
      <c r="E14" s="31">
        <v>85.691000000000003</v>
      </c>
      <c r="F14" s="31">
        <v>85.816999999999993</v>
      </c>
      <c r="G14" s="31">
        <v>85.549000000000007</v>
      </c>
      <c r="H14" s="31">
        <v>84.917000000000002</v>
      </c>
      <c r="I14" s="31">
        <v>84.638000000000005</v>
      </c>
      <c r="J14" s="31">
        <v>80.793999999999997</v>
      </c>
      <c r="K14" s="31">
        <v>75.332999999999998</v>
      </c>
      <c r="L14" s="31">
        <v>66.972999999999999</v>
      </c>
      <c r="M14" s="31">
        <v>65.373000000000005</v>
      </c>
      <c r="N14" s="31">
        <v>61.491</v>
      </c>
      <c r="O14" s="31">
        <v>58.908999999999999</v>
      </c>
      <c r="P14" s="31">
        <v>55.820999999999998</v>
      </c>
      <c r="Q14" s="31">
        <v>56.363999999999997</v>
      </c>
      <c r="R14" s="31">
        <v>58.948999999999998</v>
      </c>
      <c r="S14" s="31">
        <v>71.287000000000006</v>
      </c>
      <c r="T14" s="31">
        <v>78.236000000000004</v>
      </c>
      <c r="U14" s="31">
        <v>78.537999999999997</v>
      </c>
      <c r="V14" s="31">
        <v>80.117999999999995</v>
      </c>
      <c r="W14" s="31">
        <v>79.850999999999999</v>
      </c>
      <c r="X14" s="31">
        <v>79.861000000000004</v>
      </c>
      <c r="Y14" s="32">
        <v>79.25</v>
      </c>
      <c r="Z14" s="33">
        <f t="shared" ref="Z14:Z22" si="0">AVERAGE(B14:Y14)</f>
        <v>75.272625000000019</v>
      </c>
      <c r="AA14" s="34">
        <f t="shared" ref="AA14:AA22" si="1">MAX(B14:Y14)</f>
        <v>85.816999999999993</v>
      </c>
      <c r="AB14" s="35">
        <f t="shared" ref="AB14:AB22" si="2">MIN(B14:Y14 )</f>
        <v>55.820999999999998</v>
      </c>
      <c r="AD14">
        <v>0</v>
      </c>
    </row>
    <row r="15" spans="1:30" ht="19.899999999999999" customHeight="1" thickBot="1" x14ac:dyDescent="0.3">
      <c r="A15" s="29">
        <f>'Tabla de datos'!A9+AD15</f>
        <v>45491.041666666701</v>
      </c>
      <c r="B15" s="36" cm="1">
        <f t="array" ref="B15:Y15">TRANSPOSE('Tabla de datos'!G32:G55)</f>
        <v>79.241</v>
      </c>
      <c r="C15" s="37">
        <v>79.325999999999993</v>
      </c>
      <c r="D15" s="37">
        <v>79.715000000000003</v>
      </c>
      <c r="E15" s="37">
        <v>80.159000000000006</v>
      </c>
      <c r="F15" s="37">
        <v>81.143000000000001</v>
      </c>
      <c r="G15" s="37">
        <v>81.283000000000001</v>
      </c>
      <c r="H15" s="37">
        <v>84.694999999999993</v>
      </c>
      <c r="I15" s="37">
        <v>77.168000000000006</v>
      </c>
      <c r="J15" s="37">
        <v>72.108000000000004</v>
      </c>
      <c r="K15" s="37">
        <v>66.263000000000005</v>
      </c>
      <c r="L15" s="37">
        <v>57.91</v>
      </c>
      <c r="M15" s="37">
        <v>57.52</v>
      </c>
      <c r="N15" s="37">
        <v>47.393000000000001</v>
      </c>
      <c r="O15" s="37">
        <v>44.664000000000001</v>
      </c>
      <c r="P15" s="37">
        <v>49.468000000000004</v>
      </c>
      <c r="Q15" s="37">
        <v>57.186</v>
      </c>
      <c r="R15" s="37">
        <v>58.755000000000003</v>
      </c>
      <c r="S15" s="37">
        <v>67.343999999999994</v>
      </c>
      <c r="T15" s="37">
        <v>76.338999999999999</v>
      </c>
      <c r="U15" s="37">
        <v>77.745999999999995</v>
      </c>
      <c r="V15" s="37">
        <v>78.435000000000002</v>
      </c>
      <c r="W15" s="37">
        <v>77.230999999999995</v>
      </c>
      <c r="X15" s="37">
        <v>76.507999999999996</v>
      </c>
      <c r="Y15" s="38">
        <v>80.364999999999995</v>
      </c>
      <c r="Z15" s="39">
        <f t="shared" si="0"/>
        <v>70.331875000000011</v>
      </c>
      <c r="AA15" s="40">
        <f t="shared" si="1"/>
        <v>84.694999999999993</v>
      </c>
      <c r="AB15" s="41">
        <f t="shared" si="2"/>
        <v>44.664000000000001</v>
      </c>
      <c r="AD15">
        <v>1</v>
      </c>
    </row>
    <row r="16" spans="1:30" ht="19.899999999999999" customHeight="1" thickBot="1" x14ac:dyDescent="0.3">
      <c r="A16" s="29">
        <f>'Tabla de datos'!A10+AD16</f>
        <v>45492.083333333299</v>
      </c>
      <c r="B16" s="36" cm="1">
        <f t="array" ref="B16:Y16">TRANSPOSE('Tabla de datos'!G56:G79)</f>
        <v>85.741</v>
      </c>
      <c r="C16" s="37">
        <v>85.772999999999996</v>
      </c>
      <c r="D16" s="37">
        <v>86.141000000000005</v>
      </c>
      <c r="E16" s="37">
        <v>81.185000000000002</v>
      </c>
      <c r="F16" s="37">
        <v>85.524000000000001</v>
      </c>
      <c r="G16" s="37">
        <v>87.198999999999998</v>
      </c>
      <c r="H16" s="37">
        <v>86.578999999999994</v>
      </c>
      <c r="I16" s="37">
        <v>87.653999999999996</v>
      </c>
      <c r="J16" s="37">
        <v>88.031000000000006</v>
      </c>
      <c r="K16" s="37">
        <v>77.034999999999997</v>
      </c>
      <c r="L16" s="37">
        <v>77.971000000000004</v>
      </c>
      <c r="M16" s="37">
        <v>64.742999999999995</v>
      </c>
      <c r="N16" s="37">
        <v>59.375</v>
      </c>
      <c r="O16" s="37">
        <v>50.103000000000002</v>
      </c>
      <c r="P16" s="37">
        <v>51.460999999999999</v>
      </c>
      <c r="Q16" s="37">
        <v>55.862000000000002</v>
      </c>
      <c r="R16" s="37">
        <v>66.391000000000005</v>
      </c>
      <c r="S16" s="37">
        <v>74.960999999999999</v>
      </c>
      <c r="T16" s="37">
        <v>79.840999999999994</v>
      </c>
      <c r="U16" s="37">
        <v>81.778999999999996</v>
      </c>
      <c r="V16" s="37">
        <v>81.221000000000004</v>
      </c>
      <c r="W16" s="37">
        <v>81.599999999999994</v>
      </c>
      <c r="X16" s="37">
        <v>82.447000000000003</v>
      </c>
      <c r="Y16" s="38">
        <v>82.111999999999995</v>
      </c>
      <c r="Z16" s="39">
        <f t="shared" si="0"/>
        <v>76.697041666666678</v>
      </c>
      <c r="AA16" s="40">
        <f t="shared" si="1"/>
        <v>88.031000000000006</v>
      </c>
      <c r="AB16" s="41">
        <f t="shared" si="2"/>
        <v>50.103000000000002</v>
      </c>
      <c r="AD16">
        <v>2</v>
      </c>
    </row>
    <row r="17" spans="1:30" ht="19.899999999999999" customHeight="1" thickBot="1" x14ac:dyDescent="0.3">
      <c r="A17" s="29">
        <f>'Tabla de datos'!A11+AD17</f>
        <v>45493.125</v>
      </c>
      <c r="B17" s="36" cm="1">
        <f t="array" ref="B17:Y17">TRANSPOSE('Tabla de datos'!G80:G103)</f>
        <v>82.984999999999999</v>
      </c>
      <c r="C17" s="37">
        <v>84.953999999999994</v>
      </c>
      <c r="D17" s="37">
        <v>84.091999999999999</v>
      </c>
      <c r="E17" s="37">
        <v>85.72</v>
      </c>
      <c r="F17" s="37">
        <v>83.915000000000006</v>
      </c>
      <c r="G17" s="37">
        <v>83.888000000000005</v>
      </c>
      <c r="H17" s="37">
        <v>83.45</v>
      </c>
      <c r="I17" s="37">
        <v>83.31</v>
      </c>
      <c r="J17" s="37">
        <v>81.414000000000001</v>
      </c>
      <c r="K17" s="37">
        <v>74.364000000000004</v>
      </c>
      <c r="L17" s="37">
        <v>73.120999999999995</v>
      </c>
      <c r="M17" s="37">
        <v>67.087999999999994</v>
      </c>
      <c r="N17" s="37">
        <v>61.375</v>
      </c>
      <c r="O17" s="37">
        <v>62.393000000000001</v>
      </c>
      <c r="P17" s="37">
        <v>60.14</v>
      </c>
      <c r="Q17" s="37">
        <v>58.671999999999997</v>
      </c>
      <c r="R17" s="37">
        <v>59.572000000000003</v>
      </c>
      <c r="S17" s="37">
        <v>66.242000000000004</v>
      </c>
      <c r="T17" s="37">
        <v>77.539000000000001</v>
      </c>
      <c r="U17" s="37">
        <v>79.251000000000005</v>
      </c>
      <c r="V17" s="37">
        <v>80.097999999999999</v>
      </c>
      <c r="W17" s="37">
        <v>81.078000000000003</v>
      </c>
      <c r="X17" s="37">
        <v>81.706000000000003</v>
      </c>
      <c r="Y17" s="38">
        <v>80.734999999999999</v>
      </c>
      <c r="Z17" s="39">
        <f t="shared" si="0"/>
        <v>75.712583333333313</v>
      </c>
      <c r="AA17" s="40">
        <f t="shared" si="1"/>
        <v>85.72</v>
      </c>
      <c r="AB17" s="41">
        <f t="shared" si="2"/>
        <v>58.671999999999997</v>
      </c>
      <c r="AD17">
        <v>3</v>
      </c>
    </row>
    <row r="18" spans="1:30" ht="19.899999999999999" customHeight="1" thickBot="1" x14ac:dyDescent="0.3">
      <c r="A18" s="29">
        <f>'Tabla de datos'!A12+AD18</f>
        <v>45494.166666666701</v>
      </c>
      <c r="B18" s="30" cm="1">
        <f t="array" ref="B18:Y18">TRANSPOSE('Tabla de datos'!G104:G127)</f>
        <v>80.263000000000005</v>
      </c>
      <c r="C18" s="31">
        <v>80.150999999999996</v>
      </c>
      <c r="D18" s="31">
        <v>80.028999999999996</v>
      </c>
      <c r="E18" s="31">
        <v>79.522000000000006</v>
      </c>
      <c r="F18" s="31">
        <v>79.927000000000007</v>
      </c>
      <c r="G18" s="31">
        <v>79.284000000000006</v>
      </c>
      <c r="H18" s="31">
        <v>78.986999999999995</v>
      </c>
      <c r="I18" s="31">
        <v>78.698999999999998</v>
      </c>
      <c r="J18" s="31">
        <v>77.144000000000005</v>
      </c>
      <c r="K18" s="31">
        <v>73.150000000000006</v>
      </c>
      <c r="L18" s="31">
        <v>68.106999999999999</v>
      </c>
      <c r="M18" s="31">
        <v>62.067999999999998</v>
      </c>
      <c r="N18" s="31">
        <v>58.274999999999999</v>
      </c>
      <c r="O18" s="31">
        <v>54.902999999999999</v>
      </c>
      <c r="P18" s="31">
        <v>51.101999999999997</v>
      </c>
      <c r="Q18" s="31">
        <v>50.959000000000003</v>
      </c>
      <c r="R18" s="31">
        <v>57.587000000000003</v>
      </c>
      <c r="S18" s="31">
        <v>68.709999999999994</v>
      </c>
      <c r="T18" s="31">
        <v>75.888999999999996</v>
      </c>
      <c r="U18" s="31">
        <v>80.313999999999993</v>
      </c>
      <c r="V18" s="31">
        <v>80.501000000000005</v>
      </c>
      <c r="W18" s="31">
        <v>80.567999999999998</v>
      </c>
      <c r="X18" s="31">
        <v>80.525999999999996</v>
      </c>
      <c r="Y18" s="32">
        <v>80.575000000000003</v>
      </c>
      <c r="Z18" s="39">
        <f t="shared" si="0"/>
        <v>72.385000000000005</v>
      </c>
      <c r="AA18" s="40">
        <f t="shared" si="1"/>
        <v>80.575000000000003</v>
      </c>
      <c r="AB18" s="41">
        <f t="shared" si="2"/>
        <v>50.959000000000003</v>
      </c>
      <c r="AD18">
        <v>4</v>
      </c>
    </row>
    <row r="19" spans="1:30" ht="19.899999999999999" customHeight="1" thickBot="1" x14ac:dyDescent="0.3">
      <c r="A19" s="29">
        <f>'Tabla de datos'!A13+AD19</f>
        <v>45495.208333333299</v>
      </c>
      <c r="B19" s="36" cm="1">
        <f t="array" ref="B19:Y19">TRANSPOSE('Tabla de datos'!G128:G151)</f>
        <v>80.63</v>
      </c>
      <c r="C19" s="37">
        <v>81.477999999999994</v>
      </c>
      <c r="D19" s="37">
        <v>82.013000000000005</v>
      </c>
      <c r="E19" s="37">
        <v>84.177999999999997</v>
      </c>
      <c r="F19" s="37">
        <v>84.769000000000005</v>
      </c>
      <c r="G19" s="37">
        <v>85.933000000000007</v>
      </c>
      <c r="H19" s="37">
        <v>85.225999999999999</v>
      </c>
      <c r="I19" s="37">
        <v>85.085999999999999</v>
      </c>
      <c r="J19" s="37">
        <v>82.078000000000003</v>
      </c>
      <c r="K19" s="37">
        <v>79.361999999999995</v>
      </c>
      <c r="L19" s="37">
        <v>73.286000000000001</v>
      </c>
      <c r="M19" s="37">
        <v>63.938000000000002</v>
      </c>
      <c r="N19" s="37">
        <v>59.500999999999998</v>
      </c>
      <c r="O19" s="37">
        <v>52.289000000000001</v>
      </c>
      <c r="P19" s="37">
        <v>53.113</v>
      </c>
      <c r="Q19" s="37">
        <v>57.158999999999999</v>
      </c>
      <c r="R19" s="37">
        <v>63.784999999999997</v>
      </c>
      <c r="S19" s="37">
        <v>71.694999999999993</v>
      </c>
      <c r="T19" s="37">
        <v>76.552000000000007</v>
      </c>
      <c r="U19" s="37">
        <v>79.138999999999996</v>
      </c>
      <c r="V19" s="37">
        <v>80.08</v>
      </c>
      <c r="W19" s="37">
        <v>80.503</v>
      </c>
      <c r="X19" s="37">
        <v>79.972999999999999</v>
      </c>
      <c r="Y19" s="38">
        <v>80.385999999999996</v>
      </c>
      <c r="Z19" s="39">
        <f t="shared" si="0"/>
        <v>75.089666666666659</v>
      </c>
      <c r="AA19" s="40">
        <f t="shared" si="1"/>
        <v>85.933000000000007</v>
      </c>
      <c r="AB19" s="41">
        <f t="shared" si="2"/>
        <v>52.289000000000001</v>
      </c>
      <c r="AD19">
        <v>5</v>
      </c>
    </row>
    <row r="20" spans="1:30" ht="19.899999999999999" customHeight="1" thickBot="1" x14ac:dyDescent="0.3">
      <c r="A20" s="29">
        <f>'Tabla de datos'!A14+AD20</f>
        <v>45496.25</v>
      </c>
      <c r="B20" s="36" cm="1">
        <f t="array" ref="B20:Y20">TRANSPOSE('Tabla de datos'!G152:G175)</f>
        <v>81.867999999999995</v>
      </c>
      <c r="C20" s="37">
        <v>82.825000000000003</v>
      </c>
      <c r="D20" s="37">
        <v>81.596000000000004</v>
      </c>
      <c r="E20" s="37">
        <v>83.203999999999994</v>
      </c>
      <c r="F20" s="37">
        <v>85.994</v>
      </c>
      <c r="G20" s="37">
        <v>87.159000000000006</v>
      </c>
      <c r="H20" s="37">
        <v>83.448999999999998</v>
      </c>
      <c r="I20" s="37">
        <v>75.963999999999999</v>
      </c>
      <c r="J20" s="37">
        <v>71.722999999999999</v>
      </c>
      <c r="K20" s="37">
        <v>69.989999999999995</v>
      </c>
      <c r="L20" s="37">
        <v>64.228999999999999</v>
      </c>
      <c r="M20" s="37">
        <v>58.777999999999999</v>
      </c>
      <c r="N20" s="37">
        <v>54.848999999999997</v>
      </c>
      <c r="O20" s="37">
        <v>52.145000000000003</v>
      </c>
      <c r="P20" s="37">
        <v>53.16</v>
      </c>
      <c r="Q20" s="37">
        <v>58.470999999999997</v>
      </c>
      <c r="R20" s="37">
        <v>64.668000000000006</v>
      </c>
      <c r="S20" s="37">
        <v>71.266000000000005</v>
      </c>
      <c r="T20" s="37">
        <v>78.421000000000006</v>
      </c>
      <c r="U20" s="37">
        <v>81.543999999999997</v>
      </c>
      <c r="V20" s="37">
        <v>82.512</v>
      </c>
      <c r="W20" s="37">
        <v>81.599999999999994</v>
      </c>
      <c r="X20" s="37">
        <v>78.320999999999998</v>
      </c>
      <c r="Y20" s="38">
        <v>81.5</v>
      </c>
      <c r="Z20" s="39">
        <f t="shared" si="0"/>
        <v>73.551500000000004</v>
      </c>
      <c r="AA20" s="40">
        <f t="shared" si="1"/>
        <v>87.159000000000006</v>
      </c>
      <c r="AB20" s="41">
        <f t="shared" si="2"/>
        <v>52.145000000000003</v>
      </c>
      <c r="AD20">
        <v>6</v>
      </c>
    </row>
    <row r="21" spans="1:30" ht="19.899999999999999" customHeight="1" thickBot="1" x14ac:dyDescent="0.3">
      <c r="A21" s="29">
        <f>'Tabla de datos'!A15+AD21</f>
        <v>45497.291666666701</v>
      </c>
      <c r="B21" s="36" cm="1">
        <f t="array" ref="B21:Y21">TRANSPOSE('Tabla de datos'!G176:G199)</f>
        <v>81.953999999999994</v>
      </c>
      <c r="C21" s="37">
        <v>86.823999999999998</v>
      </c>
      <c r="D21" s="37">
        <v>87.88</v>
      </c>
      <c r="E21" s="37">
        <v>88.402000000000001</v>
      </c>
      <c r="F21" s="37">
        <v>88.477000000000004</v>
      </c>
      <c r="G21" s="37">
        <v>88.650999999999996</v>
      </c>
      <c r="H21" s="37">
        <v>89.07</v>
      </c>
      <c r="I21" s="37">
        <v>89.212999999999994</v>
      </c>
      <c r="J21" s="37">
        <v>86.454999999999998</v>
      </c>
      <c r="K21" s="37">
        <v>63.984000000000002</v>
      </c>
      <c r="L21" s="37">
        <v>55.584000000000003</v>
      </c>
      <c r="M21" s="37">
        <v>52.923000000000002</v>
      </c>
      <c r="N21" s="37">
        <v>57.066000000000003</v>
      </c>
      <c r="O21" s="37">
        <v>54.564999999999998</v>
      </c>
      <c r="P21" s="37">
        <v>55.003999999999998</v>
      </c>
      <c r="Q21" s="37">
        <v>59.055</v>
      </c>
      <c r="R21" s="37">
        <v>63.963999999999999</v>
      </c>
      <c r="S21" s="37">
        <v>72.643000000000001</v>
      </c>
      <c r="T21" s="37">
        <v>77.323999999999998</v>
      </c>
      <c r="U21" s="37">
        <v>80.816000000000003</v>
      </c>
      <c r="V21" s="37">
        <v>84.701999999999998</v>
      </c>
      <c r="W21" s="37">
        <v>86.213999999999999</v>
      </c>
      <c r="X21" s="37">
        <v>85.622</v>
      </c>
      <c r="Y21" s="38">
        <v>85.335999999999999</v>
      </c>
      <c r="Z21" s="39">
        <f t="shared" si="0"/>
        <v>75.905333333333346</v>
      </c>
      <c r="AA21" s="40">
        <f t="shared" si="1"/>
        <v>89.212999999999994</v>
      </c>
      <c r="AB21" s="41">
        <f t="shared" si="2"/>
        <v>52.923000000000002</v>
      </c>
      <c r="AD21">
        <v>7</v>
      </c>
    </row>
    <row r="22" spans="1:30" ht="19.899999999999999" customHeight="1" thickBot="1" x14ac:dyDescent="0.3">
      <c r="A22" s="29">
        <f>'Tabla de datos'!A16+AD22</f>
        <v>45498.333333333299</v>
      </c>
      <c r="B22" s="30" cm="1">
        <f t="array" ref="B22:Y22">TRANSPOSE('Tabla de datos'!G200:G223)</f>
        <v>85.781999999999996</v>
      </c>
      <c r="C22" s="31">
        <v>86.661000000000001</v>
      </c>
      <c r="D22" s="31">
        <v>85.997</v>
      </c>
      <c r="E22" s="31">
        <v>85.564999999999998</v>
      </c>
      <c r="F22" s="31">
        <v>85.542000000000002</v>
      </c>
      <c r="G22" s="31">
        <v>86.676000000000002</v>
      </c>
      <c r="H22" s="31">
        <v>86.774000000000001</v>
      </c>
      <c r="I22" s="31">
        <v>86.173000000000002</v>
      </c>
      <c r="J22" s="31">
        <v>84.631</v>
      </c>
      <c r="K22" s="31">
        <v>79.281000000000006</v>
      </c>
      <c r="L22" s="31">
        <v>68.682000000000002</v>
      </c>
      <c r="M22" s="31">
        <v>58.837000000000003</v>
      </c>
      <c r="N22" s="31">
        <v>52.664999999999999</v>
      </c>
      <c r="O22" s="31">
        <v>50.082999999999998</v>
      </c>
      <c r="P22" s="31">
        <v>52.082000000000001</v>
      </c>
      <c r="Q22" s="31">
        <v>60.115000000000002</v>
      </c>
      <c r="R22" s="31">
        <v>68.638000000000005</v>
      </c>
      <c r="S22" s="31">
        <v>76.614999999999995</v>
      </c>
      <c r="T22" s="31">
        <v>81.665999999999997</v>
      </c>
      <c r="U22" s="31">
        <v>80.027000000000001</v>
      </c>
      <c r="V22" s="31">
        <v>83.781000000000006</v>
      </c>
      <c r="W22" s="31">
        <v>83.727999999999994</v>
      </c>
      <c r="X22" s="31">
        <v>83.453000000000003</v>
      </c>
      <c r="Y22" s="32">
        <v>84.152000000000001</v>
      </c>
      <c r="Z22" s="39">
        <f t="shared" si="0"/>
        <v>76.566916666666671</v>
      </c>
      <c r="AA22" s="40">
        <f t="shared" si="1"/>
        <v>86.774000000000001</v>
      </c>
      <c r="AB22" s="41">
        <f t="shared" si="2"/>
        <v>50.082999999999998</v>
      </c>
      <c r="AD22">
        <v>8</v>
      </c>
    </row>
    <row r="23" spans="1:30" ht="19.899999999999999" customHeight="1" thickBot="1" x14ac:dyDescent="0.3">
      <c r="A23" s="29">
        <f>'Tabla de datos'!A17+AD23</f>
        <v>45499.375</v>
      </c>
      <c r="B23" s="30" cm="1">
        <f t="array" ref="B23:Y23">TRANSPOSE('Tabla de datos'!G17:G40)</f>
        <v>75.332999999999998</v>
      </c>
      <c r="C23" s="31">
        <v>66.972999999999999</v>
      </c>
      <c r="D23" s="31">
        <v>65.373000000000005</v>
      </c>
      <c r="E23" s="31">
        <v>61.491</v>
      </c>
      <c r="F23" s="31">
        <v>58.908999999999999</v>
      </c>
      <c r="G23" s="31">
        <v>55.820999999999998</v>
      </c>
      <c r="H23" s="31">
        <v>56.363999999999997</v>
      </c>
      <c r="I23" s="31">
        <v>58.948999999999998</v>
      </c>
      <c r="J23" s="31">
        <v>71.287000000000006</v>
      </c>
      <c r="K23" s="31">
        <v>78.236000000000004</v>
      </c>
      <c r="L23" s="31">
        <v>78.537999999999997</v>
      </c>
      <c r="M23" s="31">
        <v>80.117999999999995</v>
      </c>
      <c r="N23" s="31">
        <v>79.850999999999999</v>
      </c>
      <c r="O23" s="31">
        <v>79.861000000000004</v>
      </c>
      <c r="P23" s="31">
        <v>79.25</v>
      </c>
      <c r="Q23" s="31">
        <v>79.241</v>
      </c>
      <c r="R23" s="31">
        <v>79.325999999999993</v>
      </c>
      <c r="S23" s="31">
        <v>79.715000000000003</v>
      </c>
      <c r="T23" s="31">
        <v>80.159000000000006</v>
      </c>
      <c r="U23" s="31">
        <v>81.143000000000001</v>
      </c>
      <c r="V23" s="31">
        <v>81.283000000000001</v>
      </c>
      <c r="W23" s="31">
        <v>84.694999999999993</v>
      </c>
      <c r="X23" s="31">
        <v>77.168000000000006</v>
      </c>
      <c r="Y23" s="32">
        <v>72.108000000000004</v>
      </c>
      <c r="Z23" s="33">
        <f t="shared" ref="Z23:Z28" si="3">AVERAGE(B23:Y23)</f>
        <v>73.382999999999996</v>
      </c>
      <c r="AA23" s="34">
        <f t="shared" ref="AA23:AA28" si="4">MAX(B23:Y23)</f>
        <v>84.694999999999993</v>
      </c>
      <c r="AB23" s="35">
        <f t="shared" ref="AB23:AB28" si="5">MIN(B23:Y23 )</f>
        <v>55.820999999999998</v>
      </c>
      <c r="AD23">
        <v>9</v>
      </c>
    </row>
    <row r="24" spans="1:30" ht="19.899999999999999" customHeight="1" thickBot="1" x14ac:dyDescent="0.3">
      <c r="A24" s="29">
        <f>'Tabla de datos'!A18+AD24</f>
        <v>45500.416666666701</v>
      </c>
      <c r="B24" s="36" cm="1">
        <f t="array" ref="B24:Y24">TRANSPOSE('Tabla de datos'!G41:G64)</f>
        <v>66.263000000000005</v>
      </c>
      <c r="C24" s="37">
        <v>57.91</v>
      </c>
      <c r="D24" s="37">
        <v>57.52</v>
      </c>
      <c r="E24" s="37">
        <v>47.393000000000001</v>
      </c>
      <c r="F24" s="37">
        <v>44.664000000000001</v>
      </c>
      <c r="G24" s="37">
        <v>49.468000000000004</v>
      </c>
      <c r="H24" s="37">
        <v>57.186</v>
      </c>
      <c r="I24" s="37">
        <v>58.755000000000003</v>
      </c>
      <c r="J24" s="37">
        <v>67.343999999999994</v>
      </c>
      <c r="K24" s="37">
        <v>76.338999999999999</v>
      </c>
      <c r="L24" s="37">
        <v>77.745999999999995</v>
      </c>
      <c r="M24" s="37">
        <v>78.435000000000002</v>
      </c>
      <c r="N24" s="37">
        <v>77.230999999999995</v>
      </c>
      <c r="O24" s="37">
        <v>76.507999999999996</v>
      </c>
      <c r="P24" s="37">
        <v>80.364999999999995</v>
      </c>
      <c r="Q24" s="37">
        <v>85.741</v>
      </c>
      <c r="R24" s="37">
        <v>85.772999999999996</v>
      </c>
      <c r="S24" s="37">
        <v>86.141000000000005</v>
      </c>
      <c r="T24" s="37">
        <v>81.185000000000002</v>
      </c>
      <c r="U24" s="37">
        <v>85.524000000000001</v>
      </c>
      <c r="V24" s="37">
        <v>87.198999999999998</v>
      </c>
      <c r="W24" s="37">
        <v>86.578999999999994</v>
      </c>
      <c r="X24" s="37">
        <v>87.653999999999996</v>
      </c>
      <c r="Y24" s="38">
        <v>88.031000000000006</v>
      </c>
      <c r="Z24" s="39">
        <f t="shared" si="3"/>
        <v>72.789749999999998</v>
      </c>
      <c r="AA24" s="40">
        <f t="shared" si="4"/>
        <v>88.031000000000006</v>
      </c>
      <c r="AB24" s="41">
        <f t="shared" si="5"/>
        <v>44.664000000000001</v>
      </c>
      <c r="AD24">
        <v>10</v>
      </c>
    </row>
    <row r="25" spans="1:30" ht="19.899999999999999" customHeight="1" thickBot="1" x14ac:dyDescent="0.3">
      <c r="A25" s="29">
        <f>'Tabla de datos'!A19+AD25</f>
        <v>45501.458333333299</v>
      </c>
      <c r="B25" s="36" cm="1">
        <f t="array" ref="B25:Y25">TRANSPOSE('Tabla de datos'!G65:G88)</f>
        <v>77.034999999999997</v>
      </c>
      <c r="C25" s="37">
        <v>77.971000000000004</v>
      </c>
      <c r="D25" s="37">
        <v>64.742999999999995</v>
      </c>
      <c r="E25" s="37">
        <v>59.375</v>
      </c>
      <c r="F25" s="37">
        <v>50.103000000000002</v>
      </c>
      <c r="G25" s="37">
        <v>51.460999999999999</v>
      </c>
      <c r="H25" s="37">
        <v>55.862000000000002</v>
      </c>
      <c r="I25" s="37">
        <v>66.391000000000005</v>
      </c>
      <c r="J25" s="37">
        <v>74.960999999999999</v>
      </c>
      <c r="K25" s="37">
        <v>79.840999999999994</v>
      </c>
      <c r="L25" s="37">
        <v>81.778999999999996</v>
      </c>
      <c r="M25" s="37">
        <v>81.221000000000004</v>
      </c>
      <c r="N25" s="37">
        <v>81.599999999999994</v>
      </c>
      <c r="O25" s="37">
        <v>82.447000000000003</v>
      </c>
      <c r="P25" s="37">
        <v>82.111999999999995</v>
      </c>
      <c r="Q25" s="37">
        <v>82.984999999999999</v>
      </c>
      <c r="R25" s="37">
        <v>84.953999999999994</v>
      </c>
      <c r="S25" s="37">
        <v>84.091999999999999</v>
      </c>
      <c r="T25" s="37">
        <v>85.72</v>
      </c>
      <c r="U25" s="37">
        <v>83.915000000000006</v>
      </c>
      <c r="V25" s="37">
        <v>83.888000000000005</v>
      </c>
      <c r="W25" s="37">
        <v>83.45</v>
      </c>
      <c r="X25" s="37">
        <v>83.31</v>
      </c>
      <c r="Y25" s="38">
        <v>81.414000000000001</v>
      </c>
      <c r="Z25" s="39">
        <f t="shared" si="3"/>
        <v>75.859583333333333</v>
      </c>
      <c r="AA25" s="40">
        <f t="shared" si="4"/>
        <v>85.72</v>
      </c>
      <c r="AB25" s="41">
        <f t="shared" si="5"/>
        <v>50.103000000000002</v>
      </c>
      <c r="AD25">
        <v>11</v>
      </c>
    </row>
    <row r="26" spans="1:30" ht="19.899999999999999" customHeight="1" thickBot="1" x14ac:dyDescent="0.3">
      <c r="A26" s="29">
        <f>'Tabla de datos'!A20+AD26</f>
        <v>45502.5</v>
      </c>
      <c r="B26" s="36" cm="1">
        <f t="array" ref="B26:Y26">TRANSPOSE('Tabla de datos'!G89:G112)</f>
        <v>74.364000000000004</v>
      </c>
      <c r="C26" s="37">
        <v>73.120999999999995</v>
      </c>
      <c r="D26" s="37">
        <v>67.087999999999994</v>
      </c>
      <c r="E26" s="37">
        <v>61.375</v>
      </c>
      <c r="F26" s="37">
        <v>62.393000000000001</v>
      </c>
      <c r="G26" s="37">
        <v>60.14</v>
      </c>
      <c r="H26" s="37">
        <v>58.671999999999997</v>
      </c>
      <c r="I26" s="37">
        <v>59.572000000000003</v>
      </c>
      <c r="J26" s="37">
        <v>66.242000000000004</v>
      </c>
      <c r="K26" s="37">
        <v>77.539000000000001</v>
      </c>
      <c r="L26" s="37">
        <v>79.251000000000005</v>
      </c>
      <c r="M26" s="37">
        <v>80.097999999999999</v>
      </c>
      <c r="N26" s="37">
        <v>81.078000000000003</v>
      </c>
      <c r="O26" s="37">
        <v>81.706000000000003</v>
      </c>
      <c r="P26" s="37">
        <v>80.734999999999999</v>
      </c>
      <c r="Q26" s="37">
        <v>80.263000000000005</v>
      </c>
      <c r="R26" s="37">
        <v>80.150999999999996</v>
      </c>
      <c r="S26" s="37">
        <v>80.028999999999996</v>
      </c>
      <c r="T26" s="37">
        <v>79.522000000000006</v>
      </c>
      <c r="U26" s="37">
        <v>79.927000000000007</v>
      </c>
      <c r="V26" s="37">
        <v>79.284000000000006</v>
      </c>
      <c r="W26" s="37">
        <v>78.986999999999995</v>
      </c>
      <c r="X26" s="37">
        <v>78.698999999999998</v>
      </c>
      <c r="Y26" s="38">
        <v>77.144000000000005</v>
      </c>
      <c r="Z26" s="39">
        <f t="shared" si="3"/>
        <v>74.05749999999999</v>
      </c>
      <c r="AA26" s="40">
        <f t="shared" si="4"/>
        <v>81.706000000000003</v>
      </c>
      <c r="AB26" s="41">
        <f t="shared" si="5"/>
        <v>58.671999999999997</v>
      </c>
      <c r="AD26">
        <v>12</v>
      </c>
    </row>
    <row r="27" spans="1:30" ht="19.899999999999999" customHeight="1" thickBot="1" x14ac:dyDescent="0.3">
      <c r="A27" s="29">
        <f>'Tabla de datos'!A21+AD27</f>
        <v>45503.541666666701</v>
      </c>
      <c r="B27" s="30" cm="1">
        <f t="array" ref="B27:Y27">TRANSPOSE('Tabla de datos'!G113:G136)</f>
        <v>73.150000000000006</v>
      </c>
      <c r="C27" s="31">
        <v>68.106999999999999</v>
      </c>
      <c r="D27" s="31">
        <v>62.067999999999998</v>
      </c>
      <c r="E27" s="31">
        <v>58.274999999999999</v>
      </c>
      <c r="F27" s="31">
        <v>54.902999999999999</v>
      </c>
      <c r="G27" s="31">
        <v>51.101999999999997</v>
      </c>
      <c r="H27" s="31">
        <v>50.959000000000003</v>
      </c>
      <c r="I27" s="31">
        <v>57.587000000000003</v>
      </c>
      <c r="J27" s="31">
        <v>68.709999999999994</v>
      </c>
      <c r="K27" s="31">
        <v>75.888999999999996</v>
      </c>
      <c r="L27" s="31">
        <v>80.313999999999993</v>
      </c>
      <c r="M27" s="31">
        <v>80.501000000000005</v>
      </c>
      <c r="N27" s="31">
        <v>80.567999999999998</v>
      </c>
      <c r="O27" s="31">
        <v>80.525999999999996</v>
      </c>
      <c r="P27" s="31">
        <v>80.575000000000003</v>
      </c>
      <c r="Q27" s="31">
        <v>80.63</v>
      </c>
      <c r="R27" s="31">
        <v>81.477999999999994</v>
      </c>
      <c r="S27" s="31">
        <v>82.013000000000005</v>
      </c>
      <c r="T27" s="31">
        <v>84.177999999999997</v>
      </c>
      <c r="U27" s="31">
        <v>84.769000000000005</v>
      </c>
      <c r="V27" s="31">
        <v>85.933000000000007</v>
      </c>
      <c r="W27" s="31">
        <v>85.225999999999999</v>
      </c>
      <c r="X27" s="31">
        <v>85.085999999999999</v>
      </c>
      <c r="Y27" s="32">
        <v>82.078000000000003</v>
      </c>
      <c r="Z27" s="39">
        <f t="shared" si="3"/>
        <v>73.942708333333329</v>
      </c>
      <c r="AA27" s="40">
        <f t="shared" si="4"/>
        <v>85.933000000000007</v>
      </c>
      <c r="AB27" s="41">
        <f t="shared" si="5"/>
        <v>50.959000000000003</v>
      </c>
      <c r="AD27">
        <v>13</v>
      </c>
    </row>
    <row r="28" spans="1:30" ht="19.899999999999999" customHeight="1" x14ac:dyDescent="0.25">
      <c r="A28" s="29">
        <f>'Tabla de datos'!A22+AD28</f>
        <v>45504.583333333299</v>
      </c>
      <c r="B28" s="36" cm="1">
        <f t="array" ref="B28:Y28">TRANSPOSE('Tabla de datos'!G137:G160)</f>
        <v>79.361999999999995</v>
      </c>
      <c r="C28" s="37">
        <v>73.286000000000001</v>
      </c>
      <c r="D28" s="37">
        <v>63.938000000000002</v>
      </c>
      <c r="E28" s="37">
        <v>59.500999999999998</v>
      </c>
      <c r="F28" s="37">
        <v>52.289000000000001</v>
      </c>
      <c r="G28" s="37">
        <v>53.113</v>
      </c>
      <c r="H28" s="37">
        <v>57.158999999999999</v>
      </c>
      <c r="I28" s="37">
        <v>63.784999999999997</v>
      </c>
      <c r="J28" s="37">
        <v>71.694999999999993</v>
      </c>
      <c r="K28" s="37">
        <v>76.552000000000007</v>
      </c>
      <c r="L28" s="37">
        <v>79.138999999999996</v>
      </c>
      <c r="M28" s="37">
        <v>80.08</v>
      </c>
      <c r="N28" s="37">
        <v>80.503</v>
      </c>
      <c r="O28" s="37">
        <v>79.972999999999999</v>
      </c>
      <c r="P28" s="37">
        <v>80.385999999999996</v>
      </c>
      <c r="Q28" s="37">
        <v>81.867999999999995</v>
      </c>
      <c r="R28" s="37">
        <v>82.825000000000003</v>
      </c>
      <c r="S28" s="37">
        <v>81.596000000000004</v>
      </c>
      <c r="T28" s="37">
        <v>83.203999999999994</v>
      </c>
      <c r="U28" s="37">
        <v>85.994</v>
      </c>
      <c r="V28" s="37">
        <v>87.159000000000006</v>
      </c>
      <c r="W28" s="37">
        <v>83.448999999999998</v>
      </c>
      <c r="X28" s="37">
        <v>75.963999999999999</v>
      </c>
      <c r="Y28" s="38">
        <v>71.722999999999999</v>
      </c>
      <c r="Z28" s="39">
        <f t="shared" si="3"/>
        <v>74.355958333333334</v>
      </c>
      <c r="AA28" s="40">
        <f t="shared" si="4"/>
        <v>87.159000000000006</v>
      </c>
      <c r="AB28" s="41">
        <f t="shared" si="5"/>
        <v>52.289000000000001</v>
      </c>
      <c r="AD28">
        <v>14</v>
      </c>
    </row>
    <row r="29" spans="1:30" ht="19.899999999999999" customHeight="1" x14ac:dyDescent="0.25">
      <c r="A29" s="42" t="s">
        <v>60</v>
      </c>
      <c r="B29" s="43">
        <f>AVERAGE(B14:B28)</f>
        <v>79.145733333333339</v>
      </c>
      <c r="C29" s="43">
        <f t="shared" ref="C29:Y29" si="6">AVERAGE(C14:C28)</f>
        <v>77.947733333333332</v>
      </c>
      <c r="D29" s="43">
        <f t="shared" si="6"/>
        <v>75.593666666666664</v>
      </c>
      <c r="E29" s="43">
        <f t="shared" si="6"/>
        <v>73.4024</v>
      </c>
      <c r="F29" s="43">
        <f t="shared" si="6"/>
        <v>72.291266666666658</v>
      </c>
      <c r="G29" s="43">
        <f t="shared" si="6"/>
        <v>72.448466666666675</v>
      </c>
      <c r="H29" s="43">
        <f t="shared" si="6"/>
        <v>73.289933333333323</v>
      </c>
      <c r="I29" s="43">
        <f t="shared" si="6"/>
        <v>74.196266666666659</v>
      </c>
      <c r="J29" s="43">
        <f t="shared" si="6"/>
        <v>76.3078</v>
      </c>
      <c r="K29" s="43">
        <f t="shared" si="6"/>
        <v>74.877199999999988</v>
      </c>
      <c r="L29" s="43">
        <f t="shared" si="6"/>
        <v>72.175333333333327</v>
      </c>
      <c r="M29" s="43">
        <f t="shared" si="6"/>
        <v>68.781399999999991</v>
      </c>
      <c r="N29" s="43">
        <f t="shared" si="6"/>
        <v>66.188066666666657</v>
      </c>
      <c r="O29" s="43">
        <f t="shared" si="6"/>
        <v>64.071666666666658</v>
      </c>
      <c r="P29" s="43">
        <f t="shared" si="6"/>
        <v>64.318266666666673</v>
      </c>
      <c r="Q29" s="43">
        <f t="shared" si="6"/>
        <v>66.971399999999988</v>
      </c>
      <c r="R29" s="43">
        <f t="shared" si="6"/>
        <v>70.454399999999993</v>
      </c>
      <c r="S29" s="43">
        <f t="shared" si="6"/>
        <v>75.623266666666666</v>
      </c>
      <c r="T29" s="43">
        <f t="shared" si="6"/>
        <v>79.71833333333332</v>
      </c>
      <c r="U29" s="43">
        <f t="shared" si="6"/>
        <v>81.361733333333333</v>
      </c>
      <c r="V29" s="43">
        <f t="shared" si="6"/>
        <v>82.412933333333342</v>
      </c>
      <c r="W29" s="43">
        <f t="shared" si="6"/>
        <v>82.317266666666669</v>
      </c>
      <c r="X29" s="43">
        <f t="shared" si="6"/>
        <v>81.086533333333335</v>
      </c>
      <c r="Y29" s="43">
        <f t="shared" si="6"/>
        <v>80.460599999999985</v>
      </c>
      <c r="Z29" s="46"/>
      <c r="AA29" s="46"/>
      <c r="AB29" s="47"/>
    </row>
    <row r="30" spans="1:30" ht="19.899999999999999" customHeight="1" x14ac:dyDescent="0.25">
      <c r="A30" s="48" t="s">
        <v>61</v>
      </c>
      <c r="B30" s="39">
        <f>MAX(B14:B28)</f>
        <v>85.781999999999996</v>
      </c>
      <c r="C30" s="39">
        <f t="shared" ref="C30:Y30" si="7">MAX(C14:C28)</f>
        <v>86.823999999999998</v>
      </c>
      <c r="D30" s="39">
        <f t="shared" si="7"/>
        <v>87.88</v>
      </c>
      <c r="E30" s="39">
        <f t="shared" si="7"/>
        <v>88.402000000000001</v>
      </c>
      <c r="F30" s="39">
        <f t="shared" si="7"/>
        <v>88.477000000000004</v>
      </c>
      <c r="G30" s="39">
        <f t="shared" si="7"/>
        <v>88.650999999999996</v>
      </c>
      <c r="H30" s="39">
        <f t="shared" si="7"/>
        <v>89.07</v>
      </c>
      <c r="I30" s="39">
        <f t="shared" si="7"/>
        <v>89.212999999999994</v>
      </c>
      <c r="J30" s="39">
        <f t="shared" si="7"/>
        <v>88.031000000000006</v>
      </c>
      <c r="K30" s="39">
        <f t="shared" si="7"/>
        <v>79.840999999999994</v>
      </c>
      <c r="L30" s="39">
        <f t="shared" si="7"/>
        <v>81.778999999999996</v>
      </c>
      <c r="M30" s="39">
        <f t="shared" si="7"/>
        <v>81.221000000000004</v>
      </c>
      <c r="N30" s="39">
        <f t="shared" si="7"/>
        <v>81.599999999999994</v>
      </c>
      <c r="O30" s="39">
        <f t="shared" si="7"/>
        <v>82.447000000000003</v>
      </c>
      <c r="P30" s="39">
        <f t="shared" si="7"/>
        <v>82.111999999999995</v>
      </c>
      <c r="Q30" s="39">
        <f t="shared" si="7"/>
        <v>85.741</v>
      </c>
      <c r="R30" s="39">
        <f t="shared" si="7"/>
        <v>85.772999999999996</v>
      </c>
      <c r="S30" s="39">
        <f t="shared" si="7"/>
        <v>86.141000000000005</v>
      </c>
      <c r="T30" s="39">
        <f t="shared" si="7"/>
        <v>85.72</v>
      </c>
      <c r="U30" s="39">
        <f t="shared" si="7"/>
        <v>85.994</v>
      </c>
      <c r="V30" s="39">
        <f t="shared" si="7"/>
        <v>87.198999999999998</v>
      </c>
      <c r="W30" s="39">
        <f t="shared" si="7"/>
        <v>86.578999999999994</v>
      </c>
      <c r="X30" s="39">
        <f t="shared" si="7"/>
        <v>87.653999999999996</v>
      </c>
      <c r="Y30" s="39">
        <f t="shared" si="7"/>
        <v>88.031000000000006</v>
      </c>
      <c r="Z30" s="46"/>
      <c r="AA30" s="47"/>
      <c r="AB30" s="47"/>
    </row>
    <row r="31" spans="1:30" ht="19.899999999999999" customHeight="1" thickBot="1" x14ac:dyDescent="0.3">
      <c r="A31" s="49" t="s">
        <v>62</v>
      </c>
      <c r="B31" s="50">
        <f>MIN(B14:B28)</f>
        <v>66.263000000000005</v>
      </c>
      <c r="C31" s="50">
        <f t="shared" ref="C31:Y31" si="8">MIN(C14:C28)</f>
        <v>57.91</v>
      </c>
      <c r="D31" s="50">
        <f t="shared" si="8"/>
        <v>57.52</v>
      </c>
      <c r="E31" s="50">
        <f t="shared" si="8"/>
        <v>47.393000000000001</v>
      </c>
      <c r="F31" s="50">
        <f t="shared" si="8"/>
        <v>44.664000000000001</v>
      </c>
      <c r="G31" s="50">
        <f t="shared" si="8"/>
        <v>49.468000000000004</v>
      </c>
      <c r="H31" s="50">
        <f t="shared" si="8"/>
        <v>50.959000000000003</v>
      </c>
      <c r="I31" s="50">
        <f t="shared" si="8"/>
        <v>57.587000000000003</v>
      </c>
      <c r="J31" s="50">
        <f t="shared" si="8"/>
        <v>66.242000000000004</v>
      </c>
      <c r="K31" s="50">
        <f t="shared" si="8"/>
        <v>63.984000000000002</v>
      </c>
      <c r="L31" s="50">
        <f t="shared" si="8"/>
        <v>55.584000000000003</v>
      </c>
      <c r="M31" s="50">
        <f t="shared" si="8"/>
        <v>52.923000000000002</v>
      </c>
      <c r="N31" s="50">
        <f t="shared" si="8"/>
        <v>47.393000000000001</v>
      </c>
      <c r="O31" s="50">
        <f t="shared" si="8"/>
        <v>44.664000000000001</v>
      </c>
      <c r="P31" s="50">
        <f t="shared" si="8"/>
        <v>49.468000000000004</v>
      </c>
      <c r="Q31" s="50">
        <f t="shared" si="8"/>
        <v>50.959000000000003</v>
      </c>
      <c r="R31" s="50">
        <f t="shared" si="8"/>
        <v>57.587000000000003</v>
      </c>
      <c r="S31" s="50">
        <f t="shared" si="8"/>
        <v>66.242000000000004</v>
      </c>
      <c r="T31" s="50">
        <f t="shared" si="8"/>
        <v>75.888999999999996</v>
      </c>
      <c r="U31" s="50">
        <f t="shared" si="8"/>
        <v>77.745999999999995</v>
      </c>
      <c r="V31" s="50">
        <f t="shared" si="8"/>
        <v>78.435000000000002</v>
      </c>
      <c r="W31" s="50">
        <f t="shared" si="8"/>
        <v>77.230999999999995</v>
      </c>
      <c r="X31" s="50">
        <f t="shared" si="8"/>
        <v>75.963999999999999</v>
      </c>
      <c r="Y31" s="50">
        <f t="shared" si="8"/>
        <v>71.722999999999999</v>
      </c>
      <c r="Z31" s="46"/>
      <c r="AA31" s="47"/>
      <c r="AB31" s="47"/>
    </row>
    <row r="32" spans="1:30" x14ac:dyDescent="0.25">
      <c r="A32" s="63" t="s">
        <v>63</v>
      </c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</row>
    <row r="33" spans="1:28" x14ac:dyDescent="0.25">
      <c r="A33" s="16" t="s">
        <v>64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</sheetData>
  <mergeCells count="5">
    <mergeCell ref="A1:AB1"/>
    <mergeCell ref="F10:G10"/>
    <mergeCell ref="F11:G11"/>
    <mergeCell ref="F12:G12"/>
    <mergeCell ref="A32:AB32"/>
  </mergeCells>
  <pageMargins left="0.15" right="0.15" top="0.75" bottom="0.75" header="0.3" footer="0.3"/>
  <pageSetup paperSize="9" scale="75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69920-644F-4A18-81C5-5D498EFAC872}">
  <sheetPr>
    <pageSetUpPr fitToPage="1"/>
  </sheetPr>
  <dimension ref="A1:AD33"/>
  <sheetViews>
    <sheetView tabSelected="1" topLeftCell="A4" workbookViewId="0">
      <selection activeCell="A29" sqref="A29"/>
    </sheetView>
  </sheetViews>
  <sheetFormatPr defaultColWidth="11.42578125" defaultRowHeight="15" x14ac:dyDescent="0.25"/>
  <cols>
    <col min="1" max="1" width="11.85546875" customWidth="1"/>
    <col min="2" max="5" width="6.7109375" customWidth="1"/>
    <col min="6" max="6" width="6.5703125" customWidth="1"/>
    <col min="7" max="20" width="6.7109375" customWidth="1"/>
    <col min="21" max="21" width="7.140625" customWidth="1"/>
    <col min="22" max="26" width="6.7109375" customWidth="1"/>
    <col min="27" max="27" width="6.28515625" customWidth="1"/>
    <col min="28" max="28" width="5.5703125" customWidth="1"/>
  </cols>
  <sheetData>
    <row r="1" spans="1:30" x14ac:dyDescent="0.25">
      <c r="A1" s="62" t="s">
        <v>69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</row>
    <row r="2" spans="1:30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4" spans="1:30" x14ac:dyDescent="0.25">
      <c r="A4" s="11" t="s">
        <v>38</v>
      </c>
      <c r="E4" s="12" t="s">
        <v>39</v>
      </c>
      <c r="F4" s="13" t="s">
        <v>40</v>
      </c>
      <c r="Q4" s="11" t="s">
        <v>41</v>
      </c>
      <c r="R4" s="11"/>
      <c r="U4" s="13" t="str">
        <f>": "&amp;'Tabla de datos'!B3</f>
        <v>: 17 al 31 de julio</v>
      </c>
    </row>
    <row r="5" spans="1:30" x14ac:dyDescent="0.25">
      <c r="A5" s="11" t="s">
        <v>42</v>
      </c>
      <c r="E5" s="12" t="s">
        <v>39</v>
      </c>
      <c r="F5" s="13" t="str">
        <f>'Tabla de datos'!B1</f>
        <v>EMCA-02</v>
      </c>
      <c r="Q5" s="11" t="s">
        <v>43</v>
      </c>
      <c r="R5" s="11"/>
      <c r="U5" t="s">
        <v>44</v>
      </c>
    </row>
    <row r="6" spans="1:30" x14ac:dyDescent="0.25">
      <c r="A6" s="11" t="s">
        <v>45</v>
      </c>
      <c r="E6" s="12" t="s">
        <v>39</v>
      </c>
      <c r="F6" t="str">
        <f>'Tabla de datos'!B2</f>
        <v>IESTP - FRANCISCO DE PAULA GONZALES VIGIL</v>
      </c>
      <c r="Q6" s="11" t="s">
        <v>46</v>
      </c>
      <c r="R6" s="11"/>
      <c r="U6" s="13" t="s">
        <v>47</v>
      </c>
    </row>
    <row r="7" spans="1:30" x14ac:dyDescent="0.25">
      <c r="A7" s="11" t="s">
        <v>48</v>
      </c>
      <c r="E7" s="12" t="s">
        <v>39</v>
      </c>
      <c r="F7" t="s">
        <v>5</v>
      </c>
      <c r="Q7" s="11" t="s">
        <v>49</v>
      </c>
      <c r="R7" s="11"/>
      <c r="U7" s="13" t="s">
        <v>50</v>
      </c>
    </row>
    <row r="8" spans="1:30" x14ac:dyDescent="0.25">
      <c r="A8" s="11" t="s">
        <v>51</v>
      </c>
      <c r="E8" s="12" t="s">
        <v>39</v>
      </c>
      <c r="F8" s="22" t="s">
        <v>98</v>
      </c>
      <c r="Q8" s="11" t="s">
        <v>52</v>
      </c>
      <c r="R8" s="11"/>
      <c r="U8" s="13" t="s">
        <v>72</v>
      </c>
    </row>
    <row r="9" spans="1:30" x14ac:dyDescent="0.25">
      <c r="A9" s="11" t="s">
        <v>54</v>
      </c>
      <c r="E9" s="12"/>
      <c r="Q9" s="11" t="s">
        <v>55</v>
      </c>
      <c r="R9" s="11"/>
      <c r="U9" s="13" t="s">
        <v>73</v>
      </c>
    </row>
    <row r="10" spans="1:30" x14ac:dyDescent="0.25">
      <c r="C10" s="11" t="s">
        <v>57</v>
      </c>
      <c r="E10" s="12" t="s">
        <v>39</v>
      </c>
      <c r="F10" s="60">
        <f>Temp!F10</f>
        <v>368367</v>
      </c>
      <c r="G10" s="60"/>
      <c r="Q10" s="11"/>
      <c r="R10" s="11"/>
      <c r="U10" s="13"/>
    </row>
    <row r="11" spans="1:30" ht="15.75" x14ac:dyDescent="0.25">
      <c r="C11" s="11" t="s">
        <v>58</v>
      </c>
      <c r="E11" s="12" t="s">
        <v>39</v>
      </c>
      <c r="F11" s="60">
        <f>Temp!F11</f>
        <v>8010120</v>
      </c>
      <c r="G11" s="60"/>
      <c r="I11" s="14"/>
      <c r="J11" s="15"/>
      <c r="K11" s="15"/>
      <c r="L11" s="15"/>
      <c r="M11" s="15"/>
    </row>
    <row r="12" spans="1:30" ht="15.75" thickBot="1" x14ac:dyDescent="0.3">
      <c r="A12" s="11"/>
      <c r="C12" s="11"/>
      <c r="E12" s="12"/>
      <c r="F12" s="60"/>
      <c r="G12" s="60"/>
      <c r="Q12" s="11"/>
      <c r="R12" s="11"/>
      <c r="U12" s="13"/>
    </row>
    <row r="13" spans="1:30" ht="19.899999999999999" customHeight="1" thickBot="1" x14ac:dyDescent="0.3">
      <c r="A13" s="24"/>
      <c r="B13" s="25">
        <f t="array" ref="B13:Y13">TRANSPOSE([1]DATA!B11:B34)</f>
        <v>4.0000000000000702</v>
      </c>
      <c r="C13" s="25">
        <v>4.0416666666667398</v>
      </c>
      <c r="D13" s="25">
        <v>4.0833333333334103</v>
      </c>
      <c r="E13" s="25">
        <v>4.1250000000000702</v>
      </c>
      <c r="F13" s="25">
        <v>4.1666666666667398</v>
      </c>
      <c r="G13" s="25">
        <v>4.2083333333334103</v>
      </c>
      <c r="H13" s="25">
        <v>4.2500000000000702</v>
      </c>
      <c r="I13" s="25">
        <v>4.2916666666667398</v>
      </c>
      <c r="J13" s="25">
        <v>4.3333333333334103</v>
      </c>
      <c r="K13" s="25">
        <v>4.3750000000000702</v>
      </c>
      <c r="L13" s="25">
        <v>4.4166666666667398</v>
      </c>
      <c r="M13" s="25">
        <v>4.4583333333334103</v>
      </c>
      <c r="N13" s="25">
        <v>4.5000000000000702</v>
      </c>
      <c r="O13" s="25">
        <v>4.5416666666667398</v>
      </c>
      <c r="P13" s="25">
        <v>4.5833333333334103</v>
      </c>
      <c r="Q13" s="25">
        <v>4.6250000000000702</v>
      </c>
      <c r="R13" s="25">
        <v>4.6666666666667398</v>
      </c>
      <c r="S13" s="25">
        <v>4.7083333333334103</v>
      </c>
      <c r="T13" s="25">
        <v>4.7500000000000702</v>
      </c>
      <c r="U13" s="25">
        <v>4.7916666666667398</v>
      </c>
      <c r="V13" s="25">
        <v>4.8333333333334103</v>
      </c>
      <c r="W13" s="25">
        <v>4.8750000000000702</v>
      </c>
      <c r="X13" s="25">
        <v>4.9166666666667398</v>
      </c>
      <c r="Y13" s="25">
        <v>4.9583333333334103</v>
      </c>
      <c r="Z13" s="26" t="s">
        <v>60</v>
      </c>
      <c r="AA13" s="27" t="s">
        <v>61</v>
      </c>
      <c r="AB13" s="28" t="s">
        <v>62</v>
      </c>
    </row>
    <row r="14" spans="1:30" ht="19.899999999999999" customHeight="1" thickBot="1" x14ac:dyDescent="0.3">
      <c r="A14" s="29">
        <f>'Tabla de datos'!A8+AD14</f>
        <v>45490</v>
      </c>
      <c r="B14" s="30" cm="1">
        <f t="array" ref="B14:Y14">TRANSPOSE('Tabla de datos'!I8:I31)</f>
        <v>0.92500000000000004</v>
      </c>
      <c r="C14" s="31">
        <v>0.874</v>
      </c>
      <c r="D14" s="31">
        <v>1.008</v>
      </c>
      <c r="E14" s="31">
        <v>0.91</v>
      </c>
      <c r="F14" s="31">
        <v>1.177</v>
      </c>
      <c r="G14" s="31">
        <v>1.1879999999999999</v>
      </c>
      <c r="H14" s="31">
        <v>1.2</v>
      </c>
      <c r="I14" s="31">
        <v>1.649</v>
      </c>
      <c r="J14" s="31">
        <v>1.0409999999999999</v>
      </c>
      <c r="K14" s="31">
        <v>1.0369999999999999</v>
      </c>
      <c r="L14" s="31">
        <v>1.3069999999999999</v>
      </c>
      <c r="M14" s="31">
        <v>1.6359999999999999</v>
      </c>
      <c r="N14" s="31">
        <v>1.7989999999999999</v>
      </c>
      <c r="O14" s="31">
        <v>1.9319999999999999</v>
      </c>
      <c r="P14" s="31">
        <v>2.032</v>
      </c>
      <c r="Q14" s="31">
        <v>2.0099999999999998</v>
      </c>
      <c r="R14" s="31">
        <v>2.1070000000000002</v>
      </c>
      <c r="S14" s="31">
        <v>2.4119999999999999</v>
      </c>
      <c r="T14" s="31">
        <v>2.2719999999999998</v>
      </c>
      <c r="U14" s="31">
        <v>1.631</v>
      </c>
      <c r="V14" s="31">
        <v>1.72</v>
      </c>
      <c r="W14" s="31">
        <v>1.3260000000000001</v>
      </c>
      <c r="X14" s="31">
        <v>1.3160000000000001</v>
      </c>
      <c r="Y14" s="32">
        <v>0.76300000000000001</v>
      </c>
      <c r="Z14" s="33">
        <f t="shared" ref="Z14:Z22" si="0">AVERAGE(B14:Y14)</f>
        <v>1.4696666666666667</v>
      </c>
      <c r="AA14" s="34">
        <f t="shared" ref="AA14:AA22" si="1">MAX(B14:Y14)</f>
        <v>2.4119999999999999</v>
      </c>
      <c r="AB14" s="35">
        <f t="shared" ref="AB14:AB22" si="2">MIN(B14:Y14 )</f>
        <v>0.76300000000000001</v>
      </c>
      <c r="AD14">
        <v>0</v>
      </c>
    </row>
    <row r="15" spans="1:30" ht="19.899999999999999" customHeight="1" thickBot="1" x14ac:dyDescent="0.3">
      <c r="A15" s="29">
        <f>'Tabla de datos'!A9+AD15</f>
        <v>45491.041666666701</v>
      </c>
      <c r="B15" s="36" cm="1">
        <f t="array" ref="B15:Y15">TRANSPOSE('Tabla de datos'!I32:I55)</f>
        <v>0.90500000000000003</v>
      </c>
      <c r="C15" s="37">
        <v>1.0009999999999999</v>
      </c>
      <c r="D15" s="37">
        <v>0.77600000000000002</v>
      </c>
      <c r="E15" s="37">
        <v>0.90900000000000003</v>
      </c>
      <c r="F15" s="37">
        <v>0.84499999999999997</v>
      </c>
      <c r="G15" s="37">
        <v>0.99199999999999999</v>
      </c>
      <c r="H15" s="37">
        <v>1.8120000000000001</v>
      </c>
      <c r="I15" s="37">
        <v>0.71299999999999997</v>
      </c>
      <c r="J15" s="37">
        <v>0.94899999999999995</v>
      </c>
      <c r="K15" s="37">
        <v>1.36</v>
      </c>
      <c r="L15" s="37">
        <v>1.014</v>
      </c>
      <c r="M15" s="37">
        <v>2.0299999999999998</v>
      </c>
      <c r="N15" s="37">
        <v>1.2909999999999999</v>
      </c>
      <c r="O15" s="37">
        <v>1.7669999999999999</v>
      </c>
      <c r="P15" s="37">
        <v>2.6030000000000002</v>
      </c>
      <c r="Q15" s="37">
        <v>2.5089999999999999</v>
      </c>
      <c r="R15" s="37">
        <v>1.887</v>
      </c>
      <c r="S15" s="37">
        <v>2.0790000000000002</v>
      </c>
      <c r="T15" s="37">
        <v>2.093</v>
      </c>
      <c r="U15" s="37">
        <v>0.91900000000000004</v>
      </c>
      <c r="V15" s="37">
        <v>0.72799999999999998</v>
      </c>
      <c r="W15" s="37">
        <v>0.63500000000000001</v>
      </c>
      <c r="X15" s="37">
        <v>0.46400000000000002</v>
      </c>
      <c r="Y15" s="38">
        <v>0.92700000000000005</v>
      </c>
      <c r="Z15" s="39">
        <f t="shared" si="0"/>
        <v>1.3003333333333336</v>
      </c>
      <c r="AA15" s="40">
        <f t="shared" si="1"/>
        <v>2.6030000000000002</v>
      </c>
      <c r="AB15" s="41">
        <f t="shared" si="2"/>
        <v>0.46400000000000002</v>
      </c>
      <c r="AD15">
        <v>1</v>
      </c>
    </row>
    <row r="16" spans="1:30" ht="19.899999999999999" customHeight="1" thickBot="1" x14ac:dyDescent="0.3">
      <c r="A16" s="29">
        <f>'Tabla de datos'!A10+AD16</f>
        <v>45492.083333333299</v>
      </c>
      <c r="B16" s="36" cm="1">
        <f t="array" ref="B16:Y16">TRANSPOSE('Tabla de datos'!I56:I79)</f>
        <v>0.98099999999999998</v>
      </c>
      <c r="C16" s="37">
        <v>0.42899999999999999</v>
      </c>
      <c r="D16" s="37">
        <v>0.63300000000000001</v>
      </c>
      <c r="E16" s="37">
        <v>0.48699999999999999</v>
      </c>
      <c r="F16" s="37">
        <v>0.999</v>
      </c>
      <c r="G16" s="37">
        <v>1.2729999999999999</v>
      </c>
      <c r="H16" s="37">
        <v>0.82399999999999995</v>
      </c>
      <c r="I16" s="37">
        <v>1.052</v>
      </c>
      <c r="J16" s="37">
        <v>0.69399999999999995</v>
      </c>
      <c r="K16" s="37">
        <v>1.173</v>
      </c>
      <c r="L16" s="37">
        <v>1.871</v>
      </c>
      <c r="M16" s="37">
        <v>1.073</v>
      </c>
      <c r="N16" s="37">
        <v>1.8540000000000001</v>
      </c>
      <c r="O16" s="37">
        <v>1.6579999999999999</v>
      </c>
      <c r="P16" s="37">
        <v>1.8979999999999999</v>
      </c>
      <c r="Q16" s="37">
        <v>2.2669999999999999</v>
      </c>
      <c r="R16" s="37">
        <v>2.4609999999999999</v>
      </c>
      <c r="S16" s="37">
        <v>2.097</v>
      </c>
      <c r="T16" s="37">
        <v>1.367</v>
      </c>
      <c r="U16" s="37">
        <v>1.421</v>
      </c>
      <c r="V16" s="37">
        <v>1.0149999999999999</v>
      </c>
      <c r="W16" s="37">
        <v>0.89300000000000002</v>
      </c>
      <c r="X16" s="37">
        <v>0.99</v>
      </c>
      <c r="Y16" s="38">
        <v>0.92700000000000005</v>
      </c>
      <c r="Z16" s="39">
        <f t="shared" si="0"/>
        <v>1.2640416666666667</v>
      </c>
      <c r="AA16" s="40">
        <f t="shared" si="1"/>
        <v>2.4609999999999999</v>
      </c>
      <c r="AB16" s="41">
        <f t="shared" si="2"/>
        <v>0.42899999999999999</v>
      </c>
      <c r="AD16">
        <v>2</v>
      </c>
    </row>
    <row r="17" spans="1:30" ht="19.899999999999999" customHeight="1" thickBot="1" x14ac:dyDescent="0.3">
      <c r="A17" s="29">
        <f>'Tabla de datos'!A11+AD17</f>
        <v>45493.125</v>
      </c>
      <c r="B17" s="36" cm="1">
        <f t="array" ref="B17:Y17">TRANSPOSE('Tabla de datos'!I80:I103)</f>
        <v>0.91900000000000004</v>
      </c>
      <c r="C17" s="37">
        <v>1.3320000000000001</v>
      </c>
      <c r="D17" s="37">
        <v>0.93200000000000005</v>
      </c>
      <c r="E17" s="37">
        <v>0.98599999999999999</v>
      </c>
      <c r="F17" s="37">
        <v>1.071</v>
      </c>
      <c r="G17" s="37">
        <v>1.17</v>
      </c>
      <c r="H17" s="37">
        <v>1.345</v>
      </c>
      <c r="I17" s="37">
        <v>1.198</v>
      </c>
      <c r="J17" s="37">
        <v>1.204</v>
      </c>
      <c r="K17" s="37">
        <v>0.92700000000000005</v>
      </c>
      <c r="L17" s="37">
        <v>1.173</v>
      </c>
      <c r="M17" s="37">
        <v>1.4430000000000001</v>
      </c>
      <c r="N17" s="37">
        <v>1.5669999999999999</v>
      </c>
      <c r="O17" s="37">
        <v>2.351</v>
      </c>
      <c r="P17" s="37">
        <v>1.998</v>
      </c>
      <c r="Q17" s="37">
        <v>1.673</v>
      </c>
      <c r="R17" s="37">
        <v>1.901</v>
      </c>
      <c r="S17" s="37">
        <v>2.2629999999999999</v>
      </c>
      <c r="T17" s="37">
        <v>1.8520000000000001</v>
      </c>
      <c r="U17" s="37">
        <v>1.54</v>
      </c>
      <c r="V17" s="37">
        <v>1.569</v>
      </c>
      <c r="W17" s="37">
        <v>1.532</v>
      </c>
      <c r="X17" s="37">
        <v>1.677</v>
      </c>
      <c r="Y17" s="38">
        <v>0.82599999999999996</v>
      </c>
      <c r="Z17" s="39">
        <f t="shared" si="0"/>
        <v>1.4353750000000003</v>
      </c>
      <c r="AA17" s="40">
        <f t="shared" si="1"/>
        <v>2.351</v>
      </c>
      <c r="AB17" s="41">
        <f t="shared" si="2"/>
        <v>0.82599999999999996</v>
      </c>
      <c r="AD17">
        <v>3</v>
      </c>
    </row>
    <row r="18" spans="1:30" ht="19.899999999999999" customHeight="1" thickBot="1" x14ac:dyDescent="0.3">
      <c r="A18" s="29">
        <f>'Tabla de datos'!A12+AD18</f>
        <v>45494.166666666701</v>
      </c>
      <c r="B18" s="30" cm="1">
        <f t="array" ref="B18:Y18">TRANSPOSE('Tabla de datos'!I104:I127)</f>
        <v>1.0069999999999999</v>
      </c>
      <c r="C18" s="31">
        <v>0.91400000000000003</v>
      </c>
      <c r="D18" s="31">
        <v>0.98399999999999999</v>
      </c>
      <c r="E18" s="31">
        <v>1.014</v>
      </c>
      <c r="F18" s="31">
        <v>1.323</v>
      </c>
      <c r="G18" s="31">
        <v>1.0589999999999999</v>
      </c>
      <c r="H18" s="31">
        <v>0.97499999999999998</v>
      </c>
      <c r="I18" s="31">
        <v>1.0209999999999999</v>
      </c>
      <c r="J18" s="31">
        <v>0.628</v>
      </c>
      <c r="K18" s="31">
        <v>1.208</v>
      </c>
      <c r="L18" s="31">
        <v>1.0900000000000001</v>
      </c>
      <c r="M18" s="31">
        <v>1.7310000000000001</v>
      </c>
      <c r="N18" s="31">
        <v>1.8919999999999999</v>
      </c>
      <c r="O18" s="31">
        <v>1.8120000000000001</v>
      </c>
      <c r="P18" s="31">
        <v>1.708</v>
      </c>
      <c r="Q18" s="31">
        <v>1.762</v>
      </c>
      <c r="R18" s="31">
        <v>2.2170000000000001</v>
      </c>
      <c r="S18" s="31">
        <v>2.2869999999999999</v>
      </c>
      <c r="T18" s="31">
        <v>2.0449999999999999</v>
      </c>
      <c r="U18" s="31">
        <v>1.784</v>
      </c>
      <c r="V18" s="31">
        <v>1.1839999999999999</v>
      </c>
      <c r="W18" s="31">
        <v>0.80200000000000005</v>
      </c>
      <c r="X18" s="31">
        <v>1.034</v>
      </c>
      <c r="Y18" s="32">
        <v>0.997</v>
      </c>
      <c r="Z18" s="39">
        <f t="shared" si="0"/>
        <v>1.3532499999999998</v>
      </c>
      <c r="AA18" s="40">
        <f t="shared" si="1"/>
        <v>2.2869999999999999</v>
      </c>
      <c r="AB18" s="41">
        <f t="shared" si="2"/>
        <v>0.628</v>
      </c>
      <c r="AD18">
        <v>4</v>
      </c>
    </row>
    <row r="19" spans="1:30" ht="19.899999999999999" customHeight="1" thickBot="1" x14ac:dyDescent="0.3">
      <c r="A19" s="29">
        <f>'Tabla de datos'!A13+AD19</f>
        <v>45495.208333333299</v>
      </c>
      <c r="B19" s="36" cm="1">
        <f t="array" ref="B19:Y19">TRANSPOSE('Tabla de datos'!I128:I151)</f>
        <v>1.1519999999999999</v>
      </c>
      <c r="C19" s="37">
        <v>0.879</v>
      </c>
      <c r="D19" s="37">
        <v>1.452</v>
      </c>
      <c r="E19" s="37">
        <v>1.329</v>
      </c>
      <c r="F19" s="37">
        <v>1.1919999999999999</v>
      </c>
      <c r="G19" s="37">
        <v>0.91500000000000004</v>
      </c>
      <c r="H19" s="37">
        <v>1.0309999999999999</v>
      </c>
      <c r="I19" s="37">
        <v>0.94899999999999995</v>
      </c>
      <c r="J19" s="37">
        <v>0.76100000000000001</v>
      </c>
      <c r="K19" s="37">
        <v>0.72899999999999998</v>
      </c>
      <c r="L19" s="37">
        <v>0.85899999999999999</v>
      </c>
      <c r="M19" s="37">
        <v>1.2370000000000001</v>
      </c>
      <c r="N19" s="37">
        <v>1.7</v>
      </c>
      <c r="O19" s="37">
        <v>1.456</v>
      </c>
      <c r="P19" s="37">
        <v>1.7190000000000001</v>
      </c>
      <c r="Q19" s="37">
        <v>2.2559999999999998</v>
      </c>
      <c r="R19" s="37">
        <v>2.371</v>
      </c>
      <c r="S19" s="37">
        <v>2.5019999999999998</v>
      </c>
      <c r="T19" s="37">
        <v>1.86</v>
      </c>
      <c r="U19" s="37">
        <v>1.617</v>
      </c>
      <c r="V19" s="37">
        <v>1.175</v>
      </c>
      <c r="W19" s="37">
        <v>0.92200000000000004</v>
      </c>
      <c r="X19" s="37">
        <v>0.753</v>
      </c>
      <c r="Y19" s="38">
        <v>0.87</v>
      </c>
      <c r="Z19" s="39">
        <f t="shared" si="0"/>
        <v>1.3202499999999999</v>
      </c>
      <c r="AA19" s="40">
        <f t="shared" si="1"/>
        <v>2.5019999999999998</v>
      </c>
      <c r="AB19" s="41">
        <f t="shared" si="2"/>
        <v>0.72899999999999998</v>
      </c>
      <c r="AD19">
        <v>5</v>
      </c>
    </row>
    <row r="20" spans="1:30" ht="19.899999999999999" customHeight="1" thickBot="1" x14ac:dyDescent="0.3">
      <c r="A20" s="29">
        <f>'Tabla de datos'!A14+AD20</f>
        <v>45496.25</v>
      </c>
      <c r="B20" s="36" cm="1">
        <f t="array" ref="B20:Y20">TRANSPOSE('Tabla de datos'!I152:I175)</f>
        <v>1.3009999999999999</v>
      </c>
      <c r="C20" s="37">
        <v>0.70399999999999996</v>
      </c>
      <c r="D20" s="37">
        <v>0.79500000000000004</v>
      </c>
      <c r="E20" s="37">
        <v>0.95199999999999996</v>
      </c>
      <c r="F20" s="37">
        <v>1.0980000000000001</v>
      </c>
      <c r="G20" s="37">
        <v>1.351</v>
      </c>
      <c r="H20" s="37">
        <v>0.67300000000000004</v>
      </c>
      <c r="I20" s="37">
        <v>0.47699999999999998</v>
      </c>
      <c r="J20" s="37">
        <v>0.67500000000000004</v>
      </c>
      <c r="K20" s="37">
        <v>1.343</v>
      </c>
      <c r="L20" s="37">
        <v>1.3740000000000001</v>
      </c>
      <c r="M20" s="37">
        <v>1.5089999999999999</v>
      </c>
      <c r="N20" s="37">
        <v>1.8140000000000001</v>
      </c>
      <c r="O20" s="37">
        <v>1.752</v>
      </c>
      <c r="P20" s="37">
        <v>2.2759999999999998</v>
      </c>
      <c r="Q20" s="37">
        <v>2.5369999999999999</v>
      </c>
      <c r="R20" s="37">
        <v>2.2759999999999998</v>
      </c>
      <c r="S20" s="37">
        <v>2.1309999999999998</v>
      </c>
      <c r="T20" s="37">
        <v>1.9990000000000001</v>
      </c>
      <c r="U20" s="37">
        <v>1.266</v>
      </c>
      <c r="V20" s="37">
        <v>0.85099999999999998</v>
      </c>
      <c r="W20" s="37">
        <v>0.502</v>
      </c>
      <c r="X20" s="37">
        <v>0.76600000000000001</v>
      </c>
      <c r="Y20" s="38">
        <v>0.625</v>
      </c>
      <c r="Z20" s="39">
        <f t="shared" si="0"/>
        <v>1.2936249999999998</v>
      </c>
      <c r="AA20" s="40">
        <f t="shared" si="1"/>
        <v>2.5369999999999999</v>
      </c>
      <c r="AB20" s="41">
        <f t="shared" si="2"/>
        <v>0.47699999999999998</v>
      </c>
      <c r="AD20">
        <v>6</v>
      </c>
    </row>
    <row r="21" spans="1:30" ht="19.899999999999999" customHeight="1" thickBot="1" x14ac:dyDescent="0.3">
      <c r="A21" s="29">
        <f>'Tabla de datos'!A15+AD21</f>
        <v>45497.291666666701</v>
      </c>
      <c r="B21" s="36" cm="1">
        <f t="array" ref="B21:Y21">TRANSPOSE('Tabla de datos'!I176:I199)</f>
        <v>0.57499999999999996</v>
      </c>
      <c r="C21" s="37">
        <v>1.103</v>
      </c>
      <c r="D21" s="37">
        <v>0.69199999999999995</v>
      </c>
      <c r="E21" s="37">
        <v>0.60399999999999998</v>
      </c>
      <c r="F21" s="37">
        <v>0.59799999999999998</v>
      </c>
      <c r="G21" s="37">
        <v>0.57499999999999996</v>
      </c>
      <c r="H21" s="37">
        <v>1.0760000000000001</v>
      </c>
      <c r="I21" s="37">
        <v>1.1890000000000001</v>
      </c>
      <c r="J21" s="37">
        <v>0.92300000000000004</v>
      </c>
      <c r="K21" s="37">
        <v>0.65500000000000003</v>
      </c>
      <c r="L21" s="37">
        <v>0.89</v>
      </c>
      <c r="M21" s="37">
        <v>1.6579999999999999</v>
      </c>
      <c r="N21" s="37">
        <v>2.3149999999999999</v>
      </c>
      <c r="O21" s="37">
        <v>2.0059999999999998</v>
      </c>
      <c r="P21" s="37">
        <v>2.0049999999999999</v>
      </c>
      <c r="Q21" s="37">
        <v>2.3479999999999999</v>
      </c>
      <c r="R21" s="37">
        <v>2.3010000000000002</v>
      </c>
      <c r="S21" s="37">
        <v>2.0019999999999998</v>
      </c>
      <c r="T21" s="37">
        <v>1.2949999999999999</v>
      </c>
      <c r="U21" s="37">
        <v>1.109</v>
      </c>
      <c r="V21" s="37">
        <v>1.3879999999999999</v>
      </c>
      <c r="W21" s="37">
        <v>0.87</v>
      </c>
      <c r="X21" s="37">
        <v>1.0660000000000001</v>
      </c>
      <c r="Y21" s="38">
        <v>1.054</v>
      </c>
      <c r="Z21" s="39">
        <f t="shared" si="0"/>
        <v>1.2623749999999998</v>
      </c>
      <c r="AA21" s="40">
        <f t="shared" si="1"/>
        <v>2.3479999999999999</v>
      </c>
      <c r="AB21" s="41">
        <f t="shared" si="2"/>
        <v>0.57499999999999996</v>
      </c>
      <c r="AD21">
        <v>7</v>
      </c>
    </row>
    <row r="22" spans="1:30" ht="19.899999999999999" customHeight="1" thickBot="1" x14ac:dyDescent="0.3">
      <c r="A22" s="29">
        <f>'Tabla de datos'!A16+AD22</f>
        <v>45498.333333333299</v>
      </c>
      <c r="B22" s="30" cm="1">
        <f t="array" ref="B22:Y22">TRANSPOSE('Tabla de datos'!I200:I223)</f>
        <v>0.84</v>
      </c>
      <c r="C22" s="31">
        <v>1.1160000000000001</v>
      </c>
      <c r="D22" s="31">
        <v>0.96799999999999997</v>
      </c>
      <c r="E22" s="31">
        <v>0.61899999999999999</v>
      </c>
      <c r="F22" s="31">
        <v>0.71</v>
      </c>
      <c r="G22" s="31">
        <v>1.169</v>
      </c>
      <c r="H22" s="31">
        <v>1.022</v>
      </c>
      <c r="I22" s="31">
        <v>0.79200000000000004</v>
      </c>
      <c r="J22" s="31">
        <v>0.80900000000000005</v>
      </c>
      <c r="K22" s="31">
        <v>1.198</v>
      </c>
      <c r="L22" s="31">
        <v>1.1080000000000001</v>
      </c>
      <c r="M22" s="31">
        <v>1.2190000000000001</v>
      </c>
      <c r="N22" s="31">
        <v>1.2490000000000001</v>
      </c>
      <c r="O22" s="31">
        <v>1.83</v>
      </c>
      <c r="P22" s="31">
        <v>2.488</v>
      </c>
      <c r="Q22" s="31">
        <v>2.5110000000000001</v>
      </c>
      <c r="R22" s="31">
        <v>2.3580000000000001</v>
      </c>
      <c r="S22" s="31">
        <v>2.0760000000000001</v>
      </c>
      <c r="T22" s="31">
        <v>1.7150000000000001</v>
      </c>
      <c r="U22" s="31">
        <v>0.96299999999999997</v>
      </c>
      <c r="V22" s="31">
        <v>1.516</v>
      </c>
      <c r="W22" s="31">
        <v>0.73799999999999999</v>
      </c>
      <c r="X22" s="31">
        <v>1.0860000000000001</v>
      </c>
      <c r="Y22" s="32">
        <v>0.77600000000000002</v>
      </c>
      <c r="Z22" s="39">
        <f t="shared" si="0"/>
        <v>1.2865</v>
      </c>
      <c r="AA22" s="40">
        <f t="shared" si="1"/>
        <v>2.5110000000000001</v>
      </c>
      <c r="AB22" s="41">
        <f t="shared" si="2"/>
        <v>0.61899999999999999</v>
      </c>
      <c r="AD22">
        <v>8</v>
      </c>
    </row>
    <row r="23" spans="1:30" ht="19.899999999999999" customHeight="1" thickBot="1" x14ac:dyDescent="0.3">
      <c r="A23" s="29">
        <f>'Tabla de datos'!A17+AD23</f>
        <v>45499.375</v>
      </c>
      <c r="B23" s="36" cm="1">
        <f t="array" ref="B23:Y23">TRANSPOSE('Tabla de datos'!I155:I178)</f>
        <v>0.95199999999999996</v>
      </c>
      <c r="C23" s="37">
        <v>1.0980000000000001</v>
      </c>
      <c r="D23" s="37">
        <v>1.351</v>
      </c>
      <c r="E23" s="37">
        <v>0.67300000000000004</v>
      </c>
      <c r="F23" s="37">
        <v>0.47699999999999998</v>
      </c>
      <c r="G23" s="37">
        <v>0.67500000000000004</v>
      </c>
      <c r="H23" s="37">
        <v>1.343</v>
      </c>
      <c r="I23" s="37">
        <v>1.3740000000000001</v>
      </c>
      <c r="J23" s="37">
        <v>1.5089999999999999</v>
      </c>
      <c r="K23" s="37">
        <v>1.8140000000000001</v>
      </c>
      <c r="L23" s="37">
        <v>1.752</v>
      </c>
      <c r="M23" s="37">
        <v>2.2759999999999998</v>
      </c>
      <c r="N23" s="37">
        <v>2.5369999999999999</v>
      </c>
      <c r="O23" s="37">
        <v>2.2759999999999998</v>
      </c>
      <c r="P23" s="37">
        <v>2.1309999999999998</v>
      </c>
      <c r="Q23" s="37">
        <v>1.9990000000000001</v>
      </c>
      <c r="R23" s="37">
        <v>1.266</v>
      </c>
      <c r="S23" s="37">
        <v>0.85099999999999998</v>
      </c>
      <c r="T23" s="37">
        <v>0.502</v>
      </c>
      <c r="U23" s="37">
        <v>0.76600000000000001</v>
      </c>
      <c r="V23" s="37">
        <v>0.625</v>
      </c>
      <c r="W23" s="37">
        <v>0.57499999999999996</v>
      </c>
      <c r="X23" s="37">
        <v>1.103</v>
      </c>
      <c r="Y23" s="38">
        <v>0.69199999999999995</v>
      </c>
      <c r="Z23" s="39">
        <f t="shared" ref="Z23:Z28" si="3">AVERAGE(B23:Y23)</f>
        <v>1.2757083333333334</v>
      </c>
      <c r="AA23" s="40">
        <f t="shared" ref="AA23:AA28" si="4">MAX(B23:Y23)</f>
        <v>2.5369999999999999</v>
      </c>
      <c r="AB23" s="41">
        <f t="shared" ref="AB23:AB28" si="5">MIN(B23:Y23 )</f>
        <v>0.47699999999999998</v>
      </c>
      <c r="AD23">
        <v>9</v>
      </c>
    </row>
    <row r="24" spans="1:30" ht="19.899999999999999" customHeight="1" thickBot="1" x14ac:dyDescent="0.3">
      <c r="A24" s="29">
        <f>'Tabla de datos'!A18+AD24</f>
        <v>45500.416666666701</v>
      </c>
      <c r="B24" s="36" cm="1">
        <f t="array" ref="B24:Y24">TRANSPOSE('Tabla de datos'!I179:I202)</f>
        <v>0.60399999999999998</v>
      </c>
      <c r="C24" s="37">
        <v>0.59799999999999998</v>
      </c>
      <c r="D24" s="37">
        <v>0.57499999999999996</v>
      </c>
      <c r="E24" s="37">
        <v>1.0760000000000001</v>
      </c>
      <c r="F24" s="37">
        <v>1.1890000000000001</v>
      </c>
      <c r="G24" s="37">
        <v>0.92300000000000004</v>
      </c>
      <c r="H24" s="37">
        <v>0.65500000000000003</v>
      </c>
      <c r="I24" s="37">
        <v>0.89</v>
      </c>
      <c r="J24" s="37">
        <v>1.6579999999999999</v>
      </c>
      <c r="K24" s="37">
        <v>2.3149999999999999</v>
      </c>
      <c r="L24" s="37">
        <v>2.0059999999999998</v>
      </c>
      <c r="M24" s="37">
        <v>2.0049999999999999</v>
      </c>
      <c r="N24" s="37">
        <v>2.3479999999999999</v>
      </c>
      <c r="O24" s="37">
        <v>2.3010000000000002</v>
      </c>
      <c r="P24" s="37">
        <v>2.0019999999999998</v>
      </c>
      <c r="Q24" s="37">
        <v>1.2949999999999999</v>
      </c>
      <c r="R24" s="37">
        <v>1.109</v>
      </c>
      <c r="S24" s="37">
        <v>1.3879999999999999</v>
      </c>
      <c r="T24" s="37">
        <v>0.87</v>
      </c>
      <c r="U24" s="37">
        <v>1.0660000000000001</v>
      </c>
      <c r="V24" s="37">
        <v>1.054</v>
      </c>
      <c r="W24" s="37">
        <v>0.84</v>
      </c>
      <c r="X24" s="37">
        <v>1.1160000000000001</v>
      </c>
      <c r="Y24" s="38">
        <v>0.96799999999999997</v>
      </c>
      <c r="Z24" s="39">
        <f t="shared" si="3"/>
        <v>1.2854583333333331</v>
      </c>
      <c r="AA24" s="40">
        <f t="shared" si="4"/>
        <v>2.3479999999999999</v>
      </c>
      <c r="AB24" s="41">
        <f t="shared" si="5"/>
        <v>0.57499999999999996</v>
      </c>
      <c r="AD24">
        <v>10</v>
      </c>
    </row>
    <row r="25" spans="1:30" ht="19.899999999999999" customHeight="1" thickBot="1" x14ac:dyDescent="0.3">
      <c r="A25" s="29">
        <f>'Tabla de datos'!A19+AD25</f>
        <v>45501.458333333299</v>
      </c>
      <c r="B25" s="30" cm="1">
        <f t="array" ref="B25:Y25">TRANSPOSE('Tabla de datos'!I203:I226)</f>
        <v>0.61899999999999999</v>
      </c>
      <c r="C25" s="31">
        <v>0.71</v>
      </c>
      <c r="D25" s="31">
        <v>1.169</v>
      </c>
      <c r="E25" s="31">
        <v>1.022</v>
      </c>
      <c r="F25" s="31">
        <v>0.79200000000000004</v>
      </c>
      <c r="G25" s="31">
        <v>0.80900000000000005</v>
      </c>
      <c r="H25" s="31">
        <v>1.198</v>
      </c>
      <c r="I25" s="31">
        <v>1.1080000000000001</v>
      </c>
      <c r="J25" s="31">
        <v>1.2190000000000001</v>
      </c>
      <c r="K25" s="31">
        <v>1.2490000000000001</v>
      </c>
      <c r="L25" s="31">
        <v>1.83</v>
      </c>
      <c r="M25" s="31">
        <v>2.488</v>
      </c>
      <c r="N25" s="31">
        <v>2.5110000000000001</v>
      </c>
      <c r="O25" s="31">
        <v>2.3580000000000001</v>
      </c>
      <c r="P25" s="31">
        <v>2.0760000000000001</v>
      </c>
      <c r="Q25" s="31">
        <v>1.7150000000000001</v>
      </c>
      <c r="R25" s="31">
        <v>0.96299999999999997</v>
      </c>
      <c r="S25" s="31">
        <v>1.516</v>
      </c>
      <c r="T25" s="31">
        <v>0.73799999999999999</v>
      </c>
      <c r="U25" s="31">
        <v>1.0860000000000001</v>
      </c>
      <c r="V25" s="31">
        <v>0.77600000000000002</v>
      </c>
      <c r="W25" s="31">
        <v>0.78500000000000003</v>
      </c>
      <c r="X25" s="31">
        <v>0.72499999999999998</v>
      </c>
      <c r="Y25" s="32">
        <v>0.98699999999999999</v>
      </c>
      <c r="Z25" s="39">
        <f t="shared" si="3"/>
        <v>1.2687083333333333</v>
      </c>
      <c r="AA25" s="40">
        <f t="shared" si="4"/>
        <v>2.5110000000000001</v>
      </c>
      <c r="AB25" s="41">
        <f t="shared" si="5"/>
        <v>0.61899999999999999</v>
      </c>
      <c r="AD25">
        <v>11</v>
      </c>
    </row>
    <row r="26" spans="1:30" ht="19.899999999999999" customHeight="1" thickBot="1" x14ac:dyDescent="0.3">
      <c r="A26" s="29">
        <f>'Tabla de datos'!A20+AD26</f>
        <v>45502.5</v>
      </c>
      <c r="B26" s="36" cm="1">
        <f t="array" ref="B26:Y26">TRANSPOSE('Tabla de datos'!I158:I181)</f>
        <v>0.67300000000000004</v>
      </c>
      <c r="C26" s="37">
        <v>0.47699999999999998</v>
      </c>
      <c r="D26" s="37">
        <v>0.67500000000000004</v>
      </c>
      <c r="E26" s="37">
        <v>1.343</v>
      </c>
      <c r="F26" s="37">
        <v>1.3740000000000001</v>
      </c>
      <c r="G26" s="37">
        <v>1.5089999999999999</v>
      </c>
      <c r="H26" s="37">
        <v>1.8140000000000001</v>
      </c>
      <c r="I26" s="37">
        <v>1.752</v>
      </c>
      <c r="J26" s="37">
        <v>2.2759999999999998</v>
      </c>
      <c r="K26" s="37">
        <v>2.5369999999999999</v>
      </c>
      <c r="L26" s="37">
        <v>2.2759999999999998</v>
      </c>
      <c r="M26" s="37">
        <v>2.1309999999999998</v>
      </c>
      <c r="N26" s="37">
        <v>1.9990000000000001</v>
      </c>
      <c r="O26" s="37">
        <v>1.266</v>
      </c>
      <c r="P26" s="37">
        <v>0.85099999999999998</v>
      </c>
      <c r="Q26" s="37">
        <v>0.502</v>
      </c>
      <c r="R26" s="37">
        <v>0.76600000000000001</v>
      </c>
      <c r="S26" s="37">
        <v>0.625</v>
      </c>
      <c r="T26" s="37">
        <v>0.57499999999999996</v>
      </c>
      <c r="U26" s="37">
        <v>1.103</v>
      </c>
      <c r="V26" s="37">
        <v>0.69199999999999995</v>
      </c>
      <c r="W26" s="37">
        <v>0.60399999999999998</v>
      </c>
      <c r="X26" s="37">
        <v>0.59799999999999998</v>
      </c>
      <c r="Y26" s="38">
        <v>0.57499999999999996</v>
      </c>
      <c r="Z26" s="39">
        <f t="shared" si="3"/>
        <v>1.2080416666666665</v>
      </c>
      <c r="AA26" s="40">
        <f t="shared" si="4"/>
        <v>2.5369999999999999</v>
      </c>
      <c r="AB26" s="41">
        <f t="shared" si="5"/>
        <v>0.47699999999999998</v>
      </c>
      <c r="AD26">
        <v>12</v>
      </c>
    </row>
    <row r="27" spans="1:30" ht="19.899999999999999" customHeight="1" thickBot="1" x14ac:dyDescent="0.3">
      <c r="A27" s="29">
        <f>'Tabla de datos'!A21+AD27</f>
        <v>45503.541666666701</v>
      </c>
      <c r="B27" s="36" cm="1">
        <f t="array" ref="B27:Y27">TRANSPOSE('Tabla de datos'!I182:I205)</f>
        <v>1.0760000000000001</v>
      </c>
      <c r="C27" s="37">
        <v>1.1890000000000001</v>
      </c>
      <c r="D27" s="37">
        <v>0.92300000000000004</v>
      </c>
      <c r="E27" s="37">
        <v>0.65500000000000003</v>
      </c>
      <c r="F27" s="37">
        <v>0.89</v>
      </c>
      <c r="G27" s="37">
        <v>1.6579999999999999</v>
      </c>
      <c r="H27" s="37">
        <v>2.3149999999999999</v>
      </c>
      <c r="I27" s="37">
        <v>2.0059999999999998</v>
      </c>
      <c r="J27" s="37">
        <v>2.0049999999999999</v>
      </c>
      <c r="K27" s="37">
        <v>2.3479999999999999</v>
      </c>
      <c r="L27" s="37">
        <v>2.3010000000000002</v>
      </c>
      <c r="M27" s="37">
        <v>2.0019999999999998</v>
      </c>
      <c r="N27" s="37">
        <v>1.2949999999999999</v>
      </c>
      <c r="O27" s="37">
        <v>1.109</v>
      </c>
      <c r="P27" s="37">
        <v>1.3879999999999999</v>
      </c>
      <c r="Q27" s="37">
        <v>0.87</v>
      </c>
      <c r="R27" s="37">
        <v>1.0660000000000001</v>
      </c>
      <c r="S27" s="37">
        <v>1.054</v>
      </c>
      <c r="T27" s="37">
        <v>0.84</v>
      </c>
      <c r="U27" s="37">
        <v>1.1160000000000001</v>
      </c>
      <c r="V27" s="37">
        <v>0.96799999999999997</v>
      </c>
      <c r="W27" s="37">
        <v>0.61899999999999999</v>
      </c>
      <c r="X27" s="37">
        <v>0.71</v>
      </c>
      <c r="Y27" s="38">
        <v>1.169</v>
      </c>
      <c r="Z27" s="39">
        <f t="shared" si="3"/>
        <v>1.3154999999999999</v>
      </c>
      <c r="AA27" s="40">
        <f t="shared" si="4"/>
        <v>2.3479999999999999</v>
      </c>
      <c r="AB27" s="41">
        <f t="shared" si="5"/>
        <v>0.61899999999999999</v>
      </c>
      <c r="AD27">
        <v>13</v>
      </c>
    </row>
    <row r="28" spans="1:30" ht="19.899999999999999" customHeight="1" x14ac:dyDescent="0.25">
      <c r="A28" s="29">
        <f>'Tabla de datos'!A22+AD28</f>
        <v>45504.583333333299</v>
      </c>
      <c r="B28" s="30" cm="1">
        <f t="array" ref="B28:Y28">TRANSPOSE('Tabla de datos'!I206:I229)</f>
        <v>1.022</v>
      </c>
      <c r="C28" s="31">
        <v>0.79200000000000004</v>
      </c>
      <c r="D28" s="31">
        <v>0.80900000000000005</v>
      </c>
      <c r="E28" s="31">
        <v>1.198</v>
      </c>
      <c r="F28" s="31">
        <v>1.1080000000000001</v>
      </c>
      <c r="G28" s="31">
        <v>1.2190000000000001</v>
      </c>
      <c r="H28" s="31">
        <v>1.2490000000000001</v>
      </c>
      <c r="I28" s="31">
        <v>1.83</v>
      </c>
      <c r="J28" s="31">
        <v>2.488</v>
      </c>
      <c r="K28" s="31">
        <v>2.5110000000000001</v>
      </c>
      <c r="L28" s="31">
        <v>2.3580000000000001</v>
      </c>
      <c r="M28" s="31">
        <v>2.0760000000000001</v>
      </c>
      <c r="N28" s="31">
        <v>1.7150000000000001</v>
      </c>
      <c r="O28" s="31">
        <v>0.96299999999999997</v>
      </c>
      <c r="P28" s="31">
        <v>1.516</v>
      </c>
      <c r="Q28" s="31">
        <v>0.73799999999999999</v>
      </c>
      <c r="R28" s="31">
        <v>1.0860000000000001</v>
      </c>
      <c r="S28" s="31">
        <v>0.77600000000000002</v>
      </c>
      <c r="T28" s="31">
        <v>0.78500000000000003</v>
      </c>
      <c r="U28" s="31">
        <v>0.72499999999999998</v>
      </c>
      <c r="V28" s="31">
        <v>0.98699999999999999</v>
      </c>
      <c r="W28" s="31">
        <v>1.4390000000000001</v>
      </c>
      <c r="X28" s="31">
        <v>0.98099999999999998</v>
      </c>
      <c r="Y28" s="32">
        <v>1.075</v>
      </c>
      <c r="Z28" s="39">
        <f t="shared" si="3"/>
        <v>1.3102499999999999</v>
      </c>
      <c r="AA28" s="40">
        <f t="shared" si="4"/>
        <v>2.5110000000000001</v>
      </c>
      <c r="AB28" s="41">
        <f t="shared" si="5"/>
        <v>0.72499999999999998</v>
      </c>
      <c r="AD28">
        <v>14</v>
      </c>
    </row>
    <row r="29" spans="1:30" ht="19.899999999999999" customHeight="1" x14ac:dyDescent="0.25">
      <c r="A29" s="42" t="s">
        <v>60</v>
      </c>
      <c r="B29" s="43">
        <f>AVERAGE(B14:B28)</f>
        <v>0.90339999999999998</v>
      </c>
      <c r="C29" s="43">
        <f t="shared" ref="C29:Y29" si="6">AVERAGE(C14:C28)</f>
        <v>0.88106666666666689</v>
      </c>
      <c r="D29" s="43">
        <f t="shared" si="6"/>
        <v>0.91613333333333336</v>
      </c>
      <c r="E29" s="43">
        <f t="shared" si="6"/>
        <v>0.91846666666666676</v>
      </c>
      <c r="F29" s="43">
        <f t="shared" si="6"/>
        <v>0.9895333333333336</v>
      </c>
      <c r="G29" s="43">
        <f t="shared" si="6"/>
        <v>1.099</v>
      </c>
      <c r="H29" s="43">
        <f t="shared" si="6"/>
        <v>1.2354666666666667</v>
      </c>
      <c r="I29" s="43">
        <f t="shared" si="6"/>
        <v>1.2</v>
      </c>
      <c r="J29" s="43">
        <f t="shared" si="6"/>
        <v>1.2559333333333333</v>
      </c>
      <c r="K29" s="43">
        <f t="shared" si="6"/>
        <v>1.4936</v>
      </c>
      <c r="L29" s="43">
        <f t="shared" si="6"/>
        <v>1.5472666666666666</v>
      </c>
      <c r="M29" s="43">
        <f t="shared" si="6"/>
        <v>1.7675999999999996</v>
      </c>
      <c r="N29" s="43">
        <f t="shared" si="6"/>
        <v>1.8590666666666666</v>
      </c>
      <c r="O29" s="43">
        <f t="shared" si="6"/>
        <v>1.7891333333333335</v>
      </c>
      <c r="P29" s="43">
        <f t="shared" si="6"/>
        <v>1.912733333333333</v>
      </c>
      <c r="Q29" s="43">
        <f t="shared" si="6"/>
        <v>1.7994666666666663</v>
      </c>
      <c r="R29" s="43">
        <f t="shared" si="6"/>
        <v>1.7423333333333335</v>
      </c>
      <c r="S29" s="43">
        <f t="shared" si="6"/>
        <v>1.7372666666666661</v>
      </c>
      <c r="T29" s="43">
        <f t="shared" si="6"/>
        <v>1.3872</v>
      </c>
      <c r="U29" s="43">
        <f t="shared" si="6"/>
        <v>1.2074666666666667</v>
      </c>
      <c r="V29" s="43">
        <f t="shared" si="6"/>
        <v>1.0832000000000002</v>
      </c>
      <c r="W29" s="43">
        <f t="shared" si="6"/>
        <v>0.87213333333333332</v>
      </c>
      <c r="X29" s="43">
        <f t="shared" si="6"/>
        <v>0.95899999999999996</v>
      </c>
      <c r="Y29" s="43">
        <f t="shared" si="6"/>
        <v>0.88206666666666667</v>
      </c>
      <c r="Z29" s="46"/>
      <c r="AA29" s="46"/>
      <c r="AB29" s="47"/>
    </row>
    <row r="30" spans="1:30" ht="19.899999999999999" customHeight="1" x14ac:dyDescent="0.25">
      <c r="A30" s="48" t="s">
        <v>61</v>
      </c>
      <c r="B30" s="39">
        <f>MAX(B14:B28)</f>
        <v>1.3009999999999999</v>
      </c>
      <c r="C30" s="39">
        <f t="shared" ref="C30:Y30" si="7">MAX(C14:C28)</f>
        <v>1.3320000000000001</v>
      </c>
      <c r="D30" s="39">
        <f t="shared" si="7"/>
        <v>1.452</v>
      </c>
      <c r="E30" s="39">
        <f t="shared" si="7"/>
        <v>1.343</v>
      </c>
      <c r="F30" s="39">
        <f t="shared" si="7"/>
        <v>1.3740000000000001</v>
      </c>
      <c r="G30" s="39">
        <f t="shared" si="7"/>
        <v>1.6579999999999999</v>
      </c>
      <c r="H30" s="39">
        <f t="shared" si="7"/>
        <v>2.3149999999999999</v>
      </c>
      <c r="I30" s="39">
        <f t="shared" si="7"/>
        <v>2.0059999999999998</v>
      </c>
      <c r="J30" s="39">
        <f t="shared" si="7"/>
        <v>2.488</v>
      </c>
      <c r="K30" s="39">
        <f t="shared" si="7"/>
        <v>2.5369999999999999</v>
      </c>
      <c r="L30" s="39">
        <f t="shared" si="7"/>
        <v>2.3580000000000001</v>
      </c>
      <c r="M30" s="39">
        <f t="shared" si="7"/>
        <v>2.488</v>
      </c>
      <c r="N30" s="39">
        <f t="shared" si="7"/>
        <v>2.5369999999999999</v>
      </c>
      <c r="O30" s="39">
        <f t="shared" si="7"/>
        <v>2.3580000000000001</v>
      </c>
      <c r="P30" s="39">
        <f t="shared" si="7"/>
        <v>2.6030000000000002</v>
      </c>
      <c r="Q30" s="39">
        <f t="shared" si="7"/>
        <v>2.5369999999999999</v>
      </c>
      <c r="R30" s="39">
        <f t="shared" si="7"/>
        <v>2.4609999999999999</v>
      </c>
      <c r="S30" s="39">
        <f t="shared" si="7"/>
        <v>2.5019999999999998</v>
      </c>
      <c r="T30" s="39">
        <f t="shared" si="7"/>
        <v>2.2719999999999998</v>
      </c>
      <c r="U30" s="39">
        <f t="shared" si="7"/>
        <v>1.784</v>
      </c>
      <c r="V30" s="39">
        <f t="shared" si="7"/>
        <v>1.72</v>
      </c>
      <c r="W30" s="39">
        <f t="shared" si="7"/>
        <v>1.532</v>
      </c>
      <c r="X30" s="39">
        <f t="shared" si="7"/>
        <v>1.677</v>
      </c>
      <c r="Y30" s="39">
        <f t="shared" si="7"/>
        <v>1.169</v>
      </c>
      <c r="Z30" s="46"/>
      <c r="AA30" s="47"/>
      <c r="AB30" s="47"/>
    </row>
    <row r="31" spans="1:30" ht="19.899999999999999" customHeight="1" thickBot="1" x14ac:dyDescent="0.3">
      <c r="A31" s="49" t="s">
        <v>62</v>
      </c>
      <c r="B31" s="50">
        <f>MIN(B14:B28)</f>
        <v>0.57499999999999996</v>
      </c>
      <c r="C31" s="50">
        <f t="shared" ref="C31:Y31" si="8">MIN(C14:C28)</f>
        <v>0.42899999999999999</v>
      </c>
      <c r="D31" s="50">
        <f t="shared" si="8"/>
        <v>0.57499999999999996</v>
      </c>
      <c r="E31" s="50">
        <f t="shared" si="8"/>
        <v>0.48699999999999999</v>
      </c>
      <c r="F31" s="50">
        <f t="shared" si="8"/>
        <v>0.47699999999999998</v>
      </c>
      <c r="G31" s="50">
        <f t="shared" si="8"/>
        <v>0.57499999999999996</v>
      </c>
      <c r="H31" s="50">
        <f t="shared" si="8"/>
        <v>0.65500000000000003</v>
      </c>
      <c r="I31" s="50">
        <f t="shared" si="8"/>
        <v>0.47699999999999998</v>
      </c>
      <c r="J31" s="50">
        <f t="shared" si="8"/>
        <v>0.628</v>
      </c>
      <c r="K31" s="50">
        <f t="shared" si="8"/>
        <v>0.65500000000000003</v>
      </c>
      <c r="L31" s="50">
        <f t="shared" si="8"/>
        <v>0.85899999999999999</v>
      </c>
      <c r="M31" s="50">
        <f t="shared" si="8"/>
        <v>1.073</v>
      </c>
      <c r="N31" s="50">
        <f t="shared" si="8"/>
        <v>1.2490000000000001</v>
      </c>
      <c r="O31" s="50">
        <f t="shared" si="8"/>
        <v>0.96299999999999997</v>
      </c>
      <c r="P31" s="50">
        <f t="shared" si="8"/>
        <v>0.85099999999999998</v>
      </c>
      <c r="Q31" s="50">
        <f t="shared" si="8"/>
        <v>0.502</v>
      </c>
      <c r="R31" s="50">
        <f t="shared" si="8"/>
        <v>0.76600000000000001</v>
      </c>
      <c r="S31" s="50">
        <f t="shared" si="8"/>
        <v>0.625</v>
      </c>
      <c r="T31" s="50">
        <f t="shared" si="8"/>
        <v>0.502</v>
      </c>
      <c r="U31" s="50">
        <f t="shared" si="8"/>
        <v>0.72499999999999998</v>
      </c>
      <c r="V31" s="50">
        <f t="shared" si="8"/>
        <v>0.625</v>
      </c>
      <c r="W31" s="50">
        <f t="shared" si="8"/>
        <v>0.502</v>
      </c>
      <c r="X31" s="50">
        <f t="shared" si="8"/>
        <v>0.46400000000000002</v>
      </c>
      <c r="Y31" s="50">
        <f t="shared" si="8"/>
        <v>0.57499999999999996</v>
      </c>
      <c r="Z31" s="46"/>
      <c r="AA31" s="47"/>
      <c r="AB31" s="47"/>
    </row>
    <row r="32" spans="1:30" x14ac:dyDescent="0.25">
      <c r="A32" s="63" t="s">
        <v>63</v>
      </c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</row>
    <row r="33" spans="1:28" x14ac:dyDescent="0.25">
      <c r="A33" s="16" t="s">
        <v>64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</sheetData>
  <mergeCells count="5">
    <mergeCell ref="A1:AB1"/>
    <mergeCell ref="F10:G10"/>
    <mergeCell ref="F11:G11"/>
    <mergeCell ref="F12:G12"/>
    <mergeCell ref="A32:AB32"/>
  </mergeCells>
  <pageMargins left="0.15" right="0.15" top="0.75" bottom="0.75" header="0.3" footer="0.3"/>
  <pageSetup paperSize="9" scale="75" fitToHeight="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49D1B-B1F2-44BF-AD16-07D50129F734}">
  <sheetPr>
    <pageSetUpPr fitToPage="1"/>
  </sheetPr>
  <dimension ref="A1:AD33"/>
  <sheetViews>
    <sheetView tabSelected="1" workbookViewId="0">
      <selection activeCell="A29" sqref="A29"/>
    </sheetView>
  </sheetViews>
  <sheetFormatPr defaultColWidth="11.42578125" defaultRowHeight="15" x14ac:dyDescent="0.25"/>
  <cols>
    <col min="1" max="1" width="11.85546875" customWidth="1"/>
    <col min="2" max="5" width="6.7109375" customWidth="1"/>
    <col min="6" max="6" width="6.5703125" customWidth="1"/>
    <col min="7" max="20" width="6.7109375" customWidth="1"/>
    <col min="21" max="21" width="7.140625" customWidth="1"/>
    <col min="22" max="26" width="6.7109375" customWidth="1"/>
    <col min="27" max="27" width="6.28515625" customWidth="1"/>
    <col min="28" max="28" width="5.5703125" customWidth="1"/>
  </cols>
  <sheetData>
    <row r="1" spans="1:30" x14ac:dyDescent="0.25">
      <c r="A1" s="62" t="s">
        <v>70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</row>
    <row r="2" spans="1:30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4" spans="1:30" x14ac:dyDescent="0.25">
      <c r="A4" s="11" t="s">
        <v>38</v>
      </c>
      <c r="E4" s="12" t="s">
        <v>39</v>
      </c>
      <c r="F4" s="13" t="s">
        <v>40</v>
      </c>
      <c r="Q4" s="11" t="s">
        <v>41</v>
      </c>
      <c r="R4" s="11"/>
      <c r="U4" s="13" t="str">
        <f>": "&amp;'Tabla de datos'!B3</f>
        <v>: 17 al 31 de julio</v>
      </c>
    </row>
    <row r="5" spans="1:30" x14ac:dyDescent="0.25">
      <c r="A5" s="11" t="s">
        <v>42</v>
      </c>
      <c r="E5" s="12" t="s">
        <v>39</v>
      </c>
      <c r="F5" s="13" t="str">
        <f>'Tabla de datos'!B1</f>
        <v>EMCA-02</v>
      </c>
      <c r="Q5" s="11" t="s">
        <v>43</v>
      </c>
      <c r="R5" s="11"/>
      <c r="U5" t="s">
        <v>44</v>
      </c>
    </row>
    <row r="6" spans="1:30" x14ac:dyDescent="0.25">
      <c r="A6" s="11" t="s">
        <v>45</v>
      </c>
      <c r="E6" s="12" t="s">
        <v>39</v>
      </c>
      <c r="F6" t="str">
        <f>'Tabla de datos'!B2</f>
        <v>IESTP - FRANCISCO DE PAULA GONZALES VIGIL</v>
      </c>
      <c r="Q6" s="11" t="s">
        <v>46</v>
      </c>
      <c r="R6" s="11"/>
      <c r="U6" s="13" t="s">
        <v>47</v>
      </c>
    </row>
    <row r="7" spans="1:30" x14ac:dyDescent="0.25">
      <c r="A7" s="11" t="s">
        <v>48</v>
      </c>
      <c r="E7" s="12" t="s">
        <v>39</v>
      </c>
      <c r="F7" s="13" t="s">
        <v>6</v>
      </c>
      <c r="Q7" s="11" t="s">
        <v>49</v>
      </c>
      <c r="R7" s="11"/>
      <c r="U7" s="13" t="s">
        <v>50</v>
      </c>
    </row>
    <row r="8" spans="1:30" x14ac:dyDescent="0.25">
      <c r="A8" s="11" t="s">
        <v>51</v>
      </c>
      <c r="E8" s="12" t="s">
        <v>39</v>
      </c>
      <c r="F8" s="22" t="s">
        <v>98</v>
      </c>
      <c r="Q8" s="11" t="s">
        <v>52</v>
      </c>
      <c r="R8" s="11"/>
      <c r="U8" s="13" t="s">
        <v>71</v>
      </c>
    </row>
    <row r="9" spans="1:30" x14ac:dyDescent="0.25">
      <c r="A9" s="11" t="s">
        <v>54</v>
      </c>
      <c r="E9" s="12"/>
      <c r="Q9" s="11" t="s">
        <v>55</v>
      </c>
      <c r="R9" s="11"/>
      <c r="U9" s="13" t="s">
        <v>76</v>
      </c>
    </row>
    <row r="10" spans="1:30" x14ac:dyDescent="0.25">
      <c r="C10" s="11" t="s">
        <v>57</v>
      </c>
      <c r="E10" s="12" t="s">
        <v>39</v>
      </c>
      <c r="F10" s="60">
        <f>Temp!F10</f>
        <v>368367</v>
      </c>
      <c r="G10" s="60"/>
      <c r="Q10" s="11"/>
      <c r="R10" s="11"/>
      <c r="U10" s="13"/>
    </row>
    <row r="11" spans="1:30" ht="15.75" x14ac:dyDescent="0.25">
      <c r="C11" s="11" t="s">
        <v>58</v>
      </c>
      <c r="E11" s="12" t="s">
        <v>39</v>
      </c>
      <c r="F11" s="60">
        <f>Temp!F11</f>
        <v>8010120</v>
      </c>
      <c r="G11" s="60"/>
      <c r="I11" s="14"/>
      <c r="J11" s="15"/>
      <c r="K11" s="15"/>
      <c r="L11" s="15"/>
      <c r="M11" s="15"/>
    </row>
    <row r="12" spans="1:30" ht="15.75" thickBot="1" x14ac:dyDescent="0.3">
      <c r="A12" s="11"/>
      <c r="C12" s="11"/>
      <c r="E12" s="12"/>
      <c r="F12" s="60"/>
      <c r="G12" s="60"/>
      <c r="Q12" s="11"/>
      <c r="R12" s="11"/>
      <c r="U12" s="13"/>
    </row>
    <row r="13" spans="1:30" ht="19.899999999999999" customHeight="1" thickBot="1" x14ac:dyDescent="0.3">
      <c r="A13" s="24"/>
      <c r="B13" s="25">
        <f t="array" ref="B13:Y13">TRANSPOSE([1]DATA!B11:B34)</f>
        <v>4.0000000000000702</v>
      </c>
      <c r="C13" s="25">
        <v>4.0416666666667398</v>
      </c>
      <c r="D13" s="25">
        <v>4.0833333333334103</v>
      </c>
      <c r="E13" s="25">
        <v>4.1250000000000702</v>
      </c>
      <c r="F13" s="25">
        <v>4.1666666666667398</v>
      </c>
      <c r="G13" s="25">
        <v>4.2083333333334103</v>
      </c>
      <c r="H13" s="25">
        <v>4.2500000000000702</v>
      </c>
      <c r="I13" s="25">
        <v>4.2916666666667398</v>
      </c>
      <c r="J13" s="25">
        <v>4.3333333333334103</v>
      </c>
      <c r="K13" s="25">
        <v>4.3750000000000702</v>
      </c>
      <c r="L13" s="25">
        <v>4.4166666666667398</v>
      </c>
      <c r="M13" s="25">
        <v>4.4583333333334103</v>
      </c>
      <c r="N13" s="25">
        <v>4.5000000000000702</v>
      </c>
      <c r="O13" s="25">
        <v>4.5416666666667398</v>
      </c>
      <c r="P13" s="25">
        <v>4.5833333333334103</v>
      </c>
      <c r="Q13" s="25">
        <v>4.6250000000000702</v>
      </c>
      <c r="R13" s="25">
        <v>4.6666666666667398</v>
      </c>
      <c r="S13" s="25">
        <v>4.7083333333334103</v>
      </c>
      <c r="T13" s="25">
        <v>4.7500000000000702</v>
      </c>
      <c r="U13" s="25">
        <v>4.7916666666667398</v>
      </c>
      <c r="V13" s="25">
        <v>4.8333333333334103</v>
      </c>
      <c r="W13" s="25">
        <v>4.8750000000000702</v>
      </c>
      <c r="X13" s="25">
        <v>4.9166666666667398</v>
      </c>
      <c r="Y13" s="25">
        <v>4.9583333333334103</v>
      </c>
      <c r="Z13" s="26" t="s">
        <v>60</v>
      </c>
      <c r="AA13" s="27" t="s">
        <v>61</v>
      </c>
      <c r="AB13" s="28" t="s">
        <v>62</v>
      </c>
    </row>
    <row r="14" spans="1:30" ht="19.899999999999999" customHeight="1" thickBot="1" x14ac:dyDescent="0.3">
      <c r="A14" s="29">
        <f>'Tabla de datos'!A8+AD14</f>
        <v>45490</v>
      </c>
      <c r="B14" s="30" cm="1">
        <f t="array" ref="B14:Y14">TRANSPOSE('Tabla de datos'!J8:J31)</f>
        <v>0</v>
      </c>
      <c r="C14" s="31">
        <v>0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1">
        <v>2E-3</v>
      </c>
      <c r="J14" s="31">
        <v>8.1000000000000003E-2</v>
      </c>
      <c r="K14" s="31">
        <v>0.21299999999999999</v>
      </c>
      <c r="L14" s="31">
        <v>0.64</v>
      </c>
      <c r="M14" s="31">
        <v>0.78700000000000003</v>
      </c>
      <c r="N14" s="31">
        <v>0.82699999999999996</v>
      </c>
      <c r="O14" s="31">
        <v>0.79500000000000004</v>
      </c>
      <c r="P14" s="31">
        <v>0.68700000000000006</v>
      </c>
      <c r="Q14" s="31">
        <v>0.51100000000000001</v>
      </c>
      <c r="R14" s="31">
        <v>0.29699999999999999</v>
      </c>
      <c r="S14" s="31">
        <v>9.5000000000000001E-2</v>
      </c>
      <c r="T14" s="31">
        <v>0</v>
      </c>
      <c r="U14" s="31">
        <v>0</v>
      </c>
      <c r="V14" s="31">
        <v>0</v>
      </c>
      <c r="W14" s="31">
        <v>0</v>
      </c>
      <c r="X14" s="31">
        <v>0</v>
      </c>
      <c r="Y14" s="32">
        <v>0</v>
      </c>
      <c r="Z14" s="33">
        <f t="shared" ref="Z14:Z22" si="0">AVERAGE(B14:Y14)</f>
        <v>0.20562499999999997</v>
      </c>
      <c r="AA14" s="34">
        <f t="shared" ref="AA14:AA22" si="1">MAX(B14:Y14)</f>
        <v>0.82699999999999996</v>
      </c>
      <c r="AB14" s="35">
        <f t="shared" ref="AB14:AB22" si="2">MIN(B14:Y14 )</f>
        <v>0</v>
      </c>
      <c r="AD14">
        <v>0</v>
      </c>
    </row>
    <row r="15" spans="1:30" ht="19.899999999999999" customHeight="1" thickBot="1" x14ac:dyDescent="0.3">
      <c r="A15" s="29">
        <f>'Tabla de datos'!A9+AD15</f>
        <v>45491.041666666701</v>
      </c>
      <c r="B15" s="36" cm="1">
        <f t="array" ref="B15:Y15">TRANSPOSE('Tabla de datos'!J32:J55)</f>
        <v>0</v>
      </c>
      <c r="C15" s="37">
        <v>0</v>
      </c>
      <c r="D15" s="37">
        <v>0</v>
      </c>
      <c r="E15" s="37">
        <v>0</v>
      </c>
      <c r="F15" s="37">
        <v>0</v>
      </c>
      <c r="G15" s="37">
        <v>0</v>
      </c>
      <c r="H15" s="37">
        <v>0</v>
      </c>
      <c r="I15" s="37">
        <v>4.5999999999999999E-2</v>
      </c>
      <c r="J15" s="37">
        <v>0.28499999999999998</v>
      </c>
      <c r="K15" s="37">
        <v>0.505</v>
      </c>
      <c r="L15" s="37">
        <v>0.67200000000000004</v>
      </c>
      <c r="M15" s="37">
        <v>0.78800000000000003</v>
      </c>
      <c r="N15" s="37">
        <v>0.82299999999999995</v>
      </c>
      <c r="O15" s="37">
        <v>0.79</v>
      </c>
      <c r="P15" s="37">
        <v>0.68400000000000005</v>
      </c>
      <c r="Q15" s="37">
        <v>0.504</v>
      </c>
      <c r="R15" s="37">
        <v>0.29299999999999998</v>
      </c>
      <c r="S15" s="37">
        <v>9.5000000000000001E-2</v>
      </c>
      <c r="T15" s="37">
        <v>0</v>
      </c>
      <c r="U15" s="37">
        <v>0</v>
      </c>
      <c r="V15" s="37">
        <v>0</v>
      </c>
      <c r="W15" s="37">
        <v>0</v>
      </c>
      <c r="X15" s="37">
        <v>0</v>
      </c>
      <c r="Y15" s="38">
        <v>0</v>
      </c>
      <c r="Z15" s="39">
        <f t="shared" si="0"/>
        <v>0.22854166666666664</v>
      </c>
      <c r="AA15" s="40">
        <f t="shared" si="1"/>
        <v>0.82299999999999995</v>
      </c>
      <c r="AB15" s="41">
        <f t="shared" si="2"/>
        <v>0</v>
      </c>
      <c r="AD15">
        <v>1</v>
      </c>
    </row>
    <row r="16" spans="1:30" ht="19.899999999999999" customHeight="1" thickBot="1" x14ac:dyDescent="0.3">
      <c r="A16" s="29">
        <f>'Tabla de datos'!A10+AD16</f>
        <v>45492.083333333299</v>
      </c>
      <c r="B16" s="36" cm="1">
        <f t="array" ref="B16:Y16">TRANSPOSE('Tabla de datos'!J56:J79)</f>
        <v>0</v>
      </c>
      <c r="C16" s="37">
        <v>0</v>
      </c>
      <c r="D16" s="37">
        <v>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8.1000000000000003E-2</v>
      </c>
      <c r="K16" s="37">
        <v>0.42699999999999999</v>
      </c>
      <c r="L16" s="37">
        <v>0.54100000000000004</v>
      </c>
      <c r="M16" s="37">
        <v>0.76500000000000001</v>
      </c>
      <c r="N16" s="37">
        <v>0.82199999999999995</v>
      </c>
      <c r="O16" s="37">
        <v>0.79</v>
      </c>
      <c r="P16" s="37">
        <v>0.67800000000000005</v>
      </c>
      <c r="Q16" s="37">
        <v>0.5</v>
      </c>
      <c r="R16" s="37">
        <v>0.29099999999999998</v>
      </c>
      <c r="S16" s="37">
        <v>9.2999999999999999E-2</v>
      </c>
      <c r="T16" s="37">
        <v>0</v>
      </c>
      <c r="U16" s="37">
        <v>0</v>
      </c>
      <c r="V16" s="37">
        <v>0</v>
      </c>
      <c r="W16" s="37">
        <v>0</v>
      </c>
      <c r="X16" s="37">
        <v>0</v>
      </c>
      <c r="Y16" s="38">
        <v>0</v>
      </c>
      <c r="Z16" s="39">
        <f t="shared" si="0"/>
        <v>0.20783333333333334</v>
      </c>
      <c r="AA16" s="40">
        <f t="shared" si="1"/>
        <v>0.82199999999999995</v>
      </c>
      <c r="AB16" s="41">
        <f t="shared" si="2"/>
        <v>0</v>
      </c>
      <c r="AD16">
        <v>2</v>
      </c>
    </row>
    <row r="17" spans="1:30" ht="19.899999999999999" customHeight="1" thickBot="1" x14ac:dyDescent="0.3">
      <c r="A17" s="29">
        <f>'Tabla de datos'!A11+AD17</f>
        <v>45493.125</v>
      </c>
      <c r="B17" s="36" cm="1">
        <f t="array" ref="B17:Y17">TRANSPOSE('Tabla de datos'!J80:J103)</f>
        <v>0</v>
      </c>
      <c r="C17" s="37">
        <v>0</v>
      </c>
      <c r="D17" s="37">
        <v>0</v>
      </c>
      <c r="E17" s="37">
        <v>0</v>
      </c>
      <c r="F17" s="37">
        <v>0</v>
      </c>
      <c r="G17" s="37">
        <v>0</v>
      </c>
      <c r="H17" s="37">
        <v>0</v>
      </c>
      <c r="I17" s="37">
        <v>0</v>
      </c>
      <c r="J17" s="37">
        <v>4.5999999999999999E-2</v>
      </c>
      <c r="K17" s="37">
        <v>0.20100000000000001</v>
      </c>
      <c r="L17" s="37">
        <v>0.28499999999999998</v>
      </c>
      <c r="M17" s="37">
        <v>0.51900000000000002</v>
      </c>
      <c r="N17" s="37">
        <v>0.8</v>
      </c>
      <c r="O17" s="37">
        <v>0.77600000000000002</v>
      </c>
      <c r="P17" s="37">
        <v>0.66800000000000004</v>
      </c>
      <c r="Q17" s="37">
        <v>0.49199999999999999</v>
      </c>
      <c r="R17" s="37">
        <v>0.28499999999999998</v>
      </c>
      <c r="S17" s="37">
        <v>9.4E-2</v>
      </c>
      <c r="T17" s="37">
        <v>0</v>
      </c>
      <c r="U17" s="37">
        <v>0</v>
      </c>
      <c r="V17" s="37">
        <v>0</v>
      </c>
      <c r="W17" s="37">
        <v>0</v>
      </c>
      <c r="X17" s="37">
        <v>0</v>
      </c>
      <c r="Y17" s="38">
        <v>0</v>
      </c>
      <c r="Z17" s="39">
        <f t="shared" si="0"/>
        <v>0.17358333333333334</v>
      </c>
      <c r="AA17" s="40">
        <f t="shared" si="1"/>
        <v>0.8</v>
      </c>
      <c r="AB17" s="41">
        <f t="shared" si="2"/>
        <v>0</v>
      </c>
      <c r="AD17">
        <v>3</v>
      </c>
    </row>
    <row r="18" spans="1:30" ht="19.899999999999999" customHeight="1" thickBot="1" x14ac:dyDescent="0.3">
      <c r="A18" s="29">
        <f>'Tabla de datos'!A12+AD18</f>
        <v>45494.166666666701</v>
      </c>
      <c r="B18" s="30" cm="1">
        <f t="array" ref="B18:Y18">TRANSPOSE('Tabla de datos'!J104:J127)</f>
        <v>0</v>
      </c>
      <c r="C18" s="31">
        <v>0</v>
      </c>
      <c r="D18" s="31">
        <v>0</v>
      </c>
      <c r="E18" s="31">
        <v>0</v>
      </c>
      <c r="F18" s="31">
        <v>0</v>
      </c>
      <c r="G18" s="31">
        <v>0</v>
      </c>
      <c r="H18" s="31">
        <v>0</v>
      </c>
      <c r="I18" s="31">
        <v>0</v>
      </c>
      <c r="J18" s="31">
        <v>2.8000000000000001E-2</v>
      </c>
      <c r="K18" s="31">
        <v>0.11</v>
      </c>
      <c r="L18" s="31">
        <v>0.28100000000000003</v>
      </c>
      <c r="M18" s="31">
        <v>0.64</v>
      </c>
      <c r="N18" s="31">
        <v>0.79600000000000004</v>
      </c>
      <c r="O18" s="31">
        <v>0.78600000000000003</v>
      </c>
      <c r="P18" s="31">
        <v>0.68100000000000005</v>
      </c>
      <c r="Q18" s="31">
        <v>0.51</v>
      </c>
      <c r="R18" s="31">
        <v>0.3</v>
      </c>
      <c r="S18" s="31">
        <v>0.10100000000000001</v>
      </c>
      <c r="T18" s="31">
        <v>0</v>
      </c>
      <c r="U18" s="31">
        <v>0</v>
      </c>
      <c r="V18" s="31">
        <v>0</v>
      </c>
      <c r="W18" s="31">
        <v>0</v>
      </c>
      <c r="X18" s="31">
        <v>0</v>
      </c>
      <c r="Y18" s="32">
        <v>0</v>
      </c>
      <c r="Z18" s="39">
        <f t="shared" si="0"/>
        <v>0.17637499999999998</v>
      </c>
      <c r="AA18" s="40">
        <f t="shared" si="1"/>
        <v>0.79600000000000004</v>
      </c>
      <c r="AB18" s="41">
        <f t="shared" si="2"/>
        <v>0</v>
      </c>
      <c r="AD18">
        <v>4</v>
      </c>
    </row>
    <row r="19" spans="1:30" ht="19.899999999999999" customHeight="1" thickBot="1" x14ac:dyDescent="0.3">
      <c r="A19" s="29">
        <f>'Tabla de datos'!A13+AD19</f>
        <v>45495.208333333299</v>
      </c>
      <c r="B19" s="36" cm="1">
        <f t="array" ref="B19:Y19">TRANSPOSE('Tabla de datos'!J128:J151)</f>
        <v>0</v>
      </c>
      <c r="C19" s="37">
        <v>0</v>
      </c>
      <c r="D19" s="37">
        <v>0</v>
      </c>
      <c r="E19" s="37">
        <v>0</v>
      </c>
      <c r="F19" s="37">
        <v>0</v>
      </c>
      <c r="G19" s="37">
        <v>0</v>
      </c>
      <c r="H19" s="37">
        <v>0</v>
      </c>
      <c r="I19" s="37">
        <v>2E-3</v>
      </c>
      <c r="J19" s="37">
        <v>5.6000000000000001E-2</v>
      </c>
      <c r="K19" s="37">
        <v>0.113</v>
      </c>
      <c r="L19" s="37">
        <v>0.26600000000000001</v>
      </c>
      <c r="M19" s="37">
        <v>0.64300000000000002</v>
      </c>
      <c r="N19" s="37">
        <v>0.81699999999999995</v>
      </c>
      <c r="O19" s="37">
        <v>0.78</v>
      </c>
      <c r="P19" s="37">
        <v>0.66800000000000004</v>
      </c>
      <c r="Q19" s="37">
        <v>0.498</v>
      </c>
      <c r="R19" s="37">
        <v>0.28699999999999998</v>
      </c>
      <c r="S19" s="37">
        <v>0.1</v>
      </c>
      <c r="T19" s="37">
        <v>0</v>
      </c>
      <c r="U19" s="37">
        <v>0</v>
      </c>
      <c r="V19" s="37">
        <v>0</v>
      </c>
      <c r="W19" s="37">
        <v>0</v>
      </c>
      <c r="X19" s="37">
        <v>0</v>
      </c>
      <c r="Y19" s="38">
        <v>0</v>
      </c>
      <c r="Z19" s="39">
        <f t="shared" si="0"/>
        <v>0.17624999999999999</v>
      </c>
      <c r="AA19" s="40">
        <f t="shared" si="1"/>
        <v>0.81699999999999995</v>
      </c>
      <c r="AB19" s="41">
        <f t="shared" si="2"/>
        <v>0</v>
      </c>
      <c r="AD19">
        <v>5</v>
      </c>
    </row>
    <row r="20" spans="1:30" ht="19.899999999999999" customHeight="1" thickBot="1" x14ac:dyDescent="0.3">
      <c r="A20" s="29">
        <f>'Tabla de datos'!A14+AD20</f>
        <v>45496.25</v>
      </c>
      <c r="B20" s="36" cm="1">
        <f t="array" ref="B20:Y20">TRANSPOSE('Tabla de datos'!J152:J175)</f>
        <v>0</v>
      </c>
      <c r="C20" s="37">
        <v>0</v>
      </c>
      <c r="D20" s="37">
        <v>0</v>
      </c>
      <c r="E20" s="37">
        <v>0</v>
      </c>
      <c r="F20" s="37">
        <v>0</v>
      </c>
      <c r="G20" s="37">
        <v>0</v>
      </c>
      <c r="H20" s="37">
        <v>0</v>
      </c>
      <c r="I20" s="37">
        <v>4.9000000000000002E-2</v>
      </c>
      <c r="J20" s="37">
        <v>0.29199999999999998</v>
      </c>
      <c r="K20" s="37">
        <v>0.51200000000000001</v>
      </c>
      <c r="L20" s="37">
        <v>0.68200000000000005</v>
      </c>
      <c r="M20" s="37">
        <v>0.78500000000000003</v>
      </c>
      <c r="N20" s="37">
        <v>0.82399999999999995</v>
      </c>
      <c r="O20" s="37">
        <v>0.78900000000000003</v>
      </c>
      <c r="P20" s="37">
        <v>0.68300000000000005</v>
      </c>
      <c r="Q20" s="37">
        <v>0.51300000000000001</v>
      </c>
      <c r="R20" s="37">
        <v>0.30399999999999999</v>
      </c>
      <c r="S20" s="37">
        <v>0.104</v>
      </c>
      <c r="T20" s="37">
        <v>0</v>
      </c>
      <c r="U20" s="37">
        <v>0</v>
      </c>
      <c r="V20" s="37">
        <v>0</v>
      </c>
      <c r="W20" s="37">
        <v>0</v>
      </c>
      <c r="X20" s="37">
        <v>0</v>
      </c>
      <c r="Y20" s="38">
        <v>0</v>
      </c>
      <c r="Z20" s="39">
        <f t="shared" si="0"/>
        <v>0.23070833333333338</v>
      </c>
      <c r="AA20" s="40">
        <f t="shared" si="1"/>
        <v>0.82399999999999995</v>
      </c>
      <c r="AB20" s="41">
        <f t="shared" si="2"/>
        <v>0</v>
      </c>
      <c r="AD20">
        <v>6</v>
      </c>
    </row>
    <row r="21" spans="1:30" ht="19.899999999999999" customHeight="1" thickBot="1" x14ac:dyDescent="0.3">
      <c r="A21" s="29">
        <f>'Tabla de datos'!A15+AD21</f>
        <v>45497.291666666701</v>
      </c>
      <c r="B21" s="36" cm="1">
        <f t="array" ref="B21:Y21">TRANSPOSE('Tabla de datos'!J176:J199)</f>
        <v>0</v>
      </c>
      <c r="C21" s="37">
        <v>0</v>
      </c>
      <c r="D21" s="37">
        <v>0</v>
      </c>
      <c r="E21" s="37">
        <v>0</v>
      </c>
      <c r="F21" s="37">
        <v>0</v>
      </c>
      <c r="G21" s="37">
        <v>0</v>
      </c>
      <c r="H21" s="37">
        <v>0</v>
      </c>
      <c r="I21" s="37">
        <v>1.2999999999999999E-2</v>
      </c>
      <c r="J21" s="37">
        <v>0.28000000000000003</v>
      </c>
      <c r="K21" s="37">
        <v>0.51400000000000001</v>
      </c>
      <c r="L21" s="37">
        <v>0.67800000000000005</v>
      </c>
      <c r="M21" s="37">
        <v>0.78800000000000003</v>
      </c>
      <c r="N21" s="37">
        <v>0.83099999999999996</v>
      </c>
      <c r="O21" s="37">
        <v>0.79900000000000004</v>
      </c>
      <c r="P21" s="37">
        <v>0.69099999999999995</v>
      </c>
      <c r="Q21" s="37">
        <v>0.51400000000000001</v>
      </c>
      <c r="R21" s="37">
        <v>0.30299999999999999</v>
      </c>
      <c r="S21" s="37">
        <v>0.104</v>
      </c>
      <c r="T21" s="37">
        <v>0</v>
      </c>
      <c r="U21" s="37">
        <v>0</v>
      </c>
      <c r="V21" s="37">
        <v>0</v>
      </c>
      <c r="W21" s="37">
        <v>0</v>
      </c>
      <c r="X21" s="37">
        <v>0</v>
      </c>
      <c r="Y21" s="38">
        <v>0</v>
      </c>
      <c r="Z21" s="39">
        <f t="shared" si="0"/>
        <v>0.2297916666666667</v>
      </c>
      <c r="AA21" s="40">
        <f t="shared" si="1"/>
        <v>0.83099999999999996</v>
      </c>
      <c r="AB21" s="41">
        <f t="shared" si="2"/>
        <v>0</v>
      </c>
      <c r="AD21">
        <v>7</v>
      </c>
    </row>
    <row r="22" spans="1:30" ht="19.899999999999999" customHeight="1" thickBot="1" x14ac:dyDescent="0.3">
      <c r="A22" s="29">
        <f>'Tabla de datos'!A16+AD22</f>
        <v>45498.333333333299</v>
      </c>
      <c r="B22" s="30" cm="1">
        <f t="array" ref="B22:Y22">TRANSPOSE('Tabla de datos'!J200:J223)</f>
        <v>0</v>
      </c>
      <c r="C22" s="31">
        <v>0</v>
      </c>
      <c r="D22" s="31">
        <v>0</v>
      </c>
      <c r="E22" s="31">
        <v>0</v>
      </c>
      <c r="F22" s="31">
        <v>0</v>
      </c>
      <c r="G22" s="31">
        <v>0</v>
      </c>
      <c r="H22" s="31">
        <v>0</v>
      </c>
      <c r="I22" s="31">
        <v>1.4E-2</v>
      </c>
      <c r="J22" s="31">
        <v>7.8E-2</v>
      </c>
      <c r="K22" s="31">
        <v>0.26900000000000002</v>
      </c>
      <c r="L22" s="31">
        <v>0.61599999999999999</v>
      </c>
      <c r="M22" s="31">
        <v>0.78</v>
      </c>
      <c r="N22" s="31">
        <v>0.80800000000000005</v>
      </c>
      <c r="O22" s="31">
        <v>0.748</v>
      </c>
      <c r="P22" s="31">
        <v>0.67100000000000004</v>
      </c>
      <c r="Q22" s="31">
        <v>0.41299999999999998</v>
      </c>
      <c r="R22" s="31">
        <v>0.23799999999999999</v>
      </c>
      <c r="S22" s="31">
        <v>0.111</v>
      </c>
      <c r="T22" s="31">
        <v>4.0000000000000001E-3</v>
      </c>
      <c r="U22" s="31">
        <v>0</v>
      </c>
      <c r="V22" s="31">
        <v>0</v>
      </c>
      <c r="W22" s="31">
        <v>0</v>
      </c>
      <c r="X22" s="31">
        <v>0</v>
      </c>
      <c r="Y22" s="32">
        <v>0</v>
      </c>
      <c r="Z22" s="39">
        <f t="shared" si="0"/>
        <v>0.19791666666666671</v>
      </c>
      <c r="AA22" s="40">
        <f t="shared" si="1"/>
        <v>0.80800000000000005</v>
      </c>
      <c r="AB22" s="41">
        <f t="shared" si="2"/>
        <v>0</v>
      </c>
      <c r="AD22">
        <v>8</v>
      </c>
    </row>
    <row r="23" spans="1:30" ht="19.899999999999999" customHeight="1" thickBot="1" x14ac:dyDescent="0.3">
      <c r="A23" s="29">
        <f>'Tabla de datos'!A17+AD23</f>
        <v>45499.375</v>
      </c>
      <c r="B23" s="36" cm="1">
        <f t="array" ref="B23:Y23">TRANSPOSE('Tabla de datos'!J155:J178)</f>
        <v>0</v>
      </c>
      <c r="C23" s="37">
        <v>0</v>
      </c>
      <c r="D23" s="37">
        <v>0</v>
      </c>
      <c r="E23" s="37">
        <v>0</v>
      </c>
      <c r="F23" s="37">
        <v>4.9000000000000002E-2</v>
      </c>
      <c r="G23" s="37">
        <v>0.29199999999999998</v>
      </c>
      <c r="H23" s="37">
        <v>0.51200000000000001</v>
      </c>
      <c r="I23" s="37">
        <v>0.68200000000000005</v>
      </c>
      <c r="J23" s="37">
        <v>0.78500000000000003</v>
      </c>
      <c r="K23" s="37">
        <v>0.82399999999999995</v>
      </c>
      <c r="L23" s="37">
        <v>0.78900000000000003</v>
      </c>
      <c r="M23" s="37">
        <v>0.68300000000000005</v>
      </c>
      <c r="N23" s="37">
        <v>0.51300000000000001</v>
      </c>
      <c r="O23" s="37">
        <v>0.30399999999999999</v>
      </c>
      <c r="P23" s="37">
        <v>0.104</v>
      </c>
      <c r="Q23" s="37">
        <v>0</v>
      </c>
      <c r="R23" s="37">
        <v>0</v>
      </c>
      <c r="S23" s="37">
        <v>0</v>
      </c>
      <c r="T23" s="37">
        <v>0</v>
      </c>
      <c r="U23" s="37">
        <v>0</v>
      </c>
      <c r="V23" s="37">
        <v>0</v>
      </c>
      <c r="W23" s="37">
        <v>0</v>
      </c>
      <c r="X23" s="37">
        <v>0</v>
      </c>
      <c r="Y23" s="38">
        <v>0</v>
      </c>
      <c r="Z23" s="39">
        <f t="shared" ref="Z23:Z28" si="3">AVERAGE(B23:Y23)</f>
        <v>0.23070833333333338</v>
      </c>
      <c r="AA23" s="40">
        <f t="shared" ref="AA23:AA28" si="4">MAX(B23:Y23)</f>
        <v>0.82399999999999995</v>
      </c>
      <c r="AB23" s="41">
        <f t="shared" ref="AB23:AB28" si="5">MIN(B23:Y23 )</f>
        <v>0</v>
      </c>
      <c r="AD23">
        <v>9</v>
      </c>
    </row>
    <row r="24" spans="1:30" ht="19.899999999999999" customHeight="1" thickBot="1" x14ac:dyDescent="0.3">
      <c r="A24" s="29">
        <f>'Tabla de datos'!A18+AD24</f>
        <v>45500.416666666701</v>
      </c>
      <c r="B24" s="36" cm="1">
        <f t="array" ref="B24:Y24">TRANSPOSE('Tabla de datos'!J179:J202)</f>
        <v>0</v>
      </c>
      <c r="C24" s="37">
        <v>0</v>
      </c>
      <c r="D24" s="37">
        <v>0</v>
      </c>
      <c r="E24" s="37">
        <v>0</v>
      </c>
      <c r="F24" s="37">
        <v>1.2999999999999999E-2</v>
      </c>
      <c r="G24" s="37">
        <v>0.28000000000000003</v>
      </c>
      <c r="H24" s="37">
        <v>0.51400000000000001</v>
      </c>
      <c r="I24" s="37">
        <v>0.67800000000000005</v>
      </c>
      <c r="J24" s="37">
        <v>0.78800000000000003</v>
      </c>
      <c r="K24" s="37">
        <v>0.83099999999999996</v>
      </c>
      <c r="L24" s="37">
        <v>0.79900000000000004</v>
      </c>
      <c r="M24" s="37">
        <v>0.69099999999999995</v>
      </c>
      <c r="N24" s="37">
        <v>0.51400000000000001</v>
      </c>
      <c r="O24" s="37">
        <v>0.30299999999999999</v>
      </c>
      <c r="P24" s="37">
        <v>0.104</v>
      </c>
      <c r="Q24" s="37">
        <v>0</v>
      </c>
      <c r="R24" s="37">
        <v>0</v>
      </c>
      <c r="S24" s="37">
        <v>0</v>
      </c>
      <c r="T24" s="37">
        <v>0</v>
      </c>
      <c r="U24" s="37">
        <v>0</v>
      </c>
      <c r="V24" s="37">
        <v>0</v>
      </c>
      <c r="W24" s="37">
        <v>0</v>
      </c>
      <c r="X24" s="37">
        <v>0</v>
      </c>
      <c r="Y24" s="38">
        <v>0</v>
      </c>
      <c r="Z24" s="39">
        <f t="shared" si="3"/>
        <v>0.2297916666666667</v>
      </c>
      <c r="AA24" s="40">
        <f t="shared" si="4"/>
        <v>0.83099999999999996</v>
      </c>
      <c r="AB24" s="41">
        <f t="shared" si="5"/>
        <v>0</v>
      </c>
      <c r="AD24">
        <v>10</v>
      </c>
    </row>
    <row r="25" spans="1:30" ht="19.899999999999999" customHeight="1" thickBot="1" x14ac:dyDescent="0.3">
      <c r="A25" s="29">
        <f>'Tabla de datos'!A19+AD25</f>
        <v>45501.458333333299</v>
      </c>
      <c r="B25" s="30" cm="1">
        <f t="array" ref="B25:Y25">TRANSPOSE('Tabla de datos'!J203:J226)</f>
        <v>0</v>
      </c>
      <c r="C25" s="31">
        <v>0</v>
      </c>
      <c r="D25" s="31">
        <v>0</v>
      </c>
      <c r="E25" s="31">
        <v>0</v>
      </c>
      <c r="F25" s="31">
        <v>1.4E-2</v>
      </c>
      <c r="G25" s="31">
        <v>7.8E-2</v>
      </c>
      <c r="H25" s="31">
        <v>0.26900000000000002</v>
      </c>
      <c r="I25" s="31">
        <v>0.61599999999999999</v>
      </c>
      <c r="J25" s="31">
        <v>0.78</v>
      </c>
      <c r="K25" s="31">
        <v>0.80800000000000005</v>
      </c>
      <c r="L25" s="31">
        <v>0.748</v>
      </c>
      <c r="M25" s="31">
        <v>0.67100000000000004</v>
      </c>
      <c r="N25" s="31">
        <v>0.41299999999999998</v>
      </c>
      <c r="O25" s="31">
        <v>0.23799999999999999</v>
      </c>
      <c r="P25" s="31">
        <v>0.111</v>
      </c>
      <c r="Q25" s="31">
        <v>4.0000000000000001E-3</v>
      </c>
      <c r="R25" s="31">
        <v>0</v>
      </c>
      <c r="S25" s="31">
        <v>0</v>
      </c>
      <c r="T25" s="31">
        <v>0</v>
      </c>
      <c r="U25" s="31">
        <v>0</v>
      </c>
      <c r="V25" s="31">
        <v>0</v>
      </c>
      <c r="W25" s="31">
        <v>0</v>
      </c>
      <c r="X25" s="31">
        <v>0</v>
      </c>
      <c r="Y25" s="32">
        <v>0</v>
      </c>
      <c r="Z25" s="39">
        <f t="shared" si="3"/>
        <v>0.19791666666666671</v>
      </c>
      <c r="AA25" s="40">
        <f t="shared" si="4"/>
        <v>0.80800000000000005</v>
      </c>
      <c r="AB25" s="41">
        <f t="shared" si="5"/>
        <v>0</v>
      </c>
      <c r="AD25">
        <v>11</v>
      </c>
    </row>
    <row r="26" spans="1:30" ht="19.899999999999999" customHeight="1" thickBot="1" x14ac:dyDescent="0.3">
      <c r="A26" s="29">
        <f>'Tabla de datos'!A20+AD26</f>
        <v>45502.5</v>
      </c>
      <c r="B26" s="36" cm="1">
        <f t="array" ref="B26:Y26">TRANSPOSE('Tabla de datos'!J158:J181)</f>
        <v>0</v>
      </c>
      <c r="C26" s="37">
        <v>4.9000000000000002E-2</v>
      </c>
      <c r="D26" s="37">
        <v>0.29199999999999998</v>
      </c>
      <c r="E26" s="37">
        <v>0.51200000000000001</v>
      </c>
      <c r="F26" s="37">
        <v>0.68200000000000005</v>
      </c>
      <c r="G26" s="37">
        <v>0.78500000000000003</v>
      </c>
      <c r="H26" s="37">
        <v>0.82399999999999995</v>
      </c>
      <c r="I26" s="37">
        <v>0.78900000000000003</v>
      </c>
      <c r="J26" s="37">
        <v>0.68300000000000005</v>
      </c>
      <c r="K26" s="37">
        <v>0.51300000000000001</v>
      </c>
      <c r="L26" s="37">
        <v>0.30399999999999999</v>
      </c>
      <c r="M26" s="37">
        <v>0.104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7">
        <v>0</v>
      </c>
      <c r="V26" s="37">
        <v>0</v>
      </c>
      <c r="W26" s="37">
        <v>0</v>
      </c>
      <c r="X26" s="37">
        <v>0</v>
      </c>
      <c r="Y26" s="38">
        <v>0</v>
      </c>
      <c r="Z26" s="39">
        <f t="shared" si="3"/>
        <v>0.23070833333333338</v>
      </c>
      <c r="AA26" s="40">
        <f t="shared" si="4"/>
        <v>0.82399999999999995</v>
      </c>
      <c r="AB26" s="41">
        <f t="shared" si="5"/>
        <v>0</v>
      </c>
      <c r="AD26">
        <v>12</v>
      </c>
    </row>
    <row r="27" spans="1:30" ht="19.899999999999999" customHeight="1" thickBot="1" x14ac:dyDescent="0.3">
      <c r="A27" s="29">
        <f>'Tabla de datos'!A21+AD27</f>
        <v>45503.541666666701</v>
      </c>
      <c r="B27" s="36" cm="1">
        <f t="array" ref="B27:Y27">TRANSPOSE('Tabla de datos'!J182:J205)</f>
        <v>0</v>
      </c>
      <c r="C27" s="37">
        <v>1.2999999999999999E-2</v>
      </c>
      <c r="D27" s="37">
        <v>0.28000000000000003</v>
      </c>
      <c r="E27" s="37">
        <v>0.51400000000000001</v>
      </c>
      <c r="F27" s="37">
        <v>0.67800000000000005</v>
      </c>
      <c r="G27" s="37">
        <v>0.78800000000000003</v>
      </c>
      <c r="H27" s="37">
        <v>0.83099999999999996</v>
      </c>
      <c r="I27" s="37">
        <v>0.79900000000000004</v>
      </c>
      <c r="J27" s="37">
        <v>0.69099999999999995</v>
      </c>
      <c r="K27" s="37">
        <v>0.51400000000000001</v>
      </c>
      <c r="L27" s="37">
        <v>0.30299999999999999</v>
      </c>
      <c r="M27" s="37">
        <v>0.104</v>
      </c>
      <c r="N27" s="37">
        <v>0</v>
      </c>
      <c r="O27" s="37">
        <v>0</v>
      </c>
      <c r="P27" s="37">
        <v>0</v>
      </c>
      <c r="Q27" s="37">
        <v>0</v>
      </c>
      <c r="R27" s="37">
        <v>0</v>
      </c>
      <c r="S27" s="37">
        <v>0</v>
      </c>
      <c r="T27" s="37">
        <v>0</v>
      </c>
      <c r="U27" s="37">
        <v>0</v>
      </c>
      <c r="V27" s="37">
        <v>0</v>
      </c>
      <c r="W27" s="37">
        <v>0</v>
      </c>
      <c r="X27" s="37">
        <v>0</v>
      </c>
      <c r="Y27" s="38">
        <v>0</v>
      </c>
      <c r="Z27" s="39">
        <f t="shared" si="3"/>
        <v>0.2297916666666667</v>
      </c>
      <c r="AA27" s="40">
        <f t="shared" si="4"/>
        <v>0.83099999999999996</v>
      </c>
      <c r="AB27" s="41">
        <f t="shared" si="5"/>
        <v>0</v>
      </c>
      <c r="AD27">
        <v>13</v>
      </c>
    </row>
    <row r="28" spans="1:30" ht="19.899999999999999" customHeight="1" x14ac:dyDescent="0.25">
      <c r="A28" s="29">
        <f>'Tabla de datos'!A22+AD28</f>
        <v>45504.583333333299</v>
      </c>
      <c r="B28" s="30" cm="1">
        <f t="array" ref="B28:Y28">TRANSPOSE('Tabla de datos'!J206:J229)</f>
        <v>0</v>
      </c>
      <c r="C28" s="31">
        <v>1.4E-2</v>
      </c>
      <c r="D28" s="31">
        <v>7.8E-2</v>
      </c>
      <c r="E28" s="31">
        <v>0.26900000000000002</v>
      </c>
      <c r="F28" s="31">
        <v>0.61599999999999999</v>
      </c>
      <c r="G28" s="31">
        <v>0.78</v>
      </c>
      <c r="H28" s="31">
        <v>0.80800000000000005</v>
      </c>
      <c r="I28" s="31">
        <v>0.748</v>
      </c>
      <c r="J28" s="31">
        <v>0.67100000000000004</v>
      </c>
      <c r="K28" s="31">
        <v>0.41299999999999998</v>
      </c>
      <c r="L28" s="31">
        <v>0.23799999999999999</v>
      </c>
      <c r="M28" s="31">
        <v>0.111</v>
      </c>
      <c r="N28" s="31">
        <v>4.0000000000000001E-3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0</v>
      </c>
      <c r="U28" s="31">
        <v>0</v>
      </c>
      <c r="V28" s="31">
        <v>0</v>
      </c>
      <c r="W28" s="31">
        <v>0</v>
      </c>
      <c r="X28" s="31">
        <v>0</v>
      </c>
      <c r="Y28" s="32">
        <v>0</v>
      </c>
      <c r="Z28" s="39">
        <f t="shared" si="3"/>
        <v>0.19791666666666671</v>
      </c>
      <c r="AA28" s="40">
        <f t="shared" si="4"/>
        <v>0.80800000000000005</v>
      </c>
      <c r="AB28" s="41">
        <f t="shared" si="5"/>
        <v>0</v>
      </c>
      <c r="AD28">
        <v>14</v>
      </c>
    </row>
    <row r="29" spans="1:30" ht="19.899999999999999" customHeight="1" x14ac:dyDescent="0.25">
      <c r="A29" s="42" t="s">
        <v>60</v>
      </c>
      <c r="B29" s="43">
        <f>AVERAGE(B14:B28)</f>
        <v>0</v>
      </c>
      <c r="C29" s="43">
        <f t="shared" ref="C29:Y29" si="6">AVERAGE(C14:C28)</f>
        <v>5.0666666666666664E-3</v>
      </c>
      <c r="D29" s="43">
        <f t="shared" si="6"/>
        <v>4.3333333333333335E-2</v>
      </c>
      <c r="E29" s="43">
        <f t="shared" si="6"/>
        <v>8.6333333333333331E-2</v>
      </c>
      <c r="F29" s="43">
        <f t="shared" si="6"/>
        <v>0.1368</v>
      </c>
      <c r="G29" s="43">
        <f t="shared" si="6"/>
        <v>0.20020000000000002</v>
      </c>
      <c r="H29" s="43">
        <f t="shared" si="6"/>
        <v>0.25053333333333333</v>
      </c>
      <c r="I29" s="43">
        <f t="shared" si="6"/>
        <v>0.29586666666666672</v>
      </c>
      <c r="J29" s="43">
        <f t="shared" si="6"/>
        <v>0.375</v>
      </c>
      <c r="K29" s="43">
        <f t="shared" si="6"/>
        <v>0.45113333333333333</v>
      </c>
      <c r="L29" s="43">
        <f t="shared" si="6"/>
        <v>0.52280000000000004</v>
      </c>
      <c r="M29" s="43">
        <f t="shared" si="6"/>
        <v>0.59060000000000001</v>
      </c>
      <c r="N29" s="43">
        <f t="shared" si="6"/>
        <v>0.58613333333333328</v>
      </c>
      <c r="O29" s="43">
        <f t="shared" si="6"/>
        <v>0.5265333333333333</v>
      </c>
      <c r="P29" s="43">
        <f t="shared" si="6"/>
        <v>0.42866666666666664</v>
      </c>
      <c r="Q29" s="43">
        <f t="shared" si="6"/>
        <v>0.29726666666666668</v>
      </c>
      <c r="R29" s="43">
        <f t="shared" si="6"/>
        <v>0.17319999999999999</v>
      </c>
      <c r="S29" s="43">
        <f t="shared" si="6"/>
        <v>5.9799999999999992E-2</v>
      </c>
      <c r="T29" s="43">
        <f t="shared" si="6"/>
        <v>2.6666666666666668E-4</v>
      </c>
      <c r="U29" s="43">
        <f t="shared" si="6"/>
        <v>0</v>
      </c>
      <c r="V29" s="43">
        <f t="shared" si="6"/>
        <v>0</v>
      </c>
      <c r="W29" s="43">
        <f t="shared" si="6"/>
        <v>0</v>
      </c>
      <c r="X29" s="43">
        <f t="shared" si="6"/>
        <v>0</v>
      </c>
      <c r="Y29" s="43">
        <f t="shared" si="6"/>
        <v>0</v>
      </c>
      <c r="Z29" s="46"/>
      <c r="AA29" s="46"/>
      <c r="AB29" s="47"/>
    </row>
    <row r="30" spans="1:30" ht="19.899999999999999" customHeight="1" x14ac:dyDescent="0.25">
      <c r="A30" s="48" t="s">
        <v>61</v>
      </c>
      <c r="B30" s="39">
        <f>MAX(B14:B28)</f>
        <v>0</v>
      </c>
      <c r="C30" s="39">
        <f t="shared" ref="C30:Y30" si="7">MAX(C14:C28)</f>
        <v>4.9000000000000002E-2</v>
      </c>
      <c r="D30" s="39">
        <f t="shared" si="7"/>
        <v>0.29199999999999998</v>
      </c>
      <c r="E30" s="39">
        <f t="shared" si="7"/>
        <v>0.51400000000000001</v>
      </c>
      <c r="F30" s="39">
        <f t="shared" si="7"/>
        <v>0.68200000000000005</v>
      </c>
      <c r="G30" s="39">
        <f t="shared" si="7"/>
        <v>0.78800000000000003</v>
      </c>
      <c r="H30" s="39">
        <f t="shared" si="7"/>
        <v>0.83099999999999996</v>
      </c>
      <c r="I30" s="39">
        <f t="shared" si="7"/>
        <v>0.79900000000000004</v>
      </c>
      <c r="J30" s="39">
        <f t="shared" si="7"/>
        <v>0.78800000000000003</v>
      </c>
      <c r="K30" s="39">
        <f t="shared" si="7"/>
        <v>0.83099999999999996</v>
      </c>
      <c r="L30" s="39">
        <f t="shared" si="7"/>
        <v>0.79900000000000004</v>
      </c>
      <c r="M30" s="39">
        <f t="shared" si="7"/>
        <v>0.78800000000000003</v>
      </c>
      <c r="N30" s="39">
        <f t="shared" si="7"/>
        <v>0.83099999999999996</v>
      </c>
      <c r="O30" s="39">
        <f t="shared" si="7"/>
        <v>0.79900000000000004</v>
      </c>
      <c r="P30" s="39">
        <f t="shared" si="7"/>
        <v>0.69099999999999995</v>
      </c>
      <c r="Q30" s="39">
        <f t="shared" si="7"/>
        <v>0.51400000000000001</v>
      </c>
      <c r="R30" s="39">
        <f t="shared" si="7"/>
        <v>0.30399999999999999</v>
      </c>
      <c r="S30" s="39">
        <f t="shared" si="7"/>
        <v>0.111</v>
      </c>
      <c r="T30" s="39">
        <f t="shared" si="7"/>
        <v>4.0000000000000001E-3</v>
      </c>
      <c r="U30" s="39">
        <f t="shared" si="7"/>
        <v>0</v>
      </c>
      <c r="V30" s="39">
        <f t="shared" si="7"/>
        <v>0</v>
      </c>
      <c r="W30" s="39">
        <f t="shared" si="7"/>
        <v>0</v>
      </c>
      <c r="X30" s="39">
        <f t="shared" si="7"/>
        <v>0</v>
      </c>
      <c r="Y30" s="39">
        <f t="shared" si="7"/>
        <v>0</v>
      </c>
      <c r="Z30" s="46"/>
      <c r="AA30" s="47"/>
      <c r="AB30" s="47"/>
    </row>
    <row r="31" spans="1:30" ht="19.899999999999999" customHeight="1" thickBot="1" x14ac:dyDescent="0.3">
      <c r="A31" s="49" t="s">
        <v>62</v>
      </c>
      <c r="B31" s="50">
        <f>MIN(B14:B28)</f>
        <v>0</v>
      </c>
      <c r="C31" s="50">
        <f t="shared" ref="C31:Y31" si="8">MIN(C14:C28)</f>
        <v>0</v>
      </c>
      <c r="D31" s="50">
        <f t="shared" si="8"/>
        <v>0</v>
      </c>
      <c r="E31" s="50">
        <f t="shared" si="8"/>
        <v>0</v>
      </c>
      <c r="F31" s="50">
        <f t="shared" si="8"/>
        <v>0</v>
      </c>
      <c r="G31" s="50">
        <f t="shared" si="8"/>
        <v>0</v>
      </c>
      <c r="H31" s="50">
        <f t="shared" si="8"/>
        <v>0</v>
      </c>
      <c r="I31" s="50">
        <f t="shared" si="8"/>
        <v>0</v>
      </c>
      <c r="J31" s="50">
        <f t="shared" si="8"/>
        <v>2.8000000000000001E-2</v>
      </c>
      <c r="K31" s="50">
        <f t="shared" si="8"/>
        <v>0.11</v>
      </c>
      <c r="L31" s="50">
        <f t="shared" si="8"/>
        <v>0.23799999999999999</v>
      </c>
      <c r="M31" s="50">
        <f t="shared" si="8"/>
        <v>0.104</v>
      </c>
      <c r="N31" s="50">
        <f t="shared" si="8"/>
        <v>0</v>
      </c>
      <c r="O31" s="50">
        <f t="shared" si="8"/>
        <v>0</v>
      </c>
      <c r="P31" s="50">
        <f t="shared" si="8"/>
        <v>0</v>
      </c>
      <c r="Q31" s="50">
        <f t="shared" si="8"/>
        <v>0</v>
      </c>
      <c r="R31" s="50">
        <f t="shared" si="8"/>
        <v>0</v>
      </c>
      <c r="S31" s="50">
        <f t="shared" si="8"/>
        <v>0</v>
      </c>
      <c r="T31" s="50">
        <f t="shared" si="8"/>
        <v>0</v>
      </c>
      <c r="U31" s="50">
        <f t="shared" si="8"/>
        <v>0</v>
      </c>
      <c r="V31" s="50">
        <f t="shared" si="8"/>
        <v>0</v>
      </c>
      <c r="W31" s="50">
        <f t="shared" si="8"/>
        <v>0</v>
      </c>
      <c r="X31" s="50">
        <f t="shared" si="8"/>
        <v>0</v>
      </c>
      <c r="Y31" s="50">
        <f t="shared" si="8"/>
        <v>0</v>
      </c>
      <c r="Z31" s="46"/>
      <c r="AA31" s="47"/>
      <c r="AB31" s="47"/>
    </row>
    <row r="32" spans="1:30" x14ac:dyDescent="0.25">
      <c r="A32" s="63" t="s">
        <v>63</v>
      </c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</row>
    <row r="33" spans="1:28" x14ac:dyDescent="0.25">
      <c r="A33" s="16" t="s">
        <v>64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</sheetData>
  <mergeCells count="5">
    <mergeCell ref="A1:AB1"/>
    <mergeCell ref="F10:G10"/>
    <mergeCell ref="F11:G11"/>
    <mergeCell ref="F12:G12"/>
    <mergeCell ref="A32:AB32"/>
  </mergeCells>
  <pageMargins left="0.15" right="0.15" top="0.75" bottom="0.75" header="0.3" footer="0.3"/>
  <pageSetup paperSize="9" scale="75" fitToHeight="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DA42C-B6CB-4D37-AAA3-C9A44F166890}">
  <sheetPr>
    <pageSetUpPr fitToPage="1"/>
  </sheetPr>
  <dimension ref="A1:AD33"/>
  <sheetViews>
    <sheetView tabSelected="1" topLeftCell="A4" workbookViewId="0">
      <selection activeCell="A29" sqref="A29"/>
    </sheetView>
  </sheetViews>
  <sheetFormatPr defaultColWidth="11.42578125" defaultRowHeight="15" x14ac:dyDescent="0.25"/>
  <cols>
    <col min="1" max="1" width="11.85546875" customWidth="1"/>
    <col min="2" max="5" width="6.7109375" customWidth="1"/>
    <col min="6" max="6" width="6.5703125" customWidth="1"/>
    <col min="7" max="20" width="6.7109375" customWidth="1"/>
    <col min="21" max="21" width="7.140625" customWidth="1"/>
    <col min="22" max="26" width="6.7109375" customWidth="1"/>
    <col min="27" max="27" width="6.28515625" customWidth="1"/>
    <col min="28" max="28" width="6" bestFit="1" customWidth="1"/>
  </cols>
  <sheetData>
    <row r="1" spans="1:30" x14ac:dyDescent="0.25">
      <c r="A1" s="62" t="s">
        <v>77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</row>
    <row r="2" spans="1:30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4" spans="1:30" x14ac:dyDescent="0.25">
      <c r="A4" s="11" t="s">
        <v>38</v>
      </c>
      <c r="E4" s="12" t="s">
        <v>39</v>
      </c>
      <c r="F4" s="13" t="s">
        <v>40</v>
      </c>
      <c r="Q4" s="11" t="s">
        <v>41</v>
      </c>
      <c r="R4" s="11"/>
      <c r="U4" s="13" t="str">
        <f>": "&amp;'Tabla de datos'!B3</f>
        <v>: 17 al 31 de julio</v>
      </c>
    </row>
    <row r="5" spans="1:30" x14ac:dyDescent="0.25">
      <c r="A5" s="11" t="s">
        <v>42</v>
      </c>
      <c r="E5" s="12" t="s">
        <v>39</v>
      </c>
      <c r="F5" s="13" t="str">
        <f>'Tabla de datos'!B1</f>
        <v>EMCA-02</v>
      </c>
      <c r="Q5" s="11" t="s">
        <v>43</v>
      </c>
      <c r="R5" s="11"/>
      <c r="U5" t="s">
        <v>44</v>
      </c>
    </row>
    <row r="6" spans="1:30" x14ac:dyDescent="0.25">
      <c r="A6" s="11" t="s">
        <v>45</v>
      </c>
      <c r="E6" s="12" t="s">
        <v>39</v>
      </c>
      <c r="F6" t="str">
        <f>'Tabla de datos'!B2</f>
        <v>IESTP - FRANCISCO DE PAULA GONZALES VIGIL</v>
      </c>
      <c r="Q6" s="11" t="s">
        <v>46</v>
      </c>
      <c r="R6" s="11"/>
      <c r="U6" s="13" t="s">
        <v>47</v>
      </c>
    </row>
    <row r="7" spans="1:30" x14ac:dyDescent="0.25">
      <c r="A7" s="11" t="s">
        <v>48</v>
      </c>
      <c r="E7" s="12" t="s">
        <v>39</v>
      </c>
      <c r="F7" s="13" t="s">
        <v>7</v>
      </c>
      <c r="Q7" s="11" t="s">
        <v>49</v>
      </c>
      <c r="R7" s="11"/>
      <c r="U7" s="13" t="s">
        <v>50</v>
      </c>
    </row>
    <row r="8" spans="1:30" x14ac:dyDescent="0.25">
      <c r="A8" s="11" t="s">
        <v>51</v>
      </c>
      <c r="E8" s="12" t="s">
        <v>39</v>
      </c>
      <c r="F8" s="22" t="s">
        <v>98</v>
      </c>
      <c r="Q8" s="11" t="s">
        <v>52</v>
      </c>
      <c r="R8" s="11"/>
      <c r="U8" s="13" t="s">
        <v>78</v>
      </c>
    </row>
    <row r="9" spans="1:30" x14ac:dyDescent="0.25">
      <c r="A9" s="11" t="s">
        <v>54</v>
      </c>
      <c r="E9" s="12"/>
      <c r="Q9" s="11" t="s">
        <v>55</v>
      </c>
      <c r="R9" s="11"/>
      <c r="U9" s="13" t="s">
        <v>79</v>
      </c>
    </row>
    <row r="10" spans="1:30" x14ac:dyDescent="0.25">
      <c r="C10" s="11" t="s">
        <v>57</v>
      </c>
      <c r="E10" s="12" t="s">
        <v>39</v>
      </c>
      <c r="F10" s="60">
        <f>Temp!F10</f>
        <v>368367</v>
      </c>
      <c r="G10" s="60"/>
      <c r="Q10" s="11"/>
      <c r="R10" s="11"/>
      <c r="U10" s="13"/>
    </row>
    <row r="11" spans="1:30" ht="15.75" x14ac:dyDescent="0.25">
      <c r="C11" s="11" t="s">
        <v>58</v>
      </c>
      <c r="E11" s="12" t="s">
        <v>39</v>
      </c>
      <c r="F11" s="60">
        <f>Temp!F11</f>
        <v>8010120</v>
      </c>
      <c r="G11" s="60"/>
      <c r="I11" s="14"/>
      <c r="J11" s="15"/>
      <c r="K11" s="15"/>
      <c r="L11" s="15"/>
      <c r="M11" s="15"/>
    </row>
    <row r="12" spans="1:30" ht="15.75" thickBot="1" x14ac:dyDescent="0.3">
      <c r="A12" s="11"/>
      <c r="C12" s="11"/>
      <c r="E12" s="12"/>
      <c r="F12" s="60"/>
      <c r="G12" s="60"/>
      <c r="Q12" s="11"/>
      <c r="R12" s="11"/>
      <c r="U12" s="13"/>
    </row>
    <row r="13" spans="1:30" ht="19.899999999999999" customHeight="1" thickBot="1" x14ac:dyDescent="0.3">
      <c r="A13" s="24"/>
      <c r="B13" s="25">
        <f t="array" ref="B13:Y13">TRANSPOSE([1]DATA!B11:B34)</f>
        <v>4.0000000000000702</v>
      </c>
      <c r="C13" s="25">
        <v>4.0416666666667398</v>
      </c>
      <c r="D13" s="25">
        <v>4.0833333333334103</v>
      </c>
      <c r="E13" s="25">
        <v>4.1250000000000702</v>
      </c>
      <c r="F13" s="25">
        <v>4.1666666666667398</v>
      </c>
      <c r="G13" s="25">
        <v>4.2083333333334103</v>
      </c>
      <c r="H13" s="25">
        <v>4.2500000000000702</v>
      </c>
      <c r="I13" s="25">
        <v>4.2916666666667398</v>
      </c>
      <c r="J13" s="25">
        <v>4.3333333333334103</v>
      </c>
      <c r="K13" s="25">
        <v>4.3750000000000702</v>
      </c>
      <c r="L13" s="25">
        <v>4.4166666666667398</v>
      </c>
      <c r="M13" s="25">
        <v>4.4583333333334103</v>
      </c>
      <c r="N13" s="25">
        <v>4.5000000000000702</v>
      </c>
      <c r="O13" s="25">
        <v>4.5416666666667398</v>
      </c>
      <c r="P13" s="25">
        <v>4.5833333333334103</v>
      </c>
      <c r="Q13" s="25">
        <v>4.6250000000000702</v>
      </c>
      <c r="R13" s="25">
        <v>4.6666666666667398</v>
      </c>
      <c r="S13" s="25">
        <v>4.7083333333334103</v>
      </c>
      <c r="T13" s="25">
        <v>4.7500000000000702</v>
      </c>
      <c r="U13" s="25">
        <v>4.7916666666667398</v>
      </c>
      <c r="V13" s="25">
        <v>4.8333333333334103</v>
      </c>
      <c r="W13" s="25">
        <v>4.8750000000000702</v>
      </c>
      <c r="X13" s="25">
        <v>4.9166666666667398</v>
      </c>
      <c r="Y13" s="25">
        <v>4.9583333333334103</v>
      </c>
      <c r="Z13" s="26" t="s">
        <v>60</v>
      </c>
      <c r="AA13" s="27" t="s">
        <v>61</v>
      </c>
      <c r="AB13" s="28" t="s">
        <v>62</v>
      </c>
    </row>
    <row r="14" spans="1:30" ht="19.899999999999999" customHeight="1" thickBot="1" x14ac:dyDescent="0.3">
      <c r="A14" s="29">
        <f>'Tabla de datos'!A8+AD14</f>
        <v>45490</v>
      </c>
      <c r="B14" s="30" cm="1">
        <f t="array" ref="B14:Y14">TRANSPOSE('Tabla de datos'!D8:D31)</f>
        <v>943.47619999999995</v>
      </c>
      <c r="C14" s="31">
        <v>943.39649999999995</v>
      </c>
      <c r="D14" s="31">
        <v>943.37429999999995</v>
      </c>
      <c r="E14" s="31">
        <v>943.29390000000001</v>
      </c>
      <c r="F14" s="31">
        <v>943.23249999999996</v>
      </c>
      <c r="G14" s="31">
        <v>943.30110000000002</v>
      </c>
      <c r="H14" s="31">
        <v>943.58600000000001</v>
      </c>
      <c r="I14" s="31">
        <v>944.09400000000005</v>
      </c>
      <c r="J14" s="31">
        <v>944.50720000000001</v>
      </c>
      <c r="K14" s="31">
        <v>945.05820000000006</v>
      </c>
      <c r="L14" s="31">
        <v>945.10140000000001</v>
      </c>
      <c r="M14" s="31">
        <v>945.1377</v>
      </c>
      <c r="N14" s="31">
        <v>944.71299999999997</v>
      </c>
      <c r="O14" s="31">
        <v>943.98810000000003</v>
      </c>
      <c r="P14" s="31">
        <v>943.46789999999999</v>
      </c>
      <c r="Q14" s="31">
        <v>943.32380000000001</v>
      </c>
      <c r="R14" s="31">
        <v>943.29359999999997</v>
      </c>
      <c r="S14" s="31">
        <v>943.71770000000004</v>
      </c>
      <c r="T14" s="31">
        <v>944.7319</v>
      </c>
      <c r="U14" s="31">
        <v>945.63710000000003</v>
      </c>
      <c r="V14" s="31">
        <v>946.0779</v>
      </c>
      <c r="W14" s="31">
        <v>946.27869999999996</v>
      </c>
      <c r="X14" s="31">
        <v>946.49189999999999</v>
      </c>
      <c r="Y14" s="32">
        <v>946.57560000000001</v>
      </c>
      <c r="Z14" s="33">
        <f t="shared" ref="Z14:Z22" si="0">AVERAGE(B14:Y14)</f>
        <v>944.41067499999997</v>
      </c>
      <c r="AA14" s="34">
        <f t="shared" ref="AA14:AA22" si="1">MAX(B14:Y14)</f>
        <v>946.57560000000001</v>
      </c>
      <c r="AB14" s="35">
        <f t="shared" ref="AB14:AB22" si="2">MIN(B14:Y14 )</f>
        <v>943.23249999999996</v>
      </c>
      <c r="AD14">
        <v>0</v>
      </c>
    </row>
    <row r="15" spans="1:30" ht="19.899999999999999" customHeight="1" thickBot="1" x14ac:dyDescent="0.3">
      <c r="A15" s="29">
        <f>'Tabla de datos'!A9+AD15</f>
        <v>45491.041666666701</v>
      </c>
      <c r="B15" s="36" cm="1">
        <f t="array" ref="B15:Y15">TRANSPOSE('Tabla de datos'!D32:D55)</f>
        <v>946.43949999999995</v>
      </c>
      <c r="C15" s="37">
        <v>946.16489999999999</v>
      </c>
      <c r="D15" s="37">
        <v>945.56790000000001</v>
      </c>
      <c r="E15" s="37">
        <v>945.1318</v>
      </c>
      <c r="F15" s="37">
        <v>945.5634</v>
      </c>
      <c r="G15" s="37">
        <v>945.55319999999995</v>
      </c>
      <c r="H15" s="37">
        <v>945.4796</v>
      </c>
      <c r="I15" s="37">
        <v>945.56359999999995</v>
      </c>
      <c r="J15" s="37">
        <v>945.57180000000005</v>
      </c>
      <c r="K15" s="37">
        <v>946.30719999999997</v>
      </c>
      <c r="L15" s="37">
        <v>946.26279999999997</v>
      </c>
      <c r="M15" s="37">
        <v>946.23130000000003</v>
      </c>
      <c r="N15" s="37">
        <v>945.48789999999997</v>
      </c>
      <c r="O15" s="37">
        <v>944.75959999999998</v>
      </c>
      <c r="P15" s="37">
        <v>944.36329999999998</v>
      </c>
      <c r="Q15" s="37">
        <v>944.07809999999995</v>
      </c>
      <c r="R15" s="37">
        <v>943.87369999999999</v>
      </c>
      <c r="S15" s="37">
        <v>943.88670000000002</v>
      </c>
      <c r="T15" s="37">
        <v>944.49379999999996</v>
      </c>
      <c r="U15" s="37">
        <v>944.8913</v>
      </c>
      <c r="V15" s="37">
        <v>945.12009999999998</v>
      </c>
      <c r="W15" s="37">
        <v>945.31200000000001</v>
      </c>
      <c r="X15" s="37">
        <v>945.46939999999995</v>
      </c>
      <c r="Y15" s="38">
        <v>945.38210000000004</v>
      </c>
      <c r="Z15" s="39">
        <f t="shared" si="0"/>
        <v>945.28979166666659</v>
      </c>
      <c r="AA15" s="40">
        <f t="shared" si="1"/>
        <v>946.43949999999995</v>
      </c>
      <c r="AB15" s="41">
        <f t="shared" si="2"/>
        <v>943.87369999999999</v>
      </c>
      <c r="AD15">
        <v>1</v>
      </c>
    </row>
    <row r="16" spans="1:30" ht="19.899999999999999" customHeight="1" thickBot="1" x14ac:dyDescent="0.3">
      <c r="A16" s="29">
        <f>'Tabla de datos'!A10+AD16</f>
        <v>45492.083333333299</v>
      </c>
      <c r="B16" s="36" cm="1">
        <f t="array" ref="B16:Y16">TRANSPOSE('Tabla de datos'!D56:D79)</f>
        <v>945.80619999999999</v>
      </c>
      <c r="C16" s="37">
        <v>945.58860000000004</v>
      </c>
      <c r="D16" s="37">
        <v>945.41930000000002</v>
      </c>
      <c r="E16" s="37">
        <v>944.86490000000003</v>
      </c>
      <c r="F16" s="37">
        <v>944.58040000000005</v>
      </c>
      <c r="G16" s="37">
        <v>944.50070000000005</v>
      </c>
      <c r="H16" s="37">
        <v>943.75530000000003</v>
      </c>
      <c r="I16" s="37">
        <v>944.61059999999998</v>
      </c>
      <c r="J16" s="37">
        <v>945.43259999999998</v>
      </c>
      <c r="K16" s="37">
        <v>945.94759999999997</v>
      </c>
      <c r="L16" s="37">
        <v>946.63350000000003</v>
      </c>
      <c r="M16" s="37">
        <v>946.29930000000002</v>
      </c>
      <c r="N16" s="37">
        <v>944.93910000000005</v>
      </c>
      <c r="O16" s="37">
        <v>944.24519999999995</v>
      </c>
      <c r="P16" s="37">
        <v>943.74149999999997</v>
      </c>
      <c r="Q16" s="37">
        <v>943.66070000000002</v>
      </c>
      <c r="R16" s="37">
        <v>943.98680000000002</v>
      </c>
      <c r="S16" s="37">
        <v>944.55160000000001</v>
      </c>
      <c r="T16" s="37">
        <v>945.17430000000002</v>
      </c>
      <c r="U16" s="37">
        <v>945.22490000000005</v>
      </c>
      <c r="V16" s="37">
        <v>945.62779999999998</v>
      </c>
      <c r="W16" s="37">
        <v>945.50570000000005</v>
      </c>
      <c r="X16" s="37">
        <v>945.50490000000002</v>
      </c>
      <c r="Y16" s="38">
        <v>945.43520000000001</v>
      </c>
      <c r="Z16" s="39">
        <f t="shared" si="0"/>
        <v>945.04319583333324</v>
      </c>
      <c r="AA16" s="40">
        <f t="shared" si="1"/>
        <v>946.63350000000003</v>
      </c>
      <c r="AB16" s="41">
        <f t="shared" si="2"/>
        <v>943.66070000000002</v>
      </c>
      <c r="AD16">
        <v>2</v>
      </c>
    </row>
    <row r="17" spans="1:30" ht="19.899999999999999" customHeight="1" thickBot="1" x14ac:dyDescent="0.3">
      <c r="A17" s="29">
        <f>'Tabla de datos'!A11+AD17</f>
        <v>45493.125</v>
      </c>
      <c r="B17" s="36" cm="1">
        <f t="array" ref="B17:Y17">TRANSPOSE('Tabla de datos'!D80:D103)</f>
        <v>945.6028</v>
      </c>
      <c r="C17" s="37">
        <v>945.63379999999995</v>
      </c>
      <c r="D17" s="37">
        <v>944.83730000000003</v>
      </c>
      <c r="E17" s="37">
        <v>944.44529999999997</v>
      </c>
      <c r="F17" s="37">
        <v>943.91010000000006</v>
      </c>
      <c r="G17" s="37">
        <v>944.178</v>
      </c>
      <c r="H17" s="37">
        <v>944.7758</v>
      </c>
      <c r="I17" s="37">
        <v>945.53309999999999</v>
      </c>
      <c r="J17" s="37">
        <v>946.17790000000002</v>
      </c>
      <c r="K17" s="37">
        <v>946.82479999999998</v>
      </c>
      <c r="L17" s="37">
        <v>947.59230000000002</v>
      </c>
      <c r="M17" s="37">
        <v>947.91020000000003</v>
      </c>
      <c r="N17" s="37">
        <v>947.23069999999996</v>
      </c>
      <c r="O17" s="37">
        <v>946.4905</v>
      </c>
      <c r="P17" s="37">
        <v>946.07629999999995</v>
      </c>
      <c r="Q17" s="37">
        <v>946.10159999999996</v>
      </c>
      <c r="R17" s="37">
        <v>945.86879999999996</v>
      </c>
      <c r="S17" s="37">
        <v>946.54380000000003</v>
      </c>
      <c r="T17" s="37">
        <v>947.43020000000001</v>
      </c>
      <c r="U17" s="37">
        <v>947.64409999999998</v>
      </c>
      <c r="V17" s="37">
        <v>948.35440000000006</v>
      </c>
      <c r="W17" s="37">
        <v>948.4058</v>
      </c>
      <c r="X17" s="37">
        <v>948.17740000000003</v>
      </c>
      <c r="Y17" s="38">
        <v>947.7989</v>
      </c>
      <c r="Z17" s="39">
        <f t="shared" si="0"/>
        <v>946.39766250000014</v>
      </c>
      <c r="AA17" s="40">
        <f t="shared" si="1"/>
        <v>948.4058</v>
      </c>
      <c r="AB17" s="41">
        <f t="shared" si="2"/>
        <v>943.91010000000006</v>
      </c>
      <c r="AD17">
        <v>3</v>
      </c>
    </row>
    <row r="18" spans="1:30" ht="19.899999999999999" customHeight="1" thickBot="1" x14ac:dyDescent="0.3">
      <c r="A18" s="29">
        <f>'Tabla de datos'!A12+AD18</f>
        <v>45494.166666666701</v>
      </c>
      <c r="B18" s="30" cm="1">
        <f t="array" ref="B18:Y18">TRANSPOSE('Tabla de datos'!D104:D127)</f>
        <v>947.50019999999995</v>
      </c>
      <c r="C18" s="31">
        <v>947.30740000000003</v>
      </c>
      <c r="D18" s="31">
        <v>946.66849999999999</v>
      </c>
      <c r="E18" s="31">
        <v>946.09789999999998</v>
      </c>
      <c r="F18" s="31">
        <v>945.76009999999997</v>
      </c>
      <c r="G18" s="31">
        <v>945.98540000000003</v>
      </c>
      <c r="H18" s="31">
        <v>945.98609999999996</v>
      </c>
      <c r="I18" s="31">
        <v>946.02110000000005</v>
      </c>
      <c r="J18" s="31">
        <v>946.43560000000002</v>
      </c>
      <c r="K18" s="31">
        <v>946.92250000000001</v>
      </c>
      <c r="L18" s="31">
        <v>947.25220000000002</v>
      </c>
      <c r="M18" s="31">
        <v>947.11040000000003</v>
      </c>
      <c r="N18" s="31">
        <v>946.56039999999996</v>
      </c>
      <c r="O18" s="31">
        <v>945.79499999999996</v>
      </c>
      <c r="P18" s="31">
        <v>944.95050000000003</v>
      </c>
      <c r="Q18" s="31">
        <v>944.57230000000004</v>
      </c>
      <c r="R18" s="31">
        <v>944.44640000000004</v>
      </c>
      <c r="S18" s="31">
        <v>944.45809999999994</v>
      </c>
      <c r="T18" s="31">
        <v>944.75490000000002</v>
      </c>
      <c r="U18" s="31">
        <v>944.822</v>
      </c>
      <c r="V18" s="31">
        <v>944.95809999999994</v>
      </c>
      <c r="W18" s="31">
        <v>944.77980000000002</v>
      </c>
      <c r="X18" s="31">
        <v>944.69669999999996</v>
      </c>
      <c r="Y18" s="32">
        <v>944.58590000000004</v>
      </c>
      <c r="Z18" s="39">
        <f t="shared" si="0"/>
        <v>945.76781250000022</v>
      </c>
      <c r="AA18" s="40">
        <f t="shared" si="1"/>
        <v>947.50019999999995</v>
      </c>
      <c r="AB18" s="41">
        <f t="shared" si="2"/>
        <v>944.44640000000004</v>
      </c>
      <c r="AD18">
        <v>4</v>
      </c>
    </row>
    <row r="19" spans="1:30" ht="19.899999999999999" customHeight="1" thickBot="1" x14ac:dyDescent="0.3">
      <c r="A19" s="29">
        <f>'Tabla de datos'!A13+AD19</f>
        <v>45495.208333333299</v>
      </c>
      <c r="B19" s="36" cm="1">
        <f t="array" ref="B19:Y19">TRANSPOSE('Tabla de datos'!D128:D151)</f>
        <v>944.02430000000004</v>
      </c>
      <c r="C19" s="37">
        <v>944.12270000000001</v>
      </c>
      <c r="D19" s="37">
        <v>943.67909999999995</v>
      </c>
      <c r="E19" s="37">
        <v>943.24959999999999</v>
      </c>
      <c r="F19" s="37">
        <v>943.04079999999999</v>
      </c>
      <c r="G19" s="37">
        <v>942.90300000000002</v>
      </c>
      <c r="H19" s="37">
        <v>943.23929999999996</v>
      </c>
      <c r="I19" s="37">
        <v>943.55039999999997</v>
      </c>
      <c r="J19" s="37">
        <v>944.35239999999999</v>
      </c>
      <c r="K19" s="37">
        <v>945.07479999999998</v>
      </c>
      <c r="L19" s="37">
        <v>945.47209999999995</v>
      </c>
      <c r="M19" s="37">
        <v>945.4144</v>
      </c>
      <c r="N19" s="37">
        <v>944.75429999999994</v>
      </c>
      <c r="O19" s="37">
        <v>944.06020000000001</v>
      </c>
      <c r="P19" s="37">
        <v>943.07860000000005</v>
      </c>
      <c r="Q19" s="37">
        <v>943.11040000000003</v>
      </c>
      <c r="R19" s="37">
        <v>943.65700000000004</v>
      </c>
      <c r="S19" s="37">
        <v>944.3057</v>
      </c>
      <c r="T19" s="37">
        <v>945.08900000000006</v>
      </c>
      <c r="U19" s="37">
        <v>945.53899999999999</v>
      </c>
      <c r="V19" s="37">
        <v>946.03660000000002</v>
      </c>
      <c r="W19" s="37">
        <v>946.19539999999995</v>
      </c>
      <c r="X19" s="37">
        <v>946.26969999999994</v>
      </c>
      <c r="Y19" s="38">
        <v>946.68650000000002</v>
      </c>
      <c r="Z19" s="39">
        <f t="shared" si="0"/>
        <v>944.45438750000005</v>
      </c>
      <c r="AA19" s="40">
        <f t="shared" si="1"/>
        <v>946.68650000000002</v>
      </c>
      <c r="AB19" s="41">
        <f t="shared" si="2"/>
        <v>942.90300000000002</v>
      </c>
      <c r="AD19">
        <v>5</v>
      </c>
    </row>
    <row r="20" spans="1:30" ht="19.899999999999999" customHeight="1" thickBot="1" x14ac:dyDescent="0.3">
      <c r="A20" s="29">
        <f>'Tabla de datos'!A14+AD20</f>
        <v>45496.25</v>
      </c>
      <c r="B20" s="36" cm="1">
        <f t="array" ref="B20:Y20">TRANSPOSE('Tabla de datos'!D152:D175)</f>
        <v>946.76949999999999</v>
      </c>
      <c r="C20" s="37">
        <v>946.60749999999996</v>
      </c>
      <c r="D20" s="37">
        <v>946.32230000000004</v>
      </c>
      <c r="E20" s="37">
        <v>945.94550000000004</v>
      </c>
      <c r="F20" s="37">
        <v>945.29769999999996</v>
      </c>
      <c r="G20" s="37">
        <v>944.88699999999994</v>
      </c>
      <c r="H20" s="37">
        <v>944.8057</v>
      </c>
      <c r="I20" s="37">
        <v>945.38279999999997</v>
      </c>
      <c r="J20" s="37">
        <v>945.93759999999997</v>
      </c>
      <c r="K20" s="37">
        <v>946.74300000000005</v>
      </c>
      <c r="L20" s="37">
        <v>947.28340000000003</v>
      </c>
      <c r="M20" s="37">
        <v>947.22680000000003</v>
      </c>
      <c r="N20" s="37">
        <v>947.06290000000001</v>
      </c>
      <c r="O20" s="37">
        <v>946.87049999999999</v>
      </c>
      <c r="P20" s="37">
        <v>946.18650000000002</v>
      </c>
      <c r="Q20" s="37">
        <v>945.89800000000002</v>
      </c>
      <c r="R20" s="37">
        <v>945.86300000000006</v>
      </c>
      <c r="S20" s="37">
        <v>945.94899999999996</v>
      </c>
      <c r="T20" s="37">
        <v>946.45749999999998</v>
      </c>
      <c r="U20" s="37">
        <v>947.04110000000003</v>
      </c>
      <c r="V20" s="37">
        <v>947.49159999999995</v>
      </c>
      <c r="W20" s="37">
        <v>947.71400000000006</v>
      </c>
      <c r="X20" s="37">
        <v>947.95500000000004</v>
      </c>
      <c r="Y20" s="38">
        <v>947.84289999999999</v>
      </c>
      <c r="Z20" s="39">
        <f t="shared" si="0"/>
        <v>946.48086666666677</v>
      </c>
      <c r="AA20" s="40">
        <f t="shared" si="1"/>
        <v>947.95500000000004</v>
      </c>
      <c r="AB20" s="41">
        <f t="shared" si="2"/>
        <v>944.8057</v>
      </c>
      <c r="AD20">
        <v>6</v>
      </c>
    </row>
    <row r="21" spans="1:30" ht="19.899999999999999" customHeight="1" thickBot="1" x14ac:dyDescent="0.3">
      <c r="A21" s="29">
        <f>'Tabla de datos'!A15+AD21</f>
        <v>45497.291666666701</v>
      </c>
      <c r="B21" s="36" cm="1">
        <f t="array" ref="B21:Y21">TRANSPOSE('Tabla de datos'!D176:D199)</f>
        <v>947.43100000000004</v>
      </c>
      <c r="C21" s="37">
        <v>947.18529999999998</v>
      </c>
      <c r="D21" s="37">
        <v>946.69399999999996</v>
      </c>
      <c r="E21" s="37">
        <v>946.44529999999997</v>
      </c>
      <c r="F21" s="37">
        <v>946.60469999999998</v>
      </c>
      <c r="G21" s="37">
        <v>947.0847</v>
      </c>
      <c r="H21" s="37">
        <v>947.37300000000005</v>
      </c>
      <c r="I21" s="37">
        <v>947.72220000000004</v>
      </c>
      <c r="J21" s="37">
        <v>947.9556</v>
      </c>
      <c r="K21" s="37">
        <v>948.37379999999996</v>
      </c>
      <c r="L21" s="37">
        <v>948.15290000000005</v>
      </c>
      <c r="M21" s="37">
        <v>947.83439999999996</v>
      </c>
      <c r="N21" s="37">
        <v>947.87779999999998</v>
      </c>
      <c r="O21" s="37">
        <v>947.2115</v>
      </c>
      <c r="P21" s="37">
        <v>946.71109999999999</v>
      </c>
      <c r="Q21" s="37">
        <v>946.62189999999998</v>
      </c>
      <c r="R21" s="37">
        <v>946.654</v>
      </c>
      <c r="S21" s="37">
        <v>946.97860000000003</v>
      </c>
      <c r="T21" s="37">
        <v>946.88059999999996</v>
      </c>
      <c r="U21" s="37">
        <v>947.11379999999997</v>
      </c>
      <c r="V21" s="37">
        <v>947.18790000000001</v>
      </c>
      <c r="W21" s="37">
        <v>947.5625</v>
      </c>
      <c r="X21" s="37">
        <v>947.44420000000002</v>
      </c>
      <c r="Y21" s="38">
        <v>947.47580000000005</v>
      </c>
      <c r="Z21" s="39">
        <f t="shared" si="0"/>
        <v>947.27402500000005</v>
      </c>
      <c r="AA21" s="40">
        <f t="shared" si="1"/>
        <v>948.37379999999996</v>
      </c>
      <c r="AB21" s="41">
        <f t="shared" si="2"/>
        <v>946.44529999999997</v>
      </c>
      <c r="AD21">
        <v>7</v>
      </c>
    </row>
    <row r="22" spans="1:30" ht="19.899999999999999" customHeight="1" thickBot="1" x14ac:dyDescent="0.3">
      <c r="A22" s="29">
        <f>'Tabla de datos'!A16+AD22</f>
        <v>45498.333333333299</v>
      </c>
      <c r="B22" s="30" cm="1">
        <f t="array" ref="B22:Y22">TRANSPOSE('Tabla de datos'!D200:D223)</f>
        <v>947.98990000000003</v>
      </c>
      <c r="C22" s="31">
        <v>947.39760000000001</v>
      </c>
      <c r="D22" s="31">
        <v>947.05669999999998</v>
      </c>
      <c r="E22" s="31">
        <v>946.74570000000006</v>
      </c>
      <c r="F22" s="31">
        <v>946.46659999999997</v>
      </c>
      <c r="G22" s="31">
        <v>946.37819999999999</v>
      </c>
      <c r="H22" s="31">
        <v>946.57550000000003</v>
      </c>
      <c r="I22" s="31">
        <v>946.83370000000002</v>
      </c>
      <c r="J22" s="31">
        <v>947.77340000000004</v>
      </c>
      <c r="K22" s="31">
        <v>948.45529999999997</v>
      </c>
      <c r="L22" s="31">
        <v>948.61779999999999</v>
      </c>
      <c r="M22" s="31">
        <v>948.096</v>
      </c>
      <c r="N22" s="31">
        <v>947.08309999999994</v>
      </c>
      <c r="O22" s="31">
        <v>945.80409999999995</v>
      </c>
      <c r="P22" s="31">
        <v>945.06619999999998</v>
      </c>
      <c r="Q22" s="31">
        <v>945.05200000000002</v>
      </c>
      <c r="R22" s="31">
        <v>945.35379999999998</v>
      </c>
      <c r="S22" s="31">
        <v>945.47490000000005</v>
      </c>
      <c r="T22" s="31">
        <v>946.37519999999995</v>
      </c>
      <c r="U22" s="31">
        <v>947.0847</v>
      </c>
      <c r="V22" s="31">
        <v>947.89580000000001</v>
      </c>
      <c r="W22" s="31">
        <v>948.17880000000002</v>
      </c>
      <c r="X22" s="31">
        <v>947.93010000000004</v>
      </c>
      <c r="Y22" s="32">
        <v>947.76009999999997</v>
      </c>
      <c r="Z22" s="39">
        <f t="shared" si="0"/>
        <v>946.97688333333326</v>
      </c>
      <c r="AA22" s="40">
        <f t="shared" si="1"/>
        <v>948.61779999999999</v>
      </c>
      <c r="AB22" s="41">
        <f t="shared" si="2"/>
        <v>945.05200000000002</v>
      </c>
      <c r="AD22">
        <v>8</v>
      </c>
    </row>
    <row r="23" spans="1:30" ht="19.899999999999999" customHeight="1" thickBot="1" x14ac:dyDescent="0.3">
      <c r="A23" s="29">
        <f>'Tabla de datos'!A17+AD23</f>
        <v>45499.375</v>
      </c>
      <c r="B23" s="36" cm="1">
        <f t="array" ref="B23:Y23">TRANSPOSE('Tabla de datos'!D155:D178)</f>
        <v>945.94550000000004</v>
      </c>
      <c r="C23" s="37">
        <v>945.29769999999996</v>
      </c>
      <c r="D23" s="37">
        <v>944.88699999999994</v>
      </c>
      <c r="E23" s="37">
        <v>944.8057</v>
      </c>
      <c r="F23" s="37">
        <v>945.38279999999997</v>
      </c>
      <c r="G23" s="37">
        <v>945.93759999999997</v>
      </c>
      <c r="H23" s="37">
        <v>946.74300000000005</v>
      </c>
      <c r="I23" s="37">
        <v>947.28340000000003</v>
      </c>
      <c r="J23" s="37">
        <v>947.22680000000003</v>
      </c>
      <c r="K23" s="37">
        <v>947.06290000000001</v>
      </c>
      <c r="L23" s="37">
        <v>946.87049999999999</v>
      </c>
      <c r="M23" s="37">
        <v>946.18650000000002</v>
      </c>
      <c r="N23" s="37">
        <v>945.89800000000002</v>
      </c>
      <c r="O23" s="37">
        <v>945.86300000000006</v>
      </c>
      <c r="P23" s="37">
        <v>945.94899999999996</v>
      </c>
      <c r="Q23" s="37">
        <v>946.45749999999998</v>
      </c>
      <c r="R23" s="37">
        <v>947.04110000000003</v>
      </c>
      <c r="S23" s="37">
        <v>947.49159999999995</v>
      </c>
      <c r="T23" s="37">
        <v>947.71400000000006</v>
      </c>
      <c r="U23" s="37">
        <v>947.95500000000004</v>
      </c>
      <c r="V23" s="37">
        <v>947.84289999999999</v>
      </c>
      <c r="W23" s="37">
        <v>947.43100000000004</v>
      </c>
      <c r="X23" s="37">
        <v>947.18529999999998</v>
      </c>
      <c r="Y23" s="38">
        <v>946.69399999999996</v>
      </c>
      <c r="Z23" s="39">
        <f t="shared" ref="Z23:Z28" si="3">AVERAGE(B23:Y23)</f>
        <v>946.5479916666668</v>
      </c>
      <c r="AA23" s="40">
        <f t="shared" ref="AA23:AA28" si="4">MAX(B23:Y23)</f>
        <v>947.95500000000004</v>
      </c>
      <c r="AB23" s="41">
        <f t="shared" ref="AB23:AB28" si="5">MIN(B23:Y23 )</f>
        <v>944.8057</v>
      </c>
      <c r="AD23">
        <v>9</v>
      </c>
    </row>
    <row r="24" spans="1:30" ht="19.899999999999999" customHeight="1" thickBot="1" x14ac:dyDescent="0.3">
      <c r="A24" s="29">
        <f>'Tabla de datos'!A18+AD24</f>
        <v>45500.416666666701</v>
      </c>
      <c r="B24" s="36" cm="1">
        <f t="array" ref="B24:Y24">TRANSPOSE('Tabla de datos'!D179:D202)</f>
        <v>946.44529999999997</v>
      </c>
      <c r="C24" s="37">
        <v>946.60469999999998</v>
      </c>
      <c r="D24" s="37">
        <v>947.0847</v>
      </c>
      <c r="E24" s="37">
        <v>947.37300000000005</v>
      </c>
      <c r="F24" s="37">
        <v>947.72220000000004</v>
      </c>
      <c r="G24" s="37">
        <v>947.9556</v>
      </c>
      <c r="H24" s="37">
        <v>948.37379999999996</v>
      </c>
      <c r="I24" s="37">
        <v>948.15290000000005</v>
      </c>
      <c r="J24" s="37">
        <v>947.83439999999996</v>
      </c>
      <c r="K24" s="37">
        <v>947.87779999999998</v>
      </c>
      <c r="L24" s="37">
        <v>947.2115</v>
      </c>
      <c r="M24" s="37">
        <v>946.71109999999999</v>
      </c>
      <c r="N24" s="37">
        <v>946.62189999999998</v>
      </c>
      <c r="O24" s="37">
        <v>946.654</v>
      </c>
      <c r="P24" s="37">
        <v>946.97860000000003</v>
      </c>
      <c r="Q24" s="37">
        <v>946.88059999999996</v>
      </c>
      <c r="R24" s="37">
        <v>947.11379999999997</v>
      </c>
      <c r="S24" s="37">
        <v>947.18790000000001</v>
      </c>
      <c r="T24" s="37">
        <v>947.5625</v>
      </c>
      <c r="U24" s="37">
        <v>947.44420000000002</v>
      </c>
      <c r="V24" s="37">
        <v>947.47580000000005</v>
      </c>
      <c r="W24" s="37">
        <v>947.98990000000003</v>
      </c>
      <c r="X24" s="37">
        <v>947.39760000000001</v>
      </c>
      <c r="Y24" s="38">
        <v>947.05669999999998</v>
      </c>
      <c r="Z24" s="39">
        <f t="shared" si="3"/>
        <v>947.32127083333353</v>
      </c>
      <c r="AA24" s="40">
        <f t="shared" si="4"/>
        <v>948.37379999999996</v>
      </c>
      <c r="AB24" s="41">
        <f t="shared" si="5"/>
        <v>946.44529999999997</v>
      </c>
      <c r="AD24">
        <v>10</v>
      </c>
    </row>
    <row r="25" spans="1:30" ht="19.899999999999999" customHeight="1" thickBot="1" x14ac:dyDescent="0.3">
      <c r="A25" s="29">
        <f>'Tabla de datos'!A19+AD25</f>
        <v>45501.458333333299</v>
      </c>
      <c r="B25" s="30" cm="1">
        <f t="array" ref="B25:Y25">TRANSPOSE('Tabla de datos'!D203:D226)</f>
        <v>946.74570000000006</v>
      </c>
      <c r="C25" s="31">
        <v>946.46659999999997</v>
      </c>
      <c r="D25" s="31">
        <v>946.37819999999999</v>
      </c>
      <c r="E25" s="31">
        <v>946.57550000000003</v>
      </c>
      <c r="F25" s="31">
        <v>946.83370000000002</v>
      </c>
      <c r="G25" s="31">
        <v>947.77340000000004</v>
      </c>
      <c r="H25" s="31">
        <v>948.45529999999997</v>
      </c>
      <c r="I25" s="31">
        <v>948.61779999999999</v>
      </c>
      <c r="J25" s="31">
        <v>948.096</v>
      </c>
      <c r="K25" s="31">
        <v>947.08309999999994</v>
      </c>
      <c r="L25" s="31">
        <v>945.80409999999995</v>
      </c>
      <c r="M25" s="31">
        <v>945.06619999999998</v>
      </c>
      <c r="N25" s="31">
        <v>945.05200000000002</v>
      </c>
      <c r="O25" s="31">
        <v>945.35379999999998</v>
      </c>
      <c r="P25" s="31">
        <v>945.47490000000005</v>
      </c>
      <c r="Q25" s="31">
        <v>946.37519999999995</v>
      </c>
      <c r="R25" s="31">
        <v>947.0847</v>
      </c>
      <c r="S25" s="31">
        <v>947.89580000000001</v>
      </c>
      <c r="T25" s="31">
        <v>948.17880000000002</v>
      </c>
      <c r="U25" s="31">
        <v>947.93010000000004</v>
      </c>
      <c r="V25" s="31">
        <v>947.76009999999997</v>
      </c>
      <c r="W25" s="31">
        <v>947.36099999999999</v>
      </c>
      <c r="X25" s="31">
        <v>947.01</v>
      </c>
      <c r="Y25" s="32">
        <v>946.822</v>
      </c>
      <c r="Z25" s="39">
        <f t="shared" si="3"/>
        <v>946.92475000000002</v>
      </c>
      <c r="AA25" s="40">
        <f t="shared" si="4"/>
        <v>948.61779999999999</v>
      </c>
      <c r="AB25" s="41">
        <f t="shared" si="5"/>
        <v>945.05200000000002</v>
      </c>
      <c r="AD25">
        <v>11</v>
      </c>
    </row>
    <row r="26" spans="1:30" ht="19.899999999999999" customHeight="1" thickBot="1" x14ac:dyDescent="0.3">
      <c r="A26" s="29">
        <f>'Tabla de datos'!A20+AD26</f>
        <v>45502.5</v>
      </c>
      <c r="B26" s="36" cm="1">
        <f t="array" ref="B26:Y26">TRANSPOSE('Tabla de datos'!D158:D181)</f>
        <v>944.8057</v>
      </c>
      <c r="C26" s="37">
        <v>945.38279999999997</v>
      </c>
      <c r="D26" s="37">
        <v>945.93759999999997</v>
      </c>
      <c r="E26" s="37">
        <v>946.74300000000005</v>
      </c>
      <c r="F26" s="37">
        <v>947.28340000000003</v>
      </c>
      <c r="G26" s="37">
        <v>947.22680000000003</v>
      </c>
      <c r="H26" s="37">
        <v>947.06290000000001</v>
      </c>
      <c r="I26" s="37">
        <v>946.87049999999999</v>
      </c>
      <c r="J26" s="37">
        <v>946.18650000000002</v>
      </c>
      <c r="K26" s="37">
        <v>945.89800000000002</v>
      </c>
      <c r="L26" s="37">
        <v>945.86300000000006</v>
      </c>
      <c r="M26" s="37">
        <v>945.94899999999996</v>
      </c>
      <c r="N26" s="37">
        <v>946.45749999999998</v>
      </c>
      <c r="O26" s="37">
        <v>947.04110000000003</v>
      </c>
      <c r="P26" s="37">
        <v>947.49159999999995</v>
      </c>
      <c r="Q26" s="37">
        <v>947.71400000000006</v>
      </c>
      <c r="R26" s="37">
        <v>947.95500000000004</v>
      </c>
      <c r="S26" s="37">
        <v>947.84289999999999</v>
      </c>
      <c r="T26" s="37">
        <v>947.43100000000004</v>
      </c>
      <c r="U26" s="37">
        <v>947.18529999999998</v>
      </c>
      <c r="V26" s="37">
        <v>946.69399999999996</v>
      </c>
      <c r="W26" s="37">
        <v>946.44529999999997</v>
      </c>
      <c r="X26" s="37">
        <v>946.60469999999998</v>
      </c>
      <c r="Y26" s="38">
        <v>947.0847</v>
      </c>
      <c r="Z26" s="39">
        <f t="shared" si="3"/>
        <v>946.71484583333324</v>
      </c>
      <c r="AA26" s="40">
        <f t="shared" si="4"/>
        <v>947.95500000000004</v>
      </c>
      <c r="AB26" s="41">
        <f t="shared" si="5"/>
        <v>944.8057</v>
      </c>
      <c r="AD26">
        <v>12</v>
      </c>
    </row>
    <row r="27" spans="1:30" ht="19.899999999999999" customHeight="1" thickBot="1" x14ac:dyDescent="0.3">
      <c r="A27" s="29">
        <f>'Tabla de datos'!A21+AD27</f>
        <v>45503.541666666701</v>
      </c>
      <c r="B27" s="36" cm="1">
        <f t="array" ref="B27:Y27">TRANSPOSE('Tabla de datos'!D182:D205)</f>
        <v>947.37300000000005</v>
      </c>
      <c r="C27" s="37">
        <v>947.72220000000004</v>
      </c>
      <c r="D27" s="37">
        <v>947.9556</v>
      </c>
      <c r="E27" s="37">
        <v>948.37379999999996</v>
      </c>
      <c r="F27" s="37">
        <v>948.15290000000005</v>
      </c>
      <c r="G27" s="37">
        <v>947.83439999999996</v>
      </c>
      <c r="H27" s="37">
        <v>947.87779999999998</v>
      </c>
      <c r="I27" s="37">
        <v>947.2115</v>
      </c>
      <c r="J27" s="37">
        <v>946.71109999999999</v>
      </c>
      <c r="K27" s="37">
        <v>946.62189999999998</v>
      </c>
      <c r="L27" s="37">
        <v>946.654</v>
      </c>
      <c r="M27" s="37">
        <v>946.97860000000003</v>
      </c>
      <c r="N27" s="37">
        <v>946.88059999999996</v>
      </c>
      <c r="O27" s="37">
        <v>947.11379999999997</v>
      </c>
      <c r="P27" s="37">
        <v>947.18790000000001</v>
      </c>
      <c r="Q27" s="37">
        <v>947.5625</v>
      </c>
      <c r="R27" s="37">
        <v>947.44420000000002</v>
      </c>
      <c r="S27" s="37">
        <v>947.47580000000005</v>
      </c>
      <c r="T27" s="37">
        <v>947.98990000000003</v>
      </c>
      <c r="U27" s="37">
        <v>947.39760000000001</v>
      </c>
      <c r="V27" s="37">
        <v>947.05669999999998</v>
      </c>
      <c r="W27" s="37">
        <v>946.74570000000006</v>
      </c>
      <c r="X27" s="37">
        <v>946.46659999999997</v>
      </c>
      <c r="Y27" s="38">
        <v>946.37819999999999</v>
      </c>
      <c r="Z27" s="39">
        <f t="shared" si="3"/>
        <v>947.29859583333337</v>
      </c>
      <c r="AA27" s="40">
        <f t="shared" si="4"/>
        <v>948.37379999999996</v>
      </c>
      <c r="AB27" s="41">
        <f t="shared" si="5"/>
        <v>946.37819999999999</v>
      </c>
      <c r="AD27">
        <v>13</v>
      </c>
    </row>
    <row r="28" spans="1:30" ht="19.899999999999999" customHeight="1" x14ac:dyDescent="0.25">
      <c r="A28" s="29">
        <f>'Tabla de datos'!A22+AD28</f>
        <v>45504.583333333299</v>
      </c>
      <c r="B28" s="30" cm="1">
        <f t="array" ref="B28:Y28">TRANSPOSE('Tabla de datos'!D206:D229)</f>
        <v>946.57550000000003</v>
      </c>
      <c r="C28" s="31">
        <v>946.83370000000002</v>
      </c>
      <c r="D28" s="31">
        <v>947.77340000000004</v>
      </c>
      <c r="E28" s="31">
        <v>948.45529999999997</v>
      </c>
      <c r="F28" s="31">
        <v>948.61779999999999</v>
      </c>
      <c r="G28" s="31">
        <v>948.096</v>
      </c>
      <c r="H28" s="31">
        <v>947.08309999999994</v>
      </c>
      <c r="I28" s="31">
        <v>945.80409999999995</v>
      </c>
      <c r="J28" s="31">
        <v>945.06619999999998</v>
      </c>
      <c r="K28" s="31">
        <v>945.05200000000002</v>
      </c>
      <c r="L28" s="31">
        <v>945.35379999999998</v>
      </c>
      <c r="M28" s="31">
        <v>945.47490000000005</v>
      </c>
      <c r="N28" s="31">
        <v>946.37519999999995</v>
      </c>
      <c r="O28" s="31">
        <v>947.0847</v>
      </c>
      <c r="P28" s="31">
        <v>947.89580000000001</v>
      </c>
      <c r="Q28" s="31">
        <v>948.17880000000002</v>
      </c>
      <c r="R28" s="31">
        <v>947.93010000000004</v>
      </c>
      <c r="S28" s="31">
        <v>947.76009999999997</v>
      </c>
      <c r="T28" s="31">
        <v>947.36099999999999</v>
      </c>
      <c r="U28" s="31">
        <v>947.01</v>
      </c>
      <c r="V28" s="31">
        <v>946.822</v>
      </c>
      <c r="W28" s="31">
        <v>946.06399999999996</v>
      </c>
      <c r="X28" s="31">
        <v>944.83299999999997</v>
      </c>
      <c r="Y28" s="32">
        <v>945.02880000000005</v>
      </c>
      <c r="Z28" s="39">
        <f t="shared" si="3"/>
        <v>946.77205416666641</v>
      </c>
      <c r="AA28" s="40">
        <f t="shared" si="4"/>
        <v>948.61779999999999</v>
      </c>
      <c r="AB28" s="41">
        <f t="shared" si="5"/>
        <v>944.83299999999997</v>
      </c>
      <c r="AD28">
        <v>14</v>
      </c>
    </row>
    <row r="29" spans="1:30" ht="19.899999999999999" customHeight="1" x14ac:dyDescent="0.25">
      <c r="A29" s="42" t="s">
        <v>60</v>
      </c>
      <c r="B29" s="43">
        <f>AVERAGE(B14:B28)</f>
        <v>946.19535333333329</v>
      </c>
      <c r="C29" s="43">
        <f t="shared" ref="C29:Y29" si="6">AVERAGE(C14:C28)</f>
        <v>946.11413333333314</v>
      </c>
      <c r="D29" s="43">
        <f t="shared" si="6"/>
        <v>945.97572666666645</v>
      </c>
      <c r="E29" s="43">
        <f t="shared" si="6"/>
        <v>945.90308000000005</v>
      </c>
      <c r="F29" s="43">
        <f t="shared" si="6"/>
        <v>945.89660666666657</v>
      </c>
      <c r="G29" s="43">
        <f t="shared" si="6"/>
        <v>945.97300666666661</v>
      </c>
      <c r="H29" s="43">
        <f t="shared" si="6"/>
        <v>946.07814666666673</v>
      </c>
      <c r="I29" s="43">
        <f t="shared" si="6"/>
        <v>946.21678000000009</v>
      </c>
      <c r="J29" s="43">
        <f t="shared" si="6"/>
        <v>946.35100666666665</v>
      </c>
      <c r="K29" s="43">
        <f t="shared" si="6"/>
        <v>946.62019333333342</v>
      </c>
      <c r="L29" s="43">
        <f t="shared" si="6"/>
        <v>946.67502000000002</v>
      </c>
      <c r="M29" s="43">
        <f t="shared" si="6"/>
        <v>946.50845333333336</v>
      </c>
      <c r="N29" s="43">
        <f t="shared" si="6"/>
        <v>946.19962666666663</v>
      </c>
      <c r="O29" s="43">
        <f t="shared" si="6"/>
        <v>945.88900666666655</v>
      </c>
      <c r="P29" s="43">
        <f t="shared" si="6"/>
        <v>945.6413133333333</v>
      </c>
      <c r="Q29" s="43">
        <f t="shared" si="6"/>
        <v>945.70582666666678</v>
      </c>
      <c r="R29" s="43">
        <f t="shared" si="6"/>
        <v>945.83773333333329</v>
      </c>
      <c r="S29" s="43">
        <f t="shared" si="6"/>
        <v>946.10134666666659</v>
      </c>
      <c r="T29" s="43">
        <f t="shared" si="6"/>
        <v>946.50830666666684</v>
      </c>
      <c r="U29" s="43">
        <f t="shared" si="6"/>
        <v>946.66134666666653</v>
      </c>
      <c r="V29" s="43">
        <f t="shared" si="6"/>
        <v>946.82677999999987</v>
      </c>
      <c r="W29" s="43">
        <f t="shared" si="6"/>
        <v>946.7979733333334</v>
      </c>
      <c r="X29" s="43">
        <f t="shared" si="6"/>
        <v>946.62909999999999</v>
      </c>
      <c r="Y29" s="43">
        <f t="shared" si="6"/>
        <v>946.57382666666649</v>
      </c>
      <c r="Z29" s="46"/>
      <c r="AA29" s="46"/>
      <c r="AB29" s="47"/>
    </row>
    <row r="30" spans="1:30" ht="19.899999999999999" customHeight="1" x14ac:dyDescent="0.25">
      <c r="A30" s="48" t="s">
        <v>61</v>
      </c>
      <c r="B30" s="39">
        <f>MAX(B14:B28)</f>
        <v>947.98990000000003</v>
      </c>
      <c r="C30" s="39">
        <f t="shared" ref="C30:Y30" si="7">MAX(C14:C28)</f>
        <v>947.72220000000004</v>
      </c>
      <c r="D30" s="39">
        <f t="shared" si="7"/>
        <v>947.9556</v>
      </c>
      <c r="E30" s="39">
        <f t="shared" si="7"/>
        <v>948.45529999999997</v>
      </c>
      <c r="F30" s="39">
        <f t="shared" si="7"/>
        <v>948.61779999999999</v>
      </c>
      <c r="G30" s="39">
        <f t="shared" si="7"/>
        <v>948.096</v>
      </c>
      <c r="H30" s="39">
        <f t="shared" si="7"/>
        <v>948.45529999999997</v>
      </c>
      <c r="I30" s="39">
        <f t="shared" si="7"/>
        <v>948.61779999999999</v>
      </c>
      <c r="J30" s="39">
        <f t="shared" si="7"/>
        <v>948.096</v>
      </c>
      <c r="K30" s="39">
        <f t="shared" si="7"/>
        <v>948.45529999999997</v>
      </c>
      <c r="L30" s="39">
        <f t="shared" si="7"/>
        <v>948.61779999999999</v>
      </c>
      <c r="M30" s="39">
        <f t="shared" si="7"/>
        <v>948.096</v>
      </c>
      <c r="N30" s="39">
        <f t="shared" si="7"/>
        <v>947.87779999999998</v>
      </c>
      <c r="O30" s="39">
        <f t="shared" si="7"/>
        <v>947.2115</v>
      </c>
      <c r="P30" s="39">
        <f t="shared" si="7"/>
        <v>947.89580000000001</v>
      </c>
      <c r="Q30" s="39">
        <f t="shared" si="7"/>
        <v>948.17880000000002</v>
      </c>
      <c r="R30" s="39">
        <f t="shared" si="7"/>
        <v>947.95500000000004</v>
      </c>
      <c r="S30" s="39">
        <f t="shared" si="7"/>
        <v>947.89580000000001</v>
      </c>
      <c r="T30" s="39">
        <f t="shared" si="7"/>
        <v>948.17880000000002</v>
      </c>
      <c r="U30" s="39">
        <f t="shared" si="7"/>
        <v>947.95500000000004</v>
      </c>
      <c r="V30" s="39">
        <f t="shared" si="7"/>
        <v>948.35440000000006</v>
      </c>
      <c r="W30" s="39">
        <f t="shared" si="7"/>
        <v>948.4058</v>
      </c>
      <c r="X30" s="39">
        <f t="shared" si="7"/>
        <v>948.17740000000003</v>
      </c>
      <c r="Y30" s="39">
        <f t="shared" si="7"/>
        <v>947.84289999999999</v>
      </c>
      <c r="Z30" s="46"/>
      <c r="AA30" s="47"/>
      <c r="AB30" s="47"/>
    </row>
    <row r="31" spans="1:30" ht="19.899999999999999" customHeight="1" thickBot="1" x14ac:dyDescent="0.3">
      <c r="A31" s="49" t="s">
        <v>62</v>
      </c>
      <c r="B31" s="50">
        <f>MIN(B14:B28)</f>
        <v>943.47619999999995</v>
      </c>
      <c r="C31" s="50">
        <f t="shared" ref="C31:Y31" si="8">MIN(C14:C28)</f>
        <v>943.39649999999995</v>
      </c>
      <c r="D31" s="50">
        <f t="shared" si="8"/>
        <v>943.37429999999995</v>
      </c>
      <c r="E31" s="50">
        <f t="shared" si="8"/>
        <v>943.24959999999999</v>
      </c>
      <c r="F31" s="50">
        <f t="shared" si="8"/>
        <v>943.04079999999999</v>
      </c>
      <c r="G31" s="50">
        <f t="shared" si="8"/>
        <v>942.90300000000002</v>
      </c>
      <c r="H31" s="50">
        <f t="shared" si="8"/>
        <v>943.23929999999996</v>
      </c>
      <c r="I31" s="50">
        <f t="shared" si="8"/>
        <v>943.55039999999997</v>
      </c>
      <c r="J31" s="50">
        <f t="shared" si="8"/>
        <v>944.35239999999999</v>
      </c>
      <c r="K31" s="50">
        <f t="shared" si="8"/>
        <v>945.05200000000002</v>
      </c>
      <c r="L31" s="50">
        <f t="shared" si="8"/>
        <v>945.10140000000001</v>
      </c>
      <c r="M31" s="50">
        <f t="shared" si="8"/>
        <v>945.06619999999998</v>
      </c>
      <c r="N31" s="50">
        <f t="shared" si="8"/>
        <v>944.71299999999997</v>
      </c>
      <c r="O31" s="50">
        <f t="shared" si="8"/>
        <v>943.98810000000003</v>
      </c>
      <c r="P31" s="50">
        <f t="shared" si="8"/>
        <v>943.07860000000005</v>
      </c>
      <c r="Q31" s="50">
        <f t="shared" si="8"/>
        <v>943.11040000000003</v>
      </c>
      <c r="R31" s="50">
        <f t="shared" si="8"/>
        <v>943.29359999999997</v>
      </c>
      <c r="S31" s="50">
        <f t="shared" si="8"/>
        <v>943.71770000000004</v>
      </c>
      <c r="T31" s="50">
        <f t="shared" si="8"/>
        <v>944.49379999999996</v>
      </c>
      <c r="U31" s="50">
        <f t="shared" si="8"/>
        <v>944.822</v>
      </c>
      <c r="V31" s="50">
        <f t="shared" si="8"/>
        <v>944.95809999999994</v>
      </c>
      <c r="W31" s="50">
        <f t="shared" si="8"/>
        <v>944.77980000000002</v>
      </c>
      <c r="X31" s="50">
        <f t="shared" si="8"/>
        <v>944.69669999999996</v>
      </c>
      <c r="Y31" s="50">
        <f t="shared" si="8"/>
        <v>944.58590000000004</v>
      </c>
      <c r="Z31" s="46"/>
      <c r="AA31" s="47"/>
      <c r="AB31" s="47"/>
    </row>
    <row r="32" spans="1:30" x14ac:dyDescent="0.25">
      <c r="A32" s="63" t="s">
        <v>63</v>
      </c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</row>
    <row r="33" spans="1:28" x14ac:dyDescent="0.25">
      <c r="A33" s="16" t="s">
        <v>64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</sheetData>
  <mergeCells count="5">
    <mergeCell ref="A1:AB1"/>
    <mergeCell ref="F10:G10"/>
    <mergeCell ref="F11:G11"/>
    <mergeCell ref="F12:G12"/>
    <mergeCell ref="A32:AB32"/>
  </mergeCells>
  <pageMargins left="0.15" right="0.15" top="0.75" bottom="0.75" header="0.3" footer="0.3"/>
  <pageSetup paperSize="9" scale="75" fitToHeight="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5B708-1276-46FC-975E-8388A871728D}">
  <sheetPr>
    <pageSetUpPr fitToPage="1"/>
  </sheetPr>
  <dimension ref="A1:AD33"/>
  <sheetViews>
    <sheetView tabSelected="1" topLeftCell="A4" workbookViewId="0">
      <selection activeCell="A29" sqref="A29"/>
    </sheetView>
  </sheetViews>
  <sheetFormatPr defaultColWidth="11.42578125" defaultRowHeight="15" x14ac:dyDescent="0.25"/>
  <cols>
    <col min="1" max="1" width="11.85546875" customWidth="1"/>
    <col min="2" max="5" width="6.7109375" customWidth="1"/>
    <col min="6" max="6" width="6.5703125" customWidth="1"/>
    <col min="7" max="20" width="6.7109375" customWidth="1"/>
    <col min="21" max="21" width="7.140625" customWidth="1"/>
    <col min="22" max="26" width="6.7109375" customWidth="1"/>
    <col min="27" max="27" width="6.28515625" customWidth="1"/>
    <col min="28" max="28" width="6" bestFit="1" customWidth="1"/>
  </cols>
  <sheetData>
    <row r="1" spans="1:30" x14ac:dyDescent="0.25">
      <c r="A1" s="62" t="s">
        <v>81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</row>
    <row r="2" spans="1:30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4" spans="1:30" x14ac:dyDescent="0.25">
      <c r="A4" s="11" t="s">
        <v>38</v>
      </c>
      <c r="E4" s="12" t="s">
        <v>39</v>
      </c>
      <c r="F4" s="13" t="s">
        <v>40</v>
      </c>
      <c r="Q4" s="11" t="s">
        <v>41</v>
      </c>
      <c r="R4" s="11"/>
      <c r="U4" s="13" t="str">
        <f>": "&amp;'Tabla de datos'!B3</f>
        <v>: 17 al 31 de julio</v>
      </c>
    </row>
    <row r="5" spans="1:30" x14ac:dyDescent="0.25">
      <c r="A5" s="11" t="s">
        <v>42</v>
      </c>
      <c r="E5" s="12" t="s">
        <v>39</v>
      </c>
      <c r="F5" s="13" t="str">
        <f>'Tabla de datos'!B1</f>
        <v>EMCA-02</v>
      </c>
      <c r="Q5" s="11" t="s">
        <v>43</v>
      </c>
      <c r="R5" s="11"/>
      <c r="U5" t="s">
        <v>44</v>
      </c>
    </row>
    <row r="6" spans="1:30" x14ac:dyDescent="0.25">
      <c r="A6" s="11" t="s">
        <v>45</v>
      </c>
      <c r="E6" s="12" t="s">
        <v>39</v>
      </c>
      <c r="F6" t="str">
        <f>'Tabla de datos'!B2</f>
        <v>IESTP - FRANCISCO DE PAULA GONZALES VIGIL</v>
      </c>
      <c r="Q6" s="11" t="s">
        <v>46</v>
      </c>
      <c r="R6" s="11"/>
      <c r="U6" s="13" t="s">
        <v>47</v>
      </c>
    </row>
    <row r="7" spans="1:30" x14ac:dyDescent="0.25">
      <c r="A7" s="11" t="s">
        <v>48</v>
      </c>
      <c r="E7" s="12" t="s">
        <v>39</v>
      </c>
      <c r="F7" t="s">
        <v>33</v>
      </c>
      <c r="Q7" s="11" t="s">
        <v>49</v>
      </c>
      <c r="R7" s="11"/>
      <c r="U7" s="13" t="s">
        <v>50</v>
      </c>
    </row>
    <row r="8" spans="1:30" x14ac:dyDescent="0.25">
      <c r="A8" s="11" t="s">
        <v>51</v>
      </c>
      <c r="E8" s="12" t="s">
        <v>39</v>
      </c>
      <c r="F8" s="22" t="s">
        <v>98</v>
      </c>
      <c r="Q8" s="11" t="s">
        <v>52</v>
      </c>
      <c r="R8" s="11"/>
      <c r="U8" s="13" t="s">
        <v>82</v>
      </c>
    </row>
    <row r="9" spans="1:30" x14ac:dyDescent="0.25">
      <c r="A9" s="11" t="s">
        <v>54</v>
      </c>
      <c r="E9" s="12"/>
      <c r="Q9" s="11" t="s">
        <v>55</v>
      </c>
      <c r="R9" s="11"/>
      <c r="U9" s="13" t="s">
        <v>84</v>
      </c>
    </row>
    <row r="10" spans="1:30" x14ac:dyDescent="0.25">
      <c r="C10" s="11" t="s">
        <v>57</v>
      </c>
      <c r="E10" s="12" t="s">
        <v>39</v>
      </c>
      <c r="F10" s="60">
        <f>Temp!F10</f>
        <v>368367</v>
      </c>
      <c r="G10" s="60"/>
      <c r="Q10" s="11"/>
      <c r="R10" s="11"/>
      <c r="U10" s="13"/>
    </row>
    <row r="11" spans="1:30" ht="15.75" x14ac:dyDescent="0.25">
      <c r="C11" s="11" t="s">
        <v>58</v>
      </c>
      <c r="E11" s="12" t="s">
        <v>39</v>
      </c>
      <c r="F11" s="60">
        <f>Temp!F11</f>
        <v>8010120</v>
      </c>
      <c r="G11" s="60"/>
      <c r="I11" s="14"/>
      <c r="J11" s="15"/>
      <c r="K11" s="15"/>
      <c r="L11" s="15"/>
      <c r="M11" s="15"/>
    </row>
    <row r="12" spans="1:30" ht="15.75" thickBot="1" x14ac:dyDescent="0.3">
      <c r="A12" s="11"/>
      <c r="C12" s="11"/>
      <c r="E12" s="12"/>
      <c r="F12" s="60"/>
      <c r="G12" s="60"/>
      <c r="Q12" s="11"/>
      <c r="R12" s="11"/>
      <c r="U12" s="13"/>
    </row>
    <row r="13" spans="1:30" ht="19.899999999999999" customHeight="1" thickBot="1" x14ac:dyDescent="0.3">
      <c r="A13" s="24"/>
      <c r="B13" s="25">
        <f t="array" ref="B13:Y13">TRANSPOSE([1]DATA!B11:B34)</f>
        <v>4.0000000000000702</v>
      </c>
      <c r="C13" s="25">
        <v>4.0416666666667398</v>
      </c>
      <c r="D13" s="25">
        <v>4.0833333333334103</v>
      </c>
      <c r="E13" s="25">
        <v>4.1250000000000702</v>
      </c>
      <c r="F13" s="25">
        <v>4.1666666666667398</v>
      </c>
      <c r="G13" s="25">
        <v>4.2083333333334103</v>
      </c>
      <c r="H13" s="25">
        <v>4.2500000000000702</v>
      </c>
      <c r="I13" s="25">
        <v>4.2916666666667398</v>
      </c>
      <c r="J13" s="25">
        <v>4.3333333333334103</v>
      </c>
      <c r="K13" s="25">
        <v>4.3750000000000702</v>
      </c>
      <c r="L13" s="25">
        <v>4.4166666666667398</v>
      </c>
      <c r="M13" s="25">
        <v>4.4583333333334103</v>
      </c>
      <c r="N13" s="25">
        <v>4.5000000000000702</v>
      </c>
      <c r="O13" s="25">
        <v>4.5416666666667398</v>
      </c>
      <c r="P13" s="25">
        <v>4.5833333333334103</v>
      </c>
      <c r="Q13" s="25">
        <v>4.6250000000000702</v>
      </c>
      <c r="R13" s="25">
        <v>4.6666666666667398</v>
      </c>
      <c r="S13" s="25">
        <v>4.7083333333334103</v>
      </c>
      <c r="T13" s="25">
        <v>4.7500000000000702</v>
      </c>
      <c r="U13" s="25">
        <v>4.7916666666667398</v>
      </c>
      <c r="V13" s="25">
        <v>4.8333333333334103</v>
      </c>
      <c r="W13" s="25">
        <v>4.8750000000000702</v>
      </c>
      <c r="X13" s="25">
        <v>4.9166666666667398</v>
      </c>
      <c r="Y13" s="25">
        <v>4.9583333333334103</v>
      </c>
      <c r="Z13" s="26" t="s">
        <v>60</v>
      </c>
      <c r="AA13" s="27" t="s">
        <v>61</v>
      </c>
      <c r="AB13" s="28" t="s">
        <v>62</v>
      </c>
    </row>
    <row r="14" spans="1:30" ht="19.899999999999999" customHeight="1" thickBot="1" x14ac:dyDescent="0.3">
      <c r="A14" s="29">
        <f>'Tabla de datos'!A8+AD14</f>
        <v>45490</v>
      </c>
      <c r="B14" s="30" cm="1">
        <f t="array" ref="B14:Y14">TRANSPOSE('Tabla de datos'!C8:C31)</f>
        <v>39.997599999999998</v>
      </c>
      <c r="C14" s="31">
        <v>39.7849</v>
      </c>
      <c r="D14" s="31">
        <v>28.4162</v>
      </c>
      <c r="E14" s="31">
        <v>29.608599999999999</v>
      </c>
      <c r="F14" s="31">
        <v>29.9314</v>
      </c>
      <c r="G14" s="31">
        <v>22.319700000000001</v>
      </c>
      <c r="H14" s="31">
        <v>23.8096</v>
      </c>
      <c r="I14" s="31">
        <v>25.7666</v>
      </c>
      <c r="J14" s="31">
        <v>29.830400000000001</v>
      </c>
      <c r="K14" s="31">
        <v>56.517299999999999</v>
      </c>
      <c r="L14" s="31">
        <v>50.155000000000001</v>
      </c>
      <c r="M14" s="31">
        <v>51.743699999999997</v>
      </c>
      <c r="N14" s="31">
        <v>47.050699999999999</v>
      </c>
      <c r="O14" s="31">
        <v>85.219899999999996</v>
      </c>
      <c r="P14" s="31">
        <v>0</v>
      </c>
      <c r="Q14" s="31">
        <v>0</v>
      </c>
      <c r="R14" s="31">
        <v>38.990600000000001</v>
      </c>
      <c r="S14" s="31">
        <v>46.340400000000002</v>
      </c>
      <c r="T14" s="31">
        <v>30.384699999999999</v>
      </c>
      <c r="U14" s="31">
        <v>25.188500000000001</v>
      </c>
      <c r="V14" s="31">
        <v>28.8416</v>
      </c>
      <c r="W14" s="31">
        <v>26.661899999999999</v>
      </c>
      <c r="X14" s="31">
        <v>23.312000000000001</v>
      </c>
      <c r="Y14" s="32">
        <v>27.329899999999999</v>
      </c>
      <c r="Z14" s="33">
        <f t="shared" ref="Z14:Z22" si="0">AVERAGE(B14:Y14)</f>
        <v>33.63338333333332</v>
      </c>
      <c r="AA14" s="34">
        <f t="shared" ref="AA14:AA22" si="1">MAX(B14:Y14)</f>
        <v>85.219899999999996</v>
      </c>
      <c r="AB14" s="35">
        <f t="shared" ref="AB14:AB22" si="2">MIN(B14:Y14 )</f>
        <v>0</v>
      </c>
      <c r="AD14">
        <v>0</v>
      </c>
    </row>
    <row r="15" spans="1:30" ht="19.899999999999999" customHeight="1" thickBot="1" x14ac:dyDescent="0.3">
      <c r="A15" s="29">
        <f>'Tabla de datos'!A9+AD15</f>
        <v>45491.041666666701</v>
      </c>
      <c r="B15" s="36" cm="1">
        <f t="array" ref="B15:Y15">TRANSPOSE('Tabla de datos'!C32:C55)</f>
        <v>32.823</v>
      </c>
      <c r="C15" s="37">
        <v>30.251200000000001</v>
      </c>
      <c r="D15" s="37">
        <v>28.270399999999999</v>
      </c>
      <c r="E15" s="37">
        <v>29.243200000000002</v>
      </c>
      <c r="F15" s="37">
        <v>22.099299999999999</v>
      </c>
      <c r="G15" s="37">
        <v>29.562999999999999</v>
      </c>
      <c r="H15" s="37">
        <v>35.541200000000003</v>
      </c>
      <c r="I15" s="37">
        <v>54.195599999999999</v>
      </c>
      <c r="J15" s="37">
        <v>101.48699999999999</v>
      </c>
      <c r="K15" s="37">
        <v>58.225299999999997</v>
      </c>
      <c r="L15" s="37">
        <v>79.051900000000003</v>
      </c>
      <c r="M15" s="37">
        <v>65.032300000000006</v>
      </c>
      <c r="N15" s="37">
        <v>57.355600000000003</v>
      </c>
      <c r="O15" s="37">
        <v>61.974299999999999</v>
      </c>
      <c r="P15" s="37">
        <v>57.919800000000002</v>
      </c>
      <c r="Q15" s="37">
        <v>59.479300000000002</v>
      </c>
      <c r="R15" s="37">
        <v>45.8523</v>
      </c>
      <c r="S15" s="37">
        <v>42.908299999999997</v>
      </c>
      <c r="T15" s="37">
        <v>31.220700000000001</v>
      </c>
      <c r="U15" s="37">
        <v>38.560499999999998</v>
      </c>
      <c r="V15" s="37">
        <v>50.261899999999997</v>
      </c>
      <c r="W15" s="37">
        <v>82.821799999999996</v>
      </c>
      <c r="X15" s="37">
        <v>84.127600000000001</v>
      </c>
      <c r="Y15" s="38">
        <v>78.132099999999994</v>
      </c>
      <c r="Z15" s="39">
        <f t="shared" si="0"/>
        <v>52.349899999999998</v>
      </c>
      <c r="AA15" s="40">
        <f t="shared" si="1"/>
        <v>101.48699999999999</v>
      </c>
      <c r="AB15" s="41">
        <f t="shared" si="2"/>
        <v>22.099299999999999</v>
      </c>
      <c r="AD15">
        <v>1</v>
      </c>
    </row>
    <row r="16" spans="1:30" ht="19.899999999999999" customHeight="1" thickBot="1" x14ac:dyDescent="0.3">
      <c r="A16" s="29">
        <f>'Tabla de datos'!A10+AD16</f>
        <v>45492.083333333299</v>
      </c>
      <c r="B16" s="36" cm="1">
        <f t="array" ref="B16:Y16">TRANSPOSE('Tabla de datos'!C56:C79)</f>
        <v>30.7118</v>
      </c>
      <c r="C16" s="37">
        <v>25.7349</v>
      </c>
      <c r="D16" s="37">
        <v>9.6891800000000003</v>
      </c>
      <c r="E16" s="37">
        <v>59.745600000000003</v>
      </c>
      <c r="F16" s="37">
        <v>33.127200000000002</v>
      </c>
      <c r="G16" s="37">
        <v>2.9750899999999998</v>
      </c>
      <c r="H16" s="37">
        <v>31.9406</v>
      </c>
      <c r="I16" s="37">
        <v>34.052199999999999</v>
      </c>
      <c r="J16" s="37">
        <v>43.5105</v>
      </c>
      <c r="K16" s="37">
        <v>62.331499999999998</v>
      </c>
      <c r="L16" s="37">
        <v>76.006900000000002</v>
      </c>
      <c r="M16" s="37">
        <v>86.438999999999993</v>
      </c>
      <c r="N16" s="37">
        <v>69.249499999999998</v>
      </c>
      <c r="O16" s="37">
        <v>56.783900000000003</v>
      </c>
      <c r="P16" s="37">
        <v>48.914200000000001</v>
      </c>
      <c r="Q16" s="37">
        <v>32.4833</v>
      </c>
      <c r="R16" s="37">
        <v>48.514299999999999</v>
      </c>
      <c r="S16" s="37">
        <v>41.347299999999997</v>
      </c>
      <c r="T16" s="37">
        <v>23.129200000000001</v>
      </c>
      <c r="U16" s="37">
        <v>68.367099999999994</v>
      </c>
      <c r="V16" s="37">
        <v>55.664999999999999</v>
      </c>
      <c r="W16" s="37">
        <v>21.4057</v>
      </c>
      <c r="X16" s="37">
        <v>51.467799999999997</v>
      </c>
      <c r="Y16" s="38">
        <v>47.529200000000003</v>
      </c>
      <c r="Z16" s="39">
        <f t="shared" si="0"/>
        <v>44.213373750000009</v>
      </c>
      <c r="AA16" s="40">
        <f t="shared" si="1"/>
        <v>86.438999999999993</v>
      </c>
      <c r="AB16" s="41">
        <f t="shared" si="2"/>
        <v>2.9750899999999998</v>
      </c>
      <c r="AD16">
        <v>2</v>
      </c>
    </row>
    <row r="17" spans="1:30" ht="19.899999999999999" customHeight="1" thickBot="1" x14ac:dyDescent="0.3">
      <c r="A17" s="29">
        <f>'Tabla de datos'!A11+AD17</f>
        <v>45493.125</v>
      </c>
      <c r="B17" s="36" cm="1">
        <f t="array" ref="B17:Y17">TRANSPOSE('Tabla de datos'!C80:C103)</f>
        <v>44.1143</v>
      </c>
      <c r="C17" s="37">
        <v>33.790500000000002</v>
      </c>
      <c r="D17" s="37">
        <v>36.5715</v>
      </c>
      <c r="E17" s="37">
        <v>17.190000000000001</v>
      </c>
      <c r="F17" s="37">
        <v>36.050800000000002</v>
      </c>
      <c r="G17" s="37">
        <v>31.5381</v>
      </c>
      <c r="H17" s="37">
        <v>37.057699999999997</v>
      </c>
      <c r="I17" s="37">
        <v>39.627499999999998</v>
      </c>
      <c r="J17" s="37">
        <v>31.7028</v>
      </c>
      <c r="K17" s="37">
        <v>36.412399999999998</v>
      </c>
      <c r="L17" s="37">
        <v>44.739400000000003</v>
      </c>
      <c r="M17" s="37">
        <v>46.911700000000003</v>
      </c>
      <c r="N17" s="37">
        <v>46.429000000000002</v>
      </c>
      <c r="O17" s="37">
        <v>42.449599999999997</v>
      </c>
      <c r="P17" s="37">
        <v>42.037199999999999</v>
      </c>
      <c r="Q17" s="37">
        <v>33.615000000000002</v>
      </c>
      <c r="R17" s="37">
        <v>42.951900000000002</v>
      </c>
      <c r="S17" s="37">
        <v>45.844999999999999</v>
      </c>
      <c r="T17" s="37">
        <v>31.049600000000002</v>
      </c>
      <c r="U17" s="37">
        <v>27.603899999999999</v>
      </c>
      <c r="V17" s="37">
        <v>29.860499999999998</v>
      </c>
      <c r="W17" s="37">
        <v>22.857500000000002</v>
      </c>
      <c r="X17" s="37">
        <v>22.838100000000001</v>
      </c>
      <c r="Y17" s="38">
        <v>21.569800000000001</v>
      </c>
      <c r="Z17" s="39">
        <f t="shared" si="0"/>
        <v>35.200575000000008</v>
      </c>
      <c r="AA17" s="40">
        <f t="shared" si="1"/>
        <v>46.911700000000003</v>
      </c>
      <c r="AB17" s="41">
        <f t="shared" si="2"/>
        <v>17.190000000000001</v>
      </c>
      <c r="AD17">
        <v>3</v>
      </c>
    </row>
    <row r="18" spans="1:30" ht="19.899999999999999" customHeight="1" thickBot="1" x14ac:dyDescent="0.3">
      <c r="A18" s="29">
        <f>'Tabla de datos'!A12+AD18</f>
        <v>45494.166666666701</v>
      </c>
      <c r="B18" s="30" cm="1">
        <f t="array" ref="B18:Y18">TRANSPOSE('Tabla de datos'!C104:C127)</f>
        <v>24.985299999999999</v>
      </c>
      <c r="C18" s="31">
        <v>16.759</v>
      </c>
      <c r="D18" s="31">
        <v>20.800999999999998</v>
      </c>
      <c r="E18" s="31">
        <v>16.389399999999998</v>
      </c>
      <c r="F18" s="31">
        <v>15.701700000000001</v>
      </c>
      <c r="G18" s="31">
        <v>17.1508</v>
      </c>
      <c r="H18" s="31">
        <v>15.068300000000001</v>
      </c>
      <c r="I18" s="31">
        <v>19.7514</v>
      </c>
      <c r="J18" s="31">
        <v>24.223700000000001</v>
      </c>
      <c r="K18" s="31">
        <v>28.324200000000001</v>
      </c>
      <c r="L18" s="31">
        <v>57.481099999999998</v>
      </c>
      <c r="M18" s="31">
        <v>23.346900000000002</v>
      </c>
      <c r="N18" s="31">
        <v>19.549299999999999</v>
      </c>
      <c r="O18" s="31">
        <v>22.0443</v>
      </c>
      <c r="P18" s="31">
        <v>22.3538</v>
      </c>
      <c r="Q18" s="31">
        <v>20.988600000000002</v>
      </c>
      <c r="R18" s="31">
        <v>28.218599999999999</v>
      </c>
      <c r="S18" s="31">
        <v>29.361699999999999</v>
      </c>
      <c r="T18" s="31">
        <v>23.302299999999999</v>
      </c>
      <c r="U18" s="31">
        <v>20.566400000000002</v>
      </c>
      <c r="V18" s="31">
        <v>26.7148</v>
      </c>
      <c r="W18" s="31">
        <v>24.714600000000001</v>
      </c>
      <c r="X18" s="31">
        <v>22.129899999999999</v>
      </c>
      <c r="Y18" s="32">
        <v>23.454599999999999</v>
      </c>
      <c r="Z18" s="39">
        <f t="shared" si="0"/>
        <v>23.474237500000001</v>
      </c>
      <c r="AA18" s="40">
        <f t="shared" si="1"/>
        <v>57.481099999999998</v>
      </c>
      <c r="AB18" s="41">
        <f t="shared" si="2"/>
        <v>15.068300000000001</v>
      </c>
      <c r="AD18">
        <v>4</v>
      </c>
    </row>
    <row r="19" spans="1:30" ht="19.899999999999999" customHeight="1" thickBot="1" x14ac:dyDescent="0.3">
      <c r="A19" s="29">
        <f>'Tabla de datos'!A13+AD19</f>
        <v>45495.208333333299</v>
      </c>
      <c r="B19" s="36" cm="1">
        <f t="array" ref="B19:Y19">TRANSPOSE('Tabla de datos'!C128:C151)</f>
        <v>29.462599999999998</v>
      </c>
      <c r="C19" s="37">
        <v>24.233000000000001</v>
      </c>
      <c r="D19" s="37">
        <v>27.208400000000001</v>
      </c>
      <c r="E19" s="37">
        <v>24.069400000000002</v>
      </c>
      <c r="F19" s="37">
        <v>21.0122</v>
      </c>
      <c r="G19" s="37">
        <v>22.624400000000001</v>
      </c>
      <c r="H19" s="37">
        <v>23.0961</v>
      </c>
      <c r="I19" s="37">
        <v>29.156300000000002</v>
      </c>
      <c r="J19" s="37">
        <v>37.880000000000003</v>
      </c>
      <c r="K19" s="37">
        <v>37.825400000000002</v>
      </c>
      <c r="L19" s="37">
        <v>22.5562</v>
      </c>
      <c r="M19" s="37">
        <v>27.920400000000001</v>
      </c>
      <c r="N19" s="37">
        <v>43.298099999999998</v>
      </c>
      <c r="O19" s="37">
        <v>40.036799999999999</v>
      </c>
      <c r="P19" s="37">
        <v>55.857999999999997</v>
      </c>
      <c r="Q19" s="37">
        <v>46.146999999999998</v>
      </c>
      <c r="R19" s="37">
        <v>41.293100000000003</v>
      </c>
      <c r="S19" s="37">
        <v>28.579899999999999</v>
      </c>
      <c r="T19" s="37">
        <v>29.4071</v>
      </c>
      <c r="U19" s="37">
        <v>32.307000000000002</v>
      </c>
      <c r="V19" s="37">
        <v>27.337499999999999</v>
      </c>
      <c r="W19" s="37">
        <v>26.604299999999999</v>
      </c>
      <c r="X19" s="37">
        <v>31.499500000000001</v>
      </c>
      <c r="Y19" s="38">
        <v>36.221699999999998</v>
      </c>
      <c r="Z19" s="39">
        <f t="shared" si="0"/>
        <v>31.90143333333333</v>
      </c>
      <c r="AA19" s="40">
        <f t="shared" si="1"/>
        <v>55.857999999999997</v>
      </c>
      <c r="AB19" s="41">
        <f t="shared" si="2"/>
        <v>21.0122</v>
      </c>
      <c r="AD19">
        <v>5</v>
      </c>
    </row>
    <row r="20" spans="1:30" ht="19.899999999999999" customHeight="1" thickBot="1" x14ac:dyDescent="0.3">
      <c r="A20" s="29">
        <f>'Tabla de datos'!A14+AD20</f>
        <v>45496.25</v>
      </c>
      <c r="B20" s="36" cm="1">
        <f t="array" ref="B20:Y20">TRANSPOSE('Tabla de datos'!C152:C175)</f>
        <v>41.068199999999997</v>
      </c>
      <c r="C20" s="37">
        <v>37.888399999999997</v>
      </c>
      <c r="D20" s="37">
        <v>27.2744</v>
      </c>
      <c r="E20" s="37">
        <v>33.0169</v>
      </c>
      <c r="F20" s="37">
        <v>35.370399999999997</v>
      </c>
      <c r="G20" s="37">
        <v>30.427099999999999</v>
      </c>
      <c r="H20" s="37">
        <v>47.7729</v>
      </c>
      <c r="I20" s="37">
        <v>62.122399999999999</v>
      </c>
      <c r="J20" s="37">
        <v>51.436100000000003</v>
      </c>
      <c r="K20" s="37">
        <v>48.032899999999998</v>
      </c>
      <c r="L20" s="37">
        <v>33.721899999999998</v>
      </c>
      <c r="M20" s="37">
        <v>28.1798</v>
      </c>
      <c r="N20" s="37">
        <v>33.712899999999998</v>
      </c>
      <c r="O20" s="37">
        <v>34.357900000000001</v>
      </c>
      <c r="P20" s="37">
        <v>36.836100000000002</v>
      </c>
      <c r="Q20" s="37">
        <v>38.5548</v>
      </c>
      <c r="R20" s="37">
        <v>31.740500000000001</v>
      </c>
      <c r="S20" s="37">
        <v>28.7971</v>
      </c>
      <c r="T20" s="37">
        <v>26.6</v>
      </c>
      <c r="U20" s="37">
        <v>33.013800000000003</v>
      </c>
      <c r="V20" s="37">
        <v>27.933399999999999</v>
      </c>
      <c r="W20" s="37">
        <v>35.1417</v>
      </c>
      <c r="X20" s="37">
        <v>74.363699999999994</v>
      </c>
      <c r="Y20" s="38">
        <v>69.308300000000003</v>
      </c>
      <c r="Z20" s="39">
        <f t="shared" si="0"/>
        <v>39.444650000000003</v>
      </c>
      <c r="AA20" s="40">
        <f t="shared" si="1"/>
        <v>74.363699999999994</v>
      </c>
      <c r="AB20" s="41">
        <f t="shared" si="2"/>
        <v>26.6</v>
      </c>
      <c r="AD20">
        <v>6</v>
      </c>
    </row>
    <row r="21" spans="1:30" ht="19.899999999999999" customHeight="1" thickBot="1" x14ac:dyDescent="0.3">
      <c r="A21" s="29">
        <f>'Tabla de datos'!A15+AD21</f>
        <v>45497.291666666701</v>
      </c>
      <c r="B21" s="36" cm="1">
        <f t="array" ref="B21:Y21">TRANSPOSE('Tabla de datos'!C176:C199)</f>
        <v>39.6265</v>
      </c>
      <c r="C21" s="37">
        <v>0</v>
      </c>
      <c r="D21" s="37">
        <v>21.6614</v>
      </c>
      <c r="E21" s="37">
        <v>23.279399999999999</v>
      </c>
      <c r="F21" s="37">
        <v>31.6388</v>
      </c>
      <c r="G21" s="37">
        <v>20.1051</v>
      </c>
      <c r="H21" s="37">
        <v>23.296299999999999</v>
      </c>
      <c r="I21" s="37">
        <v>19.766999999999999</v>
      </c>
      <c r="J21" s="37">
        <v>28.018899999999999</v>
      </c>
      <c r="K21" s="37">
        <v>49.4131</v>
      </c>
      <c r="L21" s="37">
        <v>75.956999999999994</v>
      </c>
      <c r="M21" s="37">
        <v>80.296199999999999</v>
      </c>
      <c r="N21" s="37">
        <v>48.344799999999999</v>
      </c>
      <c r="O21" s="37">
        <v>65.405900000000003</v>
      </c>
      <c r="P21" s="37">
        <v>43.8001</v>
      </c>
      <c r="Q21" s="37">
        <v>83.978399999999993</v>
      </c>
      <c r="R21" s="37">
        <v>30.933</v>
      </c>
      <c r="S21" s="37">
        <v>39.503399999999999</v>
      </c>
      <c r="T21" s="37">
        <v>36.1813</v>
      </c>
      <c r="U21" s="37">
        <v>56.892899999999997</v>
      </c>
      <c r="V21" s="37">
        <v>41.539299999999997</v>
      </c>
      <c r="W21" s="37">
        <v>40.132800000000003</v>
      </c>
      <c r="X21" s="37">
        <v>70.085999999999999</v>
      </c>
      <c r="Y21" s="38">
        <v>49.989899999999999</v>
      </c>
      <c r="Z21" s="39">
        <f t="shared" si="0"/>
        <v>42.493645833333339</v>
      </c>
      <c r="AA21" s="40">
        <f t="shared" si="1"/>
        <v>83.978399999999993</v>
      </c>
      <c r="AB21" s="41">
        <f t="shared" si="2"/>
        <v>0</v>
      </c>
      <c r="AD21">
        <v>7</v>
      </c>
    </row>
    <row r="22" spans="1:30" ht="19.899999999999999" customHeight="1" thickBot="1" x14ac:dyDescent="0.3">
      <c r="A22" s="29">
        <f>'Tabla de datos'!A16+AD22</f>
        <v>45498.333333333299</v>
      </c>
      <c r="B22" s="30" cm="1">
        <f t="array" ref="B22:Y22">TRANSPOSE('Tabla de datos'!C200:C223)</f>
        <v>42.281599999999997</v>
      </c>
      <c r="C22" s="31">
        <v>46.753300000000003</v>
      </c>
      <c r="D22" s="31">
        <v>44.168700000000001</v>
      </c>
      <c r="E22" s="31">
        <v>50.770200000000003</v>
      </c>
      <c r="F22" s="31">
        <v>47.335000000000001</v>
      </c>
      <c r="G22" s="31">
        <v>53.3827</v>
      </c>
      <c r="H22" s="31">
        <v>53.618899999999996</v>
      </c>
      <c r="I22" s="31">
        <v>57.0929</v>
      </c>
      <c r="J22" s="31">
        <v>73.4649</v>
      </c>
      <c r="K22" s="31">
        <v>71.993200000000002</v>
      </c>
      <c r="L22" s="31">
        <v>50.249400000000001</v>
      </c>
      <c r="M22" s="31">
        <v>90.947400000000002</v>
      </c>
      <c r="N22" s="31">
        <v>90.260199999999998</v>
      </c>
      <c r="O22" s="31">
        <v>96.128100000000003</v>
      </c>
      <c r="P22" s="31">
        <v>57.1355</v>
      </c>
      <c r="Q22" s="31">
        <v>49.419899999999998</v>
      </c>
      <c r="R22" s="31">
        <v>46.5184</v>
      </c>
      <c r="S22" s="31">
        <v>54.821899999999999</v>
      </c>
      <c r="T22" s="31">
        <v>29.624099999999999</v>
      </c>
      <c r="U22" s="31">
        <v>47.850099999999998</v>
      </c>
      <c r="V22" s="31">
        <v>44.922400000000003</v>
      </c>
      <c r="W22" s="31">
        <v>40.728299999999997</v>
      </c>
      <c r="X22" s="31">
        <v>46.726399999999998</v>
      </c>
      <c r="Y22" s="32">
        <v>47.794400000000003</v>
      </c>
      <c r="Z22" s="39">
        <f t="shared" si="0"/>
        <v>55.58282916666667</v>
      </c>
      <c r="AA22" s="40">
        <f t="shared" si="1"/>
        <v>96.128100000000003</v>
      </c>
      <c r="AB22" s="41">
        <f t="shared" si="2"/>
        <v>29.624099999999999</v>
      </c>
      <c r="AD22">
        <v>8</v>
      </c>
    </row>
    <row r="23" spans="1:30" ht="19.899999999999999" customHeight="1" thickBot="1" x14ac:dyDescent="0.3">
      <c r="A23" s="29">
        <f>'Tabla de datos'!A17+AD23</f>
        <v>45499.375</v>
      </c>
      <c r="B23" s="36" cm="1">
        <f t="array" ref="B23:Y23">TRANSPOSE('Tabla de datos'!C178:C201)</f>
        <v>21.6614</v>
      </c>
      <c r="C23" s="37">
        <v>23.279399999999999</v>
      </c>
      <c r="D23" s="37">
        <v>31.6388</v>
      </c>
      <c r="E23" s="37">
        <v>20.1051</v>
      </c>
      <c r="F23" s="37">
        <v>23.296299999999999</v>
      </c>
      <c r="G23" s="37">
        <v>19.766999999999999</v>
      </c>
      <c r="H23" s="37">
        <v>28.018899999999999</v>
      </c>
      <c r="I23" s="37">
        <v>49.4131</v>
      </c>
      <c r="J23" s="37">
        <v>75.956999999999994</v>
      </c>
      <c r="K23" s="37">
        <v>80.296199999999999</v>
      </c>
      <c r="L23" s="37">
        <v>48.344799999999999</v>
      </c>
      <c r="M23" s="37">
        <v>65.405900000000003</v>
      </c>
      <c r="N23" s="37">
        <v>43.8001</v>
      </c>
      <c r="O23" s="37">
        <v>83.978399999999993</v>
      </c>
      <c r="P23" s="37">
        <v>30.933</v>
      </c>
      <c r="Q23" s="37">
        <v>39.503399999999999</v>
      </c>
      <c r="R23" s="37">
        <v>36.1813</v>
      </c>
      <c r="S23" s="37">
        <v>56.892899999999997</v>
      </c>
      <c r="T23" s="37">
        <v>41.539299999999997</v>
      </c>
      <c r="U23" s="37">
        <v>40.132800000000003</v>
      </c>
      <c r="V23" s="37">
        <v>70.085999999999999</v>
      </c>
      <c r="W23" s="37">
        <v>49.989899999999999</v>
      </c>
      <c r="X23" s="37">
        <v>42.281599999999997</v>
      </c>
      <c r="Y23" s="38">
        <v>46.753300000000003</v>
      </c>
      <c r="Z23" s="39">
        <f t="shared" ref="Z23:Z28" si="3">AVERAGE(B23:Y23)</f>
        <v>44.552329166666674</v>
      </c>
      <c r="AA23" s="40">
        <f t="shared" ref="AA23:AA28" si="4">MAX(B23:Y23)</f>
        <v>83.978399999999993</v>
      </c>
      <c r="AB23" s="41">
        <f t="shared" ref="AB23:AB28" si="5">MIN(B23:Y23 )</f>
        <v>19.766999999999999</v>
      </c>
      <c r="AD23">
        <v>9</v>
      </c>
    </row>
    <row r="24" spans="1:30" ht="19.899999999999999" customHeight="1" thickBot="1" x14ac:dyDescent="0.3">
      <c r="A24" s="29">
        <f>'Tabla de datos'!A18+AD24</f>
        <v>45500.416666666701</v>
      </c>
      <c r="B24" s="30" cm="1">
        <f t="array" ref="B24:Y24">TRANSPOSE('Tabla de datos'!C202:C225)</f>
        <v>44.168700000000001</v>
      </c>
      <c r="C24" s="31">
        <v>50.770200000000003</v>
      </c>
      <c r="D24" s="31">
        <v>47.335000000000001</v>
      </c>
      <c r="E24" s="31">
        <v>53.3827</v>
      </c>
      <c r="F24" s="31">
        <v>53.618899999999996</v>
      </c>
      <c r="G24" s="31">
        <v>57.0929</v>
      </c>
      <c r="H24" s="31">
        <v>73.4649</v>
      </c>
      <c r="I24" s="31">
        <v>71.993200000000002</v>
      </c>
      <c r="J24" s="31">
        <v>50.249400000000001</v>
      </c>
      <c r="K24" s="31">
        <v>90.947400000000002</v>
      </c>
      <c r="L24" s="31">
        <v>90.260199999999998</v>
      </c>
      <c r="M24" s="31">
        <v>96.128100000000003</v>
      </c>
      <c r="N24" s="31">
        <v>57.1355</v>
      </c>
      <c r="O24" s="31">
        <v>49.419899999999998</v>
      </c>
      <c r="P24" s="31">
        <v>46.5184</v>
      </c>
      <c r="Q24" s="31">
        <v>54.821899999999999</v>
      </c>
      <c r="R24" s="31">
        <v>29.624099999999999</v>
      </c>
      <c r="S24" s="31">
        <v>47.850099999999998</v>
      </c>
      <c r="T24" s="31">
        <v>44.922400000000003</v>
      </c>
      <c r="U24" s="31">
        <v>40.728299999999997</v>
      </c>
      <c r="V24" s="31">
        <v>46.726399999999998</v>
      </c>
      <c r="W24" s="31">
        <v>47.794400000000003</v>
      </c>
      <c r="X24" s="31">
        <v>85.0822</v>
      </c>
      <c r="Y24" s="32">
        <v>40.0336</v>
      </c>
      <c r="Z24" s="39">
        <f t="shared" si="3"/>
        <v>57.086199999999998</v>
      </c>
      <c r="AA24" s="40">
        <f t="shared" si="4"/>
        <v>96.128100000000003</v>
      </c>
      <c r="AB24" s="41">
        <f t="shared" si="5"/>
        <v>29.624099999999999</v>
      </c>
      <c r="AD24">
        <v>10</v>
      </c>
    </row>
    <row r="25" spans="1:30" ht="19.899999999999999" customHeight="1" thickBot="1" x14ac:dyDescent="0.3">
      <c r="A25" s="29">
        <f>'Tabla de datos'!A19+AD25</f>
        <v>45501.458333333299</v>
      </c>
      <c r="B25" s="36" cm="1">
        <f t="array" ref="B25:Y25">TRANSPOSE('Tabla de datos'!C180:C203)</f>
        <v>31.6388</v>
      </c>
      <c r="C25" s="37">
        <v>20.1051</v>
      </c>
      <c r="D25" s="37">
        <v>23.296299999999999</v>
      </c>
      <c r="E25" s="37">
        <v>19.766999999999999</v>
      </c>
      <c r="F25" s="37">
        <v>28.018899999999999</v>
      </c>
      <c r="G25" s="37">
        <v>49.4131</v>
      </c>
      <c r="H25" s="37">
        <v>75.956999999999994</v>
      </c>
      <c r="I25" s="37">
        <v>80.296199999999999</v>
      </c>
      <c r="J25" s="37">
        <v>48.344799999999999</v>
      </c>
      <c r="K25" s="37">
        <v>65.405900000000003</v>
      </c>
      <c r="L25" s="37">
        <v>43.8001</v>
      </c>
      <c r="M25" s="37">
        <v>83.978399999999993</v>
      </c>
      <c r="N25" s="37">
        <v>30.933</v>
      </c>
      <c r="O25" s="37">
        <v>39.503399999999999</v>
      </c>
      <c r="P25" s="37">
        <v>36.1813</v>
      </c>
      <c r="Q25" s="37">
        <v>56.892899999999997</v>
      </c>
      <c r="R25" s="37">
        <v>41.539299999999997</v>
      </c>
      <c r="S25" s="37">
        <v>40.132800000000003</v>
      </c>
      <c r="T25" s="37">
        <v>70.085999999999999</v>
      </c>
      <c r="U25" s="37">
        <v>49.989899999999999</v>
      </c>
      <c r="V25" s="37">
        <v>42.281599999999997</v>
      </c>
      <c r="W25" s="37">
        <v>46.753300000000003</v>
      </c>
      <c r="X25" s="37">
        <v>44.168700000000001</v>
      </c>
      <c r="Y25" s="38">
        <v>50.770200000000003</v>
      </c>
      <c r="Z25" s="39">
        <f t="shared" si="3"/>
        <v>46.635583333333336</v>
      </c>
      <c r="AA25" s="40">
        <f t="shared" si="4"/>
        <v>83.978399999999993</v>
      </c>
      <c r="AB25" s="41">
        <f t="shared" si="5"/>
        <v>19.766999999999999</v>
      </c>
      <c r="AD25">
        <v>11</v>
      </c>
    </row>
    <row r="26" spans="1:30" ht="19.899999999999999" customHeight="1" thickBot="1" x14ac:dyDescent="0.3">
      <c r="A26" s="29">
        <f>'Tabla de datos'!A20+AD26</f>
        <v>45502.5</v>
      </c>
      <c r="B26" s="30" cm="1">
        <f t="array" ref="B26:Y26">TRANSPOSE('Tabla de datos'!C204:C227)</f>
        <v>47.335000000000001</v>
      </c>
      <c r="C26" s="31">
        <v>53.3827</v>
      </c>
      <c r="D26" s="31">
        <v>53.618899999999996</v>
      </c>
      <c r="E26" s="31">
        <v>57.0929</v>
      </c>
      <c r="F26" s="31">
        <v>73.4649</v>
      </c>
      <c r="G26" s="31">
        <v>71.993200000000002</v>
      </c>
      <c r="H26" s="31">
        <v>50.249400000000001</v>
      </c>
      <c r="I26" s="31">
        <v>90.947400000000002</v>
      </c>
      <c r="J26" s="31">
        <v>90.260199999999998</v>
      </c>
      <c r="K26" s="31">
        <v>96.128100000000003</v>
      </c>
      <c r="L26" s="31">
        <v>57.1355</v>
      </c>
      <c r="M26" s="31">
        <v>49.419899999999998</v>
      </c>
      <c r="N26" s="31">
        <v>46.5184</v>
      </c>
      <c r="O26" s="31">
        <v>54.821899999999999</v>
      </c>
      <c r="P26" s="31">
        <v>29.624099999999999</v>
      </c>
      <c r="Q26" s="31">
        <v>47.850099999999998</v>
      </c>
      <c r="R26" s="31">
        <v>44.922400000000003</v>
      </c>
      <c r="S26" s="31">
        <v>40.728299999999997</v>
      </c>
      <c r="T26" s="31">
        <v>46.726399999999998</v>
      </c>
      <c r="U26" s="31">
        <v>47.794400000000003</v>
      </c>
      <c r="V26" s="31">
        <v>85.0822</v>
      </c>
      <c r="W26" s="31">
        <v>40.0336</v>
      </c>
      <c r="X26" s="31">
        <v>18.0641</v>
      </c>
      <c r="Y26" s="32">
        <v>48.825200000000002</v>
      </c>
      <c r="Z26" s="39">
        <f t="shared" si="3"/>
        <v>55.917466666666677</v>
      </c>
      <c r="AA26" s="40">
        <f t="shared" si="4"/>
        <v>96.128100000000003</v>
      </c>
      <c r="AB26" s="41">
        <f t="shared" si="5"/>
        <v>18.0641</v>
      </c>
      <c r="AD26">
        <v>12</v>
      </c>
    </row>
    <row r="27" spans="1:30" ht="19.899999999999999" customHeight="1" thickBot="1" x14ac:dyDescent="0.3">
      <c r="A27" s="29">
        <f>'Tabla de datos'!A21+AD27</f>
        <v>45503.541666666701</v>
      </c>
      <c r="B27" s="36" cm="1">
        <f t="array" ref="B27:Y27">TRANSPOSE('Tabla de datos'!C182:C205)</f>
        <v>23.296299999999999</v>
      </c>
      <c r="C27" s="37">
        <v>19.766999999999999</v>
      </c>
      <c r="D27" s="37">
        <v>28.018899999999999</v>
      </c>
      <c r="E27" s="37">
        <v>49.4131</v>
      </c>
      <c r="F27" s="37">
        <v>75.956999999999994</v>
      </c>
      <c r="G27" s="37">
        <v>80.296199999999999</v>
      </c>
      <c r="H27" s="37">
        <v>48.344799999999999</v>
      </c>
      <c r="I27" s="37">
        <v>65.405900000000003</v>
      </c>
      <c r="J27" s="37">
        <v>43.8001</v>
      </c>
      <c r="K27" s="37">
        <v>83.978399999999993</v>
      </c>
      <c r="L27" s="37">
        <v>30.933</v>
      </c>
      <c r="M27" s="37">
        <v>39.503399999999999</v>
      </c>
      <c r="N27" s="37">
        <v>36.1813</v>
      </c>
      <c r="O27" s="37">
        <v>56.892899999999997</v>
      </c>
      <c r="P27" s="37">
        <v>41.539299999999997</v>
      </c>
      <c r="Q27" s="37">
        <v>40.132800000000003</v>
      </c>
      <c r="R27" s="37">
        <v>70.085999999999999</v>
      </c>
      <c r="S27" s="37">
        <v>49.989899999999999</v>
      </c>
      <c r="T27" s="37">
        <v>42.281599999999997</v>
      </c>
      <c r="U27" s="37">
        <v>46.753300000000003</v>
      </c>
      <c r="V27" s="37">
        <v>44.168700000000001</v>
      </c>
      <c r="W27" s="37">
        <v>50.770200000000003</v>
      </c>
      <c r="X27" s="37">
        <v>47.335000000000001</v>
      </c>
      <c r="Y27" s="38">
        <v>53.3827</v>
      </c>
      <c r="Z27" s="39">
        <f t="shared" si="3"/>
        <v>48.676158333333341</v>
      </c>
      <c r="AA27" s="40">
        <f t="shared" si="4"/>
        <v>83.978399999999993</v>
      </c>
      <c r="AB27" s="41">
        <f t="shared" si="5"/>
        <v>19.766999999999999</v>
      </c>
      <c r="AD27">
        <v>13</v>
      </c>
    </row>
    <row r="28" spans="1:30" ht="19.899999999999999" customHeight="1" x14ac:dyDescent="0.25">
      <c r="A28" s="29">
        <f>'Tabla de datos'!A22+AD28</f>
        <v>45504.583333333299</v>
      </c>
      <c r="B28" s="30" cm="1">
        <f t="array" ref="B28:Y28">TRANSPOSE('Tabla de datos'!C206:C229)</f>
        <v>53.618899999999996</v>
      </c>
      <c r="C28" s="31">
        <v>57.0929</v>
      </c>
      <c r="D28" s="31">
        <v>73.4649</v>
      </c>
      <c r="E28" s="31">
        <v>71.993200000000002</v>
      </c>
      <c r="F28" s="31">
        <v>50.249400000000001</v>
      </c>
      <c r="G28" s="31">
        <v>90.947400000000002</v>
      </c>
      <c r="H28" s="31">
        <v>90.260199999999998</v>
      </c>
      <c r="I28" s="31">
        <v>96.128100000000003</v>
      </c>
      <c r="J28" s="31">
        <v>57.1355</v>
      </c>
      <c r="K28" s="31">
        <v>49.419899999999998</v>
      </c>
      <c r="L28" s="31">
        <v>46.5184</v>
      </c>
      <c r="M28" s="31">
        <v>54.821899999999999</v>
      </c>
      <c r="N28" s="31">
        <v>29.624099999999999</v>
      </c>
      <c r="O28" s="31">
        <v>47.850099999999998</v>
      </c>
      <c r="P28" s="31">
        <v>44.922400000000003</v>
      </c>
      <c r="Q28" s="31">
        <v>40.728299999999997</v>
      </c>
      <c r="R28" s="31">
        <v>46.726399999999998</v>
      </c>
      <c r="S28" s="31">
        <v>47.794400000000003</v>
      </c>
      <c r="T28" s="31">
        <v>85.0822</v>
      </c>
      <c r="U28" s="31">
        <v>40.0336</v>
      </c>
      <c r="V28" s="31">
        <v>18.0641</v>
      </c>
      <c r="W28" s="31">
        <v>48.825200000000002</v>
      </c>
      <c r="X28" s="31">
        <v>18.785599999999999</v>
      </c>
      <c r="Y28" s="32">
        <v>17.204000000000001</v>
      </c>
      <c r="Z28" s="39">
        <f t="shared" si="3"/>
        <v>53.220462500000004</v>
      </c>
      <c r="AA28" s="40">
        <f t="shared" si="4"/>
        <v>96.128100000000003</v>
      </c>
      <c r="AB28" s="41">
        <f t="shared" si="5"/>
        <v>17.204000000000001</v>
      </c>
      <c r="AD28">
        <v>14</v>
      </c>
    </row>
    <row r="29" spans="1:30" ht="19.899999999999999" customHeight="1" x14ac:dyDescent="0.25">
      <c r="A29" s="42" t="s">
        <v>60</v>
      </c>
      <c r="B29" s="43">
        <f>AVERAGE(B14:B28)</f>
        <v>36.452666666666666</v>
      </c>
      <c r="C29" s="43">
        <f t="shared" ref="C29:Y29" si="6">AVERAGE(C14:C28)</f>
        <v>31.972833333333327</v>
      </c>
      <c r="D29" s="43">
        <f t="shared" si="6"/>
        <v>33.428931999999996</v>
      </c>
      <c r="E29" s="43">
        <f t="shared" si="6"/>
        <v>37.004446666666666</v>
      </c>
      <c r="F29" s="43">
        <f t="shared" si="6"/>
        <v>38.458146666666657</v>
      </c>
      <c r="G29" s="43">
        <f t="shared" si="6"/>
        <v>39.973052666666668</v>
      </c>
      <c r="H29" s="43">
        <f t="shared" si="6"/>
        <v>43.833119999999994</v>
      </c>
      <c r="I29" s="43">
        <f t="shared" si="6"/>
        <v>53.047720000000005</v>
      </c>
      <c r="J29" s="43">
        <f t="shared" si="6"/>
        <v>52.48675333333334</v>
      </c>
      <c r="K29" s="43">
        <f t="shared" si="6"/>
        <v>61.016746666666663</v>
      </c>
      <c r="L29" s="43">
        <f t="shared" si="6"/>
        <v>53.794053333333331</v>
      </c>
      <c r="M29" s="43">
        <f t="shared" si="6"/>
        <v>59.338333333333331</v>
      </c>
      <c r="N29" s="43">
        <f t="shared" si="6"/>
        <v>46.6295</v>
      </c>
      <c r="O29" s="43">
        <f t="shared" si="6"/>
        <v>55.79115333333332</v>
      </c>
      <c r="P29" s="43">
        <f t="shared" si="6"/>
        <v>39.638213333333333</v>
      </c>
      <c r="Q29" s="43">
        <f t="shared" si="6"/>
        <v>42.973046666666654</v>
      </c>
      <c r="R29" s="43">
        <f t="shared" si="6"/>
        <v>41.60614666666666</v>
      </c>
      <c r="S29" s="43">
        <f t="shared" si="6"/>
        <v>42.726226666666669</v>
      </c>
      <c r="T29" s="43">
        <f t="shared" si="6"/>
        <v>39.435793333333336</v>
      </c>
      <c r="U29" s="43">
        <f t="shared" si="6"/>
        <v>41.052166666666672</v>
      </c>
      <c r="V29" s="43">
        <f t="shared" si="6"/>
        <v>42.632359999999998</v>
      </c>
      <c r="W29" s="43">
        <f t="shared" si="6"/>
        <v>40.349013333333332</v>
      </c>
      <c r="X29" s="43">
        <f t="shared" si="6"/>
        <v>45.484546666666674</v>
      </c>
      <c r="Y29" s="43">
        <f t="shared" si="6"/>
        <v>43.886593333333323</v>
      </c>
      <c r="Z29" s="46"/>
      <c r="AA29" s="46"/>
      <c r="AB29" s="47"/>
    </row>
    <row r="30" spans="1:30" ht="19.899999999999999" customHeight="1" x14ac:dyDescent="0.25">
      <c r="A30" s="48" t="s">
        <v>61</v>
      </c>
      <c r="B30" s="39">
        <f>MAX(B14:B28)</f>
        <v>53.618899999999996</v>
      </c>
      <c r="C30" s="39">
        <f t="shared" ref="C30:Y30" si="7">MAX(C14:C28)</f>
        <v>57.0929</v>
      </c>
      <c r="D30" s="39">
        <f t="shared" si="7"/>
        <v>73.4649</v>
      </c>
      <c r="E30" s="39">
        <f t="shared" si="7"/>
        <v>71.993200000000002</v>
      </c>
      <c r="F30" s="39">
        <f t="shared" si="7"/>
        <v>75.956999999999994</v>
      </c>
      <c r="G30" s="39">
        <f t="shared" si="7"/>
        <v>90.947400000000002</v>
      </c>
      <c r="H30" s="39">
        <f t="shared" si="7"/>
        <v>90.260199999999998</v>
      </c>
      <c r="I30" s="39">
        <f t="shared" si="7"/>
        <v>96.128100000000003</v>
      </c>
      <c r="J30" s="39">
        <f t="shared" si="7"/>
        <v>101.48699999999999</v>
      </c>
      <c r="K30" s="39">
        <f t="shared" si="7"/>
        <v>96.128100000000003</v>
      </c>
      <c r="L30" s="39">
        <f t="shared" si="7"/>
        <v>90.260199999999998</v>
      </c>
      <c r="M30" s="39">
        <f t="shared" si="7"/>
        <v>96.128100000000003</v>
      </c>
      <c r="N30" s="39">
        <f t="shared" si="7"/>
        <v>90.260199999999998</v>
      </c>
      <c r="O30" s="39">
        <f t="shared" si="7"/>
        <v>96.128100000000003</v>
      </c>
      <c r="P30" s="39">
        <f t="shared" si="7"/>
        <v>57.919800000000002</v>
      </c>
      <c r="Q30" s="39">
        <f t="shared" si="7"/>
        <v>83.978399999999993</v>
      </c>
      <c r="R30" s="39">
        <f t="shared" si="7"/>
        <v>70.085999999999999</v>
      </c>
      <c r="S30" s="39">
        <f t="shared" si="7"/>
        <v>56.892899999999997</v>
      </c>
      <c r="T30" s="39">
        <f t="shared" si="7"/>
        <v>85.0822</v>
      </c>
      <c r="U30" s="39">
        <f t="shared" si="7"/>
        <v>68.367099999999994</v>
      </c>
      <c r="V30" s="39">
        <f t="shared" si="7"/>
        <v>85.0822</v>
      </c>
      <c r="W30" s="39">
        <f t="shared" si="7"/>
        <v>82.821799999999996</v>
      </c>
      <c r="X30" s="39">
        <f t="shared" si="7"/>
        <v>85.0822</v>
      </c>
      <c r="Y30" s="39">
        <f t="shared" si="7"/>
        <v>78.132099999999994</v>
      </c>
      <c r="Z30" s="46"/>
      <c r="AA30" s="47"/>
      <c r="AB30" s="47"/>
    </row>
    <row r="31" spans="1:30" ht="19.899999999999999" customHeight="1" thickBot="1" x14ac:dyDescent="0.3">
      <c r="A31" s="49" t="s">
        <v>62</v>
      </c>
      <c r="B31" s="50">
        <f>MIN(B14:B28)</f>
        <v>21.6614</v>
      </c>
      <c r="C31" s="50">
        <f t="shared" ref="C31:Y31" si="8">MIN(C14:C28)</f>
        <v>0</v>
      </c>
      <c r="D31" s="50">
        <f t="shared" si="8"/>
        <v>9.6891800000000003</v>
      </c>
      <c r="E31" s="50">
        <f t="shared" si="8"/>
        <v>16.389399999999998</v>
      </c>
      <c r="F31" s="50">
        <f t="shared" si="8"/>
        <v>15.701700000000001</v>
      </c>
      <c r="G31" s="50">
        <f t="shared" si="8"/>
        <v>2.9750899999999998</v>
      </c>
      <c r="H31" s="50">
        <f t="shared" si="8"/>
        <v>15.068300000000001</v>
      </c>
      <c r="I31" s="50">
        <f t="shared" si="8"/>
        <v>19.7514</v>
      </c>
      <c r="J31" s="50">
        <f t="shared" si="8"/>
        <v>24.223700000000001</v>
      </c>
      <c r="K31" s="50">
        <f t="shared" si="8"/>
        <v>28.324200000000001</v>
      </c>
      <c r="L31" s="50">
        <f t="shared" si="8"/>
        <v>22.5562</v>
      </c>
      <c r="M31" s="50">
        <f t="shared" si="8"/>
        <v>23.346900000000002</v>
      </c>
      <c r="N31" s="50">
        <f t="shared" si="8"/>
        <v>19.549299999999999</v>
      </c>
      <c r="O31" s="50">
        <f t="shared" si="8"/>
        <v>22.0443</v>
      </c>
      <c r="P31" s="50">
        <f t="shared" si="8"/>
        <v>0</v>
      </c>
      <c r="Q31" s="50">
        <f t="shared" si="8"/>
        <v>0</v>
      </c>
      <c r="R31" s="50">
        <f t="shared" si="8"/>
        <v>28.218599999999999</v>
      </c>
      <c r="S31" s="50">
        <f t="shared" si="8"/>
        <v>28.579899999999999</v>
      </c>
      <c r="T31" s="50">
        <f t="shared" si="8"/>
        <v>23.129200000000001</v>
      </c>
      <c r="U31" s="50">
        <f t="shared" si="8"/>
        <v>20.566400000000002</v>
      </c>
      <c r="V31" s="50">
        <f t="shared" si="8"/>
        <v>18.0641</v>
      </c>
      <c r="W31" s="50">
        <f t="shared" si="8"/>
        <v>21.4057</v>
      </c>
      <c r="X31" s="50">
        <f t="shared" si="8"/>
        <v>18.0641</v>
      </c>
      <c r="Y31" s="50">
        <f t="shared" si="8"/>
        <v>17.204000000000001</v>
      </c>
      <c r="Z31" s="46"/>
      <c r="AA31" s="47"/>
      <c r="AB31" s="47"/>
    </row>
    <row r="32" spans="1:30" x14ac:dyDescent="0.25">
      <c r="A32" s="63" t="s">
        <v>63</v>
      </c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</row>
    <row r="33" spans="1:28" x14ac:dyDescent="0.25">
      <c r="A33" s="16" t="s">
        <v>64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</sheetData>
  <mergeCells count="5">
    <mergeCell ref="A1:AB1"/>
    <mergeCell ref="F10:G10"/>
    <mergeCell ref="F11:G11"/>
    <mergeCell ref="F12:G12"/>
    <mergeCell ref="A32:AB32"/>
  </mergeCells>
  <pageMargins left="0.15" right="0.15" top="0.75" bottom="0.75" header="0.3" footer="0.3"/>
  <pageSetup paperSize="9" scale="75" fitToHeight="0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338F-522E-4C37-9B28-F8BAFE2A1A91}">
  <sheetPr>
    <pageSetUpPr fitToPage="1"/>
  </sheetPr>
  <dimension ref="A1:AD33"/>
  <sheetViews>
    <sheetView tabSelected="1" topLeftCell="A4" workbookViewId="0">
      <selection activeCell="A29" sqref="A29"/>
    </sheetView>
  </sheetViews>
  <sheetFormatPr defaultColWidth="11.42578125" defaultRowHeight="15" x14ac:dyDescent="0.25"/>
  <cols>
    <col min="1" max="1" width="11.85546875" customWidth="1"/>
    <col min="2" max="5" width="6.7109375" customWidth="1"/>
    <col min="6" max="6" width="6.5703125" customWidth="1"/>
    <col min="7" max="20" width="6.7109375" customWidth="1"/>
    <col min="21" max="21" width="7.140625" customWidth="1"/>
    <col min="22" max="26" width="6.7109375" customWidth="1"/>
    <col min="27" max="27" width="6.28515625" customWidth="1"/>
    <col min="28" max="28" width="6" bestFit="1" customWidth="1"/>
  </cols>
  <sheetData>
    <row r="1" spans="1:30" x14ac:dyDescent="0.25">
      <c r="A1" s="62" t="s">
        <v>83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</row>
    <row r="2" spans="1:30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4" spans="1:30" x14ac:dyDescent="0.25">
      <c r="A4" s="11" t="s">
        <v>38</v>
      </c>
      <c r="E4" s="12" t="s">
        <v>39</v>
      </c>
      <c r="F4" s="13" t="s">
        <v>40</v>
      </c>
      <c r="Q4" s="11" t="s">
        <v>41</v>
      </c>
      <c r="R4" s="11"/>
      <c r="U4" s="13" t="str">
        <f>": "&amp;'Tabla de datos'!B3</f>
        <v>: 17 al 31 de julio</v>
      </c>
    </row>
    <row r="5" spans="1:30" x14ac:dyDescent="0.25">
      <c r="A5" s="11" t="s">
        <v>42</v>
      </c>
      <c r="E5" s="12" t="s">
        <v>39</v>
      </c>
      <c r="F5" s="13" t="str">
        <f>'Tabla de datos'!B1</f>
        <v>EMCA-02</v>
      </c>
      <c r="Q5" s="11" t="s">
        <v>43</v>
      </c>
      <c r="R5" s="11"/>
      <c r="U5" t="s">
        <v>44</v>
      </c>
    </row>
    <row r="6" spans="1:30" x14ac:dyDescent="0.25">
      <c r="A6" s="11" t="s">
        <v>45</v>
      </c>
      <c r="E6" s="12" t="s">
        <v>39</v>
      </c>
      <c r="F6" t="str">
        <f>'Tabla de datos'!B2</f>
        <v>IESTP - FRANCISCO DE PAULA GONZALES VIGIL</v>
      </c>
      <c r="Q6" s="11" t="s">
        <v>46</v>
      </c>
      <c r="R6" s="11"/>
      <c r="U6" s="13" t="s">
        <v>47</v>
      </c>
    </row>
    <row r="7" spans="1:30" x14ac:dyDescent="0.25">
      <c r="A7" s="11" t="s">
        <v>48</v>
      </c>
      <c r="E7" s="12" t="s">
        <v>39</v>
      </c>
      <c r="F7" t="s">
        <v>33</v>
      </c>
      <c r="Q7" s="11" t="s">
        <v>49</v>
      </c>
      <c r="R7" s="11"/>
      <c r="U7" s="13" t="s">
        <v>50</v>
      </c>
    </row>
    <row r="8" spans="1:30" x14ac:dyDescent="0.25">
      <c r="A8" s="11" t="s">
        <v>51</v>
      </c>
      <c r="E8" s="12" t="s">
        <v>39</v>
      </c>
      <c r="F8" s="22" t="s">
        <v>98</v>
      </c>
      <c r="Q8" s="11" t="s">
        <v>52</v>
      </c>
      <c r="R8" s="11"/>
      <c r="U8" s="13" t="s">
        <v>82</v>
      </c>
    </row>
    <row r="9" spans="1:30" x14ac:dyDescent="0.25">
      <c r="A9" s="11" t="s">
        <v>54</v>
      </c>
      <c r="E9" s="12"/>
      <c r="Q9" s="11" t="s">
        <v>55</v>
      </c>
      <c r="R9" s="11"/>
      <c r="U9" s="13" t="s">
        <v>84</v>
      </c>
    </row>
    <row r="10" spans="1:30" x14ac:dyDescent="0.25">
      <c r="C10" s="11" t="s">
        <v>57</v>
      </c>
      <c r="E10" s="12" t="s">
        <v>39</v>
      </c>
      <c r="F10" s="60">
        <f>Temp!F10</f>
        <v>368367</v>
      </c>
      <c r="G10" s="60"/>
      <c r="Q10" s="11"/>
      <c r="R10" s="11"/>
      <c r="U10" s="13"/>
    </row>
    <row r="11" spans="1:30" ht="15.75" x14ac:dyDescent="0.25">
      <c r="C11" s="11" t="s">
        <v>58</v>
      </c>
      <c r="E11" s="12" t="s">
        <v>39</v>
      </c>
      <c r="F11" s="60">
        <f>Temp!F11</f>
        <v>8010120</v>
      </c>
      <c r="G11" s="60"/>
      <c r="I11" s="14"/>
      <c r="J11" s="15"/>
      <c r="K11" s="15"/>
      <c r="L11" s="15"/>
      <c r="M11" s="15"/>
    </row>
    <row r="12" spans="1:30" ht="15.75" thickBot="1" x14ac:dyDescent="0.3">
      <c r="A12" s="11"/>
      <c r="C12" s="11"/>
      <c r="E12" s="12"/>
      <c r="F12" s="60"/>
      <c r="G12" s="60"/>
      <c r="Q12" s="11"/>
      <c r="R12" s="11"/>
      <c r="U12" s="13"/>
    </row>
    <row r="13" spans="1:30" ht="19.899999999999999" customHeight="1" thickBot="1" x14ac:dyDescent="0.3">
      <c r="A13" s="24"/>
      <c r="B13" s="25">
        <f t="array" ref="B13:Y13">TRANSPOSE([1]DATA!B11:B34)</f>
        <v>4.0000000000000702</v>
      </c>
      <c r="C13" s="25">
        <v>4.0416666666667398</v>
      </c>
      <c r="D13" s="25">
        <v>4.0833333333334103</v>
      </c>
      <c r="E13" s="25">
        <v>4.1250000000000702</v>
      </c>
      <c r="F13" s="25">
        <v>4.1666666666667398</v>
      </c>
      <c r="G13" s="25">
        <v>4.2083333333334103</v>
      </c>
      <c r="H13" s="25">
        <v>4.2500000000000702</v>
      </c>
      <c r="I13" s="25">
        <v>4.2916666666667398</v>
      </c>
      <c r="J13" s="25">
        <v>4.3333333333334103</v>
      </c>
      <c r="K13" s="25">
        <v>4.3750000000000702</v>
      </c>
      <c r="L13" s="25">
        <v>4.4166666666667398</v>
      </c>
      <c r="M13" s="25">
        <v>4.4583333333334103</v>
      </c>
      <c r="N13" s="25">
        <v>4.5000000000000702</v>
      </c>
      <c r="O13" s="25">
        <v>4.5416666666667398</v>
      </c>
      <c r="P13" s="25">
        <v>4.5833333333334103</v>
      </c>
      <c r="Q13" s="25">
        <v>4.6250000000000702</v>
      </c>
      <c r="R13" s="25">
        <v>4.6666666666667398</v>
      </c>
      <c r="S13" s="25">
        <v>4.7083333333334103</v>
      </c>
      <c r="T13" s="25">
        <v>4.7500000000000702</v>
      </c>
      <c r="U13" s="25">
        <v>4.7916666666667398</v>
      </c>
      <c r="V13" s="25">
        <v>4.8333333333334103</v>
      </c>
      <c r="W13" s="25">
        <v>4.8750000000000702</v>
      </c>
      <c r="X13" s="25">
        <v>4.9166666666667398</v>
      </c>
      <c r="Y13" s="25">
        <v>4.9583333333334103</v>
      </c>
      <c r="Z13" s="26" t="s">
        <v>60</v>
      </c>
      <c r="AA13" s="27" t="s">
        <v>61</v>
      </c>
      <c r="AB13" s="28" t="s">
        <v>62</v>
      </c>
    </row>
    <row r="14" spans="1:30" ht="19.899999999999999" customHeight="1" thickBot="1" x14ac:dyDescent="0.3">
      <c r="A14" s="29">
        <f>'Tabla de datos'!A8+AD14</f>
        <v>45490</v>
      </c>
      <c r="B14" s="30" cm="1">
        <f t="array" ref="B14:Y14">TRANSPOSE('Tabla de datos'!B8:B31)</f>
        <v>22.668299999999999</v>
      </c>
      <c r="C14" s="31">
        <v>24.0395</v>
      </c>
      <c r="D14" s="31">
        <v>18.343900000000001</v>
      </c>
      <c r="E14" s="31">
        <v>19.708600000000001</v>
      </c>
      <c r="F14" s="31">
        <v>18.878499999999999</v>
      </c>
      <c r="G14" s="31">
        <v>16.1509</v>
      </c>
      <c r="H14" s="31">
        <v>17.8565</v>
      </c>
      <c r="I14" s="31">
        <v>18.079599999999999</v>
      </c>
      <c r="J14" s="31">
        <v>18.395499999999998</v>
      </c>
      <c r="K14" s="31">
        <v>19.466799999999999</v>
      </c>
      <c r="L14" s="31">
        <v>23.1951</v>
      </c>
      <c r="M14" s="31">
        <v>18.232900000000001</v>
      </c>
      <c r="N14" s="31">
        <v>18.029299999999999</v>
      </c>
      <c r="O14" s="31">
        <v>68.460099999999997</v>
      </c>
      <c r="P14" s="31">
        <v>0</v>
      </c>
      <c r="Q14" s="31">
        <v>0</v>
      </c>
      <c r="R14" s="31">
        <v>16.320499999999999</v>
      </c>
      <c r="S14" s="31">
        <v>20.1464</v>
      </c>
      <c r="T14" s="31">
        <v>12.757999999999999</v>
      </c>
      <c r="U14" s="31">
        <v>9.8943200000000004</v>
      </c>
      <c r="V14" s="31">
        <v>12.3987</v>
      </c>
      <c r="W14" s="31">
        <v>11.478300000000001</v>
      </c>
      <c r="X14" s="31">
        <v>9.4160299999999992</v>
      </c>
      <c r="Y14" s="32">
        <v>13.594900000000001</v>
      </c>
      <c r="Z14" s="33">
        <f t="shared" ref="Z14:Z22" si="0">AVERAGE(B14:Y14)</f>
        <v>17.813027083333331</v>
      </c>
      <c r="AA14" s="34">
        <f t="shared" ref="AA14:AA22" si="1">MAX(B14:Y14)</f>
        <v>68.460099999999997</v>
      </c>
      <c r="AB14" s="35">
        <f t="shared" ref="AB14:AB22" si="2">MIN(B14:Y14 )</f>
        <v>0</v>
      </c>
      <c r="AD14">
        <v>0</v>
      </c>
    </row>
    <row r="15" spans="1:30" ht="19.899999999999999" customHeight="1" thickBot="1" x14ac:dyDescent="0.3">
      <c r="A15" s="29">
        <f>'Tabla de datos'!A9+AD15</f>
        <v>45491.041666666701</v>
      </c>
      <c r="B15" s="36" cm="1">
        <f t="array" ref="B15:Y15">TRANSPOSE('Tabla de datos'!B32:B55)</f>
        <v>15.6075</v>
      </c>
      <c r="C15" s="37">
        <v>13.7342</v>
      </c>
      <c r="D15" s="37">
        <v>13.718999999999999</v>
      </c>
      <c r="E15" s="37">
        <v>14.5837</v>
      </c>
      <c r="F15" s="37">
        <v>11.3588</v>
      </c>
      <c r="G15" s="37">
        <v>15.4153</v>
      </c>
      <c r="H15" s="37">
        <v>22.364999999999998</v>
      </c>
      <c r="I15" s="37">
        <v>29.5456</v>
      </c>
      <c r="J15" s="37">
        <v>37.977400000000003</v>
      </c>
      <c r="K15" s="37">
        <v>25.2623</v>
      </c>
      <c r="L15" s="37">
        <v>32.450899999999997</v>
      </c>
      <c r="M15" s="37">
        <v>27.422699999999999</v>
      </c>
      <c r="N15" s="37">
        <v>25.954499999999999</v>
      </c>
      <c r="O15" s="37">
        <v>22.834599999999998</v>
      </c>
      <c r="P15" s="37">
        <v>22.875</v>
      </c>
      <c r="Q15" s="37">
        <v>28.316600000000001</v>
      </c>
      <c r="R15" s="37">
        <v>24.8172</v>
      </c>
      <c r="S15" s="37">
        <v>18.887699999999999</v>
      </c>
      <c r="T15" s="37">
        <v>11.8284</v>
      </c>
      <c r="U15" s="37">
        <v>18.308299999999999</v>
      </c>
      <c r="V15" s="37">
        <v>23.7258</v>
      </c>
      <c r="W15" s="37">
        <v>27.545300000000001</v>
      </c>
      <c r="X15" s="37">
        <v>35.130299999999998</v>
      </c>
      <c r="Y15" s="38">
        <v>30.7803</v>
      </c>
      <c r="Z15" s="39">
        <f t="shared" si="0"/>
        <v>22.935266666666664</v>
      </c>
      <c r="AA15" s="40">
        <f t="shared" si="1"/>
        <v>37.977400000000003</v>
      </c>
      <c r="AB15" s="41">
        <f t="shared" si="2"/>
        <v>11.3588</v>
      </c>
      <c r="AD15">
        <v>1</v>
      </c>
    </row>
    <row r="16" spans="1:30" ht="19.899999999999999" customHeight="1" thickBot="1" x14ac:dyDescent="0.3">
      <c r="A16" s="29">
        <f>'Tabla de datos'!A10+AD16</f>
        <v>45492.083333333299</v>
      </c>
      <c r="B16" s="36" cm="1">
        <f t="array" ref="B16:Y16">TRANSPOSE('Tabla de datos'!B56:B79)</f>
        <v>17.182200000000002</v>
      </c>
      <c r="C16" s="37">
        <v>12.042199999999999</v>
      </c>
      <c r="D16" s="37">
        <v>0</v>
      </c>
      <c r="E16" s="37">
        <v>25.735099999999999</v>
      </c>
      <c r="F16" s="37">
        <v>16.633299999999998</v>
      </c>
      <c r="G16" s="37">
        <v>0</v>
      </c>
      <c r="H16" s="37">
        <v>19.305700000000002</v>
      </c>
      <c r="I16" s="37">
        <v>19.4895</v>
      </c>
      <c r="J16" s="37">
        <v>22.9709</v>
      </c>
      <c r="K16" s="37">
        <v>31.2592</v>
      </c>
      <c r="L16" s="37">
        <v>29.793600000000001</v>
      </c>
      <c r="M16" s="37">
        <v>23.7255</v>
      </c>
      <c r="N16" s="37">
        <v>29.111799999999999</v>
      </c>
      <c r="O16" s="37">
        <v>23.215299999999999</v>
      </c>
      <c r="P16" s="37">
        <v>16.5733</v>
      </c>
      <c r="Q16" s="37">
        <v>2.4554299999999998</v>
      </c>
      <c r="R16" s="37">
        <v>23.343699999999998</v>
      </c>
      <c r="S16" s="37">
        <v>20.237200000000001</v>
      </c>
      <c r="T16" s="37">
        <v>0.73763900000000004</v>
      </c>
      <c r="U16" s="37">
        <v>48.5852</v>
      </c>
      <c r="V16" s="37">
        <v>34.331200000000003</v>
      </c>
      <c r="W16" s="37">
        <v>0</v>
      </c>
      <c r="X16" s="37">
        <v>23.978000000000002</v>
      </c>
      <c r="Y16" s="38">
        <v>23.565300000000001</v>
      </c>
      <c r="Z16" s="39">
        <f t="shared" si="0"/>
        <v>19.344636208333334</v>
      </c>
      <c r="AA16" s="40">
        <f t="shared" si="1"/>
        <v>48.5852</v>
      </c>
      <c r="AB16" s="41">
        <f t="shared" si="2"/>
        <v>0</v>
      </c>
      <c r="AD16">
        <v>2</v>
      </c>
    </row>
    <row r="17" spans="1:30" ht="19.899999999999999" customHeight="1" thickBot="1" x14ac:dyDescent="0.3">
      <c r="A17" s="29">
        <f>'Tabla de datos'!A11+AD17</f>
        <v>45493.125</v>
      </c>
      <c r="B17" s="36" cm="1">
        <f t="array" ref="B17:Y17">TRANSPOSE('Tabla de datos'!B80:B103)</f>
        <v>24.665400000000002</v>
      </c>
      <c r="C17" s="37">
        <v>20.392900000000001</v>
      </c>
      <c r="D17" s="37">
        <v>23.644500000000001</v>
      </c>
      <c r="E17" s="37">
        <v>5.2458200000000001</v>
      </c>
      <c r="F17" s="37">
        <v>21.478000000000002</v>
      </c>
      <c r="G17" s="37">
        <v>19.403600000000001</v>
      </c>
      <c r="H17" s="37">
        <v>23.585000000000001</v>
      </c>
      <c r="I17" s="37">
        <v>24.369900000000001</v>
      </c>
      <c r="J17" s="37">
        <v>18.772200000000002</v>
      </c>
      <c r="K17" s="37">
        <v>19.3764</v>
      </c>
      <c r="L17" s="37">
        <v>23.209199999999999</v>
      </c>
      <c r="M17" s="37">
        <v>26.866599999999998</v>
      </c>
      <c r="N17" s="37">
        <v>24.432400000000001</v>
      </c>
      <c r="O17" s="37">
        <v>23.415700000000001</v>
      </c>
      <c r="P17" s="37">
        <v>22.3826</v>
      </c>
      <c r="Q17" s="37">
        <v>18.595199999999998</v>
      </c>
      <c r="R17" s="37">
        <v>23.0015</v>
      </c>
      <c r="S17" s="37">
        <v>26.420999999999999</v>
      </c>
      <c r="T17" s="37">
        <v>15.3299</v>
      </c>
      <c r="U17" s="37">
        <v>14.464700000000001</v>
      </c>
      <c r="V17" s="37">
        <v>17.461500000000001</v>
      </c>
      <c r="W17" s="37">
        <v>10.526199999999999</v>
      </c>
      <c r="X17" s="37">
        <v>12.006</v>
      </c>
      <c r="Y17" s="38">
        <v>12.273</v>
      </c>
      <c r="Z17" s="39">
        <f t="shared" si="0"/>
        <v>19.638300833333336</v>
      </c>
      <c r="AA17" s="40">
        <f t="shared" si="1"/>
        <v>26.866599999999998</v>
      </c>
      <c r="AB17" s="41">
        <f t="shared" si="2"/>
        <v>5.2458200000000001</v>
      </c>
      <c r="AD17">
        <v>3</v>
      </c>
    </row>
    <row r="18" spans="1:30" ht="19.899999999999999" customHeight="1" thickBot="1" x14ac:dyDescent="0.3">
      <c r="A18" s="29">
        <f>'Tabla de datos'!A12+AD18</f>
        <v>45494.166666666701</v>
      </c>
      <c r="B18" s="30" cm="1">
        <f t="array" ref="B18:Y18">TRANSPOSE('Tabla de datos'!B104:B127)</f>
        <v>16.9666</v>
      </c>
      <c r="C18" s="31">
        <v>9.7116000000000007</v>
      </c>
      <c r="D18" s="31">
        <v>13.590299999999999</v>
      </c>
      <c r="E18" s="31">
        <v>9.2345299999999995</v>
      </c>
      <c r="F18" s="31">
        <v>9.2689900000000005</v>
      </c>
      <c r="G18" s="31">
        <v>10.924099999999999</v>
      </c>
      <c r="H18" s="31">
        <v>8.4705600000000008</v>
      </c>
      <c r="I18" s="31">
        <v>11.7889</v>
      </c>
      <c r="J18" s="31">
        <v>11.350300000000001</v>
      </c>
      <c r="K18" s="31">
        <v>13.626300000000001</v>
      </c>
      <c r="L18" s="31">
        <v>39.538499999999999</v>
      </c>
      <c r="M18" s="31">
        <v>13.338100000000001</v>
      </c>
      <c r="N18" s="31">
        <v>10.874700000000001</v>
      </c>
      <c r="O18" s="31">
        <v>9.9255700000000004</v>
      </c>
      <c r="P18" s="31">
        <v>10.7354</v>
      </c>
      <c r="Q18" s="31">
        <v>10.307700000000001</v>
      </c>
      <c r="R18" s="31">
        <v>10.881399999999999</v>
      </c>
      <c r="S18" s="31">
        <v>11.5738</v>
      </c>
      <c r="T18" s="31">
        <v>10.0665</v>
      </c>
      <c r="U18" s="31">
        <v>7.8268500000000003</v>
      </c>
      <c r="V18" s="31">
        <v>10.6623</v>
      </c>
      <c r="W18" s="31">
        <v>11.7447</v>
      </c>
      <c r="X18" s="31">
        <v>9.25793</v>
      </c>
      <c r="Y18" s="32">
        <v>10.7522</v>
      </c>
      <c r="Z18" s="39">
        <f t="shared" si="0"/>
        <v>12.184076250000002</v>
      </c>
      <c r="AA18" s="40">
        <f t="shared" si="1"/>
        <v>39.538499999999999</v>
      </c>
      <c r="AB18" s="41">
        <f t="shared" si="2"/>
        <v>7.8268500000000003</v>
      </c>
      <c r="AD18">
        <v>4</v>
      </c>
    </row>
    <row r="19" spans="1:30" ht="19.899999999999999" customHeight="1" thickBot="1" x14ac:dyDescent="0.3">
      <c r="A19" s="29">
        <f>'Tabla de datos'!A13+AD19</f>
        <v>45495.208333333299</v>
      </c>
      <c r="B19" s="36" cm="1">
        <f t="array" ref="B19:Y19">TRANSPOSE('Tabla de datos'!B128:B151)</f>
        <v>15.3851</v>
      </c>
      <c r="C19" s="37">
        <v>13.394500000000001</v>
      </c>
      <c r="D19" s="37">
        <v>13.927199999999999</v>
      </c>
      <c r="E19" s="37">
        <v>15.1517</v>
      </c>
      <c r="F19" s="37">
        <v>15.926500000000001</v>
      </c>
      <c r="G19" s="37">
        <v>16.610800000000001</v>
      </c>
      <c r="H19" s="37">
        <v>13.3605</v>
      </c>
      <c r="I19" s="37">
        <v>17.290900000000001</v>
      </c>
      <c r="J19" s="37">
        <v>21.282499999999999</v>
      </c>
      <c r="K19" s="37">
        <v>18.672899999999998</v>
      </c>
      <c r="L19" s="37">
        <v>10.5204</v>
      </c>
      <c r="M19" s="37">
        <v>8.8970099999999999</v>
      </c>
      <c r="N19" s="37">
        <v>15.227</v>
      </c>
      <c r="O19" s="37">
        <v>16.555900000000001</v>
      </c>
      <c r="P19" s="37">
        <v>19.834499999999998</v>
      </c>
      <c r="Q19" s="37">
        <v>16.630500000000001</v>
      </c>
      <c r="R19" s="37">
        <v>15.420500000000001</v>
      </c>
      <c r="S19" s="37">
        <v>8.9797499999999992</v>
      </c>
      <c r="T19" s="37">
        <v>11.1928</v>
      </c>
      <c r="U19" s="37">
        <v>13.9399</v>
      </c>
      <c r="V19" s="37">
        <v>11.966100000000001</v>
      </c>
      <c r="W19" s="37">
        <v>10.557700000000001</v>
      </c>
      <c r="X19" s="37">
        <v>13.2667</v>
      </c>
      <c r="Y19" s="38">
        <v>16.981300000000001</v>
      </c>
      <c r="Z19" s="39">
        <f t="shared" si="0"/>
        <v>14.623860833333334</v>
      </c>
      <c r="AA19" s="40">
        <f t="shared" si="1"/>
        <v>21.282499999999999</v>
      </c>
      <c r="AB19" s="41">
        <f t="shared" si="2"/>
        <v>8.8970099999999999</v>
      </c>
      <c r="AD19">
        <v>5</v>
      </c>
    </row>
    <row r="20" spans="1:30" ht="19.899999999999999" customHeight="1" thickBot="1" x14ac:dyDescent="0.3">
      <c r="A20" s="29">
        <f>'Tabla de datos'!A14+AD20</f>
        <v>45496.25</v>
      </c>
      <c r="B20" s="36" cm="1">
        <f t="array" ref="B20:Y20">TRANSPOSE('Tabla de datos'!B152:B175)</f>
        <v>17.297999999999998</v>
      </c>
      <c r="C20" s="37">
        <v>17.998699999999999</v>
      </c>
      <c r="D20" s="37">
        <v>14.179600000000001</v>
      </c>
      <c r="E20" s="37">
        <v>16.636800000000001</v>
      </c>
      <c r="F20" s="37">
        <v>17.385899999999999</v>
      </c>
      <c r="G20" s="37">
        <v>19.917300000000001</v>
      </c>
      <c r="H20" s="37">
        <v>29.524999999999999</v>
      </c>
      <c r="I20" s="37">
        <v>35.663800000000002</v>
      </c>
      <c r="J20" s="37">
        <v>26.693300000000001</v>
      </c>
      <c r="K20" s="37">
        <v>18.535799999999998</v>
      </c>
      <c r="L20" s="37">
        <v>10.473800000000001</v>
      </c>
      <c r="M20" s="37">
        <v>8.4880899999999997</v>
      </c>
      <c r="N20" s="37">
        <v>13.582700000000001</v>
      </c>
      <c r="O20" s="37">
        <v>13.3626</v>
      </c>
      <c r="P20" s="37">
        <v>12.79</v>
      </c>
      <c r="Q20" s="37">
        <v>12.6067</v>
      </c>
      <c r="R20" s="37">
        <v>12.058999999999999</v>
      </c>
      <c r="S20" s="37">
        <v>10.4962</v>
      </c>
      <c r="T20" s="37">
        <v>8.1719600000000003</v>
      </c>
      <c r="U20" s="37">
        <v>11.399100000000001</v>
      </c>
      <c r="V20" s="37">
        <v>12.3391</v>
      </c>
      <c r="W20" s="37">
        <v>14.613200000000001</v>
      </c>
      <c r="X20" s="37">
        <v>26.882100000000001</v>
      </c>
      <c r="Y20" s="38">
        <v>27.683299999999999</v>
      </c>
      <c r="Z20" s="39">
        <f t="shared" si="0"/>
        <v>17.032585416666663</v>
      </c>
      <c r="AA20" s="40">
        <f t="shared" si="1"/>
        <v>35.663800000000002</v>
      </c>
      <c r="AB20" s="41">
        <f t="shared" si="2"/>
        <v>8.1719600000000003</v>
      </c>
      <c r="AD20">
        <v>6</v>
      </c>
    </row>
    <row r="21" spans="1:30" ht="19.899999999999999" customHeight="1" thickBot="1" x14ac:dyDescent="0.3">
      <c r="A21" s="29">
        <f>'Tabla de datos'!A15+AD21</f>
        <v>45497.291666666701</v>
      </c>
      <c r="B21" s="36" cm="1">
        <f t="array" ref="B21:Y21">TRANSPOSE('Tabla de datos'!B176:B199)</f>
        <v>14.5366</v>
      </c>
      <c r="C21" s="37">
        <v>0</v>
      </c>
      <c r="D21" s="37">
        <v>16.8995</v>
      </c>
      <c r="E21" s="37">
        <v>16.6417</v>
      </c>
      <c r="F21" s="37">
        <v>22.0001</v>
      </c>
      <c r="G21" s="37">
        <v>13.791700000000001</v>
      </c>
      <c r="H21" s="37">
        <v>17.5563</v>
      </c>
      <c r="I21" s="37">
        <v>16.850899999999999</v>
      </c>
      <c r="J21" s="37">
        <v>16.899899999999999</v>
      </c>
      <c r="K21" s="37">
        <v>25.332100000000001</v>
      </c>
      <c r="L21" s="37">
        <v>33.725499999999997</v>
      </c>
      <c r="M21" s="37">
        <v>29.748000000000001</v>
      </c>
      <c r="N21" s="37">
        <v>18.065999999999999</v>
      </c>
      <c r="O21" s="37">
        <v>42.870399999999997</v>
      </c>
      <c r="P21" s="37">
        <v>25.052099999999999</v>
      </c>
      <c r="Q21" s="37">
        <v>61.997599999999998</v>
      </c>
      <c r="R21" s="37">
        <v>1.67397</v>
      </c>
      <c r="S21" s="37">
        <v>14.393000000000001</v>
      </c>
      <c r="T21" s="37">
        <v>9.5043100000000003</v>
      </c>
      <c r="U21" s="37">
        <v>34.364899999999999</v>
      </c>
      <c r="V21" s="37">
        <v>19.227799999999998</v>
      </c>
      <c r="W21" s="37">
        <v>23.849900000000002</v>
      </c>
      <c r="X21" s="37">
        <v>25.0076</v>
      </c>
      <c r="Y21" s="38">
        <v>20.956299999999999</v>
      </c>
      <c r="Z21" s="39">
        <f t="shared" si="0"/>
        <v>21.706090833333331</v>
      </c>
      <c r="AA21" s="40">
        <f t="shared" si="1"/>
        <v>61.997599999999998</v>
      </c>
      <c r="AB21" s="41">
        <f t="shared" si="2"/>
        <v>0</v>
      </c>
      <c r="AD21">
        <v>7</v>
      </c>
    </row>
    <row r="22" spans="1:30" ht="19.899999999999999" customHeight="1" thickBot="1" x14ac:dyDescent="0.3">
      <c r="A22" s="29">
        <f>'Tabla de datos'!A16+AD22</f>
        <v>45498.333333333299</v>
      </c>
      <c r="B22" s="30" cm="1">
        <f t="array" ref="B22:Y22">TRANSPOSE('Tabla de datos'!B200:B223)</f>
        <v>23.799800000000001</v>
      </c>
      <c r="C22" s="31">
        <v>24.949300000000001</v>
      </c>
      <c r="D22" s="31">
        <v>24.744299999999999</v>
      </c>
      <c r="E22" s="31">
        <v>28.945499999999999</v>
      </c>
      <c r="F22" s="31">
        <v>27.586300000000001</v>
      </c>
      <c r="G22" s="31">
        <v>29.802399999999999</v>
      </c>
      <c r="H22" s="31">
        <v>30.0307</v>
      </c>
      <c r="I22" s="31">
        <v>33.738700000000001</v>
      </c>
      <c r="J22" s="31">
        <v>50.834200000000003</v>
      </c>
      <c r="K22" s="31">
        <v>40.908499999999997</v>
      </c>
      <c r="L22" s="31">
        <v>24.0793</v>
      </c>
      <c r="M22" s="31">
        <v>49.241900000000001</v>
      </c>
      <c r="N22" s="31">
        <v>39.430700000000002</v>
      </c>
      <c r="O22" s="31">
        <v>49.204999999999998</v>
      </c>
      <c r="P22" s="31">
        <v>27.2727</v>
      </c>
      <c r="Q22" s="31">
        <v>19.662099999999999</v>
      </c>
      <c r="R22" s="31">
        <v>17.159099999999999</v>
      </c>
      <c r="S22" s="31">
        <v>27.4861</v>
      </c>
      <c r="T22" s="31">
        <v>6.1137600000000001</v>
      </c>
      <c r="U22" s="31">
        <v>19.107900000000001</v>
      </c>
      <c r="V22" s="31">
        <v>15.811999999999999</v>
      </c>
      <c r="W22" s="31">
        <v>14.135999999999999</v>
      </c>
      <c r="X22" s="31">
        <v>15.6805</v>
      </c>
      <c r="Y22" s="32">
        <v>21.334700000000002</v>
      </c>
      <c r="Z22" s="39">
        <f t="shared" si="0"/>
        <v>27.544227499999991</v>
      </c>
      <c r="AA22" s="40">
        <f t="shared" si="1"/>
        <v>50.834200000000003</v>
      </c>
      <c r="AB22" s="41">
        <f t="shared" si="2"/>
        <v>6.1137600000000001</v>
      </c>
      <c r="AD22">
        <v>8</v>
      </c>
    </row>
    <row r="23" spans="1:30" ht="19.899999999999999" customHeight="1" thickBot="1" x14ac:dyDescent="0.3">
      <c r="A23" s="29">
        <f>'Tabla de datos'!A17+AD23</f>
        <v>45499.375</v>
      </c>
      <c r="B23" s="36" cm="1">
        <f t="array" ref="B23:Y23">TRANSPOSE('Tabla de datos'!B178:B201)</f>
        <v>16.8995</v>
      </c>
      <c r="C23" s="37">
        <v>16.6417</v>
      </c>
      <c r="D23" s="37">
        <v>22.0001</v>
      </c>
      <c r="E23" s="37">
        <v>13.791700000000001</v>
      </c>
      <c r="F23" s="37">
        <v>17.5563</v>
      </c>
      <c r="G23" s="37">
        <v>16.850899999999999</v>
      </c>
      <c r="H23" s="37">
        <v>16.899899999999999</v>
      </c>
      <c r="I23" s="37">
        <v>25.332100000000001</v>
      </c>
      <c r="J23" s="37">
        <v>33.725499999999997</v>
      </c>
      <c r="K23" s="37">
        <v>29.748000000000001</v>
      </c>
      <c r="L23" s="37">
        <v>18.065999999999999</v>
      </c>
      <c r="M23" s="37">
        <v>42.870399999999997</v>
      </c>
      <c r="N23" s="37">
        <v>25.052099999999999</v>
      </c>
      <c r="O23" s="37">
        <v>61.997599999999998</v>
      </c>
      <c r="P23" s="37">
        <v>1.67397</v>
      </c>
      <c r="Q23" s="37">
        <v>14.393000000000001</v>
      </c>
      <c r="R23" s="37">
        <v>9.5043100000000003</v>
      </c>
      <c r="S23" s="37">
        <v>34.364899999999999</v>
      </c>
      <c r="T23" s="37">
        <v>19.227799999999998</v>
      </c>
      <c r="U23" s="37">
        <v>23.849900000000002</v>
      </c>
      <c r="V23" s="37">
        <v>25.0076</v>
      </c>
      <c r="W23" s="37">
        <v>20.956299999999999</v>
      </c>
      <c r="X23" s="37">
        <v>23.799800000000001</v>
      </c>
      <c r="Y23" s="38">
        <v>24.949300000000001</v>
      </c>
      <c r="Z23" s="39">
        <f t="shared" ref="Z23:Z28" si="3">AVERAGE(B23:Y23)</f>
        <v>23.131611666666661</v>
      </c>
      <c r="AA23" s="40">
        <f t="shared" ref="AA23:AA28" si="4">MAX(B23:Y23)</f>
        <v>61.997599999999998</v>
      </c>
      <c r="AB23" s="41">
        <f t="shared" ref="AB23:AB28" si="5">MIN(B23:Y23 )</f>
        <v>1.67397</v>
      </c>
      <c r="AD23">
        <v>9</v>
      </c>
    </row>
    <row r="24" spans="1:30" ht="19.899999999999999" customHeight="1" thickBot="1" x14ac:dyDescent="0.3">
      <c r="A24" s="29">
        <f>'Tabla de datos'!A18+AD24</f>
        <v>45500.416666666701</v>
      </c>
      <c r="B24" s="30" cm="1">
        <f t="array" ref="B24:Y24">TRANSPOSE('Tabla de datos'!B202:B225)</f>
        <v>24.744299999999999</v>
      </c>
      <c r="C24" s="31">
        <v>28.945499999999999</v>
      </c>
      <c r="D24" s="31">
        <v>27.586300000000001</v>
      </c>
      <c r="E24" s="31">
        <v>29.802399999999999</v>
      </c>
      <c r="F24" s="31">
        <v>30.0307</v>
      </c>
      <c r="G24" s="31">
        <v>33.738700000000001</v>
      </c>
      <c r="H24" s="31">
        <v>50.834200000000003</v>
      </c>
      <c r="I24" s="31">
        <v>40.908499999999997</v>
      </c>
      <c r="J24" s="31">
        <v>24.0793</v>
      </c>
      <c r="K24" s="31">
        <v>49.241900000000001</v>
      </c>
      <c r="L24" s="31">
        <v>39.430700000000002</v>
      </c>
      <c r="M24" s="31">
        <v>49.204999999999998</v>
      </c>
      <c r="N24" s="31">
        <v>27.2727</v>
      </c>
      <c r="O24" s="31">
        <v>19.662099999999999</v>
      </c>
      <c r="P24" s="31">
        <v>17.159099999999999</v>
      </c>
      <c r="Q24" s="31">
        <v>27.4861</v>
      </c>
      <c r="R24" s="31">
        <v>6.1137600000000001</v>
      </c>
      <c r="S24" s="31">
        <v>19.107900000000001</v>
      </c>
      <c r="T24" s="31">
        <v>15.811999999999999</v>
      </c>
      <c r="U24" s="31">
        <v>14.135999999999999</v>
      </c>
      <c r="V24" s="31">
        <v>15.6805</v>
      </c>
      <c r="W24" s="31">
        <v>21.334700000000002</v>
      </c>
      <c r="X24" s="31">
        <v>54.714300000000001</v>
      </c>
      <c r="Y24" s="32">
        <v>7.9570499999999997</v>
      </c>
      <c r="Z24" s="39">
        <f t="shared" si="3"/>
        <v>28.124321249999994</v>
      </c>
      <c r="AA24" s="40">
        <f t="shared" si="4"/>
        <v>54.714300000000001</v>
      </c>
      <c r="AB24" s="41">
        <f t="shared" si="5"/>
        <v>6.1137600000000001</v>
      </c>
      <c r="AD24">
        <v>10</v>
      </c>
    </row>
    <row r="25" spans="1:30" ht="19.899999999999999" customHeight="1" thickBot="1" x14ac:dyDescent="0.3">
      <c r="A25" s="29">
        <f>'Tabla de datos'!A19+AD25</f>
        <v>45501.458333333299</v>
      </c>
      <c r="B25" s="36" cm="1">
        <f t="array" ref="B25:Y25">TRANSPOSE('Tabla de datos'!B180:B203)</f>
        <v>22.0001</v>
      </c>
      <c r="C25" s="37">
        <v>13.791700000000001</v>
      </c>
      <c r="D25" s="37">
        <v>17.5563</v>
      </c>
      <c r="E25" s="37">
        <v>16.850899999999999</v>
      </c>
      <c r="F25" s="37">
        <v>16.899899999999999</v>
      </c>
      <c r="G25" s="37">
        <v>25.332100000000001</v>
      </c>
      <c r="H25" s="37">
        <v>33.725499999999997</v>
      </c>
      <c r="I25" s="37">
        <v>29.748000000000001</v>
      </c>
      <c r="J25" s="37">
        <v>18.065999999999999</v>
      </c>
      <c r="K25" s="37">
        <v>42.870399999999997</v>
      </c>
      <c r="L25" s="37">
        <v>25.052099999999999</v>
      </c>
      <c r="M25" s="37">
        <v>61.997599999999998</v>
      </c>
      <c r="N25" s="37">
        <v>1.67397</v>
      </c>
      <c r="O25" s="37">
        <v>14.393000000000001</v>
      </c>
      <c r="P25" s="37">
        <v>9.5043100000000003</v>
      </c>
      <c r="Q25" s="37">
        <v>34.364899999999999</v>
      </c>
      <c r="R25" s="37">
        <v>19.227799999999998</v>
      </c>
      <c r="S25" s="37">
        <v>23.849900000000002</v>
      </c>
      <c r="T25" s="37">
        <v>25.0076</v>
      </c>
      <c r="U25" s="37">
        <v>20.956299999999999</v>
      </c>
      <c r="V25" s="37">
        <v>23.799800000000001</v>
      </c>
      <c r="W25" s="37">
        <v>24.949300000000001</v>
      </c>
      <c r="X25" s="37">
        <v>24.744299999999999</v>
      </c>
      <c r="Y25" s="38">
        <v>28.945499999999999</v>
      </c>
      <c r="Z25" s="39">
        <f t="shared" si="3"/>
        <v>23.971136666666663</v>
      </c>
      <c r="AA25" s="40">
        <f t="shared" si="4"/>
        <v>61.997599999999998</v>
      </c>
      <c r="AB25" s="41">
        <f t="shared" si="5"/>
        <v>1.67397</v>
      </c>
      <c r="AD25">
        <v>11</v>
      </c>
    </row>
    <row r="26" spans="1:30" ht="19.899999999999999" customHeight="1" thickBot="1" x14ac:dyDescent="0.3">
      <c r="A26" s="29">
        <f>'Tabla de datos'!A20+AD26</f>
        <v>45502.5</v>
      </c>
      <c r="B26" s="30" cm="1">
        <f t="array" ref="B26:Y26">TRANSPOSE('Tabla de datos'!B204:B227)</f>
        <v>27.586300000000001</v>
      </c>
      <c r="C26" s="31">
        <v>29.802399999999999</v>
      </c>
      <c r="D26" s="31">
        <v>30.0307</v>
      </c>
      <c r="E26" s="31">
        <v>33.738700000000001</v>
      </c>
      <c r="F26" s="31">
        <v>50.834200000000003</v>
      </c>
      <c r="G26" s="31">
        <v>40.908499999999997</v>
      </c>
      <c r="H26" s="31">
        <v>24.0793</v>
      </c>
      <c r="I26" s="31">
        <v>49.241900000000001</v>
      </c>
      <c r="J26" s="31">
        <v>39.430700000000002</v>
      </c>
      <c r="K26" s="31">
        <v>49.204999999999998</v>
      </c>
      <c r="L26" s="31">
        <v>27.2727</v>
      </c>
      <c r="M26" s="31">
        <v>19.662099999999999</v>
      </c>
      <c r="N26" s="31">
        <v>17.159099999999999</v>
      </c>
      <c r="O26" s="31">
        <v>27.4861</v>
      </c>
      <c r="P26" s="31">
        <v>6.1137600000000001</v>
      </c>
      <c r="Q26" s="31">
        <v>19.107900000000001</v>
      </c>
      <c r="R26" s="31">
        <v>15.811999999999999</v>
      </c>
      <c r="S26" s="31">
        <v>14.135999999999999</v>
      </c>
      <c r="T26" s="31">
        <v>15.6805</v>
      </c>
      <c r="U26" s="31">
        <v>21.334700000000002</v>
      </c>
      <c r="V26" s="31">
        <v>54.714300000000001</v>
      </c>
      <c r="W26" s="31">
        <v>7.9570499999999997</v>
      </c>
      <c r="X26" s="31">
        <v>0</v>
      </c>
      <c r="Y26" s="32">
        <v>30.974900000000002</v>
      </c>
      <c r="Z26" s="39">
        <f t="shared" si="3"/>
        <v>27.177867083333336</v>
      </c>
      <c r="AA26" s="40">
        <f t="shared" si="4"/>
        <v>54.714300000000001</v>
      </c>
      <c r="AB26" s="41">
        <f t="shared" si="5"/>
        <v>0</v>
      </c>
      <c r="AD26">
        <v>12</v>
      </c>
    </row>
    <row r="27" spans="1:30" ht="19.899999999999999" customHeight="1" thickBot="1" x14ac:dyDescent="0.3">
      <c r="A27" s="29">
        <f>'Tabla de datos'!A21+AD27</f>
        <v>45503.541666666701</v>
      </c>
      <c r="B27" s="36" cm="1">
        <f t="array" ref="B27:Y27">TRANSPOSE('Tabla de datos'!B182:B205)</f>
        <v>17.5563</v>
      </c>
      <c r="C27" s="37">
        <v>16.850899999999999</v>
      </c>
      <c r="D27" s="37">
        <v>16.899899999999999</v>
      </c>
      <c r="E27" s="37">
        <v>25.332100000000001</v>
      </c>
      <c r="F27" s="37">
        <v>33.725499999999997</v>
      </c>
      <c r="G27" s="37">
        <v>29.748000000000001</v>
      </c>
      <c r="H27" s="37">
        <v>18.065999999999999</v>
      </c>
      <c r="I27" s="37">
        <v>42.870399999999997</v>
      </c>
      <c r="J27" s="37">
        <v>25.052099999999999</v>
      </c>
      <c r="K27" s="37">
        <v>61.997599999999998</v>
      </c>
      <c r="L27" s="37">
        <v>1.67397</v>
      </c>
      <c r="M27" s="37">
        <v>14.393000000000001</v>
      </c>
      <c r="N27" s="37">
        <v>9.5043100000000003</v>
      </c>
      <c r="O27" s="37">
        <v>34.364899999999999</v>
      </c>
      <c r="P27" s="37">
        <v>19.227799999999998</v>
      </c>
      <c r="Q27" s="37">
        <v>23.849900000000002</v>
      </c>
      <c r="R27" s="37">
        <v>25.0076</v>
      </c>
      <c r="S27" s="37">
        <v>20.956299999999999</v>
      </c>
      <c r="T27" s="37">
        <v>23.799800000000001</v>
      </c>
      <c r="U27" s="37">
        <v>24.949300000000001</v>
      </c>
      <c r="V27" s="37">
        <v>24.744299999999999</v>
      </c>
      <c r="W27" s="37">
        <v>28.945499999999999</v>
      </c>
      <c r="X27" s="37">
        <v>27.586300000000001</v>
      </c>
      <c r="Y27" s="38">
        <v>29.802399999999999</v>
      </c>
      <c r="Z27" s="39">
        <f t="shared" si="3"/>
        <v>24.871007500000001</v>
      </c>
      <c r="AA27" s="40">
        <f t="shared" si="4"/>
        <v>61.997599999999998</v>
      </c>
      <c r="AB27" s="41">
        <f t="shared" si="5"/>
        <v>1.67397</v>
      </c>
      <c r="AD27">
        <v>13</v>
      </c>
    </row>
    <row r="28" spans="1:30" ht="19.899999999999999" customHeight="1" x14ac:dyDescent="0.25">
      <c r="A28" s="29">
        <f>'Tabla de datos'!A22+AD28</f>
        <v>45504.583333333299</v>
      </c>
      <c r="B28" s="30" cm="1">
        <f t="array" ref="B28:Y28">TRANSPOSE('Tabla de datos'!B206:B229)</f>
        <v>30.0307</v>
      </c>
      <c r="C28" s="31">
        <v>33.738700000000001</v>
      </c>
      <c r="D28" s="31">
        <v>50.834200000000003</v>
      </c>
      <c r="E28" s="31">
        <v>40.908499999999997</v>
      </c>
      <c r="F28" s="31">
        <v>24.0793</v>
      </c>
      <c r="G28" s="31">
        <v>49.241900000000001</v>
      </c>
      <c r="H28" s="31">
        <v>39.430700000000002</v>
      </c>
      <c r="I28" s="31">
        <v>49.204999999999998</v>
      </c>
      <c r="J28" s="31">
        <v>27.2727</v>
      </c>
      <c r="K28" s="31">
        <v>19.662099999999999</v>
      </c>
      <c r="L28" s="31">
        <v>17.159099999999999</v>
      </c>
      <c r="M28" s="31">
        <v>27.4861</v>
      </c>
      <c r="N28" s="31">
        <v>6.1137600000000001</v>
      </c>
      <c r="O28" s="31">
        <v>19.107900000000001</v>
      </c>
      <c r="P28" s="31">
        <v>15.811999999999999</v>
      </c>
      <c r="Q28" s="31">
        <v>14.135999999999999</v>
      </c>
      <c r="R28" s="31">
        <v>15.6805</v>
      </c>
      <c r="S28" s="31">
        <v>21.334700000000002</v>
      </c>
      <c r="T28" s="31">
        <v>54.714300000000001</v>
      </c>
      <c r="U28" s="31">
        <v>7.9570499999999997</v>
      </c>
      <c r="V28" s="31">
        <v>0</v>
      </c>
      <c r="W28" s="31">
        <v>30.974900000000002</v>
      </c>
      <c r="X28" s="31">
        <v>12.4474</v>
      </c>
      <c r="Y28" s="32">
        <v>6.1792999999999996</v>
      </c>
      <c r="Z28" s="39">
        <f t="shared" si="3"/>
        <v>25.562783750000005</v>
      </c>
      <c r="AA28" s="40">
        <f t="shared" si="4"/>
        <v>54.714300000000001</v>
      </c>
      <c r="AB28" s="41">
        <f t="shared" si="5"/>
        <v>0</v>
      </c>
      <c r="AD28">
        <v>14</v>
      </c>
    </row>
    <row r="29" spans="1:30" ht="19.899999999999999" customHeight="1" x14ac:dyDescent="0.25">
      <c r="A29" s="42" t="s">
        <v>60</v>
      </c>
      <c r="B29" s="43">
        <f>AVERAGE(B14:B28)</f>
        <v>20.461780000000001</v>
      </c>
      <c r="C29" s="43">
        <f t="shared" ref="C29:Y29" si="6">AVERAGE(C14:C28)</f>
        <v>18.402253333333338</v>
      </c>
      <c r="D29" s="43">
        <f t="shared" si="6"/>
        <v>20.263719999999996</v>
      </c>
      <c r="E29" s="43">
        <f t="shared" si="6"/>
        <v>20.820516666666666</v>
      </c>
      <c r="F29" s="43">
        <f t="shared" si="6"/>
        <v>22.242819333333333</v>
      </c>
      <c r="G29" s="43">
        <f t="shared" si="6"/>
        <v>22.522413333333329</v>
      </c>
      <c r="H29" s="43">
        <f t="shared" si="6"/>
        <v>24.339390666666663</v>
      </c>
      <c r="I29" s="43">
        <f t="shared" si="6"/>
        <v>29.608246666666666</v>
      </c>
      <c r="J29" s="43">
        <f t="shared" si="6"/>
        <v>26.186833333333329</v>
      </c>
      <c r="K29" s="43">
        <f t="shared" si="6"/>
        <v>31.011019999999998</v>
      </c>
      <c r="L29" s="43">
        <f t="shared" si="6"/>
        <v>23.709391333333329</v>
      </c>
      <c r="M29" s="43">
        <f t="shared" si="6"/>
        <v>28.105</v>
      </c>
      <c r="N29" s="43">
        <f t="shared" si="6"/>
        <v>18.765669333333335</v>
      </c>
      <c r="O29" s="43">
        <f t="shared" si="6"/>
        <v>29.790451333333333</v>
      </c>
      <c r="P29" s="43">
        <f t="shared" si="6"/>
        <v>15.133769333333335</v>
      </c>
      <c r="Q29" s="43">
        <f t="shared" si="6"/>
        <v>20.260642000000001</v>
      </c>
      <c r="R29" s="43">
        <f t="shared" si="6"/>
        <v>15.734856000000002</v>
      </c>
      <c r="S29" s="43">
        <f t="shared" si="6"/>
        <v>19.491389999999999</v>
      </c>
      <c r="T29" s="43">
        <f t="shared" si="6"/>
        <v>15.996351266666668</v>
      </c>
      <c r="U29" s="43">
        <f t="shared" si="6"/>
        <v>19.404961333333333</v>
      </c>
      <c r="V29" s="43">
        <f t="shared" si="6"/>
        <v>20.124733333333335</v>
      </c>
      <c r="W29" s="43">
        <f t="shared" si="6"/>
        <v>17.304603333333333</v>
      </c>
      <c r="X29" s="43">
        <f t="shared" si="6"/>
        <v>20.927817333333333</v>
      </c>
      <c r="Y29" s="43">
        <f t="shared" si="6"/>
        <v>20.448650000000001</v>
      </c>
      <c r="Z29" s="46"/>
      <c r="AA29" s="46"/>
      <c r="AB29" s="47"/>
    </row>
    <row r="30" spans="1:30" ht="19.899999999999999" customHeight="1" x14ac:dyDescent="0.25">
      <c r="A30" s="48" t="s">
        <v>61</v>
      </c>
      <c r="B30" s="39">
        <f>MAX(B14:B28)</f>
        <v>30.0307</v>
      </c>
      <c r="C30" s="39">
        <f t="shared" ref="C30:Y30" si="7">MAX(C14:C28)</f>
        <v>33.738700000000001</v>
      </c>
      <c r="D30" s="39">
        <f t="shared" si="7"/>
        <v>50.834200000000003</v>
      </c>
      <c r="E30" s="39">
        <f t="shared" si="7"/>
        <v>40.908499999999997</v>
      </c>
      <c r="F30" s="39">
        <f t="shared" si="7"/>
        <v>50.834200000000003</v>
      </c>
      <c r="G30" s="39">
        <f t="shared" si="7"/>
        <v>49.241900000000001</v>
      </c>
      <c r="H30" s="39">
        <f t="shared" si="7"/>
        <v>50.834200000000003</v>
      </c>
      <c r="I30" s="39">
        <f t="shared" si="7"/>
        <v>49.241900000000001</v>
      </c>
      <c r="J30" s="39">
        <f t="shared" si="7"/>
        <v>50.834200000000003</v>
      </c>
      <c r="K30" s="39">
        <f t="shared" si="7"/>
        <v>61.997599999999998</v>
      </c>
      <c r="L30" s="39">
        <f t="shared" si="7"/>
        <v>39.538499999999999</v>
      </c>
      <c r="M30" s="39">
        <f t="shared" si="7"/>
        <v>61.997599999999998</v>
      </c>
      <c r="N30" s="39">
        <f t="shared" si="7"/>
        <v>39.430700000000002</v>
      </c>
      <c r="O30" s="39">
        <f t="shared" si="7"/>
        <v>68.460099999999997</v>
      </c>
      <c r="P30" s="39">
        <f t="shared" si="7"/>
        <v>27.2727</v>
      </c>
      <c r="Q30" s="39">
        <f t="shared" si="7"/>
        <v>61.997599999999998</v>
      </c>
      <c r="R30" s="39">
        <f t="shared" si="7"/>
        <v>25.0076</v>
      </c>
      <c r="S30" s="39">
        <f t="shared" si="7"/>
        <v>34.364899999999999</v>
      </c>
      <c r="T30" s="39">
        <f t="shared" si="7"/>
        <v>54.714300000000001</v>
      </c>
      <c r="U30" s="39">
        <f t="shared" si="7"/>
        <v>48.5852</v>
      </c>
      <c r="V30" s="39">
        <f t="shared" si="7"/>
        <v>54.714300000000001</v>
      </c>
      <c r="W30" s="39">
        <f t="shared" si="7"/>
        <v>30.974900000000002</v>
      </c>
      <c r="X30" s="39">
        <f t="shared" si="7"/>
        <v>54.714300000000001</v>
      </c>
      <c r="Y30" s="39">
        <f t="shared" si="7"/>
        <v>30.974900000000002</v>
      </c>
      <c r="Z30" s="46"/>
      <c r="AA30" s="47"/>
      <c r="AB30" s="47"/>
    </row>
    <row r="31" spans="1:30" ht="19.899999999999999" customHeight="1" thickBot="1" x14ac:dyDescent="0.3">
      <c r="A31" s="49" t="s">
        <v>62</v>
      </c>
      <c r="B31" s="50">
        <f>MIN(B14:B28)</f>
        <v>14.5366</v>
      </c>
      <c r="C31" s="50">
        <f t="shared" ref="C31:Y31" si="8">MIN(C14:C28)</f>
        <v>0</v>
      </c>
      <c r="D31" s="50">
        <f t="shared" si="8"/>
        <v>0</v>
      </c>
      <c r="E31" s="50">
        <f t="shared" si="8"/>
        <v>5.2458200000000001</v>
      </c>
      <c r="F31" s="50">
        <f t="shared" si="8"/>
        <v>9.2689900000000005</v>
      </c>
      <c r="G31" s="50">
        <f t="shared" si="8"/>
        <v>0</v>
      </c>
      <c r="H31" s="50">
        <f t="shared" si="8"/>
        <v>8.4705600000000008</v>
      </c>
      <c r="I31" s="50">
        <f t="shared" si="8"/>
        <v>11.7889</v>
      </c>
      <c r="J31" s="50">
        <f t="shared" si="8"/>
        <v>11.350300000000001</v>
      </c>
      <c r="K31" s="50">
        <f t="shared" si="8"/>
        <v>13.626300000000001</v>
      </c>
      <c r="L31" s="50">
        <f t="shared" si="8"/>
        <v>1.67397</v>
      </c>
      <c r="M31" s="50">
        <f t="shared" si="8"/>
        <v>8.4880899999999997</v>
      </c>
      <c r="N31" s="50">
        <f t="shared" si="8"/>
        <v>1.67397</v>
      </c>
      <c r="O31" s="50">
        <f t="shared" si="8"/>
        <v>9.9255700000000004</v>
      </c>
      <c r="P31" s="50">
        <f t="shared" si="8"/>
        <v>0</v>
      </c>
      <c r="Q31" s="50">
        <f t="shared" si="8"/>
        <v>0</v>
      </c>
      <c r="R31" s="50">
        <f t="shared" si="8"/>
        <v>1.67397</v>
      </c>
      <c r="S31" s="50">
        <f t="shared" si="8"/>
        <v>8.9797499999999992</v>
      </c>
      <c r="T31" s="50">
        <f t="shared" si="8"/>
        <v>0.73763900000000004</v>
      </c>
      <c r="U31" s="50">
        <f t="shared" si="8"/>
        <v>7.8268500000000003</v>
      </c>
      <c r="V31" s="50">
        <f t="shared" si="8"/>
        <v>0</v>
      </c>
      <c r="W31" s="50">
        <f t="shared" si="8"/>
        <v>0</v>
      </c>
      <c r="X31" s="50">
        <f t="shared" si="8"/>
        <v>0</v>
      </c>
      <c r="Y31" s="50">
        <f t="shared" si="8"/>
        <v>6.1792999999999996</v>
      </c>
      <c r="Z31" s="46"/>
      <c r="AA31" s="47"/>
      <c r="AB31" s="47"/>
    </row>
    <row r="32" spans="1:30" x14ac:dyDescent="0.25">
      <c r="A32" s="63" t="s">
        <v>63</v>
      </c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</row>
    <row r="33" spans="1:28" x14ac:dyDescent="0.25">
      <c r="A33" s="16" t="s">
        <v>64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</sheetData>
  <mergeCells count="5">
    <mergeCell ref="A1:AB1"/>
    <mergeCell ref="F10:G10"/>
    <mergeCell ref="F11:G11"/>
    <mergeCell ref="F12:G12"/>
    <mergeCell ref="A32:AB32"/>
  </mergeCells>
  <pageMargins left="0.15" right="0.15" top="0.75" bottom="0.75" header="0.3" footer="0.3"/>
  <pageSetup paperSize="9" scale="75" fitToHeight="0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D450E-0F85-4704-8476-93255628004D}">
  <sheetPr>
    <pageSetUpPr fitToPage="1"/>
  </sheetPr>
  <dimension ref="A1:AD33"/>
  <sheetViews>
    <sheetView tabSelected="1" topLeftCell="A4" workbookViewId="0">
      <selection activeCell="A29" sqref="A29"/>
    </sheetView>
  </sheetViews>
  <sheetFormatPr defaultColWidth="11.42578125" defaultRowHeight="15" x14ac:dyDescent="0.25"/>
  <cols>
    <col min="1" max="1" width="11.85546875" customWidth="1"/>
    <col min="2" max="5" width="6.7109375" customWidth="1"/>
    <col min="6" max="6" width="6.5703125" customWidth="1"/>
    <col min="7" max="20" width="6.7109375" customWidth="1"/>
    <col min="21" max="21" width="7.140625" customWidth="1"/>
    <col min="22" max="26" width="6.7109375" customWidth="1"/>
    <col min="27" max="27" width="6.28515625" customWidth="1"/>
    <col min="28" max="28" width="6" bestFit="1" customWidth="1"/>
  </cols>
  <sheetData>
    <row r="1" spans="1:30" x14ac:dyDescent="0.25">
      <c r="A1" s="64" t="s">
        <v>85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</row>
    <row r="2" spans="1:30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4" spans="1:30" x14ac:dyDescent="0.25">
      <c r="A4" s="11" t="s">
        <v>38</v>
      </c>
      <c r="E4" s="12" t="s">
        <v>39</v>
      </c>
      <c r="F4" s="13" t="s">
        <v>40</v>
      </c>
      <c r="Q4" s="11" t="s">
        <v>41</v>
      </c>
      <c r="R4" s="11"/>
      <c r="U4" s="13" t="str">
        <f>": "&amp;'Tabla de datos'!B3</f>
        <v>: 17 al 31 de julio</v>
      </c>
    </row>
    <row r="5" spans="1:30" x14ac:dyDescent="0.25">
      <c r="A5" s="11" t="s">
        <v>42</v>
      </c>
      <c r="E5" s="12" t="s">
        <v>39</v>
      </c>
      <c r="F5" s="13" t="str">
        <f>'Tabla de datos'!B1</f>
        <v>EMCA-02</v>
      </c>
      <c r="Q5" s="11" t="s">
        <v>43</v>
      </c>
      <c r="R5" s="11"/>
      <c r="U5" t="s">
        <v>44</v>
      </c>
    </row>
    <row r="6" spans="1:30" x14ac:dyDescent="0.25">
      <c r="A6" s="11" t="s">
        <v>45</v>
      </c>
      <c r="E6" s="12" t="s">
        <v>39</v>
      </c>
      <c r="F6" t="str">
        <f>'Tabla de datos'!B2</f>
        <v>IESTP - FRANCISCO DE PAULA GONZALES VIGIL</v>
      </c>
      <c r="Q6" s="11" t="s">
        <v>46</v>
      </c>
      <c r="R6" s="11"/>
      <c r="U6" s="13" t="s">
        <v>47</v>
      </c>
    </row>
    <row r="7" spans="1:30" x14ac:dyDescent="0.25">
      <c r="A7" s="11" t="s">
        <v>48</v>
      </c>
      <c r="E7" s="12" t="s">
        <v>39</v>
      </c>
      <c r="F7" s="53" t="s">
        <v>34</v>
      </c>
      <c r="Q7" s="11" t="s">
        <v>49</v>
      </c>
      <c r="R7" s="11"/>
      <c r="U7" s="13" t="s">
        <v>50</v>
      </c>
    </row>
    <row r="8" spans="1:30" x14ac:dyDescent="0.25">
      <c r="A8" s="11" t="s">
        <v>51</v>
      </c>
      <c r="E8" s="12" t="s">
        <v>39</v>
      </c>
      <c r="F8" s="22" t="s">
        <v>98</v>
      </c>
      <c r="Q8" s="11" t="s">
        <v>52</v>
      </c>
      <c r="R8" s="11"/>
      <c r="U8" s="13" t="s">
        <v>82</v>
      </c>
    </row>
    <row r="9" spans="1:30" x14ac:dyDescent="0.25">
      <c r="A9" s="11" t="s">
        <v>54</v>
      </c>
      <c r="E9" s="12"/>
      <c r="Q9" s="11" t="s">
        <v>55</v>
      </c>
      <c r="R9" s="11"/>
      <c r="U9" s="13" t="s">
        <v>84</v>
      </c>
    </row>
    <row r="10" spans="1:30" x14ac:dyDescent="0.25">
      <c r="C10" s="11" t="s">
        <v>57</v>
      </c>
      <c r="E10" s="12" t="s">
        <v>39</v>
      </c>
      <c r="F10" s="60">
        <f>Temp!F10</f>
        <v>368367</v>
      </c>
      <c r="G10" s="60"/>
      <c r="Q10" s="11"/>
      <c r="R10" s="11"/>
      <c r="U10" s="13"/>
    </row>
    <row r="11" spans="1:30" ht="15.75" x14ac:dyDescent="0.25">
      <c r="C11" s="11" t="s">
        <v>58</v>
      </c>
      <c r="E11" s="12" t="s">
        <v>39</v>
      </c>
      <c r="F11" s="60">
        <f>Temp!F11</f>
        <v>8010120</v>
      </c>
      <c r="G11" s="60"/>
      <c r="I11" s="14"/>
      <c r="J11" s="15"/>
      <c r="K11" s="15"/>
      <c r="L11" s="15"/>
      <c r="M11" s="15"/>
    </row>
    <row r="12" spans="1:30" ht="15.75" thickBot="1" x14ac:dyDescent="0.3">
      <c r="A12" s="11"/>
      <c r="C12" s="11"/>
      <c r="E12" s="12"/>
      <c r="F12" s="60"/>
      <c r="G12" s="60"/>
      <c r="Q12" s="11"/>
      <c r="R12" s="11"/>
      <c r="U12" s="13"/>
    </row>
    <row r="13" spans="1:30" ht="19.899999999999999" customHeight="1" thickBot="1" x14ac:dyDescent="0.3">
      <c r="A13" s="24"/>
      <c r="B13" s="25">
        <f t="array" ref="B13:Y13">TRANSPOSE([1]DATA!B11:B34)</f>
        <v>4.0000000000000702</v>
      </c>
      <c r="C13" s="25">
        <v>4.0416666666667398</v>
      </c>
      <c r="D13" s="25">
        <v>4.0833333333334103</v>
      </c>
      <c r="E13" s="25">
        <v>4.1250000000000702</v>
      </c>
      <c r="F13" s="25">
        <v>4.1666666666667398</v>
      </c>
      <c r="G13" s="25">
        <v>4.2083333333334103</v>
      </c>
      <c r="H13" s="25">
        <v>4.2500000000000702</v>
      </c>
      <c r="I13" s="25">
        <v>4.2916666666667398</v>
      </c>
      <c r="J13" s="25">
        <v>4.3333333333334103</v>
      </c>
      <c r="K13" s="25">
        <v>4.3750000000000702</v>
      </c>
      <c r="L13" s="25">
        <v>4.4166666666667398</v>
      </c>
      <c r="M13" s="25">
        <v>4.4583333333334103</v>
      </c>
      <c r="N13" s="25">
        <v>4.5000000000000702</v>
      </c>
      <c r="O13" s="25">
        <v>4.5416666666667398</v>
      </c>
      <c r="P13" s="25">
        <v>4.5833333333334103</v>
      </c>
      <c r="Q13" s="25">
        <v>4.6250000000000702</v>
      </c>
      <c r="R13" s="25">
        <v>4.6666666666667398</v>
      </c>
      <c r="S13" s="25">
        <v>4.7083333333334103</v>
      </c>
      <c r="T13" s="25">
        <v>4.7500000000000702</v>
      </c>
      <c r="U13" s="25">
        <v>4.7916666666667398</v>
      </c>
      <c r="V13" s="25">
        <v>4.8333333333334103</v>
      </c>
      <c r="W13" s="25">
        <v>4.8750000000000702</v>
      </c>
      <c r="X13" s="25">
        <v>4.9166666666667398</v>
      </c>
      <c r="Y13" s="25">
        <v>4.9583333333334103</v>
      </c>
      <c r="Z13" s="26" t="s">
        <v>60</v>
      </c>
      <c r="AA13" s="27" t="s">
        <v>61</v>
      </c>
      <c r="AB13" s="28" t="s">
        <v>62</v>
      </c>
    </row>
    <row r="14" spans="1:30" ht="19.899999999999999" customHeight="1" thickBot="1" x14ac:dyDescent="0.3">
      <c r="A14" s="29">
        <f>'Tabla de datos'!A8+AD14</f>
        <v>45490</v>
      </c>
      <c r="B14" s="30" cm="1">
        <f t="array" ref="B14:Y14">TRANSPOSE('Tabla de datos'!L8:L31)</f>
        <v>30.1416062165348</v>
      </c>
      <c r="C14" s="31">
        <v>19.932495375482901</v>
      </c>
      <c r="D14" s="31">
        <v>9.5735628137409599</v>
      </c>
      <c r="E14" s="31">
        <v>10.3749717236054</v>
      </c>
      <c r="F14" s="31">
        <v>12.0854012605415</v>
      </c>
      <c r="G14" s="31">
        <v>13.4669320602735</v>
      </c>
      <c r="H14" s="31">
        <v>15.8225598284982</v>
      </c>
      <c r="I14" s="31">
        <v>20.188843612114301</v>
      </c>
      <c r="J14" s="31">
        <v>26.133771746013799</v>
      </c>
      <c r="K14" s="31">
        <v>33.532305346733999</v>
      </c>
      <c r="L14" s="31">
        <v>25.1411981445302</v>
      </c>
      <c r="M14" s="31">
        <v>17.2766411288029</v>
      </c>
      <c r="N14" s="31">
        <v>16.3898906372408</v>
      </c>
      <c r="O14" s="31">
        <v>15.6845587143175</v>
      </c>
      <c r="P14" s="31">
        <v>15.549628888988</v>
      </c>
      <c r="Q14" s="31">
        <v>16.318658552764099</v>
      </c>
      <c r="R14" s="31">
        <v>21.2542968480033</v>
      </c>
      <c r="S14" s="31">
        <v>32.715094251365699</v>
      </c>
      <c r="T14" s="31">
        <v>32.547724995475498</v>
      </c>
      <c r="U14" s="31">
        <v>36.464887796972299</v>
      </c>
      <c r="V14" s="31">
        <v>34.9969697103367</v>
      </c>
      <c r="W14" s="31">
        <v>29.6074690250211</v>
      </c>
      <c r="X14" s="31">
        <v>24.053232154477701</v>
      </c>
      <c r="Y14" s="32">
        <v>24.235478259610399</v>
      </c>
      <c r="Z14" s="33">
        <f t="shared" ref="Z14:Z22" si="0">AVERAGE(B14:Y14)</f>
        <v>22.22867412881023</v>
      </c>
      <c r="AA14" s="34">
        <f t="shared" ref="AA14:AA22" si="1">MAX(B14:Y14)</f>
        <v>36.464887796972299</v>
      </c>
      <c r="AB14" s="35">
        <f t="shared" ref="AB14:AB22" si="2">MIN(B14:Y14 )</f>
        <v>9.5735628137409599</v>
      </c>
      <c r="AD14">
        <v>0</v>
      </c>
    </row>
    <row r="15" spans="1:30" ht="19.899999999999999" customHeight="1" thickBot="1" x14ac:dyDescent="0.3">
      <c r="A15" s="29">
        <f>'Tabla de datos'!A9+AD15</f>
        <v>45491.041666666701</v>
      </c>
      <c r="B15" s="36" cm="1">
        <f t="array" ref="B15:Y15">TRANSPOSE('Tabla de datos'!L32:L55)</f>
        <v>23.2459326893885</v>
      </c>
      <c r="C15" s="37">
        <v>19.959728849191102</v>
      </c>
      <c r="D15" s="37">
        <v>15.3336870024358</v>
      </c>
      <c r="E15" s="37">
        <v>13.693314072002099</v>
      </c>
      <c r="F15" s="37">
        <v>10.591729862063</v>
      </c>
      <c r="G15" s="37">
        <v>13.159601933324</v>
      </c>
      <c r="H15" s="37">
        <v>23.091559517981999</v>
      </c>
      <c r="I15" s="37">
        <v>40.038811029978802</v>
      </c>
      <c r="J15" s="37">
        <v>60.550281028826298</v>
      </c>
      <c r="K15" s="37">
        <v>37.596337068249397</v>
      </c>
      <c r="L15" s="37">
        <v>50.2892986957254</v>
      </c>
      <c r="M15" s="37">
        <v>30.458251771334901</v>
      </c>
      <c r="N15" s="37">
        <v>28.019633377361199</v>
      </c>
      <c r="O15" s="37">
        <v>34.3524880504213</v>
      </c>
      <c r="P15" s="37">
        <v>24.990680540879399</v>
      </c>
      <c r="Q15" s="37">
        <v>19.270484988014999</v>
      </c>
      <c r="R15" s="37">
        <v>21.454165718926401</v>
      </c>
      <c r="S15" s="37">
        <v>29.9003981362121</v>
      </c>
      <c r="T15" s="37">
        <v>29.253979288595101</v>
      </c>
      <c r="U15" s="37">
        <v>47.567832089668102</v>
      </c>
      <c r="V15" s="37">
        <v>72.190954773725196</v>
      </c>
      <c r="W15" s="37">
        <v>66.108561543601297</v>
      </c>
      <c r="X15" s="37">
        <v>72.037672445878798</v>
      </c>
      <c r="Y15" s="38">
        <v>67.713643804099803</v>
      </c>
      <c r="Z15" s="39">
        <f t="shared" si="0"/>
        <v>35.452876178245212</v>
      </c>
      <c r="AA15" s="40">
        <f t="shared" si="1"/>
        <v>72.190954773725196</v>
      </c>
      <c r="AB15" s="41">
        <f t="shared" si="2"/>
        <v>10.591729862063</v>
      </c>
      <c r="AD15">
        <v>1</v>
      </c>
    </row>
    <row r="16" spans="1:30" ht="19.899999999999999" customHeight="1" thickBot="1" x14ac:dyDescent="0.3">
      <c r="A16" s="29">
        <f>'Tabla de datos'!A10+AD16</f>
        <v>45492.083333333299</v>
      </c>
      <c r="B16" s="36" cm="1">
        <f t="array" ref="B16:Y16">TRANSPOSE('Tabla de datos'!L56:L79)</f>
        <v>23.137487793393198</v>
      </c>
      <c r="C16" s="37">
        <v>28.3788594463017</v>
      </c>
      <c r="D16" s="37">
        <v>29.227554543733198</v>
      </c>
      <c r="E16" s="37">
        <v>40.9284127609153</v>
      </c>
      <c r="F16" s="37">
        <v>29.450199475885999</v>
      </c>
      <c r="G16" s="37">
        <v>18.088332179603999</v>
      </c>
      <c r="H16" s="37">
        <v>42.338986330053501</v>
      </c>
      <c r="I16" s="37">
        <v>49.991517211456497</v>
      </c>
      <c r="J16" s="37">
        <v>47.239789100429299</v>
      </c>
      <c r="K16" s="37">
        <v>61.3094705313841</v>
      </c>
      <c r="L16" s="37">
        <v>46.205838674250998</v>
      </c>
      <c r="M16" s="37">
        <v>32.732510133032598</v>
      </c>
      <c r="N16" s="37">
        <v>41.8535985610892</v>
      </c>
      <c r="O16" s="37">
        <v>29.685990953703101</v>
      </c>
      <c r="P16" s="37">
        <v>26.9054871418655</v>
      </c>
      <c r="Q16" s="37">
        <v>23.466621626192101</v>
      </c>
      <c r="R16" s="37">
        <v>24.768825529925302</v>
      </c>
      <c r="S16" s="37">
        <v>30.998369794781699</v>
      </c>
      <c r="T16" s="37">
        <v>35.332046759773597</v>
      </c>
      <c r="U16" s="37">
        <v>45.033652038297198</v>
      </c>
      <c r="V16" s="37">
        <v>47.296682234384498</v>
      </c>
      <c r="W16" s="37">
        <v>46.535292237058897</v>
      </c>
      <c r="X16" s="37">
        <v>48.658054997431201</v>
      </c>
      <c r="Y16" s="38">
        <v>41.912993112173702</v>
      </c>
      <c r="Z16" s="39">
        <f t="shared" si="0"/>
        <v>37.144857215296518</v>
      </c>
      <c r="AA16" s="40">
        <f t="shared" si="1"/>
        <v>61.3094705313841</v>
      </c>
      <c r="AB16" s="41">
        <f t="shared" si="2"/>
        <v>18.088332179603999</v>
      </c>
      <c r="AD16">
        <v>2</v>
      </c>
    </row>
    <row r="17" spans="1:30" ht="19.899999999999999" customHeight="1" thickBot="1" x14ac:dyDescent="0.3">
      <c r="A17" s="29">
        <f>'Tabla de datos'!A11+AD17</f>
        <v>45493.125</v>
      </c>
      <c r="B17" s="36" cm="1">
        <f t="array" ref="B17:Y17">TRANSPOSE('Tabla de datos'!L80:L103)</f>
        <v>27.518560030308102</v>
      </c>
      <c r="C17" s="37">
        <v>15.821745457357601</v>
      </c>
      <c r="D17" s="37">
        <v>14.231118754795601</v>
      </c>
      <c r="E17" s="37">
        <v>12.9474667146436</v>
      </c>
      <c r="F17" s="37">
        <v>22.164963144239</v>
      </c>
      <c r="G17" s="37">
        <v>20.259936519998799</v>
      </c>
      <c r="H17" s="37">
        <v>23.823158201527502</v>
      </c>
      <c r="I17" s="37">
        <v>21.593605618147599</v>
      </c>
      <c r="J17" s="37">
        <v>19.094125676577502</v>
      </c>
      <c r="K17" s="37">
        <v>25.5487598677732</v>
      </c>
      <c r="L17" s="37">
        <v>33.740129852587003</v>
      </c>
      <c r="M17" s="37">
        <v>26.100143672125501</v>
      </c>
      <c r="N17" s="37">
        <v>23.5321098550953</v>
      </c>
      <c r="O17" s="37">
        <v>20.871824526643401</v>
      </c>
      <c r="P17" s="37">
        <v>17.518069258602299</v>
      </c>
      <c r="Q17" s="37">
        <v>18.336421978179199</v>
      </c>
      <c r="R17" s="37">
        <v>30.1055519561076</v>
      </c>
      <c r="S17" s="37">
        <v>36.7195809606159</v>
      </c>
      <c r="T17" s="37">
        <v>41.745605048636001</v>
      </c>
      <c r="U17" s="37">
        <v>43.828552019063402</v>
      </c>
      <c r="V17" s="37">
        <v>38.215259135092097</v>
      </c>
      <c r="W17" s="37">
        <v>38.087837322679903</v>
      </c>
      <c r="X17" s="37">
        <v>25.851845108662001</v>
      </c>
      <c r="Y17" s="38">
        <v>24.402396131958401</v>
      </c>
      <c r="Z17" s="39">
        <f t="shared" si="0"/>
        <v>25.919115283809024</v>
      </c>
      <c r="AA17" s="40">
        <f t="shared" si="1"/>
        <v>43.828552019063402</v>
      </c>
      <c r="AB17" s="41">
        <f t="shared" si="2"/>
        <v>12.9474667146436</v>
      </c>
      <c r="AD17">
        <v>3</v>
      </c>
    </row>
    <row r="18" spans="1:30" ht="19.899999999999999" customHeight="1" thickBot="1" x14ac:dyDescent="0.3">
      <c r="A18" s="29">
        <f>'Tabla de datos'!A12+AD18</f>
        <v>45494.166666666701</v>
      </c>
      <c r="B18" s="30" cm="1">
        <f t="array" ref="B18:Y18">TRANSPOSE('Tabla de datos'!L104:L127)</f>
        <v>19.610169911111001</v>
      </c>
      <c r="C18" s="31">
        <v>16.2794276806592</v>
      </c>
      <c r="D18" s="31">
        <v>15.167239321277499</v>
      </c>
      <c r="E18" s="31">
        <v>13.4165294455011</v>
      </c>
      <c r="F18" s="31">
        <v>11.087061234307299</v>
      </c>
      <c r="G18" s="31">
        <v>15.0269493163853</v>
      </c>
      <c r="H18" s="31">
        <v>15.1011285592391</v>
      </c>
      <c r="I18" s="31">
        <v>22.706698625378401</v>
      </c>
      <c r="J18" s="31">
        <v>18.705896334290699</v>
      </c>
      <c r="K18" s="31">
        <v>26.587261744667899</v>
      </c>
      <c r="L18" s="31">
        <v>19.221058490152402</v>
      </c>
      <c r="M18" s="31">
        <v>15.08006399394</v>
      </c>
      <c r="N18" s="31">
        <v>11.1708643504322</v>
      </c>
      <c r="O18" s="31">
        <v>10.401757575301</v>
      </c>
      <c r="P18" s="31">
        <v>10.8785464877878</v>
      </c>
      <c r="Q18" s="31">
        <v>11.062265231726601</v>
      </c>
      <c r="R18" s="31">
        <v>16.474965150342701</v>
      </c>
      <c r="S18" s="31">
        <v>22.535492609380199</v>
      </c>
      <c r="T18" s="31">
        <v>22.417098467810501</v>
      </c>
      <c r="U18" s="31">
        <v>31.507003816165401</v>
      </c>
      <c r="V18" s="31">
        <v>21.876717137297501</v>
      </c>
      <c r="W18" s="31">
        <v>28.091252899378201</v>
      </c>
      <c r="X18" s="31">
        <v>30.081083206594901</v>
      </c>
      <c r="Y18" s="32">
        <v>23.9634444448902</v>
      </c>
      <c r="Z18" s="39">
        <f t="shared" si="0"/>
        <v>18.685415668084044</v>
      </c>
      <c r="AA18" s="40">
        <f t="shared" si="1"/>
        <v>31.507003816165401</v>
      </c>
      <c r="AB18" s="41">
        <f t="shared" si="2"/>
        <v>10.401757575301</v>
      </c>
      <c r="AD18">
        <v>4</v>
      </c>
    </row>
    <row r="19" spans="1:30" ht="19.899999999999999" customHeight="1" thickBot="1" x14ac:dyDescent="0.3">
      <c r="A19" s="29">
        <f>'Tabla de datos'!A13+AD19</f>
        <v>45495.208333333299</v>
      </c>
      <c r="B19" s="36" cm="1">
        <f t="array" ref="B19:Y19">TRANSPOSE('Tabla de datos'!L128:L151)</f>
        <v>22.788210970026999</v>
      </c>
      <c r="C19" s="37">
        <v>16.7095284887723</v>
      </c>
      <c r="D19" s="37">
        <v>14.6503261734254</v>
      </c>
      <c r="E19" s="37">
        <v>16.3935919822862</v>
      </c>
      <c r="F19" s="37">
        <v>18.021880999144201</v>
      </c>
      <c r="G19" s="37">
        <v>19.348687186688</v>
      </c>
      <c r="H19" s="37">
        <v>25.404129057817599</v>
      </c>
      <c r="I19" s="37">
        <v>30.078450135932499</v>
      </c>
      <c r="J19" s="37">
        <v>35.186287490962698</v>
      </c>
      <c r="K19" s="37">
        <v>35.014028246699503</v>
      </c>
      <c r="L19" s="37">
        <v>21.7852179317794</v>
      </c>
      <c r="M19" s="37">
        <v>20.066405826313101</v>
      </c>
      <c r="N19" s="37">
        <v>22.387871383457998</v>
      </c>
      <c r="O19" s="37">
        <v>20.827288017153801</v>
      </c>
      <c r="P19" s="37">
        <v>30.680445319945601</v>
      </c>
      <c r="Q19" s="37">
        <v>21.827723215329399</v>
      </c>
      <c r="R19" s="37">
        <v>25.774131908826298</v>
      </c>
      <c r="S19" s="37">
        <v>28.713297035720601</v>
      </c>
      <c r="T19" s="37">
        <v>37.8400465657013</v>
      </c>
      <c r="U19" s="37">
        <v>36.448600374160698</v>
      </c>
      <c r="V19" s="37">
        <v>32.682350136914103</v>
      </c>
      <c r="W19" s="37">
        <v>30.6227622647916</v>
      </c>
      <c r="X19" s="37">
        <v>35.534849623720497</v>
      </c>
      <c r="Y19" s="38">
        <v>34.612654239513098</v>
      </c>
      <c r="Z19" s="39">
        <f t="shared" si="0"/>
        <v>26.391615190628446</v>
      </c>
      <c r="AA19" s="40">
        <f t="shared" si="1"/>
        <v>37.8400465657013</v>
      </c>
      <c r="AB19" s="41">
        <f t="shared" si="2"/>
        <v>14.6503261734254</v>
      </c>
      <c r="AD19">
        <v>5</v>
      </c>
    </row>
    <row r="20" spans="1:30" ht="19.899999999999999" customHeight="1" thickBot="1" x14ac:dyDescent="0.3">
      <c r="A20" s="29">
        <f>'Tabla de datos'!A14+AD20</f>
        <v>45496.25</v>
      </c>
      <c r="B20" s="36" cm="1">
        <f t="array" ref="B20:Y20">TRANSPOSE('Tabla de datos'!L152:L175)</f>
        <v>33.878366062362602</v>
      </c>
      <c r="C20" s="37">
        <v>30.047229440935599</v>
      </c>
      <c r="D20" s="37">
        <v>18.3786733584868</v>
      </c>
      <c r="E20" s="37">
        <v>19.973702931349301</v>
      </c>
      <c r="F20" s="37">
        <v>27.822942998880599</v>
      </c>
      <c r="G20" s="37">
        <v>32.608699388957497</v>
      </c>
      <c r="H20" s="37">
        <v>37.758082837510599</v>
      </c>
      <c r="I20" s="37">
        <v>46.140801828889899</v>
      </c>
      <c r="J20" s="37">
        <v>47.323953323387897</v>
      </c>
      <c r="K20" s="37">
        <v>36.519279513798303</v>
      </c>
      <c r="L20" s="37">
        <v>21.2211201576572</v>
      </c>
      <c r="M20" s="37">
        <v>19.562624178007301</v>
      </c>
      <c r="N20" s="37">
        <v>17.039916791665298</v>
      </c>
      <c r="O20" s="37">
        <v>16.330524297627701</v>
      </c>
      <c r="P20" s="37">
        <v>20.231123203893201</v>
      </c>
      <c r="Q20" s="37">
        <v>18.779951446670498</v>
      </c>
      <c r="R20" s="37">
        <v>19.512896757783299</v>
      </c>
      <c r="S20" s="37">
        <v>25.174807410770899</v>
      </c>
      <c r="T20" s="37">
        <v>28.3236966159246</v>
      </c>
      <c r="U20" s="37">
        <v>31.442474777289199</v>
      </c>
      <c r="V20" s="37">
        <v>39.102980101269701</v>
      </c>
      <c r="W20" s="37">
        <v>56.122340134120797</v>
      </c>
      <c r="X20" s="37">
        <v>51.379991794678197</v>
      </c>
      <c r="Y20" s="38">
        <v>53.653516658119997</v>
      </c>
      <c r="Z20" s="39">
        <f t="shared" si="0"/>
        <v>31.180404000418211</v>
      </c>
      <c r="AA20" s="40">
        <f t="shared" si="1"/>
        <v>56.122340134120797</v>
      </c>
      <c r="AB20" s="41">
        <f t="shared" si="2"/>
        <v>16.330524297627701</v>
      </c>
      <c r="AD20">
        <v>6</v>
      </c>
    </row>
    <row r="21" spans="1:30" ht="19.899999999999999" customHeight="1" thickBot="1" x14ac:dyDescent="0.3">
      <c r="A21" s="29">
        <f>'Tabla de datos'!A15+AD21</f>
        <v>45497.291666666701</v>
      </c>
      <c r="B21" s="36" cm="1">
        <f t="array" ref="B21:Y21">TRANSPOSE('Tabla de datos'!L176:L199)</f>
        <v>52.753890451018798</v>
      </c>
      <c r="C21" s="37">
        <v>30.8917492406025</v>
      </c>
      <c r="D21" s="37">
        <v>25.406630474946802</v>
      </c>
      <c r="E21" s="37">
        <v>33.480584315865599</v>
      </c>
      <c r="F21" s="37">
        <v>33.139394780962398</v>
      </c>
      <c r="G21" s="37">
        <v>28.944819177535098</v>
      </c>
      <c r="H21" s="37">
        <v>34.1943345418495</v>
      </c>
      <c r="I21" s="37">
        <v>33.722902047395898</v>
      </c>
      <c r="J21" s="37">
        <v>36.840269635191397</v>
      </c>
      <c r="K21" s="37">
        <v>53.631887863393203</v>
      </c>
      <c r="L21" s="37">
        <v>75.340916014791503</v>
      </c>
      <c r="M21" s="37">
        <v>63.273158208452799</v>
      </c>
      <c r="N21" s="37">
        <v>25.277854511908298</v>
      </c>
      <c r="O21" s="37">
        <v>19.6576216059768</v>
      </c>
      <c r="P21" s="37">
        <v>19.454668280849202</v>
      </c>
      <c r="Q21" s="37">
        <v>19.7341123087193</v>
      </c>
      <c r="R21" s="37">
        <v>24.711311743599602</v>
      </c>
      <c r="S21" s="37">
        <v>27.3500435079151</v>
      </c>
      <c r="T21" s="37">
        <v>47.615170938648397</v>
      </c>
      <c r="U21" s="37">
        <v>57.038573494042701</v>
      </c>
      <c r="V21" s="37">
        <v>52.2885516343839</v>
      </c>
      <c r="W21" s="37">
        <v>41.163357894590902</v>
      </c>
      <c r="X21" s="37">
        <v>60.044505769876203</v>
      </c>
      <c r="Y21" s="38">
        <v>58.655410534284002</v>
      </c>
      <c r="Z21" s="39">
        <f t="shared" si="0"/>
        <v>39.775488290699997</v>
      </c>
      <c r="AA21" s="40">
        <f t="shared" si="1"/>
        <v>75.340916014791503</v>
      </c>
      <c r="AB21" s="41">
        <f t="shared" si="2"/>
        <v>19.454668280849202</v>
      </c>
      <c r="AD21">
        <v>7</v>
      </c>
    </row>
    <row r="22" spans="1:30" ht="19.899999999999999" customHeight="1" thickBot="1" x14ac:dyDescent="0.3">
      <c r="A22" s="29">
        <f>'Tabla de datos'!A16+AD22</f>
        <v>45498.333333333299</v>
      </c>
      <c r="B22" s="30" cm="1">
        <f t="array" ref="B22:Y22">TRANSPOSE('Tabla de datos'!L200:L223)</f>
        <v>42.503083055263197</v>
      </c>
      <c r="C22" s="31">
        <v>49.829301251005603</v>
      </c>
      <c r="D22" s="31">
        <v>47.109075949689199</v>
      </c>
      <c r="E22" s="31">
        <v>42.243217788532803</v>
      </c>
      <c r="F22" s="31">
        <v>41.480586486466301</v>
      </c>
      <c r="G22" s="31">
        <v>45.056221215403397</v>
      </c>
      <c r="H22" s="31">
        <v>46.378568109703899</v>
      </c>
      <c r="I22" s="31">
        <v>46.269784676051898</v>
      </c>
      <c r="J22" s="31">
        <v>44.765172868971199</v>
      </c>
      <c r="K22" s="31">
        <v>42.616079401975</v>
      </c>
      <c r="L22" s="31">
        <v>34.918278512826397</v>
      </c>
      <c r="M22" s="31">
        <v>47.276313552046197</v>
      </c>
      <c r="N22" s="31">
        <v>55.741466462805903</v>
      </c>
      <c r="O22" s="31">
        <v>39.4283524045509</v>
      </c>
      <c r="P22" s="31">
        <v>24.300044913781701</v>
      </c>
      <c r="Q22" s="31">
        <v>26.141840226829199</v>
      </c>
      <c r="R22" s="31">
        <v>25.2361767648522</v>
      </c>
      <c r="S22" s="31">
        <v>29.098929041875401</v>
      </c>
      <c r="T22" s="31">
        <v>33.976165829822797</v>
      </c>
      <c r="U22" s="31">
        <v>42.244797630930201</v>
      </c>
      <c r="V22" s="31">
        <v>51.383753324195901</v>
      </c>
      <c r="W22" s="31">
        <v>48.111843296165702</v>
      </c>
      <c r="X22" s="31">
        <v>59.440310091095299</v>
      </c>
      <c r="Y22" s="32">
        <v>57.259732622035898</v>
      </c>
      <c r="Z22" s="39">
        <f t="shared" si="0"/>
        <v>42.61704564486984</v>
      </c>
      <c r="AA22" s="40">
        <f t="shared" si="1"/>
        <v>59.440310091095299</v>
      </c>
      <c r="AB22" s="41">
        <f t="shared" si="2"/>
        <v>24.300044913781701</v>
      </c>
      <c r="AD22">
        <v>8</v>
      </c>
    </row>
    <row r="23" spans="1:30" ht="19.899999999999999" customHeight="1" thickBot="1" x14ac:dyDescent="0.3">
      <c r="A23" s="29">
        <f>'Tabla de datos'!A17+AD23</f>
        <v>45499.375</v>
      </c>
      <c r="B23" s="36" cm="1">
        <f t="array" ref="B23:Y23">TRANSPOSE('Tabla de datos'!L155:L178)</f>
        <v>19.973702931349301</v>
      </c>
      <c r="C23" s="37">
        <v>27.822942998880599</v>
      </c>
      <c r="D23" s="37">
        <v>32.608699388957497</v>
      </c>
      <c r="E23" s="37">
        <v>37.758082837510599</v>
      </c>
      <c r="F23" s="37">
        <v>46.140801828889899</v>
      </c>
      <c r="G23" s="37">
        <v>47.323953323387897</v>
      </c>
      <c r="H23" s="37">
        <v>36.519279513798303</v>
      </c>
      <c r="I23" s="37">
        <v>21.2211201576572</v>
      </c>
      <c r="J23" s="37">
        <v>19.562624178007301</v>
      </c>
      <c r="K23" s="37">
        <v>17.039916791665298</v>
      </c>
      <c r="L23" s="37">
        <v>16.330524297627701</v>
      </c>
      <c r="M23" s="37">
        <v>20.231123203893201</v>
      </c>
      <c r="N23" s="37">
        <v>18.779951446670498</v>
      </c>
      <c r="O23" s="37">
        <v>19.512896757783299</v>
      </c>
      <c r="P23" s="37">
        <v>25.174807410770899</v>
      </c>
      <c r="Q23" s="37">
        <v>28.3236966159246</v>
      </c>
      <c r="R23" s="37">
        <v>31.442474777289199</v>
      </c>
      <c r="S23" s="37">
        <v>39.102980101269701</v>
      </c>
      <c r="T23" s="37">
        <v>56.122340134120797</v>
      </c>
      <c r="U23" s="37">
        <v>51.379991794678197</v>
      </c>
      <c r="V23" s="37">
        <v>53.653516658119997</v>
      </c>
      <c r="W23" s="37">
        <v>52.753890451018798</v>
      </c>
      <c r="X23" s="37">
        <v>30.8917492406025</v>
      </c>
      <c r="Y23" s="38">
        <v>25.406630474946802</v>
      </c>
      <c r="Z23" s="39">
        <f t="shared" ref="Z23:Z28" si="3">AVERAGE(B23:Y23)</f>
        <v>32.294904054784169</v>
      </c>
      <c r="AA23" s="40">
        <f t="shared" ref="AA23:AA28" si="4">MAX(B23:Y23)</f>
        <v>56.122340134120797</v>
      </c>
      <c r="AB23" s="41">
        <f t="shared" ref="AB23:AB28" si="5">MIN(B23:Y23 )</f>
        <v>16.330524297627701</v>
      </c>
      <c r="AD23">
        <v>9</v>
      </c>
    </row>
    <row r="24" spans="1:30" ht="19.899999999999999" customHeight="1" thickBot="1" x14ac:dyDescent="0.3">
      <c r="A24" s="29">
        <f>'Tabla de datos'!A18+AD24</f>
        <v>45500.416666666701</v>
      </c>
      <c r="B24" s="36" cm="1">
        <f t="array" ref="B24:Y24">TRANSPOSE('Tabla de datos'!L179:L202)</f>
        <v>33.480584315865599</v>
      </c>
      <c r="C24" s="37">
        <v>33.139394780962398</v>
      </c>
      <c r="D24" s="37">
        <v>28.944819177535098</v>
      </c>
      <c r="E24" s="37">
        <v>34.1943345418495</v>
      </c>
      <c r="F24" s="37">
        <v>33.722902047395898</v>
      </c>
      <c r="G24" s="37">
        <v>36.840269635191397</v>
      </c>
      <c r="H24" s="37">
        <v>53.631887863393203</v>
      </c>
      <c r="I24" s="37">
        <v>75.340916014791503</v>
      </c>
      <c r="J24" s="37">
        <v>63.273158208452799</v>
      </c>
      <c r="K24" s="37">
        <v>25.277854511908298</v>
      </c>
      <c r="L24" s="37">
        <v>19.6576216059768</v>
      </c>
      <c r="M24" s="37">
        <v>19.454668280849202</v>
      </c>
      <c r="N24" s="37">
        <v>19.7341123087193</v>
      </c>
      <c r="O24" s="37">
        <v>24.711311743599602</v>
      </c>
      <c r="P24" s="37">
        <v>27.3500435079151</v>
      </c>
      <c r="Q24" s="37">
        <v>47.615170938648397</v>
      </c>
      <c r="R24" s="37">
        <v>57.038573494042701</v>
      </c>
      <c r="S24" s="37">
        <v>52.2885516343839</v>
      </c>
      <c r="T24" s="37">
        <v>41.163357894590902</v>
      </c>
      <c r="U24" s="37">
        <v>60.044505769876203</v>
      </c>
      <c r="V24" s="37">
        <v>58.655410534284002</v>
      </c>
      <c r="W24" s="37">
        <v>42.503083055263197</v>
      </c>
      <c r="X24" s="37">
        <v>49.829301251005603</v>
      </c>
      <c r="Y24" s="38">
        <v>47.109075949689199</v>
      </c>
      <c r="Z24" s="39">
        <f t="shared" si="3"/>
        <v>41.041704544424576</v>
      </c>
      <c r="AA24" s="40">
        <f t="shared" si="4"/>
        <v>75.340916014791503</v>
      </c>
      <c r="AB24" s="41">
        <f t="shared" si="5"/>
        <v>19.454668280849202</v>
      </c>
      <c r="AD24">
        <v>10</v>
      </c>
    </row>
    <row r="25" spans="1:30" ht="19.899999999999999" customHeight="1" thickBot="1" x14ac:dyDescent="0.3">
      <c r="A25" s="29">
        <f>'Tabla de datos'!A19+AD25</f>
        <v>45501.458333333299</v>
      </c>
      <c r="B25" s="30" cm="1">
        <f t="array" ref="B25:Y25">TRANSPOSE('Tabla de datos'!L203:L226)</f>
        <v>42.243217788532803</v>
      </c>
      <c r="C25" s="31">
        <v>41.480586486466301</v>
      </c>
      <c r="D25" s="31">
        <v>45.056221215403397</v>
      </c>
      <c r="E25" s="31">
        <v>46.378568109703899</v>
      </c>
      <c r="F25" s="31">
        <v>46.269784676051898</v>
      </c>
      <c r="G25" s="31">
        <v>44.765172868971199</v>
      </c>
      <c r="H25" s="31">
        <v>42.616079401975</v>
      </c>
      <c r="I25" s="31">
        <v>34.918278512826397</v>
      </c>
      <c r="J25" s="31">
        <v>47.276313552046197</v>
      </c>
      <c r="K25" s="31">
        <v>55.741466462805903</v>
      </c>
      <c r="L25" s="31">
        <v>39.4283524045509</v>
      </c>
      <c r="M25" s="31">
        <v>24.300044913781701</v>
      </c>
      <c r="N25" s="31">
        <v>26.141840226829199</v>
      </c>
      <c r="O25" s="31">
        <v>25.2361767648522</v>
      </c>
      <c r="P25" s="31">
        <v>29.098929041875401</v>
      </c>
      <c r="Q25" s="31">
        <v>33.976165829822797</v>
      </c>
      <c r="R25" s="31">
        <v>42.244797630930201</v>
      </c>
      <c r="S25" s="31">
        <v>51.383753324195901</v>
      </c>
      <c r="T25" s="31">
        <v>48.111843296165702</v>
      </c>
      <c r="U25" s="31">
        <v>59.440310091095299</v>
      </c>
      <c r="V25" s="31">
        <v>57.259732622035898</v>
      </c>
      <c r="W25" s="31">
        <v>55.938476571295602</v>
      </c>
      <c r="X25" s="31">
        <v>45.7375282492971</v>
      </c>
      <c r="Y25" s="32">
        <v>24.389531701007801</v>
      </c>
      <c r="Z25" s="39">
        <f t="shared" si="3"/>
        <v>42.059715489271618</v>
      </c>
      <c r="AA25" s="40">
        <f t="shared" si="4"/>
        <v>59.440310091095299</v>
      </c>
      <c r="AB25" s="41">
        <f t="shared" si="5"/>
        <v>24.300044913781701</v>
      </c>
      <c r="AD25">
        <v>11</v>
      </c>
    </row>
    <row r="26" spans="1:30" ht="19.899999999999999" customHeight="1" thickBot="1" x14ac:dyDescent="0.3">
      <c r="A26" s="29">
        <f>'Tabla de datos'!A20+AD26</f>
        <v>45502.5</v>
      </c>
      <c r="B26" s="36" cm="1">
        <f t="array" ref="B26:Y26">TRANSPOSE('Tabla de datos'!L158:L181)</f>
        <v>37.758082837510599</v>
      </c>
      <c r="C26" s="37">
        <v>46.140801828889899</v>
      </c>
      <c r="D26" s="37">
        <v>47.323953323387897</v>
      </c>
      <c r="E26" s="37">
        <v>36.519279513798303</v>
      </c>
      <c r="F26" s="37">
        <v>21.2211201576572</v>
      </c>
      <c r="G26" s="37">
        <v>19.562624178007301</v>
      </c>
      <c r="H26" s="37">
        <v>17.039916791665298</v>
      </c>
      <c r="I26" s="37">
        <v>16.330524297627701</v>
      </c>
      <c r="J26" s="37">
        <v>20.231123203893201</v>
      </c>
      <c r="K26" s="37">
        <v>18.779951446670498</v>
      </c>
      <c r="L26" s="37">
        <v>19.512896757783299</v>
      </c>
      <c r="M26" s="37">
        <v>25.174807410770899</v>
      </c>
      <c r="N26" s="37">
        <v>28.3236966159246</v>
      </c>
      <c r="O26" s="37">
        <v>31.442474777289199</v>
      </c>
      <c r="P26" s="37">
        <v>39.102980101269701</v>
      </c>
      <c r="Q26" s="37">
        <v>56.122340134120797</v>
      </c>
      <c r="R26" s="37">
        <v>51.379991794678197</v>
      </c>
      <c r="S26" s="37">
        <v>53.653516658119997</v>
      </c>
      <c r="T26" s="37">
        <v>52.753890451018798</v>
      </c>
      <c r="U26" s="37">
        <v>30.8917492406025</v>
      </c>
      <c r="V26" s="37">
        <v>25.406630474946802</v>
      </c>
      <c r="W26" s="37">
        <v>33.480584315865599</v>
      </c>
      <c r="X26" s="37">
        <v>33.139394780962398</v>
      </c>
      <c r="Y26" s="38">
        <v>28.944819177535098</v>
      </c>
      <c r="Z26" s="39">
        <f t="shared" si="3"/>
        <v>32.926547927916495</v>
      </c>
      <c r="AA26" s="40">
        <f t="shared" si="4"/>
        <v>56.122340134120797</v>
      </c>
      <c r="AB26" s="41">
        <f t="shared" si="5"/>
        <v>16.330524297627701</v>
      </c>
      <c r="AD26">
        <v>12</v>
      </c>
    </row>
    <row r="27" spans="1:30" ht="19.899999999999999" customHeight="1" thickBot="1" x14ac:dyDescent="0.3">
      <c r="A27" s="29">
        <f>'Tabla de datos'!A21+AD27</f>
        <v>45503.541666666701</v>
      </c>
      <c r="B27" s="36" cm="1">
        <f t="array" ref="B27:Y27">TRANSPOSE('Tabla de datos'!L182:L205)</f>
        <v>34.1943345418495</v>
      </c>
      <c r="C27" s="37">
        <v>33.722902047395898</v>
      </c>
      <c r="D27" s="37">
        <v>36.840269635191397</v>
      </c>
      <c r="E27" s="37">
        <v>53.631887863393203</v>
      </c>
      <c r="F27" s="37">
        <v>75.340916014791503</v>
      </c>
      <c r="G27" s="37">
        <v>63.273158208452799</v>
      </c>
      <c r="H27" s="37">
        <v>25.277854511908298</v>
      </c>
      <c r="I27" s="37">
        <v>19.6576216059768</v>
      </c>
      <c r="J27" s="37">
        <v>19.454668280849202</v>
      </c>
      <c r="K27" s="37">
        <v>19.7341123087193</v>
      </c>
      <c r="L27" s="37">
        <v>24.711311743599602</v>
      </c>
      <c r="M27" s="37">
        <v>27.3500435079151</v>
      </c>
      <c r="N27" s="37">
        <v>47.615170938648397</v>
      </c>
      <c r="O27" s="37">
        <v>57.038573494042701</v>
      </c>
      <c r="P27" s="37">
        <v>52.2885516343839</v>
      </c>
      <c r="Q27" s="37">
        <v>41.163357894590902</v>
      </c>
      <c r="R27" s="37">
        <v>60.044505769876203</v>
      </c>
      <c r="S27" s="37">
        <v>58.655410534284002</v>
      </c>
      <c r="T27" s="37">
        <v>42.503083055263197</v>
      </c>
      <c r="U27" s="37">
        <v>49.829301251005603</v>
      </c>
      <c r="V27" s="37">
        <v>47.109075949689199</v>
      </c>
      <c r="W27" s="37">
        <v>42.243217788532803</v>
      </c>
      <c r="X27" s="37">
        <v>41.480586486466301</v>
      </c>
      <c r="Y27" s="38">
        <v>45.056221215403397</v>
      </c>
      <c r="Z27" s="39">
        <f t="shared" si="3"/>
        <v>42.425672345092892</v>
      </c>
      <c r="AA27" s="40">
        <f t="shared" si="4"/>
        <v>75.340916014791503</v>
      </c>
      <c r="AB27" s="41">
        <f t="shared" si="5"/>
        <v>19.454668280849202</v>
      </c>
      <c r="AD27">
        <v>13</v>
      </c>
    </row>
    <row r="28" spans="1:30" ht="19.899999999999999" customHeight="1" x14ac:dyDescent="0.25">
      <c r="A28" s="29">
        <f>'Tabla de datos'!A22+AD28</f>
        <v>45504.583333333299</v>
      </c>
      <c r="B28" s="30" cm="1">
        <f t="array" ref="B28:Y28">TRANSPOSE('Tabla de datos'!L206:L229)</f>
        <v>46.378568109703899</v>
      </c>
      <c r="C28" s="31">
        <v>46.269784676051898</v>
      </c>
      <c r="D28" s="31">
        <v>44.765172868971199</v>
      </c>
      <c r="E28" s="31">
        <v>42.616079401975</v>
      </c>
      <c r="F28" s="31">
        <v>34.918278512826397</v>
      </c>
      <c r="G28" s="31">
        <v>47.276313552046197</v>
      </c>
      <c r="H28" s="31">
        <v>55.741466462805903</v>
      </c>
      <c r="I28" s="31">
        <v>39.4283524045509</v>
      </c>
      <c r="J28" s="31">
        <v>24.300044913781701</v>
      </c>
      <c r="K28" s="31">
        <v>26.141840226829199</v>
      </c>
      <c r="L28" s="31">
        <v>25.2361767648522</v>
      </c>
      <c r="M28" s="31">
        <v>29.098929041875401</v>
      </c>
      <c r="N28" s="31">
        <v>33.976165829822797</v>
      </c>
      <c r="O28" s="31">
        <v>42.244797630930201</v>
      </c>
      <c r="P28" s="31">
        <v>51.383753324195901</v>
      </c>
      <c r="Q28" s="31">
        <v>48.111843296165702</v>
      </c>
      <c r="R28" s="31">
        <v>59.440310091095299</v>
      </c>
      <c r="S28" s="31">
        <v>57.259732622035898</v>
      </c>
      <c r="T28" s="31">
        <v>55.938476571295602</v>
      </c>
      <c r="U28" s="31">
        <v>45.7375282492971</v>
      </c>
      <c r="V28" s="31">
        <v>24.389531701007801</v>
      </c>
      <c r="W28" s="31">
        <v>27.940453181013599</v>
      </c>
      <c r="X28" s="31">
        <v>45.555564258878299</v>
      </c>
      <c r="Y28" s="32">
        <v>29.582210354309701</v>
      </c>
      <c r="Z28" s="39">
        <f t="shared" si="3"/>
        <v>40.98880725192992</v>
      </c>
      <c r="AA28" s="40">
        <f t="shared" si="4"/>
        <v>59.440310091095299</v>
      </c>
      <c r="AB28" s="41">
        <f t="shared" si="5"/>
        <v>24.300044913781701</v>
      </c>
      <c r="AD28">
        <v>14</v>
      </c>
    </row>
    <row r="29" spans="1:30" ht="19.899999999999999" customHeight="1" x14ac:dyDescent="0.25">
      <c r="A29" s="42" t="s">
        <v>60</v>
      </c>
      <c r="B29" s="43">
        <f>AVERAGE(B14:B28)</f>
        <v>32.640386513614587</v>
      </c>
      <c r="C29" s="43">
        <f t="shared" ref="C29:Y29" si="6">AVERAGE(C14:C28)</f>
        <v>30.428431869930364</v>
      </c>
      <c r="D29" s="43">
        <f t="shared" si="6"/>
        <v>28.30780026679852</v>
      </c>
      <c r="E29" s="43">
        <f t="shared" si="6"/>
        <v>30.303334933528799</v>
      </c>
      <c r="F29" s="43">
        <f t="shared" si="6"/>
        <v>30.897197565340203</v>
      </c>
      <c r="G29" s="43">
        <f t="shared" si="6"/>
        <v>31.000111382948429</v>
      </c>
      <c r="H29" s="43">
        <f t="shared" si="6"/>
        <v>32.982599435315201</v>
      </c>
      <c r="I29" s="43">
        <f t="shared" si="6"/>
        <v>34.50854851858508</v>
      </c>
      <c r="J29" s="43">
        <f t="shared" si="6"/>
        <v>35.329165302778748</v>
      </c>
      <c r="K29" s="43">
        <f t="shared" si="6"/>
        <v>34.338036755551542</v>
      </c>
      <c r="L29" s="43">
        <f t="shared" si="6"/>
        <v>31.515996003246066</v>
      </c>
      <c r="M29" s="43">
        <f t="shared" si="6"/>
        <v>27.829048588209385</v>
      </c>
      <c r="N29" s="43">
        <f t="shared" si="6"/>
        <v>27.732276219844728</v>
      </c>
      <c r="O29" s="43">
        <f t="shared" si="6"/>
        <v>27.161775820946175</v>
      </c>
      <c r="P29" s="43">
        <f t="shared" si="6"/>
        <v>27.660517270466908</v>
      </c>
      <c r="Q29" s="43">
        <f t="shared" si="6"/>
        <v>28.683376952246572</v>
      </c>
      <c r="R29" s="43">
        <f t="shared" si="6"/>
        <v>34.058865062418562</v>
      </c>
      <c r="S29" s="43">
        <f t="shared" si="6"/>
        <v>38.369997174861801</v>
      </c>
      <c r="T29" s="43">
        <f t="shared" si="6"/>
        <v>40.376301727522858</v>
      </c>
      <c r="U29" s="43">
        <f t="shared" si="6"/>
        <v>44.593317362209611</v>
      </c>
      <c r="V29" s="43">
        <f t="shared" si="6"/>
        <v>43.76720774184556</v>
      </c>
      <c r="W29" s="43">
        <f t="shared" si="6"/>
        <v>42.620694798693194</v>
      </c>
      <c r="X29" s="43">
        <f t="shared" si="6"/>
        <v>43.581044630641813</v>
      </c>
      <c r="Y29" s="43">
        <f t="shared" si="6"/>
        <v>39.126517245305173</v>
      </c>
      <c r="Z29" s="46"/>
      <c r="AA29" s="46"/>
      <c r="AB29" s="47"/>
    </row>
    <row r="30" spans="1:30" ht="19.899999999999999" customHeight="1" x14ac:dyDescent="0.25">
      <c r="A30" s="48" t="s">
        <v>61</v>
      </c>
      <c r="B30" s="39">
        <f>MAX(B14:B28)</f>
        <v>52.753890451018798</v>
      </c>
      <c r="C30" s="39">
        <f t="shared" ref="C30:Y30" si="7">MAX(C14:C28)</f>
        <v>49.829301251005603</v>
      </c>
      <c r="D30" s="39">
        <f t="shared" si="7"/>
        <v>47.323953323387897</v>
      </c>
      <c r="E30" s="39">
        <f t="shared" si="7"/>
        <v>53.631887863393203</v>
      </c>
      <c r="F30" s="39">
        <f t="shared" si="7"/>
        <v>75.340916014791503</v>
      </c>
      <c r="G30" s="39">
        <f t="shared" si="7"/>
        <v>63.273158208452799</v>
      </c>
      <c r="H30" s="39">
        <f t="shared" si="7"/>
        <v>55.741466462805903</v>
      </c>
      <c r="I30" s="39">
        <f t="shared" si="7"/>
        <v>75.340916014791503</v>
      </c>
      <c r="J30" s="39">
        <f t="shared" si="7"/>
        <v>63.273158208452799</v>
      </c>
      <c r="K30" s="39">
        <f t="shared" si="7"/>
        <v>61.3094705313841</v>
      </c>
      <c r="L30" s="39">
        <f t="shared" si="7"/>
        <v>75.340916014791503</v>
      </c>
      <c r="M30" s="39">
        <f t="shared" si="7"/>
        <v>63.273158208452799</v>
      </c>
      <c r="N30" s="39">
        <f t="shared" si="7"/>
        <v>55.741466462805903</v>
      </c>
      <c r="O30" s="39">
        <f t="shared" si="7"/>
        <v>57.038573494042701</v>
      </c>
      <c r="P30" s="39">
        <f t="shared" si="7"/>
        <v>52.2885516343839</v>
      </c>
      <c r="Q30" s="39">
        <f t="shared" si="7"/>
        <v>56.122340134120797</v>
      </c>
      <c r="R30" s="39">
        <f t="shared" si="7"/>
        <v>60.044505769876203</v>
      </c>
      <c r="S30" s="39">
        <f t="shared" si="7"/>
        <v>58.655410534284002</v>
      </c>
      <c r="T30" s="39">
        <f t="shared" si="7"/>
        <v>56.122340134120797</v>
      </c>
      <c r="U30" s="39">
        <f t="shared" si="7"/>
        <v>60.044505769876203</v>
      </c>
      <c r="V30" s="39">
        <f t="shared" si="7"/>
        <v>72.190954773725196</v>
      </c>
      <c r="W30" s="39">
        <f t="shared" si="7"/>
        <v>66.108561543601297</v>
      </c>
      <c r="X30" s="39">
        <f t="shared" si="7"/>
        <v>72.037672445878798</v>
      </c>
      <c r="Y30" s="39">
        <f t="shared" si="7"/>
        <v>67.713643804099803</v>
      </c>
      <c r="Z30" s="46"/>
      <c r="AA30" s="47"/>
      <c r="AB30" s="47"/>
    </row>
    <row r="31" spans="1:30" ht="19.899999999999999" customHeight="1" thickBot="1" x14ac:dyDescent="0.3">
      <c r="A31" s="49" t="s">
        <v>62</v>
      </c>
      <c r="B31" s="50">
        <f>MIN(B14:B28)</f>
        <v>19.610169911111001</v>
      </c>
      <c r="C31" s="50">
        <f t="shared" ref="C31:Y31" si="8">MIN(C14:C28)</f>
        <v>15.821745457357601</v>
      </c>
      <c r="D31" s="50">
        <f t="shared" si="8"/>
        <v>9.5735628137409599</v>
      </c>
      <c r="E31" s="50">
        <f t="shared" si="8"/>
        <v>10.3749717236054</v>
      </c>
      <c r="F31" s="50">
        <f t="shared" si="8"/>
        <v>10.591729862063</v>
      </c>
      <c r="G31" s="50">
        <f t="shared" si="8"/>
        <v>13.159601933324</v>
      </c>
      <c r="H31" s="50">
        <f t="shared" si="8"/>
        <v>15.1011285592391</v>
      </c>
      <c r="I31" s="50">
        <f t="shared" si="8"/>
        <v>16.330524297627701</v>
      </c>
      <c r="J31" s="50">
        <f t="shared" si="8"/>
        <v>18.705896334290699</v>
      </c>
      <c r="K31" s="50">
        <f t="shared" si="8"/>
        <v>17.039916791665298</v>
      </c>
      <c r="L31" s="50">
        <f t="shared" si="8"/>
        <v>16.330524297627701</v>
      </c>
      <c r="M31" s="50">
        <f t="shared" si="8"/>
        <v>15.08006399394</v>
      </c>
      <c r="N31" s="50">
        <f t="shared" si="8"/>
        <v>11.1708643504322</v>
      </c>
      <c r="O31" s="50">
        <f t="shared" si="8"/>
        <v>10.401757575301</v>
      </c>
      <c r="P31" s="50">
        <f t="shared" si="8"/>
        <v>10.8785464877878</v>
      </c>
      <c r="Q31" s="50">
        <f t="shared" si="8"/>
        <v>11.062265231726601</v>
      </c>
      <c r="R31" s="50">
        <f t="shared" si="8"/>
        <v>16.474965150342701</v>
      </c>
      <c r="S31" s="50">
        <f t="shared" si="8"/>
        <v>22.535492609380199</v>
      </c>
      <c r="T31" s="50">
        <f t="shared" si="8"/>
        <v>22.417098467810501</v>
      </c>
      <c r="U31" s="50">
        <f t="shared" si="8"/>
        <v>30.8917492406025</v>
      </c>
      <c r="V31" s="50">
        <f t="shared" si="8"/>
        <v>21.876717137297501</v>
      </c>
      <c r="W31" s="50">
        <f t="shared" si="8"/>
        <v>27.940453181013599</v>
      </c>
      <c r="X31" s="50">
        <f t="shared" si="8"/>
        <v>24.053232154477701</v>
      </c>
      <c r="Y31" s="50">
        <f t="shared" si="8"/>
        <v>23.9634444448902</v>
      </c>
      <c r="Z31" s="46"/>
      <c r="AA31" s="47"/>
      <c r="AB31" s="47"/>
    </row>
    <row r="32" spans="1:30" x14ac:dyDescent="0.25">
      <c r="A32" s="63" t="s">
        <v>63</v>
      </c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</row>
    <row r="33" spans="1:28" x14ac:dyDescent="0.25">
      <c r="A33" s="16" t="s">
        <v>64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</sheetData>
  <mergeCells count="5">
    <mergeCell ref="A1:AB1"/>
    <mergeCell ref="F10:G10"/>
    <mergeCell ref="F11:G11"/>
    <mergeCell ref="F12:G12"/>
    <mergeCell ref="A32:AB32"/>
  </mergeCells>
  <pageMargins left="0.15" right="0.15" top="0.75" bottom="0.75" header="0.3" footer="0.3"/>
  <pageSetup paperSize="9" scale="75" fitToHeight="0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42F55-CBE1-44ED-9EF9-3D3EAD9DD220}">
  <sheetPr>
    <pageSetUpPr fitToPage="1"/>
  </sheetPr>
  <dimension ref="A1:AD33"/>
  <sheetViews>
    <sheetView tabSelected="1" topLeftCell="A4" workbookViewId="0">
      <selection activeCell="A29" sqref="A29"/>
    </sheetView>
  </sheetViews>
  <sheetFormatPr defaultColWidth="11.42578125" defaultRowHeight="15" x14ac:dyDescent="0.25"/>
  <cols>
    <col min="1" max="1" width="11.85546875" customWidth="1"/>
    <col min="2" max="5" width="6.7109375" customWidth="1"/>
    <col min="6" max="6" width="6.5703125" customWidth="1"/>
    <col min="7" max="20" width="6.7109375" customWidth="1"/>
    <col min="21" max="21" width="7.140625" customWidth="1"/>
    <col min="22" max="26" width="6.7109375" customWidth="1"/>
    <col min="27" max="27" width="6.28515625" customWidth="1"/>
    <col min="28" max="28" width="6" bestFit="1" customWidth="1"/>
  </cols>
  <sheetData>
    <row r="1" spans="1:30" x14ac:dyDescent="0.25">
      <c r="A1" s="64" t="s">
        <v>86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</row>
    <row r="2" spans="1:30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4" spans="1:30" x14ac:dyDescent="0.25">
      <c r="A4" s="11" t="s">
        <v>38</v>
      </c>
      <c r="E4" s="12" t="s">
        <v>39</v>
      </c>
      <c r="F4" s="13" t="s">
        <v>40</v>
      </c>
      <c r="Q4" s="11" t="s">
        <v>41</v>
      </c>
      <c r="R4" s="11"/>
      <c r="U4" s="13" t="str">
        <f>": "&amp;'Tabla de datos'!B3</f>
        <v>: 17 al 31 de julio</v>
      </c>
    </row>
    <row r="5" spans="1:30" x14ac:dyDescent="0.25">
      <c r="A5" s="11" t="s">
        <v>42</v>
      </c>
      <c r="E5" s="12" t="s">
        <v>39</v>
      </c>
      <c r="F5" s="13" t="str">
        <f>'Tabla de datos'!B1</f>
        <v>EMCA-02</v>
      </c>
      <c r="Q5" s="11" t="s">
        <v>43</v>
      </c>
      <c r="R5" s="11"/>
      <c r="U5" t="s">
        <v>44</v>
      </c>
    </row>
    <row r="6" spans="1:30" x14ac:dyDescent="0.25">
      <c r="A6" s="11" t="s">
        <v>45</v>
      </c>
      <c r="E6" s="12" t="s">
        <v>39</v>
      </c>
      <c r="F6" t="str">
        <f>'Tabla de datos'!B2</f>
        <v>IESTP - FRANCISCO DE PAULA GONZALES VIGIL</v>
      </c>
      <c r="Q6" s="11" t="s">
        <v>46</v>
      </c>
      <c r="R6" s="11"/>
      <c r="U6" s="13" t="s">
        <v>47</v>
      </c>
    </row>
    <row r="7" spans="1:30" x14ac:dyDescent="0.25">
      <c r="A7" s="11" t="s">
        <v>48</v>
      </c>
      <c r="E7" s="12" t="s">
        <v>39</v>
      </c>
      <c r="F7" s="53" t="s">
        <v>35</v>
      </c>
      <c r="Q7" s="11" t="s">
        <v>49</v>
      </c>
      <c r="R7" s="11"/>
      <c r="U7" s="13" t="s">
        <v>50</v>
      </c>
    </row>
    <row r="8" spans="1:30" x14ac:dyDescent="0.25">
      <c r="A8" s="11" t="s">
        <v>51</v>
      </c>
      <c r="E8" s="12" t="s">
        <v>39</v>
      </c>
      <c r="F8" s="22" t="s">
        <v>98</v>
      </c>
      <c r="Q8" s="11" t="s">
        <v>52</v>
      </c>
      <c r="R8" s="11"/>
      <c r="U8" s="13" t="s">
        <v>82</v>
      </c>
    </row>
    <row r="9" spans="1:30" x14ac:dyDescent="0.25">
      <c r="A9" s="11" t="s">
        <v>54</v>
      </c>
      <c r="E9" s="12"/>
      <c r="Q9" s="11" t="s">
        <v>55</v>
      </c>
      <c r="R9" s="11"/>
      <c r="U9" s="13" t="s">
        <v>84</v>
      </c>
    </row>
    <row r="10" spans="1:30" x14ac:dyDescent="0.25">
      <c r="C10" s="11" t="s">
        <v>57</v>
      </c>
      <c r="E10" s="12" t="s">
        <v>39</v>
      </c>
      <c r="F10" s="60">
        <f>Temp!F10</f>
        <v>368367</v>
      </c>
      <c r="G10" s="60"/>
      <c r="Q10" s="11"/>
      <c r="R10" s="11"/>
      <c r="U10" s="13"/>
    </row>
    <row r="11" spans="1:30" ht="15.75" x14ac:dyDescent="0.25">
      <c r="C11" s="11" t="s">
        <v>58</v>
      </c>
      <c r="E11" s="12" t="s">
        <v>39</v>
      </c>
      <c r="F11" s="60">
        <f>Temp!F11</f>
        <v>8010120</v>
      </c>
      <c r="G11" s="60"/>
      <c r="I11" s="14"/>
      <c r="J11" s="15"/>
      <c r="K11" s="15"/>
      <c r="L11" s="15"/>
      <c r="M11" s="15"/>
    </row>
    <row r="12" spans="1:30" ht="15.75" thickBot="1" x14ac:dyDescent="0.3">
      <c r="A12" s="11"/>
      <c r="C12" s="11"/>
      <c r="E12" s="12"/>
      <c r="F12" s="60"/>
      <c r="G12" s="60"/>
      <c r="Q12" s="11"/>
      <c r="R12" s="11"/>
      <c r="U12" s="13"/>
    </row>
    <row r="13" spans="1:30" ht="19.899999999999999" customHeight="1" thickBot="1" x14ac:dyDescent="0.3">
      <c r="A13" s="24"/>
      <c r="B13" s="25">
        <f t="array" ref="B13:Y13">TRANSPOSE([1]DATA!B11:B34)</f>
        <v>4.0000000000000702</v>
      </c>
      <c r="C13" s="25">
        <v>4.0416666666667398</v>
      </c>
      <c r="D13" s="25">
        <v>4.0833333333334103</v>
      </c>
      <c r="E13" s="25">
        <v>4.1250000000000702</v>
      </c>
      <c r="F13" s="25">
        <v>4.1666666666667398</v>
      </c>
      <c r="G13" s="25">
        <v>4.2083333333334103</v>
      </c>
      <c r="H13" s="25">
        <v>4.2500000000000702</v>
      </c>
      <c r="I13" s="25">
        <v>4.2916666666667398</v>
      </c>
      <c r="J13" s="25">
        <v>4.3333333333334103</v>
      </c>
      <c r="K13" s="25">
        <v>4.3750000000000702</v>
      </c>
      <c r="L13" s="25">
        <v>4.4166666666667398</v>
      </c>
      <c r="M13" s="25">
        <v>4.4583333333334103</v>
      </c>
      <c r="N13" s="25">
        <v>4.5000000000000702</v>
      </c>
      <c r="O13" s="25">
        <v>4.5416666666667398</v>
      </c>
      <c r="P13" s="25">
        <v>4.5833333333334103</v>
      </c>
      <c r="Q13" s="25">
        <v>4.6250000000000702</v>
      </c>
      <c r="R13" s="25">
        <v>4.6666666666667398</v>
      </c>
      <c r="S13" s="25">
        <v>4.7083333333334103</v>
      </c>
      <c r="T13" s="25">
        <v>4.7500000000000702</v>
      </c>
      <c r="U13" s="25">
        <v>4.7916666666667398</v>
      </c>
      <c r="V13" s="25">
        <v>4.8333333333334103</v>
      </c>
      <c r="W13" s="25">
        <v>4.8750000000000702</v>
      </c>
      <c r="X13" s="25">
        <v>4.9166666666667398</v>
      </c>
      <c r="Y13" s="25">
        <v>4.9583333333334103</v>
      </c>
      <c r="Z13" s="26" t="s">
        <v>60</v>
      </c>
      <c r="AA13" s="27" t="s">
        <v>61</v>
      </c>
      <c r="AB13" s="28" t="s">
        <v>62</v>
      </c>
    </row>
    <row r="14" spans="1:30" ht="19.899999999999999" customHeight="1" thickBot="1" x14ac:dyDescent="0.3">
      <c r="A14" s="29">
        <f>'Tabla de datos'!A8+AD14</f>
        <v>45490</v>
      </c>
      <c r="B14" s="30" cm="1">
        <f t="array" ref="B14:Y14">TRANSPOSE('Tabla de datos'!M8:M31)</f>
        <v>4.0669074216538297</v>
      </c>
      <c r="C14" s="31">
        <v>4.27565890752944</v>
      </c>
      <c r="D14" s="31">
        <v>3.9490972549433701</v>
      </c>
      <c r="E14" s="31">
        <v>4.20098451614514</v>
      </c>
      <c r="F14" s="31">
        <v>3.93333318501695</v>
      </c>
      <c r="G14" s="31">
        <v>4.1353746613973899</v>
      </c>
      <c r="H14" s="31">
        <v>3.8667359479195902</v>
      </c>
      <c r="I14" s="31">
        <v>4.3409178093996204</v>
      </c>
      <c r="J14" s="31">
        <v>4.5584326410093796</v>
      </c>
      <c r="K14" s="31">
        <v>5.4383369813798703</v>
      </c>
      <c r="L14" s="31">
        <v>6.70523758366559</v>
      </c>
      <c r="M14" s="31">
        <v>6.40671025646453</v>
      </c>
      <c r="N14" s="31">
        <v>5.9618984365453596</v>
      </c>
      <c r="O14" s="31">
        <v>5.2981758306601003</v>
      </c>
      <c r="P14" s="31">
        <v>4.8144972890748603</v>
      </c>
      <c r="Q14" s="31">
        <v>5.2661186424395696</v>
      </c>
      <c r="R14" s="31">
        <v>4.7490000535340897</v>
      </c>
      <c r="S14" s="31">
        <v>4.8327389815549298</v>
      </c>
      <c r="T14" s="31">
        <v>4.06992718783179</v>
      </c>
      <c r="U14" s="31">
        <v>3.7801527301595699</v>
      </c>
      <c r="V14" s="31">
        <v>4.6897544935065802</v>
      </c>
      <c r="W14" s="31">
        <v>4.5652290791982999</v>
      </c>
      <c r="X14" s="31">
        <v>4.14428467400574</v>
      </c>
      <c r="Y14" s="32">
        <v>4.0058992400844602</v>
      </c>
      <c r="Z14" s="33">
        <f t="shared" ref="Z14:Z22" si="0">AVERAGE(B14:Y14)</f>
        <v>4.6689751585466697</v>
      </c>
      <c r="AA14" s="34">
        <f t="shared" ref="AA14:AA22" si="1">MAX(B14:Y14)</f>
        <v>6.70523758366559</v>
      </c>
      <c r="AB14" s="35">
        <f t="shared" ref="AB14:AB22" si="2">MIN(B14:Y14 )</f>
        <v>3.7801527301595699</v>
      </c>
      <c r="AD14">
        <v>0</v>
      </c>
    </row>
    <row r="15" spans="1:30" ht="19.899999999999999" customHeight="1" thickBot="1" x14ac:dyDescent="0.3">
      <c r="A15" s="29">
        <f>'Tabla de datos'!A9+AD15</f>
        <v>45491.041666666701</v>
      </c>
      <c r="B15" s="36" cm="1">
        <f t="array" ref="B15:Y15">TRANSPOSE('Tabla de datos'!M32:M55)</f>
        <v>3.6789997298774302</v>
      </c>
      <c r="C15" s="37">
        <v>4.1757499566267802</v>
      </c>
      <c r="D15" s="37">
        <v>3.5125537800578801</v>
      </c>
      <c r="E15" s="37">
        <v>4.23784504449611</v>
      </c>
      <c r="F15" s="37">
        <v>3.9129098227829902</v>
      </c>
      <c r="G15" s="37">
        <v>4.0916312661637804</v>
      </c>
      <c r="H15" s="37">
        <v>3.49522089838766</v>
      </c>
      <c r="I15" s="37">
        <v>5.3883890535568497</v>
      </c>
      <c r="J15" s="37">
        <v>5.4746606042091699</v>
      </c>
      <c r="K15" s="37">
        <v>5.4994787345668303</v>
      </c>
      <c r="L15" s="37">
        <v>4.72993335988658</v>
      </c>
      <c r="M15" s="37">
        <v>6.2223552336832197</v>
      </c>
      <c r="N15" s="37">
        <v>12.547133707541301</v>
      </c>
      <c r="O15" s="37">
        <v>9.3679327801557495</v>
      </c>
      <c r="P15" s="37">
        <v>6.5017713433642399</v>
      </c>
      <c r="Q15" s="37">
        <v>5.5937619632229501</v>
      </c>
      <c r="R15" s="37">
        <v>4.8704664158945397</v>
      </c>
      <c r="S15" s="37">
        <v>4.8525573429327702</v>
      </c>
      <c r="T15" s="37">
        <v>5.0545307239787496</v>
      </c>
      <c r="U15" s="37">
        <v>4.8164170536962398</v>
      </c>
      <c r="V15" s="37">
        <v>5.7850862815806403</v>
      </c>
      <c r="W15" s="37">
        <v>7.1086945831597399</v>
      </c>
      <c r="X15" s="37">
        <v>7.2564090779014103</v>
      </c>
      <c r="Y15" s="38">
        <v>7.5256030302601502</v>
      </c>
      <c r="Z15" s="39">
        <f t="shared" si="0"/>
        <v>5.6541704911659911</v>
      </c>
      <c r="AA15" s="40">
        <f t="shared" si="1"/>
        <v>12.547133707541301</v>
      </c>
      <c r="AB15" s="41">
        <f t="shared" si="2"/>
        <v>3.49522089838766</v>
      </c>
      <c r="AD15">
        <v>1</v>
      </c>
    </row>
    <row r="16" spans="1:30" ht="19.899999999999999" customHeight="1" thickBot="1" x14ac:dyDescent="0.3">
      <c r="A16" s="29">
        <f>'Tabla de datos'!A10+AD16</f>
        <v>45492.083333333299</v>
      </c>
      <c r="B16" s="36" cm="1">
        <f t="array" ref="B16:Y16">TRANSPOSE('Tabla de datos'!M56:M79)</f>
        <v>5.4930542016660997</v>
      </c>
      <c r="C16" s="37">
        <v>4.2210019254236997</v>
      </c>
      <c r="D16" s="37">
        <v>4.1840785398409297</v>
      </c>
      <c r="E16" s="37">
        <v>5.1740223216399901</v>
      </c>
      <c r="F16" s="37">
        <v>5.8170648982614201</v>
      </c>
      <c r="G16" s="37">
        <v>4.53937118546453</v>
      </c>
      <c r="H16" s="37">
        <v>4.2602405523779501</v>
      </c>
      <c r="I16" s="37">
        <v>5.0500678605206</v>
      </c>
      <c r="J16" s="37">
        <v>5.09468863794815</v>
      </c>
      <c r="K16" s="37">
        <v>5.8734661685497498</v>
      </c>
      <c r="L16" s="37">
        <v>5.5926881521796199</v>
      </c>
      <c r="M16" s="37">
        <v>5.2344176451992697</v>
      </c>
      <c r="N16" s="37">
        <v>5.1355275052621003</v>
      </c>
      <c r="O16" s="37">
        <v>5.5010344510540001</v>
      </c>
      <c r="P16" s="37">
        <v>5.7203249994622496</v>
      </c>
      <c r="Q16" s="37">
        <v>6.43076624288656</v>
      </c>
      <c r="R16" s="37">
        <v>5.7767446031098597</v>
      </c>
      <c r="S16" s="37">
        <v>5.0039516047863604</v>
      </c>
      <c r="T16" s="37">
        <v>4.84073494525079</v>
      </c>
      <c r="U16" s="37">
        <v>4.76337864530948</v>
      </c>
      <c r="V16" s="37">
        <v>4.4366415162846096</v>
      </c>
      <c r="W16" s="37">
        <v>4.62234535049841</v>
      </c>
      <c r="X16" s="37">
        <v>4.8995431237069802</v>
      </c>
      <c r="Y16" s="38">
        <v>4.4792665766023596</v>
      </c>
      <c r="Z16" s="39">
        <f t="shared" si="0"/>
        <v>5.0893509022202403</v>
      </c>
      <c r="AA16" s="40">
        <f t="shared" si="1"/>
        <v>6.43076624288656</v>
      </c>
      <c r="AB16" s="41">
        <f t="shared" si="2"/>
        <v>4.1840785398409297</v>
      </c>
      <c r="AD16">
        <v>2</v>
      </c>
    </row>
    <row r="17" spans="1:30" ht="19.899999999999999" customHeight="1" thickBot="1" x14ac:dyDescent="0.3">
      <c r="A17" s="29">
        <f>'Tabla de datos'!A11+AD17</f>
        <v>45493.125</v>
      </c>
      <c r="B17" s="36" cm="1">
        <f t="array" ref="B17:Y17">TRANSPOSE('Tabla de datos'!M80:M103)</f>
        <v>4.3607021231102401</v>
      </c>
      <c r="C17" s="37">
        <v>4.4465546255505197</v>
      </c>
      <c r="D17" s="37">
        <v>4.0744110037005399</v>
      </c>
      <c r="E17" s="37">
        <v>3.8095070574124898</v>
      </c>
      <c r="F17" s="37">
        <v>4.1719994751290796</v>
      </c>
      <c r="G17" s="37">
        <v>4.6104522384306401</v>
      </c>
      <c r="H17" s="37">
        <v>4.2761041462547302</v>
      </c>
      <c r="I17" s="37">
        <v>4.0518557336878596</v>
      </c>
      <c r="J17" s="37">
        <v>4.2993456077146197</v>
      </c>
      <c r="K17" s="37">
        <v>3.65302397883403</v>
      </c>
      <c r="L17" s="37">
        <v>4.7869710596469401</v>
      </c>
      <c r="M17" s="37">
        <v>4.6389632311568496</v>
      </c>
      <c r="N17" s="37">
        <v>4.4011978947005899</v>
      </c>
      <c r="O17" s="37">
        <v>6.6659884805060399</v>
      </c>
      <c r="P17" s="37">
        <v>5.8803595116376997</v>
      </c>
      <c r="Q17" s="37">
        <v>5.6161836616180496</v>
      </c>
      <c r="R17" s="37">
        <v>5.5670162110899399</v>
      </c>
      <c r="S17" s="37">
        <v>5.6482329926846102</v>
      </c>
      <c r="T17" s="37">
        <v>4.35261973072065</v>
      </c>
      <c r="U17" s="37">
        <v>4.37053404178506</v>
      </c>
      <c r="V17" s="37">
        <v>4.56748670144062</v>
      </c>
      <c r="W17" s="37">
        <v>3.7159362107168201</v>
      </c>
      <c r="X17" s="37">
        <v>4.3057622834613696</v>
      </c>
      <c r="Y17" s="38">
        <v>3.8638078485380101</v>
      </c>
      <c r="Z17" s="39">
        <f t="shared" si="0"/>
        <v>4.5889589937303334</v>
      </c>
      <c r="AA17" s="40">
        <f t="shared" si="1"/>
        <v>6.6659884805060399</v>
      </c>
      <c r="AB17" s="41">
        <f t="shared" si="2"/>
        <v>3.65302397883403</v>
      </c>
      <c r="AD17">
        <v>3</v>
      </c>
    </row>
    <row r="18" spans="1:30" ht="19.899999999999999" customHeight="1" thickBot="1" x14ac:dyDescent="0.3">
      <c r="A18" s="29">
        <f>'Tabla de datos'!A12+AD18</f>
        <v>45494.166666666701</v>
      </c>
      <c r="B18" s="30" cm="1">
        <f t="array" ref="B18:Y18">TRANSPOSE('Tabla de datos'!M104:M127)</f>
        <v>4.1213967844747597</v>
      </c>
      <c r="C18" s="31">
        <v>3.6537677894103902</v>
      </c>
      <c r="D18" s="31">
        <v>3.5267228477272501</v>
      </c>
      <c r="E18" s="31">
        <v>3.81013562973054</v>
      </c>
      <c r="F18" s="31">
        <v>4.0043068568787303</v>
      </c>
      <c r="G18" s="31">
        <v>3.4688182419782501</v>
      </c>
      <c r="H18" s="31">
        <v>3.9773515806397</v>
      </c>
      <c r="I18" s="31">
        <v>4.12848131830944</v>
      </c>
      <c r="J18" s="31">
        <v>4.0376814279158397</v>
      </c>
      <c r="K18" s="31">
        <v>3.5487543074748902</v>
      </c>
      <c r="L18" s="31">
        <v>4.1621806517108801</v>
      </c>
      <c r="M18" s="31">
        <v>3.8746323876650899</v>
      </c>
      <c r="N18" s="31">
        <v>4.3123203879796899</v>
      </c>
      <c r="O18" s="31">
        <v>4.3506894898939699</v>
      </c>
      <c r="P18" s="31">
        <v>4.7102904749475298</v>
      </c>
      <c r="Q18" s="31">
        <v>4.56418669677086</v>
      </c>
      <c r="R18" s="31">
        <v>4.59798817317398</v>
      </c>
      <c r="S18" s="31">
        <v>4.3719247580387499</v>
      </c>
      <c r="T18" s="31">
        <v>4.8105163310605503</v>
      </c>
      <c r="U18" s="31">
        <v>4.0474583465128404</v>
      </c>
      <c r="V18" s="31">
        <v>5.0025870790459201</v>
      </c>
      <c r="W18" s="31">
        <v>3.24290149371723</v>
      </c>
      <c r="X18" s="31">
        <v>3.9499955895479202</v>
      </c>
      <c r="Y18" s="32">
        <v>3.9781739627558199</v>
      </c>
      <c r="Z18" s="39">
        <f t="shared" si="0"/>
        <v>4.0938859419733671</v>
      </c>
      <c r="AA18" s="40">
        <f t="shared" si="1"/>
        <v>5.0025870790459201</v>
      </c>
      <c r="AB18" s="41">
        <f t="shared" si="2"/>
        <v>3.24290149371723</v>
      </c>
      <c r="AD18">
        <v>4</v>
      </c>
    </row>
    <row r="19" spans="1:30" ht="19.899999999999999" customHeight="1" thickBot="1" x14ac:dyDescent="0.3">
      <c r="A19" s="29">
        <f>'Tabla de datos'!A13+AD19</f>
        <v>45495.208333333299</v>
      </c>
      <c r="B19" s="36" cm="1">
        <f t="array" ref="B19:Y19">TRANSPOSE('Tabla de datos'!M128:M151)</f>
        <v>4.10919986245327</v>
      </c>
      <c r="C19" s="37">
        <v>2.9994659111418902</v>
      </c>
      <c r="D19" s="37">
        <v>3.8158896854920199</v>
      </c>
      <c r="E19" s="37">
        <v>3.74009695919186</v>
      </c>
      <c r="F19" s="37">
        <v>4.1958092707265404</v>
      </c>
      <c r="G19" s="37">
        <v>3.3895264631076101</v>
      </c>
      <c r="H19" s="37">
        <v>3.6110929671174699</v>
      </c>
      <c r="I19" s="37">
        <v>3.2807782139823698</v>
      </c>
      <c r="J19" s="37">
        <v>3.5788262547909202</v>
      </c>
      <c r="K19" s="37">
        <v>4.5042497071934999</v>
      </c>
      <c r="L19" s="37">
        <v>4.3149106297403197</v>
      </c>
      <c r="M19" s="37">
        <v>3.9869608799518899</v>
      </c>
      <c r="N19" s="37">
        <v>4.0984146090960696</v>
      </c>
      <c r="O19" s="37">
        <v>5.1252163001947597</v>
      </c>
      <c r="P19" s="37">
        <v>6.0305228193684401</v>
      </c>
      <c r="Q19" s="37">
        <v>4.4831925345388397</v>
      </c>
      <c r="R19" s="37">
        <v>5.3211737203467404</v>
      </c>
      <c r="S19" s="37">
        <v>4.4393181867389702</v>
      </c>
      <c r="T19" s="37">
        <v>2.9044414909607399</v>
      </c>
      <c r="U19" s="37">
        <v>3.9751489584752</v>
      </c>
      <c r="V19" s="37">
        <v>3.5162152138105198</v>
      </c>
      <c r="W19" s="37">
        <v>3.73309361594825</v>
      </c>
      <c r="X19" s="37">
        <v>4.42829198065985</v>
      </c>
      <c r="Y19" s="38">
        <v>4.5068425680054602</v>
      </c>
      <c r="Z19" s="39">
        <f t="shared" si="0"/>
        <v>4.0870282834597296</v>
      </c>
      <c r="AA19" s="40">
        <f t="shared" si="1"/>
        <v>6.0305228193684401</v>
      </c>
      <c r="AB19" s="41">
        <f t="shared" si="2"/>
        <v>2.9044414909607399</v>
      </c>
      <c r="AD19">
        <v>5</v>
      </c>
    </row>
    <row r="20" spans="1:30" ht="19.899999999999999" customHeight="1" thickBot="1" x14ac:dyDescent="0.3">
      <c r="A20" s="29">
        <f>'Tabla de datos'!A14+AD20</f>
        <v>45496.25</v>
      </c>
      <c r="B20" s="36" cm="1">
        <f t="array" ref="B20:Y20">TRANSPOSE('Tabla de datos'!M152:M175)</f>
        <v>4.2654681788230597</v>
      </c>
      <c r="C20" s="37">
        <v>3.6402011035458099</v>
      </c>
      <c r="D20" s="37">
        <v>4.1693123284694202</v>
      </c>
      <c r="E20" s="37">
        <v>4.2998222750558002</v>
      </c>
      <c r="F20" s="37">
        <v>4.5811581493581999</v>
      </c>
      <c r="G20" s="37">
        <v>4.6058112794823796</v>
      </c>
      <c r="H20" s="37">
        <v>5.8005177319887604</v>
      </c>
      <c r="I20" s="37">
        <v>6.2991667709488901</v>
      </c>
      <c r="J20" s="37">
        <v>6.4615479531117099</v>
      </c>
      <c r="K20" s="37">
        <v>6.2191338005532097</v>
      </c>
      <c r="L20" s="37">
        <v>4.4385717571112897</v>
      </c>
      <c r="M20" s="37">
        <v>5.11333628338362</v>
      </c>
      <c r="N20" s="37">
        <v>6.2229183297181301</v>
      </c>
      <c r="O20" s="37">
        <v>5.9646484404368296</v>
      </c>
      <c r="P20" s="37">
        <v>6.4586669966539896</v>
      </c>
      <c r="Q20" s="37">
        <v>5.90656312014639</v>
      </c>
      <c r="R20" s="37">
        <v>5.3751654634158799</v>
      </c>
      <c r="S20" s="37">
        <v>4.9137200485303296</v>
      </c>
      <c r="T20" s="37">
        <v>4.5932843569939097</v>
      </c>
      <c r="U20" s="37">
        <v>3.9026248082289001</v>
      </c>
      <c r="V20" s="37">
        <v>3.8820704934286701</v>
      </c>
      <c r="W20" s="37">
        <v>4.3605764086466303</v>
      </c>
      <c r="X20" s="37">
        <v>4.9436950909473198</v>
      </c>
      <c r="Y20" s="38">
        <v>6.5646861942983596</v>
      </c>
      <c r="Z20" s="39">
        <f t="shared" si="0"/>
        <v>5.1242778068032289</v>
      </c>
      <c r="AA20" s="40">
        <f t="shared" si="1"/>
        <v>6.5646861942983596</v>
      </c>
      <c r="AB20" s="41">
        <f t="shared" si="2"/>
        <v>3.6402011035458099</v>
      </c>
      <c r="AD20">
        <v>6</v>
      </c>
    </row>
    <row r="21" spans="1:30" ht="19.899999999999999" customHeight="1" thickBot="1" x14ac:dyDescent="0.3">
      <c r="A21" s="29">
        <f>'Tabla de datos'!A15+AD21</f>
        <v>45497.291666666701</v>
      </c>
      <c r="B21" s="36" cm="1">
        <f t="array" ref="B21:Y21">TRANSPOSE('Tabla de datos'!M176:M199)</f>
        <v>6.0624909598439096</v>
      </c>
      <c r="C21" s="37">
        <v>4.9443027108547701</v>
      </c>
      <c r="D21" s="37">
        <v>4.3471930563748202</v>
      </c>
      <c r="E21" s="37">
        <v>4.2555314980952303</v>
      </c>
      <c r="F21" s="37">
        <v>4.6339006049452198</v>
      </c>
      <c r="G21" s="37">
        <v>4.9637517859957603</v>
      </c>
      <c r="H21" s="37">
        <v>3.9350408064809801</v>
      </c>
      <c r="I21" s="37">
        <v>4.4289650768504298</v>
      </c>
      <c r="J21" s="37">
        <v>5.5914991028779797</v>
      </c>
      <c r="K21" s="37">
        <v>5.8301051548096297</v>
      </c>
      <c r="L21" s="37">
        <v>6.5586938048662899</v>
      </c>
      <c r="M21" s="37">
        <v>5.9989580127970399</v>
      </c>
      <c r="N21" s="37">
        <v>6.01942066080088</v>
      </c>
      <c r="O21" s="37">
        <v>4.6933714033866902</v>
      </c>
      <c r="P21" s="37">
        <v>5.6412610780569103</v>
      </c>
      <c r="Q21" s="37">
        <v>6.5324587677416899</v>
      </c>
      <c r="R21" s="37">
        <v>5.5077287462412299</v>
      </c>
      <c r="S21" s="37">
        <v>5.0251868729311404</v>
      </c>
      <c r="T21" s="37">
        <v>4.5395047570821099</v>
      </c>
      <c r="U21" s="37">
        <v>4.5248433077636099</v>
      </c>
      <c r="V21" s="37">
        <v>4.8422775664813296</v>
      </c>
      <c r="W21" s="37">
        <v>4.2126838184148401</v>
      </c>
      <c r="X21" s="37">
        <v>4.8317254086920798</v>
      </c>
      <c r="Y21" s="38">
        <v>5.9579358118903301</v>
      </c>
      <c r="Z21" s="39">
        <f t="shared" si="0"/>
        <v>5.1616179489281215</v>
      </c>
      <c r="AA21" s="40">
        <f t="shared" si="1"/>
        <v>6.5586938048662899</v>
      </c>
      <c r="AB21" s="41">
        <f t="shared" si="2"/>
        <v>3.9350408064809801</v>
      </c>
      <c r="AD21">
        <v>7</v>
      </c>
    </row>
    <row r="22" spans="1:30" ht="19.899999999999999" customHeight="1" thickBot="1" x14ac:dyDescent="0.3">
      <c r="A22" s="29">
        <f>'Tabla de datos'!A16+AD22</f>
        <v>45498.333333333299</v>
      </c>
      <c r="B22" s="30" cm="1">
        <f t="array" ref="B22:Y22">TRANSPOSE('Tabla de datos'!M200:M223)</f>
        <v>4.7306928847708898</v>
      </c>
      <c r="C22" s="31">
        <v>4.5457302420821302</v>
      </c>
      <c r="D22" s="31">
        <v>4.4528665392442699</v>
      </c>
      <c r="E22" s="31">
        <v>4.70671808893995</v>
      </c>
      <c r="F22" s="31">
        <v>4.7408836134772701</v>
      </c>
      <c r="G22" s="31">
        <v>4.7371907511087299</v>
      </c>
      <c r="H22" s="31">
        <v>5.8940440548119</v>
      </c>
      <c r="I22" s="31">
        <v>6.2956546231217798</v>
      </c>
      <c r="J22" s="31">
        <v>11.531266555725299</v>
      </c>
      <c r="K22" s="31">
        <v>8.3107081888634493</v>
      </c>
      <c r="L22" s="31">
        <v>6.2537786114830496</v>
      </c>
      <c r="M22" s="31">
        <v>6.0268378141538701</v>
      </c>
      <c r="N22" s="31">
        <v>6.4029466797102099</v>
      </c>
      <c r="O22" s="31">
        <v>6.9996163335675199</v>
      </c>
      <c r="P22" s="31">
        <v>9.4324478714495807</v>
      </c>
      <c r="Q22" s="31">
        <v>5.65040680528453</v>
      </c>
      <c r="R22" s="31">
        <v>5.6241377204927003</v>
      </c>
      <c r="S22" s="31">
        <v>4.4432205732135301</v>
      </c>
      <c r="T22" s="31">
        <v>4.7527452969291399</v>
      </c>
      <c r="U22" s="31">
        <v>4.7531302974739402</v>
      </c>
      <c r="V22" s="31">
        <v>5.2569991057251997</v>
      </c>
      <c r="W22" s="31">
        <v>4.9254612556212303</v>
      </c>
      <c r="X22" s="31">
        <v>4.7813060516305201</v>
      </c>
      <c r="Y22" s="32">
        <v>4.5610464542319402</v>
      </c>
      <c r="Z22" s="39">
        <f t="shared" si="0"/>
        <v>5.8254098505463583</v>
      </c>
      <c r="AA22" s="40">
        <f t="shared" si="1"/>
        <v>11.531266555725299</v>
      </c>
      <c r="AB22" s="41">
        <f t="shared" si="2"/>
        <v>4.4432205732135301</v>
      </c>
      <c r="AD22">
        <v>8</v>
      </c>
    </row>
    <row r="23" spans="1:30" ht="19.899999999999999" customHeight="1" thickBot="1" x14ac:dyDescent="0.3">
      <c r="A23" s="29">
        <f>'Tabla de datos'!A17+AD23</f>
        <v>45499.375</v>
      </c>
      <c r="B23" s="36" cm="1">
        <f t="array" ref="B23:Y23">TRANSPOSE('Tabla de datos'!M155:M178)</f>
        <v>4.2998222750558002</v>
      </c>
      <c r="C23" s="37">
        <v>4.5811581493581999</v>
      </c>
      <c r="D23" s="37">
        <v>4.6058112794823796</v>
      </c>
      <c r="E23" s="37">
        <v>5.8005177319887604</v>
      </c>
      <c r="F23" s="37">
        <v>6.2991667709488901</v>
      </c>
      <c r="G23" s="37">
        <v>6.4615479531117099</v>
      </c>
      <c r="H23" s="37">
        <v>6.2191338005532097</v>
      </c>
      <c r="I23" s="37">
        <v>4.4385717571112897</v>
      </c>
      <c r="J23" s="37">
        <v>5.11333628338362</v>
      </c>
      <c r="K23" s="37">
        <v>6.2229183297181301</v>
      </c>
      <c r="L23" s="37">
        <v>5.9646484404368296</v>
      </c>
      <c r="M23" s="37">
        <v>6.4586669966539896</v>
      </c>
      <c r="N23" s="37">
        <v>5.90656312014639</v>
      </c>
      <c r="O23" s="37">
        <v>5.3751654634158799</v>
      </c>
      <c r="P23" s="37">
        <v>4.9137200485303296</v>
      </c>
      <c r="Q23" s="37">
        <v>4.5932843569939097</v>
      </c>
      <c r="R23" s="37">
        <v>3.9026248082289001</v>
      </c>
      <c r="S23" s="37">
        <v>3.8820704934286701</v>
      </c>
      <c r="T23" s="37">
        <v>4.3605764086466303</v>
      </c>
      <c r="U23" s="37">
        <v>4.9436950909473198</v>
      </c>
      <c r="V23" s="37">
        <v>6.5646861942983596</v>
      </c>
      <c r="W23" s="37">
        <v>6.0624909598439096</v>
      </c>
      <c r="X23" s="37">
        <v>4.9443027108547701</v>
      </c>
      <c r="Y23" s="38">
        <v>4.3471930563748202</v>
      </c>
      <c r="Z23" s="39">
        <f t="shared" ref="Z23:Z28" si="3">AVERAGE(B23:Y23)</f>
        <v>5.2609030199796951</v>
      </c>
      <c r="AA23" s="40">
        <f t="shared" ref="AA23:AA28" si="4">MAX(B23:Y23)</f>
        <v>6.5646861942983596</v>
      </c>
      <c r="AB23" s="41">
        <f t="shared" ref="AB23:AB28" si="5">MIN(B23:Y23 )</f>
        <v>3.8820704934286701</v>
      </c>
      <c r="AD23">
        <v>9</v>
      </c>
    </row>
    <row r="24" spans="1:30" ht="19.899999999999999" customHeight="1" thickBot="1" x14ac:dyDescent="0.3">
      <c r="A24" s="29">
        <f>'Tabla de datos'!A18+AD24</f>
        <v>45500.416666666701</v>
      </c>
      <c r="B24" s="36" cm="1">
        <f t="array" ref="B24:Y24">TRANSPOSE('Tabla de datos'!M179:M202)</f>
        <v>4.2555314980952303</v>
      </c>
      <c r="C24" s="37">
        <v>4.6339006049452198</v>
      </c>
      <c r="D24" s="37">
        <v>4.9637517859957603</v>
      </c>
      <c r="E24" s="37">
        <v>3.9350408064809801</v>
      </c>
      <c r="F24" s="37">
        <v>4.4289650768504298</v>
      </c>
      <c r="G24" s="37">
        <v>5.5914991028779797</v>
      </c>
      <c r="H24" s="37">
        <v>5.8301051548096297</v>
      </c>
      <c r="I24" s="37">
        <v>6.5586938048662899</v>
      </c>
      <c r="J24" s="37">
        <v>5.9989580127970399</v>
      </c>
      <c r="K24" s="37">
        <v>6.01942066080088</v>
      </c>
      <c r="L24" s="37">
        <v>4.6933714033866902</v>
      </c>
      <c r="M24" s="37">
        <v>5.6412610780569103</v>
      </c>
      <c r="N24" s="37">
        <v>6.5324587677416899</v>
      </c>
      <c r="O24" s="37">
        <v>5.5077287462412299</v>
      </c>
      <c r="P24" s="37">
        <v>5.0251868729311404</v>
      </c>
      <c r="Q24" s="37">
        <v>4.5395047570821099</v>
      </c>
      <c r="R24" s="37">
        <v>4.5248433077636099</v>
      </c>
      <c r="S24" s="37">
        <v>4.8422775664813296</v>
      </c>
      <c r="T24" s="37">
        <v>4.2126838184148401</v>
      </c>
      <c r="U24" s="37">
        <v>4.8317254086920798</v>
      </c>
      <c r="V24" s="37">
        <v>5.9579358118903301</v>
      </c>
      <c r="W24" s="37">
        <v>4.7306928847708898</v>
      </c>
      <c r="X24" s="37">
        <v>4.5457302420821302</v>
      </c>
      <c r="Y24" s="38">
        <v>4.4528665392442699</v>
      </c>
      <c r="Z24" s="39">
        <f t="shared" si="3"/>
        <v>5.0939222380541116</v>
      </c>
      <c r="AA24" s="40">
        <f t="shared" si="4"/>
        <v>6.5586938048662899</v>
      </c>
      <c r="AB24" s="41">
        <f t="shared" si="5"/>
        <v>3.9350408064809801</v>
      </c>
      <c r="AD24">
        <v>10</v>
      </c>
    </row>
    <row r="25" spans="1:30" ht="19.899999999999999" customHeight="1" thickBot="1" x14ac:dyDescent="0.3">
      <c r="A25" s="29">
        <f>'Tabla de datos'!A19+AD25</f>
        <v>45501.458333333299</v>
      </c>
      <c r="B25" s="30" cm="1">
        <f t="array" ref="B25:Y25">TRANSPOSE('Tabla de datos'!M203:M226)</f>
        <v>4.70671808893995</v>
      </c>
      <c r="C25" s="31">
        <v>4.7408836134772701</v>
      </c>
      <c r="D25" s="31">
        <v>4.7371907511087299</v>
      </c>
      <c r="E25" s="31">
        <v>5.8940440548119</v>
      </c>
      <c r="F25" s="31">
        <v>6.2956546231217798</v>
      </c>
      <c r="G25" s="31">
        <v>11.531266555725299</v>
      </c>
      <c r="H25" s="31">
        <v>8.3107081888634493</v>
      </c>
      <c r="I25" s="31">
        <v>6.2537786114830496</v>
      </c>
      <c r="J25" s="31">
        <v>6.0268378141538701</v>
      </c>
      <c r="K25" s="31">
        <v>6.4029466797102099</v>
      </c>
      <c r="L25" s="31">
        <v>6.9996163335675199</v>
      </c>
      <c r="M25" s="31">
        <v>9.4324478714495807</v>
      </c>
      <c r="N25" s="31">
        <v>5.65040680528453</v>
      </c>
      <c r="O25" s="31">
        <v>5.6241377204927003</v>
      </c>
      <c r="P25" s="31">
        <v>4.4432205732135301</v>
      </c>
      <c r="Q25" s="31">
        <v>4.7527452969291399</v>
      </c>
      <c r="R25" s="31">
        <v>4.7531302974739402</v>
      </c>
      <c r="S25" s="31">
        <v>5.2569991057251997</v>
      </c>
      <c r="T25" s="31">
        <v>4.9254612556212303</v>
      </c>
      <c r="U25" s="31">
        <v>4.7813060516305201</v>
      </c>
      <c r="V25" s="31">
        <v>4.5610464542319402</v>
      </c>
      <c r="W25" s="31">
        <v>4.5799612429025904</v>
      </c>
      <c r="X25" s="31">
        <v>4.1852440176806498</v>
      </c>
      <c r="Y25" s="32">
        <v>3.8419256747158999</v>
      </c>
      <c r="Z25" s="39">
        <f t="shared" si="3"/>
        <v>5.7786532367631027</v>
      </c>
      <c r="AA25" s="40">
        <f t="shared" si="4"/>
        <v>11.531266555725299</v>
      </c>
      <c r="AB25" s="41">
        <f t="shared" si="5"/>
        <v>3.8419256747158999</v>
      </c>
      <c r="AD25">
        <v>11</v>
      </c>
    </row>
    <row r="26" spans="1:30" ht="19.899999999999999" customHeight="1" thickBot="1" x14ac:dyDescent="0.3">
      <c r="A26" s="29">
        <f>'Tabla de datos'!A20+AD26</f>
        <v>45502.5</v>
      </c>
      <c r="B26" s="36" cm="1">
        <f t="array" ref="B26:Y26">TRANSPOSE('Tabla de datos'!M158:M181)</f>
        <v>5.8005177319887604</v>
      </c>
      <c r="C26" s="37">
        <v>6.2991667709488901</v>
      </c>
      <c r="D26" s="37">
        <v>6.4615479531117099</v>
      </c>
      <c r="E26" s="37">
        <v>6.2191338005532097</v>
      </c>
      <c r="F26" s="37">
        <v>4.4385717571112897</v>
      </c>
      <c r="G26" s="37">
        <v>5.11333628338362</v>
      </c>
      <c r="H26" s="37">
        <v>6.2229183297181301</v>
      </c>
      <c r="I26" s="37">
        <v>5.9646484404368296</v>
      </c>
      <c r="J26" s="37">
        <v>6.4586669966539896</v>
      </c>
      <c r="K26" s="37">
        <v>5.90656312014639</v>
      </c>
      <c r="L26" s="37">
        <v>5.3751654634158799</v>
      </c>
      <c r="M26" s="37">
        <v>4.9137200485303296</v>
      </c>
      <c r="N26" s="37">
        <v>4.5932843569939097</v>
      </c>
      <c r="O26" s="37">
        <v>3.9026248082289001</v>
      </c>
      <c r="P26" s="37">
        <v>3.8820704934286701</v>
      </c>
      <c r="Q26" s="37">
        <v>4.3605764086466303</v>
      </c>
      <c r="R26" s="37">
        <v>4.9436950909473198</v>
      </c>
      <c r="S26" s="37">
        <v>6.5646861942983596</v>
      </c>
      <c r="T26" s="37">
        <v>6.0624909598439096</v>
      </c>
      <c r="U26" s="37">
        <v>4.9443027108547701</v>
      </c>
      <c r="V26" s="37">
        <v>4.3471930563748202</v>
      </c>
      <c r="W26" s="37">
        <v>4.2555314980952303</v>
      </c>
      <c r="X26" s="37">
        <v>4.6339006049452198</v>
      </c>
      <c r="Y26" s="38">
        <v>4.9637517859957603</v>
      </c>
      <c r="Z26" s="39">
        <f t="shared" si="3"/>
        <v>5.2761693610271889</v>
      </c>
      <c r="AA26" s="40">
        <f t="shared" si="4"/>
        <v>6.5646861942983596</v>
      </c>
      <c r="AB26" s="41">
        <f t="shared" si="5"/>
        <v>3.8820704934286701</v>
      </c>
      <c r="AD26">
        <v>12</v>
      </c>
    </row>
    <row r="27" spans="1:30" ht="19.899999999999999" customHeight="1" thickBot="1" x14ac:dyDescent="0.3">
      <c r="A27" s="29">
        <f>'Tabla de datos'!A21+AD27</f>
        <v>45503.541666666701</v>
      </c>
      <c r="B27" s="36" cm="1">
        <f t="array" ref="B27:Y27">TRANSPOSE('Tabla de datos'!M182:M205)</f>
        <v>3.9350408064809801</v>
      </c>
      <c r="C27" s="37">
        <v>4.4289650768504298</v>
      </c>
      <c r="D27" s="37">
        <v>5.5914991028779797</v>
      </c>
      <c r="E27" s="37">
        <v>5.8301051548096297</v>
      </c>
      <c r="F27" s="37">
        <v>6.5586938048662899</v>
      </c>
      <c r="G27" s="37">
        <v>5.9989580127970399</v>
      </c>
      <c r="H27" s="37">
        <v>6.01942066080088</v>
      </c>
      <c r="I27" s="37">
        <v>4.6933714033866902</v>
      </c>
      <c r="J27" s="37">
        <v>5.6412610780569103</v>
      </c>
      <c r="K27" s="37">
        <v>6.5324587677416899</v>
      </c>
      <c r="L27" s="37">
        <v>5.5077287462412299</v>
      </c>
      <c r="M27" s="37">
        <v>5.0251868729311404</v>
      </c>
      <c r="N27" s="37">
        <v>4.5395047570821099</v>
      </c>
      <c r="O27" s="37">
        <v>4.5248433077636099</v>
      </c>
      <c r="P27" s="37">
        <v>4.8422775664813296</v>
      </c>
      <c r="Q27" s="37">
        <v>4.2126838184148401</v>
      </c>
      <c r="R27" s="37">
        <v>4.8317254086920798</v>
      </c>
      <c r="S27" s="37">
        <v>5.9579358118903301</v>
      </c>
      <c r="T27" s="37">
        <v>4.7306928847708898</v>
      </c>
      <c r="U27" s="37">
        <v>4.5457302420821302</v>
      </c>
      <c r="V27" s="37">
        <v>4.4528665392442699</v>
      </c>
      <c r="W27" s="37">
        <v>4.70671808893995</v>
      </c>
      <c r="X27" s="37">
        <v>4.7408836134772701</v>
      </c>
      <c r="Y27" s="38">
        <v>4.7371907511087299</v>
      </c>
      <c r="Z27" s="39">
        <f t="shared" si="3"/>
        <v>5.1077392615745181</v>
      </c>
      <c r="AA27" s="40">
        <f t="shared" si="4"/>
        <v>6.5586938048662899</v>
      </c>
      <c r="AB27" s="41">
        <f t="shared" si="5"/>
        <v>3.9350408064809801</v>
      </c>
      <c r="AD27">
        <v>13</v>
      </c>
    </row>
    <row r="28" spans="1:30" ht="19.899999999999999" customHeight="1" x14ac:dyDescent="0.25">
      <c r="A28" s="29">
        <f>'Tabla de datos'!A22+AD28</f>
        <v>45504.583333333299</v>
      </c>
      <c r="B28" s="30" cm="1">
        <f t="array" ref="B28:Y28">TRANSPOSE('Tabla de datos'!M206:M229)</f>
        <v>5.8940440548119</v>
      </c>
      <c r="C28" s="31">
        <v>6.2956546231217798</v>
      </c>
      <c r="D28" s="31">
        <v>11.531266555725299</v>
      </c>
      <c r="E28" s="31">
        <v>8.3107081888634493</v>
      </c>
      <c r="F28" s="31">
        <v>6.2537786114830496</v>
      </c>
      <c r="G28" s="31">
        <v>6.0268378141538701</v>
      </c>
      <c r="H28" s="31">
        <v>6.4029466797102099</v>
      </c>
      <c r="I28" s="31">
        <v>6.9996163335675199</v>
      </c>
      <c r="J28" s="31">
        <v>9.4324478714495807</v>
      </c>
      <c r="K28" s="31">
        <v>5.65040680528453</v>
      </c>
      <c r="L28" s="31">
        <v>5.6241377204927003</v>
      </c>
      <c r="M28" s="31">
        <v>4.4432205732135301</v>
      </c>
      <c r="N28" s="31">
        <v>4.7527452969291399</v>
      </c>
      <c r="O28" s="31">
        <v>4.7531302974739402</v>
      </c>
      <c r="P28" s="31">
        <v>5.2569991057251997</v>
      </c>
      <c r="Q28" s="31">
        <v>4.9254612556212303</v>
      </c>
      <c r="R28" s="31">
        <v>4.7813060516305201</v>
      </c>
      <c r="S28" s="31">
        <v>4.5610464542319402</v>
      </c>
      <c r="T28" s="31">
        <v>4.5799612429025904</v>
      </c>
      <c r="U28" s="31">
        <v>4.1852440176806498</v>
      </c>
      <c r="V28" s="31">
        <v>3.8419256747158999</v>
      </c>
      <c r="W28" s="31">
        <v>4.6281989302102504</v>
      </c>
      <c r="X28" s="31">
        <v>4.35465211454901</v>
      </c>
      <c r="Y28" s="32">
        <v>5.23725145873314</v>
      </c>
      <c r="Z28" s="39">
        <f t="shared" si="3"/>
        <v>5.7801244888450372</v>
      </c>
      <c r="AA28" s="40">
        <f t="shared" si="4"/>
        <v>11.531266555725299</v>
      </c>
      <c r="AB28" s="41">
        <f t="shared" si="5"/>
        <v>3.8419256747158999</v>
      </c>
      <c r="AD28">
        <v>14</v>
      </c>
    </row>
    <row r="29" spans="1:30" ht="19.899999999999999" customHeight="1" x14ac:dyDescent="0.25">
      <c r="A29" s="42" t="s">
        <v>60</v>
      </c>
      <c r="B29" s="43">
        <f>AVERAGE(B14:B28)</f>
        <v>4.6520391068030742</v>
      </c>
      <c r="C29" s="43">
        <f t="shared" ref="C29:Y29" si="6">AVERAGE(C14:C28)</f>
        <v>4.5254774673911475</v>
      </c>
      <c r="D29" s="43">
        <f t="shared" si="6"/>
        <v>4.9282128309434912</v>
      </c>
      <c r="E29" s="43">
        <f t="shared" si="6"/>
        <v>4.9482808752143352</v>
      </c>
      <c r="F29" s="43">
        <f t="shared" si="6"/>
        <v>4.9510797680638765</v>
      </c>
      <c r="G29" s="43">
        <f t="shared" si="6"/>
        <v>5.2843582396785722</v>
      </c>
      <c r="H29" s="43">
        <f t="shared" si="6"/>
        <v>5.2081054333622827</v>
      </c>
      <c r="I29" s="43">
        <f t="shared" si="6"/>
        <v>5.2115304540819665</v>
      </c>
      <c r="J29" s="43">
        <f t="shared" si="6"/>
        <v>5.9532971227865392</v>
      </c>
      <c r="K29" s="43">
        <f t="shared" si="6"/>
        <v>5.7074647590417991</v>
      </c>
      <c r="L29" s="43">
        <f t="shared" si="6"/>
        <v>5.4471755811887608</v>
      </c>
      <c r="M29" s="43">
        <f t="shared" si="6"/>
        <v>5.5611783456860584</v>
      </c>
      <c r="N29" s="43">
        <f t="shared" si="6"/>
        <v>5.8051160877021406</v>
      </c>
      <c r="O29" s="43">
        <f t="shared" si="6"/>
        <v>5.5769535902314624</v>
      </c>
      <c r="P29" s="43">
        <f t="shared" si="6"/>
        <v>5.570241136288379</v>
      </c>
      <c r="Q29" s="43">
        <f t="shared" si="6"/>
        <v>5.1618596218891533</v>
      </c>
      <c r="R29" s="43">
        <f t="shared" si="6"/>
        <v>5.0084497381356892</v>
      </c>
      <c r="S29" s="43">
        <f t="shared" si="6"/>
        <v>4.973057799164482</v>
      </c>
      <c r="T29" s="43">
        <f t="shared" si="6"/>
        <v>4.586011426067234</v>
      </c>
      <c r="U29" s="43">
        <f t="shared" si="6"/>
        <v>4.477712780752821</v>
      </c>
      <c r="V29" s="43">
        <f t="shared" si="6"/>
        <v>4.7803181454706474</v>
      </c>
      <c r="W29" s="43">
        <f t="shared" si="6"/>
        <v>4.630034361378951</v>
      </c>
      <c r="X29" s="43">
        <f t="shared" si="6"/>
        <v>4.7297151056094835</v>
      </c>
      <c r="Y29" s="43">
        <f t="shared" si="6"/>
        <v>4.868229396855968</v>
      </c>
      <c r="Z29" s="46"/>
      <c r="AA29" s="46"/>
      <c r="AB29" s="47"/>
    </row>
    <row r="30" spans="1:30" ht="19.899999999999999" customHeight="1" x14ac:dyDescent="0.25">
      <c r="A30" s="48" t="s">
        <v>61</v>
      </c>
      <c r="B30" s="39">
        <f>MAX(B14:B28)</f>
        <v>6.0624909598439096</v>
      </c>
      <c r="C30" s="39">
        <f t="shared" ref="C30:Y30" si="7">MAX(C14:C28)</f>
        <v>6.2991667709488901</v>
      </c>
      <c r="D30" s="39">
        <f t="shared" si="7"/>
        <v>11.531266555725299</v>
      </c>
      <c r="E30" s="39">
        <f t="shared" si="7"/>
        <v>8.3107081888634493</v>
      </c>
      <c r="F30" s="39">
        <f t="shared" si="7"/>
        <v>6.5586938048662899</v>
      </c>
      <c r="G30" s="39">
        <f t="shared" si="7"/>
        <v>11.531266555725299</v>
      </c>
      <c r="H30" s="39">
        <f t="shared" si="7"/>
        <v>8.3107081888634493</v>
      </c>
      <c r="I30" s="39">
        <f t="shared" si="7"/>
        <v>6.9996163335675199</v>
      </c>
      <c r="J30" s="39">
        <f t="shared" si="7"/>
        <v>11.531266555725299</v>
      </c>
      <c r="K30" s="39">
        <f t="shared" si="7"/>
        <v>8.3107081888634493</v>
      </c>
      <c r="L30" s="39">
        <f t="shared" si="7"/>
        <v>6.9996163335675199</v>
      </c>
      <c r="M30" s="39">
        <f t="shared" si="7"/>
        <v>9.4324478714495807</v>
      </c>
      <c r="N30" s="39">
        <f t="shared" si="7"/>
        <v>12.547133707541301</v>
      </c>
      <c r="O30" s="39">
        <f t="shared" si="7"/>
        <v>9.3679327801557495</v>
      </c>
      <c r="P30" s="39">
        <f t="shared" si="7"/>
        <v>9.4324478714495807</v>
      </c>
      <c r="Q30" s="39">
        <f t="shared" si="7"/>
        <v>6.5324587677416899</v>
      </c>
      <c r="R30" s="39">
        <f t="shared" si="7"/>
        <v>5.7767446031098597</v>
      </c>
      <c r="S30" s="39">
        <f t="shared" si="7"/>
        <v>6.5646861942983596</v>
      </c>
      <c r="T30" s="39">
        <f t="shared" si="7"/>
        <v>6.0624909598439096</v>
      </c>
      <c r="U30" s="39">
        <f t="shared" si="7"/>
        <v>4.9443027108547701</v>
      </c>
      <c r="V30" s="39">
        <f t="shared" si="7"/>
        <v>6.5646861942983596</v>
      </c>
      <c r="W30" s="39">
        <f t="shared" si="7"/>
        <v>7.1086945831597399</v>
      </c>
      <c r="X30" s="39">
        <f t="shared" si="7"/>
        <v>7.2564090779014103</v>
      </c>
      <c r="Y30" s="39">
        <f t="shared" si="7"/>
        <v>7.5256030302601502</v>
      </c>
      <c r="Z30" s="46"/>
      <c r="AA30" s="47"/>
      <c r="AB30" s="47"/>
    </row>
    <row r="31" spans="1:30" ht="19.899999999999999" customHeight="1" thickBot="1" x14ac:dyDescent="0.3">
      <c r="A31" s="49" t="s">
        <v>62</v>
      </c>
      <c r="B31" s="50">
        <f>MIN(B14:B28)</f>
        <v>3.6789997298774302</v>
      </c>
      <c r="C31" s="50">
        <f t="shared" ref="C31:Y31" si="8">MIN(C14:C28)</f>
        <v>2.9994659111418902</v>
      </c>
      <c r="D31" s="50">
        <f t="shared" si="8"/>
        <v>3.5125537800578801</v>
      </c>
      <c r="E31" s="50">
        <f t="shared" si="8"/>
        <v>3.74009695919186</v>
      </c>
      <c r="F31" s="50">
        <f t="shared" si="8"/>
        <v>3.9129098227829902</v>
      </c>
      <c r="G31" s="50">
        <f t="shared" si="8"/>
        <v>3.3895264631076101</v>
      </c>
      <c r="H31" s="50">
        <f t="shared" si="8"/>
        <v>3.49522089838766</v>
      </c>
      <c r="I31" s="50">
        <f t="shared" si="8"/>
        <v>3.2807782139823698</v>
      </c>
      <c r="J31" s="50">
        <f t="shared" si="8"/>
        <v>3.5788262547909202</v>
      </c>
      <c r="K31" s="50">
        <f t="shared" si="8"/>
        <v>3.5487543074748902</v>
      </c>
      <c r="L31" s="50">
        <f t="shared" si="8"/>
        <v>4.1621806517108801</v>
      </c>
      <c r="M31" s="50">
        <f t="shared" si="8"/>
        <v>3.8746323876650899</v>
      </c>
      <c r="N31" s="50">
        <f t="shared" si="8"/>
        <v>4.0984146090960696</v>
      </c>
      <c r="O31" s="50">
        <f t="shared" si="8"/>
        <v>3.9026248082289001</v>
      </c>
      <c r="P31" s="50">
        <f t="shared" si="8"/>
        <v>3.8820704934286701</v>
      </c>
      <c r="Q31" s="50">
        <f t="shared" si="8"/>
        <v>4.2126838184148401</v>
      </c>
      <c r="R31" s="50">
        <f t="shared" si="8"/>
        <v>3.9026248082289001</v>
      </c>
      <c r="S31" s="50">
        <f t="shared" si="8"/>
        <v>3.8820704934286701</v>
      </c>
      <c r="T31" s="50">
        <f t="shared" si="8"/>
        <v>2.9044414909607399</v>
      </c>
      <c r="U31" s="50">
        <f t="shared" si="8"/>
        <v>3.7801527301595699</v>
      </c>
      <c r="V31" s="50">
        <f t="shared" si="8"/>
        <v>3.5162152138105198</v>
      </c>
      <c r="W31" s="50">
        <f t="shared" si="8"/>
        <v>3.24290149371723</v>
      </c>
      <c r="X31" s="50">
        <f t="shared" si="8"/>
        <v>3.9499955895479202</v>
      </c>
      <c r="Y31" s="50">
        <f t="shared" si="8"/>
        <v>3.8419256747158999</v>
      </c>
      <c r="Z31" s="46"/>
      <c r="AA31" s="47"/>
      <c r="AB31" s="47"/>
    </row>
    <row r="32" spans="1:30" x14ac:dyDescent="0.25">
      <c r="A32" s="63" t="s">
        <v>63</v>
      </c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</row>
    <row r="33" spans="1:28" x14ac:dyDescent="0.25">
      <c r="A33" s="16" t="s">
        <v>64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</sheetData>
  <mergeCells count="5">
    <mergeCell ref="A1:AB1"/>
    <mergeCell ref="F10:G10"/>
    <mergeCell ref="F11:G11"/>
    <mergeCell ref="F12:G12"/>
    <mergeCell ref="A32:AB32"/>
  </mergeCells>
  <pageMargins left="0.15" right="0.15" top="0.75" bottom="0.75" header="0.3" footer="0.3"/>
  <pageSetup paperSize="9" scale="75" fitToHeight="0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4CD1-C957-433D-AA3F-3D8FC19A5327}">
  <sheetPr>
    <pageSetUpPr fitToPage="1"/>
  </sheetPr>
  <dimension ref="A1:AD33"/>
  <sheetViews>
    <sheetView tabSelected="1" workbookViewId="0">
      <selection activeCell="A29" sqref="A29"/>
    </sheetView>
  </sheetViews>
  <sheetFormatPr defaultColWidth="11.42578125" defaultRowHeight="15" x14ac:dyDescent="0.25"/>
  <cols>
    <col min="1" max="1" width="11.85546875" customWidth="1"/>
    <col min="2" max="5" width="6.7109375" customWidth="1"/>
    <col min="6" max="6" width="6.5703125" customWidth="1"/>
    <col min="7" max="20" width="6.7109375" customWidth="1"/>
    <col min="21" max="21" width="7.140625" customWidth="1"/>
    <col min="22" max="26" width="6.7109375" customWidth="1"/>
    <col min="27" max="27" width="6.28515625" customWidth="1"/>
    <col min="28" max="28" width="6" bestFit="1" customWidth="1"/>
  </cols>
  <sheetData>
    <row r="1" spans="1:30" x14ac:dyDescent="0.25">
      <c r="A1" s="64" t="s">
        <v>87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</row>
    <row r="2" spans="1:30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4" spans="1:30" x14ac:dyDescent="0.25">
      <c r="A4" s="11" t="s">
        <v>38</v>
      </c>
      <c r="E4" s="12" t="s">
        <v>39</v>
      </c>
      <c r="F4" s="13" t="s">
        <v>40</v>
      </c>
      <c r="Q4" s="11" t="s">
        <v>41</v>
      </c>
      <c r="R4" s="11"/>
      <c r="U4" s="13" t="str">
        <f>": "&amp;'Tabla de datos'!B3</f>
        <v>: 17 al 31 de julio</v>
      </c>
    </row>
    <row r="5" spans="1:30" x14ac:dyDescent="0.25">
      <c r="A5" s="11" t="s">
        <v>42</v>
      </c>
      <c r="E5" s="12" t="s">
        <v>39</v>
      </c>
      <c r="F5" s="13" t="str">
        <f>'Tabla de datos'!B1</f>
        <v>EMCA-02</v>
      </c>
      <c r="Q5" s="11" t="s">
        <v>43</v>
      </c>
      <c r="R5" s="11"/>
      <c r="U5" t="s">
        <v>44</v>
      </c>
    </row>
    <row r="6" spans="1:30" x14ac:dyDescent="0.25">
      <c r="A6" s="11" t="s">
        <v>45</v>
      </c>
      <c r="E6" s="12" t="s">
        <v>39</v>
      </c>
      <c r="F6" t="str">
        <f>'Tabla de datos'!B2</f>
        <v>IESTP - FRANCISCO DE PAULA GONZALES VIGIL</v>
      </c>
      <c r="Q6" s="11" t="s">
        <v>46</v>
      </c>
      <c r="R6" s="11"/>
      <c r="U6" s="13" t="s">
        <v>47</v>
      </c>
    </row>
    <row r="7" spans="1:30" x14ac:dyDescent="0.25">
      <c r="A7" s="11" t="s">
        <v>48</v>
      </c>
      <c r="E7" s="12" t="s">
        <v>39</v>
      </c>
      <c r="F7" s="53" t="s">
        <v>35</v>
      </c>
      <c r="Q7" s="11" t="s">
        <v>49</v>
      </c>
      <c r="R7" s="11"/>
      <c r="U7" s="13" t="s">
        <v>50</v>
      </c>
    </row>
    <row r="8" spans="1:30" x14ac:dyDescent="0.25">
      <c r="A8" s="11" t="s">
        <v>51</v>
      </c>
      <c r="E8" s="12" t="s">
        <v>39</v>
      </c>
      <c r="F8" s="22" t="s">
        <v>98</v>
      </c>
      <c r="Q8" s="11" t="s">
        <v>52</v>
      </c>
      <c r="R8" s="11"/>
      <c r="U8" s="13" t="s">
        <v>82</v>
      </c>
    </row>
    <row r="9" spans="1:30" x14ac:dyDescent="0.25">
      <c r="A9" s="11" t="s">
        <v>54</v>
      </c>
      <c r="E9" s="12"/>
      <c r="Q9" s="11" t="s">
        <v>55</v>
      </c>
      <c r="R9" s="11"/>
      <c r="U9" s="13" t="s">
        <v>84</v>
      </c>
    </row>
    <row r="10" spans="1:30" x14ac:dyDescent="0.25">
      <c r="C10" s="11" t="s">
        <v>57</v>
      </c>
      <c r="E10" s="12" t="s">
        <v>39</v>
      </c>
      <c r="F10" s="60">
        <f>Temp!F10</f>
        <v>368367</v>
      </c>
      <c r="G10" s="60"/>
      <c r="Q10" s="11"/>
      <c r="R10" s="11"/>
      <c r="U10" s="13"/>
    </row>
    <row r="11" spans="1:30" ht="15.75" x14ac:dyDescent="0.25">
      <c r="C11" s="11" t="s">
        <v>58</v>
      </c>
      <c r="E11" s="12" t="s">
        <v>39</v>
      </c>
      <c r="F11" s="60">
        <f>Temp!F11</f>
        <v>8010120</v>
      </c>
      <c r="G11" s="60"/>
      <c r="I11" s="14"/>
      <c r="J11" s="15"/>
      <c r="K11" s="15"/>
      <c r="L11" s="15"/>
      <c r="M11" s="15"/>
    </row>
    <row r="12" spans="1:30" ht="15.75" thickBot="1" x14ac:dyDescent="0.3">
      <c r="A12" s="11"/>
      <c r="C12" s="11"/>
      <c r="E12" s="12"/>
      <c r="F12" s="60"/>
      <c r="G12" s="60"/>
      <c r="Q12" s="11"/>
      <c r="R12" s="11"/>
      <c r="U12" s="13"/>
    </row>
    <row r="13" spans="1:30" ht="19.899999999999999" customHeight="1" thickBot="1" x14ac:dyDescent="0.3">
      <c r="A13" s="24"/>
      <c r="B13" s="25">
        <f t="array" ref="B13:Y13">TRANSPOSE([1]DATA!B11:B34)</f>
        <v>4.0000000000000702</v>
      </c>
      <c r="C13" s="25">
        <v>4.0416666666667398</v>
      </c>
      <c r="D13" s="25">
        <v>4.0833333333334103</v>
      </c>
      <c r="E13" s="25">
        <v>4.1250000000000702</v>
      </c>
      <c r="F13" s="25">
        <v>4.1666666666667398</v>
      </c>
      <c r="G13" s="25">
        <v>4.2083333333334103</v>
      </c>
      <c r="H13" s="25">
        <v>4.2500000000000702</v>
      </c>
      <c r="I13" s="25">
        <v>4.2916666666667398</v>
      </c>
      <c r="J13" s="25">
        <v>4.3333333333334103</v>
      </c>
      <c r="K13" s="25">
        <v>4.3750000000000702</v>
      </c>
      <c r="L13" s="25">
        <v>4.4166666666667398</v>
      </c>
      <c r="M13" s="25">
        <v>4.4583333333334103</v>
      </c>
      <c r="N13" s="25">
        <v>4.5000000000000702</v>
      </c>
      <c r="O13" s="25">
        <v>4.5416666666667398</v>
      </c>
      <c r="P13" s="25">
        <v>4.5833333333334103</v>
      </c>
      <c r="Q13" s="25">
        <v>4.6250000000000702</v>
      </c>
      <c r="R13" s="25">
        <v>4.6666666666667398</v>
      </c>
      <c r="S13" s="25">
        <v>4.7083333333334103</v>
      </c>
      <c r="T13" s="25">
        <v>4.7500000000000702</v>
      </c>
      <c r="U13" s="25">
        <v>4.7916666666667398</v>
      </c>
      <c r="V13" s="25">
        <v>4.8333333333334103</v>
      </c>
      <c r="W13" s="25">
        <v>4.8750000000000702</v>
      </c>
      <c r="X13" s="25">
        <v>4.9166666666667398</v>
      </c>
      <c r="Y13" s="25">
        <v>4.9583333333334103</v>
      </c>
      <c r="Z13" s="26" t="s">
        <v>60</v>
      </c>
      <c r="AA13" s="27" t="s">
        <v>61</v>
      </c>
      <c r="AB13" s="28" t="s">
        <v>62</v>
      </c>
    </row>
    <row r="14" spans="1:30" ht="19.899999999999999" customHeight="1" thickBot="1" x14ac:dyDescent="0.3">
      <c r="A14" s="29">
        <f>'Tabla de datos'!A8+AD14</f>
        <v>45490</v>
      </c>
      <c r="B14" s="30" cm="1">
        <f t="array" ref="B14:Y14">TRANSPOSE('Tabla de datos'!N8:N31)</f>
        <v>3.0039340962427898</v>
      </c>
      <c r="C14" s="31">
        <v>2.44632135014235</v>
      </c>
      <c r="D14" s="31">
        <v>3.63822232204781</v>
      </c>
      <c r="E14" s="31">
        <v>3.5752208289656902</v>
      </c>
      <c r="F14" s="31">
        <v>3.3816852915884601</v>
      </c>
      <c r="G14" s="31">
        <v>3.3944619837963299</v>
      </c>
      <c r="H14" s="31">
        <v>3.5190340361658601</v>
      </c>
      <c r="I14" s="31">
        <v>3.2959978549372599</v>
      </c>
      <c r="J14" s="31">
        <v>2.1668447929097998</v>
      </c>
      <c r="K14" s="31">
        <v>2.1524253831323499</v>
      </c>
      <c r="L14" s="31">
        <v>1.93879686011394</v>
      </c>
      <c r="M14" s="31">
        <v>0.98532094731030195</v>
      </c>
      <c r="N14" s="31">
        <v>0.78598337049011302</v>
      </c>
      <c r="O14" s="31">
        <v>0.79298366023828704</v>
      </c>
      <c r="P14" s="31">
        <v>1.1299799940694899</v>
      </c>
      <c r="Q14" s="31">
        <v>1.85758892896419</v>
      </c>
      <c r="R14" s="31">
        <v>2.62245439180787</v>
      </c>
      <c r="S14" s="31">
        <v>4.3229345926731897</v>
      </c>
      <c r="T14" s="31">
        <v>4.1030668081818504</v>
      </c>
      <c r="U14" s="31">
        <v>3.8461605494307798</v>
      </c>
      <c r="V14" s="31">
        <v>1.75026471441812</v>
      </c>
      <c r="W14" s="31">
        <v>3.0164934314185401</v>
      </c>
      <c r="X14" s="31">
        <v>5.3760335931776098</v>
      </c>
      <c r="Y14" s="32">
        <v>2.6467231404312801</v>
      </c>
      <c r="Z14" s="33">
        <f t="shared" ref="Z14:Z22" si="0">AVERAGE(B14:Y14)</f>
        <v>2.7395388717772611</v>
      </c>
      <c r="AA14" s="34">
        <f t="shared" ref="AA14:AA22" si="1">MAX(B14:Y14)</f>
        <v>5.3760335931776098</v>
      </c>
      <c r="AB14" s="35">
        <f t="shared" ref="AB14:AB22" si="2">MIN(B14:Y14 )</f>
        <v>0.78598337049011302</v>
      </c>
      <c r="AD14">
        <v>0</v>
      </c>
    </row>
    <row r="15" spans="1:30" ht="19.899999999999999" customHeight="1" thickBot="1" x14ac:dyDescent="0.3">
      <c r="A15" s="29">
        <f>'Tabla de datos'!A9+AD15</f>
        <v>45491.041666666701</v>
      </c>
      <c r="B15" s="36" cm="1">
        <f t="array" ref="B15:Y15">TRANSPOSE('Tabla de datos'!N32:N55)</f>
        <v>2.1096757135225599</v>
      </c>
      <c r="C15" s="37">
        <v>1.79256573682061</v>
      </c>
      <c r="D15" s="37">
        <v>2.0817160752962498</v>
      </c>
      <c r="E15" s="37">
        <v>1.7429595674992699</v>
      </c>
      <c r="F15" s="37">
        <v>1.49742832676184</v>
      </c>
      <c r="G15" s="37">
        <v>1.27541637088133</v>
      </c>
      <c r="H15" s="37">
        <v>1.63209633460991</v>
      </c>
      <c r="I15" s="37">
        <v>1.63479100448232</v>
      </c>
      <c r="J15" s="37">
        <v>2.3950014042216998</v>
      </c>
      <c r="K15" s="37">
        <v>1.76972792199191</v>
      </c>
      <c r="L15" s="37">
        <v>2.0160923646857598</v>
      </c>
      <c r="M15" s="37">
        <v>3.1355159128977901</v>
      </c>
      <c r="N15" s="37">
        <v>5.97814183171623</v>
      </c>
      <c r="O15" s="37">
        <v>3.0924067681964398</v>
      </c>
      <c r="P15" s="37">
        <v>2.55868796917045</v>
      </c>
      <c r="Q15" s="37">
        <v>3.0695132207954101</v>
      </c>
      <c r="R15" s="37">
        <v>2.6521807525772099</v>
      </c>
      <c r="S15" s="37">
        <v>4.8829772789274504</v>
      </c>
      <c r="T15" s="37">
        <v>7.1874578391621702</v>
      </c>
      <c r="U15" s="37">
        <v>7.7435755590097104</v>
      </c>
      <c r="V15" s="37">
        <v>6.1952327407909697</v>
      </c>
      <c r="W15" s="37">
        <v>6.3824468111510599</v>
      </c>
      <c r="X15" s="37">
        <v>6.3261457665779499</v>
      </c>
      <c r="Y15" s="38">
        <v>5.3782043768700696</v>
      </c>
      <c r="Z15" s="39">
        <f t="shared" si="0"/>
        <v>3.5220815686923483</v>
      </c>
      <c r="AA15" s="40">
        <f t="shared" si="1"/>
        <v>7.7435755590097104</v>
      </c>
      <c r="AB15" s="41">
        <f t="shared" si="2"/>
        <v>1.27541637088133</v>
      </c>
      <c r="AD15">
        <v>1</v>
      </c>
    </row>
    <row r="16" spans="1:30" ht="19.899999999999999" customHeight="1" thickBot="1" x14ac:dyDescent="0.3">
      <c r="A16" s="29">
        <f>'Tabla de datos'!A10+AD16</f>
        <v>45492.083333333299</v>
      </c>
      <c r="B16" s="36" cm="1">
        <f t="array" ref="B16:Y16">TRANSPOSE('Tabla de datos'!N56:N79)</f>
        <v>2.0742924966611902</v>
      </c>
      <c r="C16" s="37">
        <v>2.1524016967891</v>
      </c>
      <c r="D16" s="37">
        <v>1.57134783076444</v>
      </c>
      <c r="E16" s="37">
        <v>2.2837006706395102</v>
      </c>
      <c r="F16" s="37">
        <v>1.3493484147127099</v>
      </c>
      <c r="G16" s="37">
        <v>1.2329616659106299</v>
      </c>
      <c r="H16" s="37">
        <v>2.1400736517885401</v>
      </c>
      <c r="I16" s="37">
        <v>1.5509942953475899</v>
      </c>
      <c r="J16" s="37">
        <v>1.9747945285853099</v>
      </c>
      <c r="K16" s="37">
        <v>1.7269629259247301</v>
      </c>
      <c r="L16" s="37">
        <v>2.2683310205037399</v>
      </c>
      <c r="M16" s="37">
        <v>1.5190079787700601</v>
      </c>
      <c r="N16" s="37">
        <v>1.4691733059021499</v>
      </c>
      <c r="O16" s="37">
        <v>0.88064500527017398</v>
      </c>
      <c r="P16" s="37">
        <v>1.4946500580309201</v>
      </c>
      <c r="Q16" s="37">
        <v>3.4689095539218102</v>
      </c>
      <c r="R16" s="37">
        <v>4.7815523571630596</v>
      </c>
      <c r="S16" s="37">
        <v>5.1733634871946297</v>
      </c>
      <c r="T16" s="37">
        <v>3.1918253173567499</v>
      </c>
      <c r="U16" s="37">
        <v>4.5760580030769997</v>
      </c>
      <c r="V16" s="37">
        <v>4.1230469353640498</v>
      </c>
      <c r="W16" s="37">
        <v>3.0320344592142399</v>
      </c>
      <c r="X16" s="37">
        <v>3.7285578552317702</v>
      </c>
      <c r="Y16" s="38">
        <v>3.6798587335252</v>
      </c>
      <c r="Z16" s="39">
        <f t="shared" si="0"/>
        <v>2.5601621769853877</v>
      </c>
      <c r="AA16" s="40">
        <f t="shared" si="1"/>
        <v>5.1733634871946297</v>
      </c>
      <c r="AB16" s="41">
        <f t="shared" si="2"/>
        <v>0.88064500527017398</v>
      </c>
      <c r="AD16">
        <v>2</v>
      </c>
    </row>
    <row r="17" spans="1:30" ht="19.899999999999999" customHeight="1" thickBot="1" x14ac:dyDescent="0.3">
      <c r="A17" s="29">
        <f>'Tabla de datos'!A11+AD17</f>
        <v>45493.125</v>
      </c>
      <c r="B17" s="36" cm="1">
        <f t="array" ref="B17:Y17">TRANSPOSE('Tabla de datos'!N80:N103)</f>
        <v>4.1898410299935902</v>
      </c>
      <c r="C17" s="37">
        <v>5.8566685103685403</v>
      </c>
      <c r="D17" s="37">
        <v>5.6653204764554799</v>
      </c>
      <c r="E17" s="37">
        <v>5.15160549095493</v>
      </c>
      <c r="F17" s="37">
        <v>3.54294052306909</v>
      </c>
      <c r="G17" s="37">
        <v>3.38815444992228</v>
      </c>
      <c r="H17" s="37">
        <v>2.5114685472593798</v>
      </c>
      <c r="I17" s="37">
        <v>3.1771230647747002</v>
      </c>
      <c r="J17" s="37">
        <v>3.10098819102177</v>
      </c>
      <c r="K17" s="37">
        <v>3.4542532807119399</v>
      </c>
      <c r="L17" s="37">
        <v>4.6045582472549604</v>
      </c>
      <c r="M17" s="37">
        <v>4.9041988491584201</v>
      </c>
      <c r="N17" s="37">
        <v>4.6635860079295703</v>
      </c>
      <c r="O17" s="37">
        <v>4.3235351111401004</v>
      </c>
      <c r="P17" s="37">
        <v>3.53573430146613</v>
      </c>
      <c r="Q17" s="37">
        <v>3.2198880608418801</v>
      </c>
      <c r="R17" s="37">
        <v>2.8238858413707</v>
      </c>
      <c r="S17" s="37">
        <v>3.1729988544218899</v>
      </c>
      <c r="T17" s="37">
        <v>6.4834718517089396</v>
      </c>
      <c r="U17" s="37">
        <v>2.19388345037826</v>
      </c>
      <c r="V17" s="37">
        <v>1.2427460763098099</v>
      </c>
      <c r="W17" s="37">
        <v>0.94090543111341496</v>
      </c>
      <c r="X17" s="37">
        <v>0.64375203458184904</v>
      </c>
      <c r="Y17" s="38">
        <v>0.85571345703027402</v>
      </c>
      <c r="Z17" s="39">
        <f t="shared" si="0"/>
        <v>3.4853008808015797</v>
      </c>
      <c r="AA17" s="40">
        <f t="shared" si="1"/>
        <v>6.4834718517089396</v>
      </c>
      <c r="AB17" s="41">
        <f t="shared" si="2"/>
        <v>0.64375203458184904</v>
      </c>
      <c r="AD17">
        <v>3</v>
      </c>
    </row>
    <row r="18" spans="1:30" ht="19.899999999999999" customHeight="1" thickBot="1" x14ac:dyDescent="0.3">
      <c r="A18" s="29">
        <f>'Tabla de datos'!A12+AD18</f>
        <v>45494.166666666701</v>
      </c>
      <c r="B18" s="30" cm="1">
        <f t="array" ref="B18:Y18">TRANSPOSE('Tabla de datos'!N104:N127)</f>
        <v>0.95924952863471502</v>
      </c>
      <c r="C18" s="31">
        <v>2.2475789971947</v>
      </c>
      <c r="D18" s="31">
        <v>2.9217982177636501</v>
      </c>
      <c r="E18" s="31">
        <v>3.16427113359418</v>
      </c>
      <c r="F18" s="31">
        <v>2.6115294143158501</v>
      </c>
      <c r="G18" s="31">
        <v>1.8657356377253</v>
      </c>
      <c r="H18" s="31">
        <v>1.5389797460664101</v>
      </c>
      <c r="I18" s="31">
        <v>1.5913850838332899</v>
      </c>
      <c r="J18" s="31">
        <v>1.33613199250912</v>
      </c>
      <c r="K18" s="31">
        <v>1.38278614680528</v>
      </c>
      <c r="L18" s="31">
        <v>1.58910283499616</v>
      </c>
      <c r="M18" s="31">
        <v>2.1985204003965602</v>
      </c>
      <c r="N18" s="31">
        <v>2.1071816809105601</v>
      </c>
      <c r="O18" s="31">
        <v>1.3598264169745999</v>
      </c>
      <c r="P18" s="31">
        <v>1.51833082801619</v>
      </c>
      <c r="Q18" s="31">
        <v>1.5391441571547999</v>
      </c>
      <c r="R18" s="31">
        <v>1.36992822437324</v>
      </c>
      <c r="S18" s="31">
        <v>3.8247912878831198</v>
      </c>
      <c r="T18" s="31">
        <v>3.57879189353807</v>
      </c>
      <c r="U18" s="31">
        <v>4.8043636990199001</v>
      </c>
      <c r="V18" s="31">
        <v>8.0866680609343806</v>
      </c>
      <c r="W18" s="31">
        <v>6.37952085110346</v>
      </c>
      <c r="X18" s="31">
        <v>5.8216391953414997</v>
      </c>
      <c r="Y18" s="32">
        <v>3.8931988404817699</v>
      </c>
      <c r="Z18" s="39">
        <f t="shared" si="0"/>
        <v>2.8204355945652835</v>
      </c>
      <c r="AA18" s="40">
        <f t="shared" si="1"/>
        <v>8.0866680609343806</v>
      </c>
      <c r="AB18" s="41">
        <f t="shared" si="2"/>
        <v>0.95924952863471502</v>
      </c>
      <c r="AD18">
        <v>4</v>
      </c>
    </row>
    <row r="19" spans="1:30" ht="19.899999999999999" customHeight="1" thickBot="1" x14ac:dyDescent="0.3">
      <c r="A19" s="29">
        <f>'Tabla de datos'!A13+AD19</f>
        <v>45495.208333333299</v>
      </c>
      <c r="B19" s="36" cm="1">
        <f t="array" ref="B19:Y19">TRANSPOSE('Tabla de datos'!N128:N151)</f>
        <v>2.95757295594567</v>
      </c>
      <c r="C19" s="37">
        <v>3.77486186964224</v>
      </c>
      <c r="D19" s="37">
        <v>2.4125933906793402</v>
      </c>
      <c r="E19" s="37">
        <v>3.2553855294765399</v>
      </c>
      <c r="F19" s="37">
        <v>3.0276956784579401</v>
      </c>
      <c r="G19" s="37">
        <v>2.6679502839194802</v>
      </c>
      <c r="H19" s="37">
        <v>2.76529418807461</v>
      </c>
      <c r="I19" s="37">
        <v>2.81009899628926</v>
      </c>
      <c r="J19" s="37">
        <v>2.9093517410468701</v>
      </c>
      <c r="K19" s="37">
        <v>1.95921727461759</v>
      </c>
      <c r="L19" s="37">
        <v>1.09032808016153</v>
      </c>
      <c r="M19" s="37">
        <v>0.89491825637667299</v>
      </c>
      <c r="N19" s="37">
        <v>0.76090580291069398</v>
      </c>
      <c r="O19" s="37">
        <v>0.67484871997347895</v>
      </c>
      <c r="P19" s="37">
        <v>0.60522466465218505</v>
      </c>
      <c r="Q19" s="37">
        <v>1.26971200277138</v>
      </c>
      <c r="R19" s="37">
        <v>2.7932398931578302</v>
      </c>
      <c r="S19" s="37">
        <v>4.0313557073580304</v>
      </c>
      <c r="T19" s="37">
        <v>5.6621743727471499</v>
      </c>
      <c r="U19" s="37">
        <v>2.8684426396384599</v>
      </c>
      <c r="V19" s="37">
        <v>1.50779597853051</v>
      </c>
      <c r="W19" s="37">
        <v>1.33795737358453</v>
      </c>
      <c r="X19" s="37">
        <v>1.2512677259513101</v>
      </c>
      <c r="Y19" s="38">
        <v>2.12138094702728</v>
      </c>
      <c r="Z19" s="39">
        <f t="shared" si="0"/>
        <v>2.3087322530412742</v>
      </c>
      <c r="AA19" s="40">
        <f t="shared" si="1"/>
        <v>5.6621743727471499</v>
      </c>
      <c r="AB19" s="41">
        <f t="shared" si="2"/>
        <v>0.60522466465218505</v>
      </c>
      <c r="AD19">
        <v>5</v>
      </c>
    </row>
    <row r="20" spans="1:30" ht="19.899999999999999" customHeight="1" thickBot="1" x14ac:dyDescent="0.3">
      <c r="A20" s="29">
        <f>'Tabla de datos'!A14+AD20</f>
        <v>45496.25</v>
      </c>
      <c r="B20" s="36" cm="1">
        <f t="array" ref="B20:Y20">TRANSPOSE('Tabla de datos'!N152:N175)</f>
        <v>2.3961564617833502</v>
      </c>
      <c r="C20" s="37">
        <v>2.3428789092594302</v>
      </c>
      <c r="D20" s="37">
        <v>2.5331889240127499</v>
      </c>
      <c r="E20" s="37">
        <v>3.7067942857348402</v>
      </c>
      <c r="F20" s="37">
        <v>2.8533028863635801</v>
      </c>
      <c r="G20" s="37">
        <v>2.8749619572873799</v>
      </c>
      <c r="H20" s="37">
        <v>3.03027748987137</v>
      </c>
      <c r="I20" s="37">
        <v>3.2209804192596501</v>
      </c>
      <c r="J20" s="37">
        <v>2.9825704079523598</v>
      </c>
      <c r="K20" s="37">
        <v>2.0784877660437302</v>
      </c>
      <c r="L20" s="37">
        <v>1.3399222254222101</v>
      </c>
      <c r="M20" s="37">
        <v>0.855211167222102</v>
      </c>
      <c r="N20" s="37">
        <v>1.0939760556837399</v>
      </c>
      <c r="O20" s="37">
        <v>1.9631701073104699</v>
      </c>
      <c r="P20" s="37">
        <v>2.0051855002797399</v>
      </c>
      <c r="Q20" s="37">
        <v>2.18650724442969</v>
      </c>
      <c r="R20" s="37">
        <v>1.2477425014196699</v>
      </c>
      <c r="S20" s="37">
        <v>0.89780854757798101</v>
      </c>
      <c r="T20" s="37">
        <v>1.3538772435406701</v>
      </c>
      <c r="U20" s="37">
        <v>4.1628051591537396</v>
      </c>
      <c r="V20" s="37">
        <v>2.7375421536802498</v>
      </c>
      <c r="W20" s="37">
        <v>1.9123615077410101</v>
      </c>
      <c r="X20" s="37">
        <v>2.5699055426672399</v>
      </c>
      <c r="Y20" s="38">
        <v>2.4632849518469002</v>
      </c>
      <c r="Z20" s="39">
        <f t="shared" si="0"/>
        <v>2.2837041423143276</v>
      </c>
      <c r="AA20" s="40">
        <f t="shared" si="1"/>
        <v>4.1628051591537396</v>
      </c>
      <c r="AB20" s="41">
        <f t="shared" si="2"/>
        <v>0.855211167222102</v>
      </c>
      <c r="AD20">
        <v>6</v>
      </c>
    </row>
    <row r="21" spans="1:30" ht="19.899999999999999" customHeight="1" thickBot="1" x14ac:dyDescent="0.3">
      <c r="A21" s="29">
        <f>'Tabla de datos'!A15+AD21</f>
        <v>45497.291666666701</v>
      </c>
      <c r="B21" s="36" cm="1">
        <f t="array" ref="B21:Y21">TRANSPOSE('Tabla de datos'!N176:N199)</f>
        <v>2.2241504170992501</v>
      </c>
      <c r="C21" s="37">
        <v>3.7093342977190198</v>
      </c>
      <c r="D21" s="37">
        <v>4.0677156375495702</v>
      </c>
      <c r="E21" s="37">
        <v>4.1516126653144996</v>
      </c>
      <c r="F21" s="37">
        <v>3.3208838417992799</v>
      </c>
      <c r="G21" s="37">
        <v>3.3196869848083801</v>
      </c>
      <c r="H21" s="37">
        <v>3.90384515511212</v>
      </c>
      <c r="I21" s="37">
        <v>3.81845170777998</v>
      </c>
      <c r="J21" s="37">
        <v>2.9852957307395598</v>
      </c>
      <c r="K21" s="37">
        <v>3.5465115876414699</v>
      </c>
      <c r="L21" s="37">
        <v>3.4071968765749401</v>
      </c>
      <c r="M21" s="37">
        <v>3.0210746488644999</v>
      </c>
      <c r="N21" s="37">
        <v>1.6142242919762899</v>
      </c>
      <c r="O21" s="37">
        <v>1.6181590115831599</v>
      </c>
      <c r="P21" s="37">
        <v>2.3261117648723602</v>
      </c>
      <c r="Q21" s="37">
        <v>5.1330813772249897</v>
      </c>
      <c r="R21" s="37">
        <v>3.0781517695073801</v>
      </c>
      <c r="S21" s="37">
        <v>1.1566554144977601</v>
      </c>
      <c r="T21" s="37">
        <v>4.82851958918432</v>
      </c>
      <c r="U21" s="37">
        <v>6.7038858154091603</v>
      </c>
      <c r="V21" s="37">
        <v>5.5087774339658004</v>
      </c>
      <c r="W21" s="37">
        <v>3.63275774333033</v>
      </c>
      <c r="X21" s="37">
        <v>4.3587692433704701</v>
      </c>
      <c r="Y21" s="38">
        <v>3.9716661223869298</v>
      </c>
      <c r="Z21" s="39">
        <f t="shared" si="0"/>
        <v>3.5586049636796471</v>
      </c>
      <c r="AA21" s="40">
        <f t="shared" si="1"/>
        <v>6.7038858154091603</v>
      </c>
      <c r="AB21" s="41">
        <f t="shared" si="2"/>
        <v>1.1566554144977601</v>
      </c>
      <c r="AD21">
        <v>7</v>
      </c>
    </row>
    <row r="22" spans="1:30" ht="19.899999999999999" customHeight="1" thickBot="1" x14ac:dyDescent="0.3">
      <c r="A22" s="29">
        <f>'Tabla de datos'!A16+AD22</f>
        <v>45498.333333333299</v>
      </c>
      <c r="B22" s="30" cm="1">
        <f t="array" ref="B22:Y22">TRANSPOSE('Tabla de datos'!N200:N223)</f>
        <v>3.1568921410169901</v>
      </c>
      <c r="C22" s="31">
        <v>4.15314531105372</v>
      </c>
      <c r="D22" s="31">
        <v>4.3855515310062003</v>
      </c>
      <c r="E22" s="31">
        <v>3.5463541431246202</v>
      </c>
      <c r="F22" s="31">
        <v>3.5268491361215801</v>
      </c>
      <c r="G22" s="31">
        <v>3.9226827645614399</v>
      </c>
      <c r="H22" s="31">
        <v>3.4347705667378299</v>
      </c>
      <c r="I22" s="31">
        <v>3.2171028255394201</v>
      </c>
      <c r="J22" s="31">
        <v>3.6606923018990898</v>
      </c>
      <c r="K22" s="31">
        <v>4.8452045280271996</v>
      </c>
      <c r="L22" s="31">
        <v>4.8775517130106003</v>
      </c>
      <c r="M22" s="31">
        <v>4.8349859608895303</v>
      </c>
      <c r="N22" s="31">
        <v>4.5852274045404604</v>
      </c>
      <c r="O22" s="31">
        <v>5.51050932365112</v>
      </c>
      <c r="P22" s="31">
        <v>5.13540821211999</v>
      </c>
      <c r="Q22" s="31">
        <v>4.5617110456435803</v>
      </c>
      <c r="R22" s="31">
        <v>4.9040971372138999</v>
      </c>
      <c r="S22" s="31">
        <v>5.9960932932654298</v>
      </c>
      <c r="T22" s="31">
        <v>8.20406593793005</v>
      </c>
      <c r="U22" s="31">
        <v>6.6230958785519203</v>
      </c>
      <c r="V22" s="31">
        <v>4.2750463798940901</v>
      </c>
      <c r="W22" s="31">
        <v>3.8383343029605999</v>
      </c>
      <c r="X22" s="31">
        <v>5.2923999018169603</v>
      </c>
      <c r="Y22" s="32">
        <v>5.1442905908359204</v>
      </c>
      <c r="Z22" s="39">
        <f t="shared" si="0"/>
        <v>4.6513359304755104</v>
      </c>
      <c r="AA22" s="40">
        <f t="shared" si="1"/>
        <v>8.20406593793005</v>
      </c>
      <c r="AB22" s="41">
        <f t="shared" si="2"/>
        <v>3.1568921410169901</v>
      </c>
      <c r="AD22">
        <v>8</v>
      </c>
    </row>
    <row r="23" spans="1:30" ht="19.899999999999999" customHeight="1" thickBot="1" x14ac:dyDescent="0.3">
      <c r="A23" s="29">
        <f>'Tabla de datos'!A17+AD23</f>
        <v>45499.375</v>
      </c>
      <c r="B23" s="36" cm="1">
        <f t="array" ref="B23:Y23">TRANSPOSE('Tabla de datos'!N178:N201)</f>
        <v>4.0677156375495702</v>
      </c>
      <c r="C23" s="37">
        <v>4.1516126653144996</v>
      </c>
      <c r="D23" s="37">
        <v>3.3208838417992799</v>
      </c>
      <c r="E23" s="37">
        <v>3.3196869848083801</v>
      </c>
      <c r="F23" s="37">
        <v>3.90384515511212</v>
      </c>
      <c r="G23" s="37">
        <v>3.81845170777998</v>
      </c>
      <c r="H23" s="37">
        <v>2.9852957307395598</v>
      </c>
      <c r="I23" s="37">
        <v>3.5465115876414699</v>
      </c>
      <c r="J23" s="37">
        <v>3.4071968765749401</v>
      </c>
      <c r="K23" s="37">
        <v>3.0210746488644999</v>
      </c>
      <c r="L23" s="37">
        <v>1.6142242919762899</v>
      </c>
      <c r="M23" s="37">
        <v>1.6181590115831599</v>
      </c>
      <c r="N23" s="37">
        <v>2.3261117648723602</v>
      </c>
      <c r="O23" s="37">
        <v>5.1330813772249897</v>
      </c>
      <c r="P23" s="37">
        <v>3.0781517695073801</v>
      </c>
      <c r="Q23" s="37">
        <v>1.1566554144977601</v>
      </c>
      <c r="R23" s="37">
        <v>4.82851958918432</v>
      </c>
      <c r="S23" s="37">
        <v>6.7038858154091603</v>
      </c>
      <c r="T23" s="37">
        <v>5.5087774339658004</v>
      </c>
      <c r="U23" s="37">
        <v>3.63275774333033</v>
      </c>
      <c r="V23" s="37">
        <v>4.3587692433704701</v>
      </c>
      <c r="W23" s="37">
        <v>3.9716661223869298</v>
      </c>
      <c r="X23" s="37">
        <v>3.1568921410169901</v>
      </c>
      <c r="Y23" s="38">
        <v>4.15314531105372</v>
      </c>
      <c r="Z23" s="39">
        <f t="shared" ref="Z23:Z28" si="3">AVERAGE(B23:Y23)</f>
        <v>3.6159613277318319</v>
      </c>
      <c r="AA23" s="40">
        <f t="shared" ref="AA23:AA28" si="4">MAX(B23:Y23)</f>
        <v>6.7038858154091603</v>
      </c>
      <c r="AB23" s="41">
        <f t="shared" ref="AB23:AB28" si="5">MIN(B23:Y23 )</f>
        <v>1.1566554144977601</v>
      </c>
      <c r="AD23">
        <v>9</v>
      </c>
    </row>
    <row r="24" spans="1:30" ht="19.899999999999999" customHeight="1" thickBot="1" x14ac:dyDescent="0.3">
      <c r="A24" s="29">
        <f>'Tabla de datos'!A18+AD24</f>
        <v>45500.416666666701</v>
      </c>
      <c r="B24" s="30" cm="1">
        <f t="array" ref="B24:Y24">TRANSPOSE('Tabla de datos'!N202:N225)</f>
        <v>4.3855515310062003</v>
      </c>
      <c r="C24" s="31">
        <v>3.5463541431246202</v>
      </c>
      <c r="D24" s="31">
        <v>3.5268491361215801</v>
      </c>
      <c r="E24" s="31">
        <v>3.9226827645614399</v>
      </c>
      <c r="F24" s="31">
        <v>3.4347705667378299</v>
      </c>
      <c r="G24" s="31">
        <v>3.2171028255394201</v>
      </c>
      <c r="H24" s="31">
        <v>3.6606923018990898</v>
      </c>
      <c r="I24" s="31">
        <v>4.8452045280271996</v>
      </c>
      <c r="J24" s="31">
        <v>4.8775517130106003</v>
      </c>
      <c r="K24" s="31">
        <v>4.8349859608895303</v>
      </c>
      <c r="L24" s="31">
        <v>4.5852274045404604</v>
      </c>
      <c r="M24" s="31">
        <v>5.51050932365112</v>
      </c>
      <c r="N24" s="31">
        <v>5.13540821211999</v>
      </c>
      <c r="O24" s="31">
        <v>4.5617110456435803</v>
      </c>
      <c r="P24" s="31">
        <v>4.9040971372138999</v>
      </c>
      <c r="Q24" s="31">
        <v>5.9960932932654298</v>
      </c>
      <c r="R24" s="31">
        <v>8.20406593793005</v>
      </c>
      <c r="S24" s="31">
        <v>6.6230958785519203</v>
      </c>
      <c r="T24" s="31">
        <v>4.2750463798940901</v>
      </c>
      <c r="U24" s="31">
        <v>3.8383343029605999</v>
      </c>
      <c r="V24" s="31">
        <v>5.2923999018169603</v>
      </c>
      <c r="W24" s="31">
        <v>5.1442905908359204</v>
      </c>
      <c r="X24" s="31">
        <v>4.7372923348429898</v>
      </c>
      <c r="Y24" s="32">
        <v>4.6860936072671802</v>
      </c>
      <c r="Z24" s="39">
        <f t="shared" si="3"/>
        <v>4.7393921175604889</v>
      </c>
      <c r="AA24" s="40">
        <f t="shared" si="4"/>
        <v>8.20406593793005</v>
      </c>
      <c r="AB24" s="41">
        <f t="shared" si="5"/>
        <v>3.2171028255394201</v>
      </c>
      <c r="AD24">
        <v>10</v>
      </c>
    </row>
    <row r="25" spans="1:30" ht="19.899999999999999" customHeight="1" thickBot="1" x14ac:dyDescent="0.3">
      <c r="A25" s="29">
        <f>'Tabla de datos'!A19+AD25</f>
        <v>45501.458333333299</v>
      </c>
      <c r="B25" s="36" cm="1">
        <f t="array" ref="B25:Y25">TRANSPOSE('Tabla de datos'!N180:N203)</f>
        <v>3.3208838417992799</v>
      </c>
      <c r="C25" s="37">
        <v>3.3196869848083801</v>
      </c>
      <c r="D25" s="37">
        <v>3.90384515511212</v>
      </c>
      <c r="E25" s="37">
        <v>3.81845170777998</v>
      </c>
      <c r="F25" s="37">
        <v>2.9852957307395598</v>
      </c>
      <c r="G25" s="37">
        <v>3.5465115876414699</v>
      </c>
      <c r="H25" s="37">
        <v>3.4071968765749401</v>
      </c>
      <c r="I25" s="37">
        <v>3.0210746488644999</v>
      </c>
      <c r="J25" s="37">
        <v>1.6142242919762899</v>
      </c>
      <c r="K25" s="37">
        <v>1.6181590115831599</v>
      </c>
      <c r="L25" s="37">
        <v>2.3261117648723602</v>
      </c>
      <c r="M25" s="37">
        <v>5.1330813772249897</v>
      </c>
      <c r="N25" s="37">
        <v>3.0781517695073801</v>
      </c>
      <c r="O25" s="37">
        <v>1.1566554144977601</v>
      </c>
      <c r="P25" s="37">
        <v>4.82851958918432</v>
      </c>
      <c r="Q25" s="37">
        <v>6.7038858154091603</v>
      </c>
      <c r="R25" s="37">
        <v>5.5087774339658004</v>
      </c>
      <c r="S25" s="37">
        <v>3.63275774333033</v>
      </c>
      <c r="T25" s="37">
        <v>4.3587692433704701</v>
      </c>
      <c r="U25" s="37">
        <v>3.9716661223869298</v>
      </c>
      <c r="V25" s="37">
        <v>3.1568921410169901</v>
      </c>
      <c r="W25" s="37">
        <v>4.15314531105372</v>
      </c>
      <c r="X25" s="37">
        <v>4.3855515310062003</v>
      </c>
      <c r="Y25" s="38">
        <v>3.5463541431246202</v>
      </c>
      <c r="Z25" s="39">
        <f t="shared" si="3"/>
        <v>3.6039853848679466</v>
      </c>
      <c r="AA25" s="40">
        <f t="shared" si="4"/>
        <v>6.7038858154091603</v>
      </c>
      <c r="AB25" s="41">
        <f t="shared" si="5"/>
        <v>1.1566554144977601</v>
      </c>
      <c r="AD25">
        <v>11</v>
      </c>
    </row>
    <row r="26" spans="1:30" ht="19.899999999999999" customHeight="1" thickBot="1" x14ac:dyDescent="0.3">
      <c r="A26" s="29">
        <f>'Tabla de datos'!A20+AD26</f>
        <v>45502.5</v>
      </c>
      <c r="B26" s="30" cm="1">
        <f t="array" ref="B26:Y26">TRANSPOSE('Tabla de datos'!N204:N227)</f>
        <v>3.5268491361215801</v>
      </c>
      <c r="C26" s="31">
        <v>3.9226827645614399</v>
      </c>
      <c r="D26" s="31">
        <v>3.4347705667378299</v>
      </c>
      <c r="E26" s="31">
        <v>3.2171028255394201</v>
      </c>
      <c r="F26" s="31">
        <v>3.6606923018990898</v>
      </c>
      <c r="G26" s="31">
        <v>4.8452045280271996</v>
      </c>
      <c r="H26" s="31">
        <v>4.8775517130106003</v>
      </c>
      <c r="I26" s="31">
        <v>4.8349859608895303</v>
      </c>
      <c r="J26" s="31">
        <v>4.5852274045404604</v>
      </c>
      <c r="K26" s="31">
        <v>5.51050932365112</v>
      </c>
      <c r="L26" s="31">
        <v>5.13540821211999</v>
      </c>
      <c r="M26" s="31">
        <v>4.5617110456435803</v>
      </c>
      <c r="N26" s="31">
        <v>4.9040971372138999</v>
      </c>
      <c r="O26" s="31">
        <v>5.9960932932654298</v>
      </c>
      <c r="P26" s="31">
        <v>8.20406593793005</v>
      </c>
      <c r="Q26" s="31">
        <v>6.6230958785519203</v>
      </c>
      <c r="R26" s="31">
        <v>4.2750463798940901</v>
      </c>
      <c r="S26" s="31">
        <v>3.8383343029605999</v>
      </c>
      <c r="T26" s="31">
        <v>5.2923999018169603</v>
      </c>
      <c r="U26" s="31">
        <v>5.1442905908359204</v>
      </c>
      <c r="V26" s="31">
        <v>4.7372923348429898</v>
      </c>
      <c r="W26" s="31">
        <v>4.6860936072671802</v>
      </c>
      <c r="X26" s="31">
        <v>4.5625010548564404</v>
      </c>
      <c r="Y26" s="32">
        <v>4.2911823528994599</v>
      </c>
      <c r="Z26" s="39">
        <f t="shared" si="3"/>
        <v>4.7777995231282002</v>
      </c>
      <c r="AA26" s="40">
        <f t="shared" si="4"/>
        <v>8.20406593793005</v>
      </c>
      <c r="AB26" s="41">
        <f t="shared" si="5"/>
        <v>3.2171028255394201</v>
      </c>
      <c r="AD26">
        <v>12</v>
      </c>
    </row>
    <row r="27" spans="1:30" ht="19.899999999999999" customHeight="1" thickBot="1" x14ac:dyDescent="0.3">
      <c r="A27" s="29">
        <f>'Tabla de datos'!A21+AD27</f>
        <v>45503.541666666701</v>
      </c>
      <c r="B27" s="36" cm="1">
        <f t="array" ref="B27:Y27">TRANSPOSE('Tabla de datos'!N182:N205)</f>
        <v>3.90384515511212</v>
      </c>
      <c r="C27" s="37">
        <v>3.81845170777998</v>
      </c>
      <c r="D27" s="37">
        <v>2.9852957307395598</v>
      </c>
      <c r="E27" s="37">
        <v>3.5465115876414699</v>
      </c>
      <c r="F27" s="37">
        <v>3.4071968765749401</v>
      </c>
      <c r="G27" s="37">
        <v>3.0210746488644999</v>
      </c>
      <c r="H27" s="37">
        <v>1.6142242919762899</v>
      </c>
      <c r="I27" s="37">
        <v>1.6181590115831599</v>
      </c>
      <c r="J27" s="37">
        <v>2.3261117648723602</v>
      </c>
      <c r="K27" s="37">
        <v>5.1330813772249897</v>
      </c>
      <c r="L27" s="37">
        <v>3.0781517695073801</v>
      </c>
      <c r="M27" s="37">
        <v>1.1566554144977601</v>
      </c>
      <c r="N27" s="37">
        <v>4.82851958918432</v>
      </c>
      <c r="O27" s="37">
        <v>6.7038858154091603</v>
      </c>
      <c r="P27" s="37">
        <v>5.5087774339658004</v>
      </c>
      <c r="Q27" s="37">
        <v>3.63275774333033</v>
      </c>
      <c r="R27" s="37">
        <v>4.3587692433704701</v>
      </c>
      <c r="S27" s="37">
        <v>3.9716661223869298</v>
      </c>
      <c r="T27" s="37">
        <v>3.1568921410169901</v>
      </c>
      <c r="U27" s="37">
        <v>4.15314531105372</v>
      </c>
      <c r="V27" s="37">
        <v>4.3855515310062003</v>
      </c>
      <c r="W27" s="37">
        <v>3.5463541431246202</v>
      </c>
      <c r="X27" s="37">
        <v>3.5268491361215801</v>
      </c>
      <c r="Y27" s="38">
        <v>3.9226827645614399</v>
      </c>
      <c r="Z27" s="39">
        <f t="shared" si="3"/>
        <v>3.6376920962877528</v>
      </c>
      <c r="AA27" s="40">
        <f t="shared" si="4"/>
        <v>6.7038858154091603</v>
      </c>
      <c r="AB27" s="41">
        <f t="shared" si="5"/>
        <v>1.1566554144977601</v>
      </c>
      <c r="AD27">
        <v>13</v>
      </c>
    </row>
    <row r="28" spans="1:30" ht="19.899999999999999" customHeight="1" x14ac:dyDescent="0.25">
      <c r="A28" s="29">
        <f>'Tabla de datos'!A22+AD28</f>
        <v>45504.583333333299</v>
      </c>
      <c r="B28" s="30" cm="1">
        <f t="array" ref="B28:Y28">TRANSPOSE('Tabla de datos'!N206:N229)</f>
        <v>3.4347705667378299</v>
      </c>
      <c r="C28" s="31">
        <v>3.2171028255394201</v>
      </c>
      <c r="D28" s="31">
        <v>3.6606923018990898</v>
      </c>
      <c r="E28" s="31">
        <v>4.8452045280271996</v>
      </c>
      <c r="F28" s="31">
        <v>4.8775517130106003</v>
      </c>
      <c r="G28" s="31">
        <v>4.8349859608895303</v>
      </c>
      <c r="H28" s="31">
        <v>4.5852274045404604</v>
      </c>
      <c r="I28" s="31">
        <v>5.51050932365112</v>
      </c>
      <c r="J28" s="31">
        <v>5.13540821211999</v>
      </c>
      <c r="K28" s="31">
        <v>4.5617110456435803</v>
      </c>
      <c r="L28" s="31">
        <v>4.9040971372138999</v>
      </c>
      <c r="M28" s="31">
        <v>5.9960932932654298</v>
      </c>
      <c r="N28" s="31">
        <v>8.20406593793005</v>
      </c>
      <c r="O28" s="31">
        <v>6.6230958785519203</v>
      </c>
      <c r="P28" s="31">
        <v>4.2750463798940901</v>
      </c>
      <c r="Q28" s="31">
        <v>3.8383343029605999</v>
      </c>
      <c r="R28" s="31">
        <v>5.2923999018169603</v>
      </c>
      <c r="S28" s="31">
        <v>5.1442905908359204</v>
      </c>
      <c r="T28" s="31">
        <v>4.7372923348429898</v>
      </c>
      <c r="U28" s="31">
        <v>4.6860936072671802</v>
      </c>
      <c r="V28" s="31">
        <v>4.5625010548564404</v>
      </c>
      <c r="W28" s="31">
        <v>4.2911823528994599</v>
      </c>
      <c r="X28" s="31">
        <v>4.3905075500011099</v>
      </c>
      <c r="Y28" s="32">
        <v>5.8381959492680098</v>
      </c>
      <c r="Z28" s="39">
        <f t="shared" si="3"/>
        <v>4.8935983397359539</v>
      </c>
      <c r="AA28" s="40">
        <f t="shared" si="4"/>
        <v>8.20406593793005</v>
      </c>
      <c r="AB28" s="41">
        <f t="shared" si="5"/>
        <v>3.2171028255394201</v>
      </c>
      <c r="AD28">
        <v>14</v>
      </c>
    </row>
    <row r="29" spans="1:30" ht="19.899999999999999" customHeight="1" x14ac:dyDescent="0.25">
      <c r="A29" s="42" t="s">
        <v>60</v>
      </c>
      <c r="B29" s="43">
        <f>AVERAGE(B14:B28)</f>
        <v>3.0474253806151128</v>
      </c>
      <c r="C29" s="43">
        <f t="shared" ref="C29:Y29" si="6">AVERAGE(C14:C28)</f>
        <v>3.3634431846745363</v>
      </c>
      <c r="D29" s="43">
        <f t="shared" si="6"/>
        <v>3.3406527425323302</v>
      </c>
      <c r="E29" s="43">
        <f t="shared" si="6"/>
        <v>3.5498363142441312</v>
      </c>
      <c r="F29" s="43">
        <f t="shared" si="6"/>
        <v>3.1587343904842982</v>
      </c>
      <c r="G29" s="43">
        <f t="shared" si="6"/>
        <v>3.1483562238369771</v>
      </c>
      <c r="H29" s="43">
        <f t="shared" si="6"/>
        <v>3.0404018689617986</v>
      </c>
      <c r="I29" s="43">
        <f t="shared" si="6"/>
        <v>3.1795580208600298</v>
      </c>
      <c r="J29" s="43">
        <f t="shared" si="6"/>
        <v>3.0304927569320146</v>
      </c>
      <c r="K29" s="43">
        <f t="shared" si="6"/>
        <v>3.1730065455168717</v>
      </c>
      <c r="L29" s="43">
        <f t="shared" si="6"/>
        <v>2.9850067201969481</v>
      </c>
      <c r="M29" s="43">
        <f t="shared" si="6"/>
        <v>3.0883309058501323</v>
      </c>
      <c r="N29" s="43">
        <f t="shared" si="6"/>
        <v>3.4356502775258537</v>
      </c>
      <c r="O29" s="43">
        <f t="shared" si="6"/>
        <v>3.3593737965953778</v>
      </c>
      <c r="P29" s="43">
        <f t="shared" si="6"/>
        <v>3.4071981026915332</v>
      </c>
      <c r="Q29" s="43">
        <f t="shared" si="6"/>
        <v>3.6171252026508616</v>
      </c>
      <c r="R29" s="43">
        <f t="shared" si="6"/>
        <v>3.9160540903168366</v>
      </c>
      <c r="S29" s="43">
        <f t="shared" si="6"/>
        <v>4.2248672611516227</v>
      </c>
      <c r="T29" s="43">
        <f t="shared" si="6"/>
        <v>4.7948285525504852</v>
      </c>
      <c r="U29" s="43">
        <f t="shared" si="6"/>
        <v>4.5965705621002408</v>
      </c>
      <c r="V29" s="43">
        <f t="shared" si="6"/>
        <v>4.1280351120532019</v>
      </c>
      <c r="W29" s="43">
        <f t="shared" si="6"/>
        <v>3.7510362692790009</v>
      </c>
      <c r="X29" s="43">
        <f t="shared" si="6"/>
        <v>4.0085376404374644</v>
      </c>
      <c r="Y29" s="43">
        <f t="shared" si="6"/>
        <v>3.7727983525740041</v>
      </c>
      <c r="Z29" s="46"/>
      <c r="AA29" s="46"/>
      <c r="AB29" s="47"/>
    </row>
    <row r="30" spans="1:30" ht="19.899999999999999" customHeight="1" x14ac:dyDescent="0.25">
      <c r="A30" s="48" t="s">
        <v>61</v>
      </c>
      <c r="B30" s="39">
        <f>MAX(B14:B28)</f>
        <v>4.3855515310062003</v>
      </c>
      <c r="C30" s="39">
        <f t="shared" ref="C30:Y30" si="7">MAX(C14:C28)</f>
        <v>5.8566685103685403</v>
      </c>
      <c r="D30" s="39">
        <f t="shared" si="7"/>
        <v>5.6653204764554799</v>
      </c>
      <c r="E30" s="39">
        <f t="shared" si="7"/>
        <v>5.15160549095493</v>
      </c>
      <c r="F30" s="39">
        <f t="shared" si="7"/>
        <v>4.8775517130106003</v>
      </c>
      <c r="G30" s="39">
        <f t="shared" si="7"/>
        <v>4.8452045280271996</v>
      </c>
      <c r="H30" s="39">
        <f t="shared" si="7"/>
        <v>4.8775517130106003</v>
      </c>
      <c r="I30" s="39">
        <f t="shared" si="7"/>
        <v>5.51050932365112</v>
      </c>
      <c r="J30" s="39">
        <f t="shared" si="7"/>
        <v>5.13540821211999</v>
      </c>
      <c r="K30" s="39">
        <f t="shared" si="7"/>
        <v>5.51050932365112</v>
      </c>
      <c r="L30" s="39">
        <f t="shared" si="7"/>
        <v>5.13540821211999</v>
      </c>
      <c r="M30" s="39">
        <f t="shared" si="7"/>
        <v>5.9960932932654298</v>
      </c>
      <c r="N30" s="39">
        <f t="shared" si="7"/>
        <v>8.20406593793005</v>
      </c>
      <c r="O30" s="39">
        <f t="shared" si="7"/>
        <v>6.7038858154091603</v>
      </c>
      <c r="P30" s="39">
        <f t="shared" si="7"/>
        <v>8.20406593793005</v>
      </c>
      <c r="Q30" s="39">
        <f t="shared" si="7"/>
        <v>6.7038858154091603</v>
      </c>
      <c r="R30" s="39">
        <f t="shared" si="7"/>
        <v>8.20406593793005</v>
      </c>
      <c r="S30" s="39">
        <f t="shared" si="7"/>
        <v>6.7038858154091603</v>
      </c>
      <c r="T30" s="39">
        <f t="shared" si="7"/>
        <v>8.20406593793005</v>
      </c>
      <c r="U30" s="39">
        <f t="shared" si="7"/>
        <v>7.7435755590097104</v>
      </c>
      <c r="V30" s="39">
        <f t="shared" si="7"/>
        <v>8.0866680609343806</v>
      </c>
      <c r="W30" s="39">
        <f t="shared" si="7"/>
        <v>6.3824468111510599</v>
      </c>
      <c r="X30" s="39">
        <f t="shared" si="7"/>
        <v>6.3261457665779499</v>
      </c>
      <c r="Y30" s="39">
        <f t="shared" si="7"/>
        <v>5.8381959492680098</v>
      </c>
      <c r="Z30" s="46"/>
      <c r="AA30" s="47"/>
      <c r="AB30" s="47"/>
    </row>
    <row r="31" spans="1:30" ht="19.899999999999999" customHeight="1" thickBot="1" x14ac:dyDescent="0.3">
      <c r="A31" s="49" t="s">
        <v>62</v>
      </c>
      <c r="B31" s="50">
        <f>MIN(B14:B28)</f>
        <v>0.95924952863471502</v>
      </c>
      <c r="C31" s="50">
        <f t="shared" ref="C31:Y31" si="8">MIN(C14:C28)</f>
        <v>1.79256573682061</v>
      </c>
      <c r="D31" s="50">
        <f t="shared" si="8"/>
        <v>1.57134783076444</v>
      </c>
      <c r="E31" s="50">
        <f t="shared" si="8"/>
        <v>1.7429595674992699</v>
      </c>
      <c r="F31" s="50">
        <f t="shared" si="8"/>
        <v>1.3493484147127099</v>
      </c>
      <c r="G31" s="50">
        <f t="shared" si="8"/>
        <v>1.2329616659106299</v>
      </c>
      <c r="H31" s="50">
        <f t="shared" si="8"/>
        <v>1.5389797460664101</v>
      </c>
      <c r="I31" s="50">
        <f t="shared" si="8"/>
        <v>1.5509942953475899</v>
      </c>
      <c r="J31" s="50">
        <f t="shared" si="8"/>
        <v>1.33613199250912</v>
      </c>
      <c r="K31" s="50">
        <f t="shared" si="8"/>
        <v>1.38278614680528</v>
      </c>
      <c r="L31" s="50">
        <f t="shared" si="8"/>
        <v>1.09032808016153</v>
      </c>
      <c r="M31" s="50">
        <f t="shared" si="8"/>
        <v>0.855211167222102</v>
      </c>
      <c r="N31" s="50">
        <f t="shared" si="8"/>
        <v>0.76090580291069398</v>
      </c>
      <c r="O31" s="50">
        <f t="shared" si="8"/>
        <v>0.67484871997347895</v>
      </c>
      <c r="P31" s="50">
        <f t="shared" si="8"/>
        <v>0.60522466465218505</v>
      </c>
      <c r="Q31" s="50">
        <f t="shared" si="8"/>
        <v>1.1566554144977601</v>
      </c>
      <c r="R31" s="50">
        <f t="shared" si="8"/>
        <v>1.2477425014196699</v>
      </c>
      <c r="S31" s="50">
        <f t="shared" si="8"/>
        <v>0.89780854757798101</v>
      </c>
      <c r="T31" s="50">
        <f t="shared" si="8"/>
        <v>1.3538772435406701</v>
      </c>
      <c r="U31" s="50">
        <f t="shared" si="8"/>
        <v>2.19388345037826</v>
      </c>
      <c r="V31" s="50">
        <f t="shared" si="8"/>
        <v>1.2427460763098099</v>
      </c>
      <c r="W31" s="50">
        <f t="shared" si="8"/>
        <v>0.94090543111341496</v>
      </c>
      <c r="X31" s="50">
        <f t="shared" si="8"/>
        <v>0.64375203458184904</v>
      </c>
      <c r="Y31" s="50">
        <f t="shared" si="8"/>
        <v>0.85571345703027402</v>
      </c>
      <c r="Z31" s="46"/>
      <c r="AA31" s="47"/>
      <c r="AB31" s="47"/>
    </row>
    <row r="32" spans="1:30" x14ac:dyDescent="0.25">
      <c r="A32" s="63" t="s">
        <v>63</v>
      </c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</row>
    <row r="33" spans="1:28" x14ac:dyDescent="0.25">
      <c r="A33" s="16" t="s">
        <v>64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</sheetData>
  <mergeCells count="5">
    <mergeCell ref="A1:AB1"/>
    <mergeCell ref="F10:G10"/>
    <mergeCell ref="F11:G11"/>
    <mergeCell ref="F12:G12"/>
    <mergeCell ref="A32:AB32"/>
  </mergeCells>
  <pageMargins left="0.15" right="0.15" top="0.75" bottom="0.75" header="0.3" footer="0.3"/>
  <pageSetup paperSize="9" scale="75" fitToHeight="0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761F-D1B4-424E-9A54-DE9E1C11F966}">
  <sheetPr>
    <pageSetUpPr fitToPage="1"/>
  </sheetPr>
  <dimension ref="A1:AD33"/>
  <sheetViews>
    <sheetView tabSelected="1" topLeftCell="A4" workbookViewId="0">
      <selection activeCell="A29" sqref="A29"/>
    </sheetView>
  </sheetViews>
  <sheetFormatPr defaultColWidth="11.42578125" defaultRowHeight="15" x14ac:dyDescent="0.25"/>
  <cols>
    <col min="1" max="1" width="11.85546875" customWidth="1"/>
    <col min="2" max="5" width="6.7109375" customWidth="1"/>
    <col min="6" max="6" width="7.28515625" customWidth="1"/>
    <col min="7" max="8" width="6.7109375" customWidth="1"/>
    <col min="9" max="9" width="7.28515625" bestFit="1" customWidth="1"/>
    <col min="10" max="11" width="7.140625" bestFit="1" customWidth="1"/>
    <col min="12" max="12" width="7.28515625" bestFit="1" customWidth="1"/>
    <col min="13" max="20" width="6.7109375" customWidth="1"/>
    <col min="21" max="21" width="7.140625" customWidth="1"/>
    <col min="22" max="23" width="6.7109375" customWidth="1"/>
    <col min="24" max="25" width="7.28515625" bestFit="1" customWidth="1"/>
    <col min="26" max="26" width="6.7109375" customWidth="1"/>
    <col min="27" max="27" width="7.140625" bestFit="1" customWidth="1"/>
    <col min="28" max="28" width="6" bestFit="1" customWidth="1"/>
  </cols>
  <sheetData>
    <row r="1" spans="1:30" x14ac:dyDescent="0.25">
      <c r="A1" s="62" t="s">
        <v>88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</row>
    <row r="2" spans="1:30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4" spans="1:30" x14ac:dyDescent="0.25">
      <c r="A4" s="11" t="s">
        <v>38</v>
      </c>
      <c r="E4" s="12" t="s">
        <v>39</v>
      </c>
      <c r="F4" s="13" t="s">
        <v>40</v>
      </c>
      <c r="Q4" s="11" t="s">
        <v>41</v>
      </c>
      <c r="R4" s="11"/>
      <c r="U4" s="13" t="str">
        <f>": "&amp;'Tabla de datos'!B3</f>
        <v>: 17 al 31 de julio</v>
      </c>
    </row>
    <row r="5" spans="1:30" x14ac:dyDescent="0.25">
      <c r="A5" s="11" t="s">
        <v>42</v>
      </c>
      <c r="E5" s="12" t="s">
        <v>39</v>
      </c>
      <c r="F5" s="13" t="str">
        <f>'Tabla de datos'!B1</f>
        <v>EMCA-02</v>
      </c>
      <c r="Q5" s="11" t="s">
        <v>43</v>
      </c>
      <c r="R5" s="11"/>
      <c r="U5" t="s">
        <v>44</v>
      </c>
    </row>
    <row r="6" spans="1:30" x14ac:dyDescent="0.25">
      <c r="A6" s="11" t="s">
        <v>45</v>
      </c>
      <c r="E6" s="12" t="s">
        <v>39</v>
      </c>
      <c r="F6" t="str">
        <f>'Tabla de datos'!B2</f>
        <v>IESTP - FRANCISCO DE PAULA GONZALES VIGIL</v>
      </c>
      <c r="Q6" s="11" t="s">
        <v>46</v>
      </c>
      <c r="R6" s="11"/>
      <c r="U6" s="13" t="s">
        <v>47</v>
      </c>
    </row>
    <row r="7" spans="1:30" x14ac:dyDescent="0.25">
      <c r="A7" s="11" t="s">
        <v>48</v>
      </c>
      <c r="E7" s="12" t="s">
        <v>39</v>
      </c>
      <c r="F7" t="s">
        <v>36</v>
      </c>
      <c r="Q7" s="11" t="s">
        <v>49</v>
      </c>
      <c r="R7" s="11"/>
      <c r="U7" s="13" t="s">
        <v>50</v>
      </c>
    </row>
    <row r="8" spans="1:30" x14ac:dyDescent="0.25">
      <c r="A8" s="11" t="s">
        <v>51</v>
      </c>
      <c r="E8" s="12" t="s">
        <v>39</v>
      </c>
      <c r="F8" s="22" t="s">
        <v>98</v>
      </c>
      <c r="Q8" s="11" t="s">
        <v>52</v>
      </c>
      <c r="R8" s="11"/>
      <c r="U8" s="13" t="s">
        <v>82</v>
      </c>
    </row>
    <row r="9" spans="1:30" x14ac:dyDescent="0.25">
      <c r="A9" s="11" t="s">
        <v>54</v>
      </c>
      <c r="E9" s="12"/>
      <c r="Q9" s="11" t="s">
        <v>55</v>
      </c>
      <c r="R9" s="11"/>
      <c r="U9" s="13" t="s">
        <v>84</v>
      </c>
    </row>
    <row r="10" spans="1:30" x14ac:dyDescent="0.25">
      <c r="C10" s="11" t="s">
        <v>57</v>
      </c>
      <c r="E10" s="12" t="s">
        <v>39</v>
      </c>
      <c r="F10" s="60">
        <f>Temp!F10</f>
        <v>368367</v>
      </c>
      <c r="G10" s="60"/>
      <c r="Q10" s="11"/>
      <c r="R10" s="11"/>
      <c r="U10" s="13"/>
    </row>
    <row r="11" spans="1:30" ht="15.75" x14ac:dyDescent="0.25">
      <c r="C11" s="11" t="s">
        <v>58</v>
      </c>
      <c r="E11" s="12" t="s">
        <v>39</v>
      </c>
      <c r="F11" s="60">
        <f>Temp!F11</f>
        <v>8010120</v>
      </c>
      <c r="G11" s="60"/>
      <c r="I11" s="14"/>
      <c r="J11" s="15"/>
      <c r="K11" s="15"/>
      <c r="L11" s="15"/>
      <c r="M11" s="15"/>
    </row>
    <row r="12" spans="1:30" ht="15.75" thickBot="1" x14ac:dyDescent="0.3">
      <c r="A12" s="11"/>
      <c r="C12" s="11"/>
      <c r="E12" s="12"/>
      <c r="F12" s="60"/>
      <c r="G12" s="60"/>
      <c r="Q12" s="11"/>
      <c r="R12" s="11"/>
      <c r="U12" s="13"/>
    </row>
    <row r="13" spans="1:30" ht="19.899999999999999" customHeight="1" thickBot="1" x14ac:dyDescent="0.3">
      <c r="A13" s="24"/>
      <c r="B13" s="25">
        <f t="array" ref="B13:Y13">TRANSPOSE([1]DATA!B11:B34)</f>
        <v>4.0000000000000702</v>
      </c>
      <c r="C13" s="25">
        <v>4.0416666666667398</v>
      </c>
      <c r="D13" s="25">
        <v>4.0833333333334103</v>
      </c>
      <c r="E13" s="25">
        <v>4.1250000000000702</v>
      </c>
      <c r="F13" s="25">
        <v>4.1666666666667398</v>
      </c>
      <c r="G13" s="25">
        <v>4.2083333333334103</v>
      </c>
      <c r="H13" s="25">
        <v>4.2500000000000702</v>
      </c>
      <c r="I13" s="25">
        <v>4.2916666666667398</v>
      </c>
      <c r="J13" s="25">
        <v>4.3333333333334103</v>
      </c>
      <c r="K13" s="25">
        <v>4.3750000000000702</v>
      </c>
      <c r="L13" s="25">
        <v>4.4166666666667398</v>
      </c>
      <c r="M13" s="25">
        <v>4.4583333333334103</v>
      </c>
      <c r="N13" s="25">
        <v>4.5000000000000702</v>
      </c>
      <c r="O13" s="25">
        <v>4.5416666666667398</v>
      </c>
      <c r="P13" s="25">
        <v>4.5833333333334103</v>
      </c>
      <c r="Q13" s="25">
        <v>4.6250000000000702</v>
      </c>
      <c r="R13" s="25">
        <v>4.6666666666667398</v>
      </c>
      <c r="S13" s="25">
        <v>4.7083333333334103</v>
      </c>
      <c r="T13" s="25">
        <v>4.7500000000000702</v>
      </c>
      <c r="U13" s="25">
        <v>4.7916666666667398</v>
      </c>
      <c r="V13" s="25">
        <v>4.8333333333334103</v>
      </c>
      <c r="W13" s="25">
        <v>4.8750000000000702</v>
      </c>
      <c r="X13" s="25">
        <v>4.9166666666667398</v>
      </c>
      <c r="Y13" s="25">
        <v>4.9583333333334103</v>
      </c>
      <c r="Z13" s="26" t="s">
        <v>60</v>
      </c>
      <c r="AA13" s="27" t="s">
        <v>61</v>
      </c>
      <c r="AB13" s="28" t="s">
        <v>62</v>
      </c>
    </row>
    <row r="14" spans="1:30" ht="19.899999999999999" customHeight="1" thickBot="1" x14ac:dyDescent="0.3">
      <c r="A14" s="29">
        <f>'Tabla de datos'!A8+AD14</f>
        <v>45490</v>
      </c>
      <c r="B14" s="30" cm="1">
        <f t="array" ref="B14:Y14">TRANSPOSE('Tabla de datos'!O8:O31)</f>
        <v>408.409148722667</v>
      </c>
      <c r="C14" s="31">
        <v>355.20368620153101</v>
      </c>
      <c r="D14" s="31">
        <v>290.782814077019</v>
      </c>
      <c r="E14" s="31">
        <v>296.54842917095198</v>
      </c>
      <c r="F14" s="31">
        <v>309.59784257461399</v>
      </c>
      <c r="G14" s="31">
        <v>322.15485985307402</v>
      </c>
      <c r="H14" s="31">
        <v>329.44827706385399</v>
      </c>
      <c r="I14" s="31">
        <v>352.86858346080601</v>
      </c>
      <c r="J14" s="31">
        <v>415.78558621037098</v>
      </c>
      <c r="K14" s="31">
        <v>454.79744414574799</v>
      </c>
      <c r="L14" s="31">
        <v>407.29461581880901</v>
      </c>
      <c r="M14" s="31">
        <v>325.12366495586002</v>
      </c>
      <c r="N14" s="31">
        <v>304.63471865403301</v>
      </c>
      <c r="O14" s="31">
        <v>283.71841831982198</v>
      </c>
      <c r="P14" s="31">
        <v>271.44962454069503</v>
      </c>
      <c r="Q14" s="31">
        <v>267.33960553470803</v>
      </c>
      <c r="R14" s="31">
        <v>288.25876863708902</v>
      </c>
      <c r="S14" s="31">
        <v>340.929924107018</v>
      </c>
      <c r="T14" s="31">
        <v>365.84367940278099</v>
      </c>
      <c r="U14" s="31">
        <v>372.03012141767101</v>
      </c>
      <c r="V14" s="31">
        <v>364.67853275768101</v>
      </c>
      <c r="W14" s="31">
        <v>343.30888445610401</v>
      </c>
      <c r="X14" s="31">
        <v>317.05821642505498</v>
      </c>
      <c r="Y14" s="32">
        <v>326.891825088242</v>
      </c>
      <c r="Z14" s="33">
        <f t="shared" ref="Z14:Z22" si="0">AVERAGE(B14:Y14)</f>
        <v>338.08988631650863</v>
      </c>
      <c r="AA14" s="34">
        <f t="shared" ref="AA14:AA22" si="1">MAX(B14:Y14)</f>
        <v>454.79744414574799</v>
      </c>
      <c r="AB14" s="35">
        <f t="shared" ref="AB14:AB22" si="2">MIN(B14:Y14 )</f>
        <v>267.33960553470803</v>
      </c>
      <c r="AD14">
        <v>0</v>
      </c>
    </row>
    <row r="15" spans="1:30" ht="19.899999999999999" customHeight="1" thickBot="1" x14ac:dyDescent="0.3">
      <c r="A15" s="29">
        <f>'Tabla de datos'!A9+AD15</f>
        <v>45491.041666666701</v>
      </c>
      <c r="B15" s="36" cm="1">
        <f t="array" ref="B15:Y15">TRANSPOSE('Tabla de datos'!O32:O55)</f>
        <v>331.86926284967097</v>
      </c>
      <c r="C15" s="37">
        <v>319.35232432558797</v>
      </c>
      <c r="D15" s="37">
        <v>289.48975895009397</v>
      </c>
      <c r="E15" s="37">
        <v>292.27328569693202</v>
      </c>
      <c r="F15" s="37">
        <v>265.93307027753298</v>
      </c>
      <c r="G15" s="37">
        <v>285.64219852991198</v>
      </c>
      <c r="H15" s="37">
        <v>356.23141997448101</v>
      </c>
      <c r="I15" s="37">
        <v>553.16788399565598</v>
      </c>
      <c r="J15" s="37">
        <v>880.74585735882999</v>
      </c>
      <c r="K15" s="37">
        <v>495.85812800487201</v>
      </c>
      <c r="L15" s="37">
        <v>571.78068654973697</v>
      </c>
      <c r="M15" s="37">
        <v>382.67858841270402</v>
      </c>
      <c r="N15" s="37">
        <v>352.29980868083499</v>
      </c>
      <c r="O15" s="37">
        <v>388.16273614018399</v>
      </c>
      <c r="P15" s="37">
        <v>292.40508754346899</v>
      </c>
      <c r="Q15" s="37">
        <v>261.69136393573598</v>
      </c>
      <c r="R15" s="37">
        <v>271.22346585528197</v>
      </c>
      <c r="S15" s="37">
        <v>320.397234707557</v>
      </c>
      <c r="T15" s="37">
        <v>338.73418092079902</v>
      </c>
      <c r="U15" s="37">
        <v>438.476802809844</v>
      </c>
      <c r="V15" s="37">
        <v>666.04500075836904</v>
      </c>
      <c r="W15" s="37">
        <v>766.94028762329401</v>
      </c>
      <c r="X15" s="37">
        <v>1105.3099809007199</v>
      </c>
      <c r="Y15" s="38">
        <v>1095.76173296869</v>
      </c>
      <c r="Z15" s="39">
        <f t="shared" si="0"/>
        <v>471.76958949044956</v>
      </c>
      <c r="AA15" s="40">
        <f t="shared" si="1"/>
        <v>1105.3099809007199</v>
      </c>
      <c r="AB15" s="41">
        <f t="shared" si="2"/>
        <v>261.69136393573598</v>
      </c>
      <c r="AD15">
        <v>1</v>
      </c>
    </row>
    <row r="16" spans="1:30" ht="19.899999999999999" customHeight="1" thickBot="1" x14ac:dyDescent="0.3">
      <c r="A16" s="29">
        <f>'Tabla de datos'!A10+AD16</f>
        <v>45492.083333333299</v>
      </c>
      <c r="B16" s="36" cm="1">
        <f t="array" ref="B16:Y16">TRANSPOSE('Tabla de datos'!O56:O79)</f>
        <v>324.96518210998101</v>
      </c>
      <c r="C16" s="37">
        <v>345.77750670426701</v>
      </c>
      <c r="D16" s="37">
        <v>362.85872828751701</v>
      </c>
      <c r="E16" s="37">
        <v>609.81725662503504</v>
      </c>
      <c r="F16" s="37">
        <v>384.98597955754502</v>
      </c>
      <c r="G16" s="37">
        <v>309.73239267859299</v>
      </c>
      <c r="H16" s="37">
        <v>517.32407982768098</v>
      </c>
      <c r="I16" s="37">
        <v>543.20167191084499</v>
      </c>
      <c r="J16" s="37">
        <v>594.07214620198397</v>
      </c>
      <c r="K16" s="37">
        <v>801.78212293184697</v>
      </c>
      <c r="L16" s="37">
        <v>628.91478308562296</v>
      </c>
      <c r="M16" s="37">
        <v>438.80315838119901</v>
      </c>
      <c r="N16" s="37">
        <v>499.33158188062703</v>
      </c>
      <c r="O16" s="37">
        <v>377.00549798601799</v>
      </c>
      <c r="P16" s="37">
        <v>354.820991352595</v>
      </c>
      <c r="Q16" s="37">
        <v>310.04065555511499</v>
      </c>
      <c r="R16" s="37">
        <v>332.08202378004898</v>
      </c>
      <c r="S16" s="37">
        <v>371.297138255481</v>
      </c>
      <c r="T16" s="37">
        <v>386.993696130373</v>
      </c>
      <c r="U16" s="37">
        <v>460.45141128105899</v>
      </c>
      <c r="V16" s="37">
        <v>464.76274014474501</v>
      </c>
      <c r="W16" s="37">
        <v>459.50761387084702</v>
      </c>
      <c r="X16" s="37">
        <v>503.75364261712002</v>
      </c>
      <c r="Y16" s="38">
        <v>462.91533858942398</v>
      </c>
      <c r="Z16" s="39">
        <f t="shared" si="0"/>
        <v>451.88322248939875</v>
      </c>
      <c r="AA16" s="40">
        <f t="shared" si="1"/>
        <v>801.78212293184697</v>
      </c>
      <c r="AB16" s="41">
        <f t="shared" si="2"/>
        <v>309.73239267859299</v>
      </c>
      <c r="AD16">
        <v>2</v>
      </c>
    </row>
    <row r="17" spans="1:30" ht="19.899999999999999" customHeight="1" thickBot="1" x14ac:dyDescent="0.3">
      <c r="A17" s="29">
        <f>'Tabla de datos'!A11+AD17</f>
        <v>45493.125</v>
      </c>
      <c r="B17" s="36" cm="1">
        <f t="array" ref="B17:Y17">TRANSPOSE('Tabla de datos'!O80:O103)</f>
        <v>400.87720566798203</v>
      </c>
      <c r="C17" s="37">
        <v>334.60515313416499</v>
      </c>
      <c r="D17" s="37">
        <v>329.710735649659</v>
      </c>
      <c r="E17" s="37">
        <v>315.60301410899302</v>
      </c>
      <c r="F17" s="37">
        <v>373.49482812405603</v>
      </c>
      <c r="G17" s="37">
        <v>355.24181827355198</v>
      </c>
      <c r="H17" s="37">
        <v>380.51341959053701</v>
      </c>
      <c r="I17" s="37">
        <v>368.01365767547298</v>
      </c>
      <c r="J17" s="37">
        <v>358.14855856241797</v>
      </c>
      <c r="K17" s="37">
        <v>410.255634192174</v>
      </c>
      <c r="L17" s="37">
        <v>489.58774962724499</v>
      </c>
      <c r="M17" s="37">
        <v>430.67770622955499</v>
      </c>
      <c r="N17" s="37">
        <v>417.04428811925902</v>
      </c>
      <c r="O17" s="37">
        <v>369.08524905678399</v>
      </c>
      <c r="P17" s="37">
        <v>342.25446968381101</v>
      </c>
      <c r="Q17" s="37">
        <v>346.90543736315902</v>
      </c>
      <c r="R17" s="37">
        <v>389.60935015173601</v>
      </c>
      <c r="S17" s="37">
        <v>417.663562129745</v>
      </c>
      <c r="T17" s="37">
        <v>460.18047890147199</v>
      </c>
      <c r="U17" s="37">
        <v>488.62872229036901</v>
      </c>
      <c r="V17" s="37">
        <v>449.582511136954</v>
      </c>
      <c r="W17" s="37">
        <v>434.91838197481002</v>
      </c>
      <c r="X17" s="37">
        <v>391.77646565625798</v>
      </c>
      <c r="Y17" s="38">
        <v>385.78182910874301</v>
      </c>
      <c r="Z17" s="39">
        <f t="shared" si="0"/>
        <v>393.34000943370455</v>
      </c>
      <c r="AA17" s="40">
        <f t="shared" si="1"/>
        <v>489.58774962724499</v>
      </c>
      <c r="AB17" s="41">
        <f t="shared" si="2"/>
        <v>315.60301410899302</v>
      </c>
      <c r="AD17">
        <v>3</v>
      </c>
    </row>
    <row r="18" spans="1:30" ht="19.899999999999999" customHeight="1" thickBot="1" x14ac:dyDescent="0.3">
      <c r="A18" s="29">
        <f>'Tabla de datos'!A12+AD18</f>
        <v>45494.166666666701</v>
      </c>
      <c r="B18" s="30" cm="1">
        <f t="array" ref="B18:Y18">TRANSPOSE('Tabla de datos'!O104:O127)</f>
        <v>367.09757186114399</v>
      </c>
      <c r="C18" s="31">
        <v>342.77354680835498</v>
      </c>
      <c r="D18" s="31">
        <v>342.49013275954701</v>
      </c>
      <c r="E18" s="31">
        <v>326.95869935268797</v>
      </c>
      <c r="F18" s="31">
        <v>312.42247867237</v>
      </c>
      <c r="G18" s="31">
        <v>321.48600269788699</v>
      </c>
      <c r="H18" s="31">
        <v>329.70787288148898</v>
      </c>
      <c r="I18" s="31">
        <v>354.65976024927301</v>
      </c>
      <c r="J18" s="31">
        <v>348.23857124446101</v>
      </c>
      <c r="K18" s="31">
        <v>394.27188341448999</v>
      </c>
      <c r="L18" s="31">
        <v>391.81562832482001</v>
      </c>
      <c r="M18" s="31">
        <v>355.339152391325</v>
      </c>
      <c r="N18" s="31">
        <v>320.61950002825898</v>
      </c>
      <c r="O18" s="31">
        <v>303.33788467312399</v>
      </c>
      <c r="P18" s="31">
        <v>306.32959192126901</v>
      </c>
      <c r="Q18" s="31">
        <v>284.97517354635397</v>
      </c>
      <c r="R18" s="31">
        <v>304.48299194103498</v>
      </c>
      <c r="S18" s="31">
        <v>344.292760620693</v>
      </c>
      <c r="T18" s="31">
        <v>357.03299506201898</v>
      </c>
      <c r="U18" s="31">
        <v>422.22200514184601</v>
      </c>
      <c r="V18" s="31">
        <v>374.47297875230601</v>
      </c>
      <c r="W18" s="31">
        <v>416.788471155607</v>
      </c>
      <c r="X18" s="31">
        <v>442.77954336902098</v>
      </c>
      <c r="Y18" s="32">
        <v>403.05199339119901</v>
      </c>
      <c r="Z18" s="39">
        <f t="shared" si="0"/>
        <v>352.81863292752411</v>
      </c>
      <c r="AA18" s="40">
        <f t="shared" si="1"/>
        <v>442.77954336902098</v>
      </c>
      <c r="AB18" s="41">
        <f t="shared" si="2"/>
        <v>284.97517354635397</v>
      </c>
      <c r="AD18">
        <v>4</v>
      </c>
    </row>
    <row r="19" spans="1:30" ht="19.899999999999999" customHeight="1" thickBot="1" x14ac:dyDescent="0.3">
      <c r="A19" s="29">
        <f>'Tabla de datos'!A13+AD19</f>
        <v>45495.208333333299</v>
      </c>
      <c r="B19" s="36" cm="1">
        <f t="array" ref="B19:Y19">TRANSPOSE('Tabla de datos'!O128:O151)</f>
        <v>406.09419986985802</v>
      </c>
      <c r="C19" s="37">
        <v>376.55615789409001</v>
      </c>
      <c r="D19" s="37">
        <v>371.91938954486398</v>
      </c>
      <c r="E19" s="37">
        <v>399.27508608944697</v>
      </c>
      <c r="F19" s="37">
        <v>413.89043368197798</v>
      </c>
      <c r="G19" s="37">
        <v>419.107313373127</v>
      </c>
      <c r="H19" s="37">
        <v>434.02233553767002</v>
      </c>
      <c r="I19" s="37">
        <v>475.25386940116698</v>
      </c>
      <c r="J19" s="37">
        <v>495.71018014585798</v>
      </c>
      <c r="K19" s="37">
        <v>505.56863763675898</v>
      </c>
      <c r="L19" s="37">
        <v>416.32092385811899</v>
      </c>
      <c r="M19" s="37">
        <v>425.677366322767</v>
      </c>
      <c r="N19" s="37">
        <v>439.85951983584698</v>
      </c>
      <c r="O19" s="37">
        <v>417.15112662735498</v>
      </c>
      <c r="P19" s="37">
        <v>465.12436501995097</v>
      </c>
      <c r="Q19" s="37">
        <v>390.85179153742001</v>
      </c>
      <c r="R19" s="37">
        <v>415.50411884391798</v>
      </c>
      <c r="S19" s="37">
        <v>430.55838605223897</v>
      </c>
      <c r="T19" s="37">
        <v>496.98800534612002</v>
      </c>
      <c r="U19" s="37">
        <v>490.61262063202503</v>
      </c>
      <c r="V19" s="37">
        <v>472.29090434544599</v>
      </c>
      <c r="W19" s="37">
        <v>447.98119313350702</v>
      </c>
      <c r="X19" s="37">
        <v>482.448921897633</v>
      </c>
      <c r="Y19" s="38">
        <v>492.43998281015803</v>
      </c>
      <c r="Z19" s="39">
        <f t="shared" si="0"/>
        <v>440.88361789322181</v>
      </c>
      <c r="AA19" s="40">
        <f t="shared" si="1"/>
        <v>505.56863763675898</v>
      </c>
      <c r="AB19" s="41">
        <f t="shared" si="2"/>
        <v>371.91938954486398</v>
      </c>
      <c r="AD19">
        <v>5</v>
      </c>
    </row>
    <row r="20" spans="1:30" ht="19.899999999999999" customHeight="1" thickBot="1" x14ac:dyDescent="0.3">
      <c r="A20" s="29">
        <f>'Tabla de datos'!A14+AD20</f>
        <v>45496.25</v>
      </c>
      <c r="B20" s="36" cm="1">
        <f t="array" ref="B20:Y20">TRANSPOSE('Tabla de datos'!O152:O175)</f>
        <v>497.57773558909503</v>
      </c>
      <c r="C20" s="37">
        <v>484.53782657575601</v>
      </c>
      <c r="D20" s="37">
        <v>434.425069763794</v>
      </c>
      <c r="E20" s="37">
        <v>451.59217439213802</v>
      </c>
      <c r="F20" s="37">
        <v>516.65419207595301</v>
      </c>
      <c r="G20" s="37">
        <v>586.81972383139498</v>
      </c>
      <c r="H20" s="37">
        <v>768.47667804465095</v>
      </c>
      <c r="I20" s="37">
        <v>988.96902916329896</v>
      </c>
      <c r="J20" s="37">
        <v>784.76010339434697</v>
      </c>
      <c r="K20" s="37">
        <v>590.63957265569297</v>
      </c>
      <c r="L20" s="37">
        <v>462.40862862337298</v>
      </c>
      <c r="M20" s="37">
        <v>444.20233914940002</v>
      </c>
      <c r="N20" s="37">
        <v>430.00781847782702</v>
      </c>
      <c r="O20" s="37">
        <v>408.31467737306502</v>
      </c>
      <c r="P20" s="37">
        <v>427.81963299957602</v>
      </c>
      <c r="Q20" s="37">
        <v>400.611884314007</v>
      </c>
      <c r="R20" s="37">
        <v>404.93947370089597</v>
      </c>
      <c r="S20" s="37">
        <v>427.34739076228902</v>
      </c>
      <c r="T20" s="37">
        <v>460.69955602601601</v>
      </c>
      <c r="U20" s="37">
        <v>475.560185595333</v>
      </c>
      <c r="V20" s="37">
        <v>502.63430026273699</v>
      </c>
      <c r="W20" s="37">
        <v>630.89593316983598</v>
      </c>
      <c r="X20" s="37">
        <v>675.86418106998099</v>
      </c>
      <c r="Y20" s="38">
        <v>745.94669254849896</v>
      </c>
      <c r="Z20" s="39">
        <f t="shared" si="0"/>
        <v>541.73769998162311</v>
      </c>
      <c r="AA20" s="40">
        <f t="shared" si="1"/>
        <v>988.96902916329896</v>
      </c>
      <c r="AB20" s="41">
        <f t="shared" si="2"/>
        <v>400.611884314007</v>
      </c>
      <c r="AD20">
        <v>6</v>
      </c>
    </row>
    <row r="21" spans="1:30" ht="19.899999999999999" customHeight="1" thickBot="1" x14ac:dyDescent="0.3">
      <c r="A21" s="29">
        <f>'Tabla de datos'!A15+AD21</f>
        <v>45497.291666666701</v>
      </c>
      <c r="B21" s="36" cm="1">
        <f t="array" ref="B21:Y21">TRANSPOSE('Tabla de datos'!O176:O199)</f>
        <v>738.82412534209095</v>
      </c>
      <c r="C21" s="37">
        <v>539.81020771547196</v>
      </c>
      <c r="D21" s="37">
        <v>498.03383181390399</v>
      </c>
      <c r="E21" s="37">
        <v>564.00151483591003</v>
      </c>
      <c r="F21" s="37">
        <v>557.03743047538103</v>
      </c>
      <c r="G21" s="37">
        <v>518.38341856122599</v>
      </c>
      <c r="H21" s="37">
        <v>574.48027693383801</v>
      </c>
      <c r="I21" s="37">
        <v>591.60340944309405</v>
      </c>
      <c r="J21" s="37">
        <v>740.427275517167</v>
      </c>
      <c r="K21" s="37">
        <v>905.18725590657903</v>
      </c>
      <c r="L21" s="37">
        <v>1000.61190730979</v>
      </c>
      <c r="M21" s="37">
        <v>822.12403746047403</v>
      </c>
      <c r="N21" s="37">
        <v>482.59297639193602</v>
      </c>
      <c r="O21" s="37">
        <v>443.29003218905501</v>
      </c>
      <c r="P21" s="37">
        <v>446.37037073973602</v>
      </c>
      <c r="Q21" s="37">
        <v>452.61315203220801</v>
      </c>
      <c r="R21" s="37">
        <v>463.66057439937998</v>
      </c>
      <c r="S21" s="37">
        <v>486.52069432087097</v>
      </c>
      <c r="T21" s="37">
        <v>596.77356875771295</v>
      </c>
      <c r="U21" s="37">
        <v>643.43096438875295</v>
      </c>
      <c r="V21" s="37">
        <v>649.59645094064001</v>
      </c>
      <c r="W21" s="37">
        <v>557.25122200229998</v>
      </c>
      <c r="X21" s="37">
        <v>672.09677815855298</v>
      </c>
      <c r="Y21" s="38">
        <v>734.07387686261598</v>
      </c>
      <c r="Z21" s="39">
        <f t="shared" si="0"/>
        <v>611.6164730207787</v>
      </c>
      <c r="AA21" s="40">
        <f t="shared" si="1"/>
        <v>1000.61190730979</v>
      </c>
      <c r="AB21" s="41">
        <f t="shared" si="2"/>
        <v>443.29003218905501</v>
      </c>
      <c r="AD21">
        <v>7</v>
      </c>
    </row>
    <row r="22" spans="1:30" ht="19.899999999999999" customHeight="1" thickBot="1" x14ac:dyDescent="0.3">
      <c r="A22" s="29">
        <f>'Tabla de datos'!A16+AD22</f>
        <v>45498.333333333299</v>
      </c>
      <c r="B22" s="30" cm="1">
        <f t="array" ref="B22:Y22">TRANSPOSE('Tabla de datos'!O200:O223)</f>
        <v>617.36832297109504</v>
      </c>
      <c r="C22" s="31">
        <v>698.71479660114801</v>
      </c>
      <c r="D22" s="31">
        <v>703.33152557318499</v>
      </c>
      <c r="E22" s="31">
        <v>647.23844605455702</v>
      </c>
      <c r="F22" s="31">
        <v>655.04235208537204</v>
      </c>
      <c r="G22" s="31">
        <v>739.28503101742604</v>
      </c>
      <c r="H22" s="31">
        <v>802.76222024245203</v>
      </c>
      <c r="I22" s="31">
        <v>838.69465571296303</v>
      </c>
      <c r="J22" s="31">
        <v>810.12331329276503</v>
      </c>
      <c r="K22" s="31">
        <v>796.37916330966198</v>
      </c>
      <c r="L22" s="31">
        <v>687.26853337256102</v>
      </c>
      <c r="M22" s="31">
        <v>757.56380578145695</v>
      </c>
      <c r="N22" s="31">
        <v>780.38670971674105</v>
      </c>
      <c r="O22" s="31">
        <v>649.853183990106</v>
      </c>
      <c r="P22" s="31">
        <v>533.01491216623401</v>
      </c>
      <c r="Q22" s="31">
        <v>505.35198334167001</v>
      </c>
      <c r="R22" s="31">
        <v>502.20007558674502</v>
      </c>
      <c r="S22" s="31">
        <v>523.41994385767998</v>
      </c>
      <c r="T22" s="31">
        <v>552.64502801712797</v>
      </c>
      <c r="U22" s="31">
        <v>592.50518141657403</v>
      </c>
      <c r="V22" s="31">
        <v>713.21002244127396</v>
      </c>
      <c r="W22" s="31">
        <v>655.56429197808598</v>
      </c>
      <c r="X22" s="31">
        <v>721.25623316997905</v>
      </c>
      <c r="Y22" s="32">
        <v>703.091053046924</v>
      </c>
      <c r="Z22" s="39">
        <f t="shared" si="0"/>
        <v>674.42794936432438</v>
      </c>
      <c r="AA22" s="40">
        <f t="shared" si="1"/>
        <v>838.69465571296303</v>
      </c>
      <c r="AB22" s="41">
        <f t="shared" si="2"/>
        <v>502.20007558674502</v>
      </c>
      <c r="AD22">
        <v>8</v>
      </c>
    </row>
    <row r="23" spans="1:30" ht="19.899999999999999" customHeight="1" thickBot="1" x14ac:dyDescent="0.3">
      <c r="A23" s="29">
        <f>'Tabla de datos'!A17+AD23</f>
        <v>45499.375</v>
      </c>
      <c r="B23" s="36" cm="1">
        <f t="array" ref="B23:Y23">TRANSPOSE('Tabla de datos'!O155:O178)</f>
        <v>451.59217439213802</v>
      </c>
      <c r="C23" s="37">
        <v>516.65419207595301</v>
      </c>
      <c r="D23" s="37">
        <v>586.81972383139498</v>
      </c>
      <c r="E23" s="37">
        <v>768.47667804465095</v>
      </c>
      <c r="F23" s="37">
        <v>988.96902916329896</v>
      </c>
      <c r="G23" s="37">
        <v>784.76010339434697</v>
      </c>
      <c r="H23" s="37">
        <v>590.63957265569297</v>
      </c>
      <c r="I23" s="37">
        <v>462.40862862337298</v>
      </c>
      <c r="J23" s="37">
        <v>444.20233914940002</v>
      </c>
      <c r="K23" s="37">
        <v>430.00781847782702</v>
      </c>
      <c r="L23" s="37">
        <v>408.31467737306502</v>
      </c>
      <c r="M23" s="37">
        <v>427.81963299957602</v>
      </c>
      <c r="N23" s="37">
        <v>400.611884314007</v>
      </c>
      <c r="O23" s="37">
        <v>404.93947370089597</v>
      </c>
      <c r="P23" s="37">
        <v>427.34739076228902</v>
      </c>
      <c r="Q23" s="37">
        <v>460.69955602601601</v>
      </c>
      <c r="R23" s="37">
        <v>475.560185595333</v>
      </c>
      <c r="S23" s="37">
        <v>502.63430026273699</v>
      </c>
      <c r="T23" s="37">
        <v>630.89593316983598</v>
      </c>
      <c r="U23" s="37">
        <v>675.86418106998099</v>
      </c>
      <c r="V23" s="37">
        <v>745.94669254849896</v>
      </c>
      <c r="W23" s="37">
        <v>738.82412534209095</v>
      </c>
      <c r="X23" s="37">
        <v>539.81020771547196</v>
      </c>
      <c r="Y23" s="38">
        <v>498.03383181390399</v>
      </c>
      <c r="Z23" s="39">
        <f t="shared" ref="Z23:Z28" si="3">AVERAGE(B23:Y23)</f>
        <v>556.74301385424076</v>
      </c>
      <c r="AA23" s="40">
        <f t="shared" ref="AA23:AA28" si="4">MAX(B23:Y23)</f>
        <v>988.96902916329896</v>
      </c>
      <c r="AB23" s="41">
        <f t="shared" ref="AB23:AB28" si="5">MIN(B23:Y23 )</f>
        <v>400.611884314007</v>
      </c>
      <c r="AD23">
        <v>9</v>
      </c>
    </row>
    <row r="24" spans="1:30" ht="19.899999999999999" customHeight="1" thickBot="1" x14ac:dyDescent="0.3">
      <c r="A24" s="29">
        <f>'Tabla de datos'!A18+AD24</f>
        <v>45500.416666666701</v>
      </c>
      <c r="B24" s="36" cm="1">
        <f t="array" ref="B24:Y24">TRANSPOSE('Tabla de datos'!O179:O202)</f>
        <v>564.00151483591003</v>
      </c>
      <c r="C24" s="37">
        <v>557.03743047538103</v>
      </c>
      <c r="D24" s="37">
        <v>518.38341856122599</v>
      </c>
      <c r="E24" s="37">
        <v>574.48027693383801</v>
      </c>
      <c r="F24" s="37">
        <v>591.60340944309405</v>
      </c>
      <c r="G24" s="37">
        <v>740.427275517167</v>
      </c>
      <c r="H24" s="37">
        <v>905.18725590657903</v>
      </c>
      <c r="I24" s="37">
        <v>1000.61190730979</v>
      </c>
      <c r="J24" s="37">
        <v>822.12403746047403</v>
      </c>
      <c r="K24" s="37">
        <v>482.59297639193602</v>
      </c>
      <c r="L24" s="37">
        <v>443.29003218905501</v>
      </c>
      <c r="M24" s="37">
        <v>446.37037073973602</v>
      </c>
      <c r="N24" s="37">
        <v>452.61315203220801</v>
      </c>
      <c r="O24" s="37">
        <v>463.66057439937998</v>
      </c>
      <c r="P24" s="37">
        <v>486.52069432087097</v>
      </c>
      <c r="Q24" s="37">
        <v>596.77356875771295</v>
      </c>
      <c r="R24" s="37">
        <v>643.43096438875295</v>
      </c>
      <c r="S24" s="37">
        <v>649.59645094064001</v>
      </c>
      <c r="T24" s="37">
        <v>557.25122200229998</v>
      </c>
      <c r="U24" s="37">
        <v>672.09677815855298</v>
      </c>
      <c r="V24" s="37">
        <v>734.07387686261598</v>
      </c>
      <c r="W24" s="37">
        <v>617.36832297109504</v>
      </c>
      <c r="X24" s="37">
        <v>698.71479660114801</v>
      </c>
      <c r="Y24" s="38">
        <v>703.33152557318499</v>
      </c>
      <c r="Z24" s="39">
        <f t="shared" si="3"/>
        <v>621.73090969886039</v>
      </c>
      <c r="AA24" s="40">
        <f t="shared" si="4"/>
        <v>1000.61190730979</v>
      </c>
      <c r="AB24" s="41">
        <f t="shared" si="5"/>
        <v>443.29003218905501</v>
      </c>
      <c r="AD24">
        <v>10</v>
      </c>
    </row>
    <row r="25" spans="1:30" ht="19.899999999999999" customHeight="1" thickBot="1" x14ac:dyDescent="0.3">
      <c r="A25" s="29">
        <f>'Tabla de datos'!A19+AD25</f>
        <v>45501.458333333299</v>
      </c>
      <c r="B25" s="30" cm="1">
        <f t="array" ref="B25:Y25">TRANSPOSE('Tabla de datos'!O203:O226)</f>
        <v>647.23844605455702</v>
      </c>
      <c r="C25" s="31">
        <v>655.04235208537204</v>
      </c>
      <c r="D25" s="31">
        <v>739.28503101742604</v>
      </c>
      <c r="E25" s="31">
        <v>802.76222024245203</v>
      </c>
      <c r="F25" s="31">
        <v>838.69465571296303</v>
      </c>
      <c r="G25" s="31">
        <v>810.12331329276503</v>
      </c>
      <c r="H25" s="31">
        <v>796.37916330966198</v>
      </c>
      <c r="I25" s="31">
        <v>687.26853337256102</v>
      </c>
      <c r="J25" s="31">
        <v>757.56380578145695</v>
      </c>
      <c r="K25" s="31">
        <v>780.38670971674105</v>
      </c>
      <c r="L25" s="31">
        <v>649.853183990106</v>
      </c>
      <c r="M25" s="31">
        <v>533.01491216623401</v>
      </c>
      <c r="N25" s="31">
        <v>505.35198334167001</v>
      </c>
      <c r="O25" s="31">
        <v>502.20007558674502</v>
      </c>
      <c r="P25" s="31">
        <v>523.41994385767998</v>
      </c>
      <c r="Q25" s="31">
        <v>552.64502801712797</v>
      </c>
      <c r="R25" s="31">
        <v>592.50518141657403</v>
      </c>
      <c r="S25" s="31">
        <v>713.21002244127396</v>
      </c>
      <c r="T25" s="31">
        <v>655.56429197808598</v>
      </c>
      <c r="U25" s="31">
        <v>721.25623316997905</v>
      </c>
      <c r="V25" s="31">
        <v>703.091053046924</v>
      </c>
      <c r="W25" s="31">
        <v>742.97513918826905</v>
      </c>
      <c r="X25" s="31">
        <v>696.560048255119</v>
      </c>
      <c r="Y25" s="32">
        <v>569.21083681909101</v>
      </c>
      <c r="Z25" s="39">
        <f t="shared" si="3"/>
        <v>673.98342349420159</v>
      </c>
      <c r="AA25" s="40">
        <f t="shared" si="4"/>
        <v>838.69465571296303</v>
      </c>
      <c r="AB25" s="41">
        <f t="shared" si="5"/>
        <v>502.20007558674502</v>
      </c>
      <c r="AD25">
        <v>11</v>
      </c>
    </row>
    <row r="26" spans="1:30" ht="19.899999999999999" customHeight="1" thickBot="1" x14ac:dyDescent="0.3">
      <c r="A26" s="29">
        <f>'Tabla de datos'!A20+AD26</f>
        <v>45502.5</v>
      </c>
      <c r="B26" s="36" cm="1">
        <f t="array" ref="B26:Y26">TRANSPOSE('Tabla de datos'!O158:O181)</f>
        <v>768.47667804465095</v>
      </c>
      <c r="C26" s="37">
        <v>988.96902916329896</v>
      </c>
      <c r="D26" s="37">
        <v>784.76010339434697</v>
      </c>
      <c r="E26" s="37">
        <v>590.63957265569297</v>
      </c>
      <c r="F26" s="37">
        <v>462.40862862337298</v>
      </c>
      <c r="G26" s="37">
        <v>444.20233914940002</v>
      </c>
      <c r="H26" s="37">
        <v>430.00781847782702</v>
      </c>
      <c r="I26" s="37">
        <v>408.31467737306502</v>
      </c>
      <c r="J26" s="37">
        <v>427.81963299957602</v>
      </c>
      <c r="K26" s="37">
        <v>400.611884314007</v>
      </c>
      <c r="L26" s="37">
        <v>404.93947370089597</v>
      </c>
      <c r="M26" s="37">
        <v>427.34739076228902</v>
      </c>
      <c r="N26" s="37">
        <v>460.69955602601601</v>
      </c>
      <c r="O26" s="37">
        <v>475.560185595333</v>
      </c>
      <c r="P26" s="37">
        <v>502.63430026273699</v>
      </c>
      <c r="Q26" s="37">
        <v>630.89593316983598</v>
      </c>
      <c r="R26" s="37">
        <v>675.86418106998099</v>
      </c>
      <c r="S26" s="37">
        <v>745.94669254849896</v>
      </c>
      <c r="T26" s="37">
        <v>738.82412534209095</v>
      </c>
      <c r="U26" s="37">
        <v>539.81020771547196</v>
      </c>
      <c r="V26" s="37">
        <v>498.03383181390399</v>
      </c>
      <c r="W26" s="37">
        <v>564.00151483591003</v>
      </c>
      <c r="X26" s="37">
        <v>557.03743047538103</v>
      </c>
      <c r="Y26" s="38">
        <v>518.38341856122599</v>
      </c>
      <c r="Z26" s="39">
        <f t="shared" si="3"/>
        <v>560.25785858645042</v>
      </c>
      <c r="AA26" s="40">
        <f t="shared" si="4"/>
        <v>988.96902916329896</v>
      </c>
      <c r="AB26" s="41">
        <f t="shared" si="5"/>
        <v>400.611884314007</v>
      </c>
      <c r="AD26">
        <v>12</v>
      </c>
    </row>
    <row r="27" spans="1:30" ht="19.899999999999999" customHeight="1" thickBot="1" x14ac:dyDescent="0.3">
      <c r="A27" s="29">
        <f>'Tabla de datos'!A21+AD27</f>
        <v>45503.541666666701</v>
      </c>
      <c r="B27" s="36" cm="1">
        <f t="array" ref="B27:Y27">TRANSPOSE('Tabla de datos'!O182:O205)</f>
        <v>574.48027693383801</v>
      </c>
      <c r="C27" s="37">
        <v>591.60340944309405</v>
      </c>
      <c r="D27" s="37">
        <v>740.427275517167</v>
      </c>
      <c r="E27" s="37">
        <v>905.18725590657903</v>
      </c>
      <c r="F27" s="37">
        <v>1000.61190730979</v>
      </c>
      <c r="G27" s="37">
        <v>822.12403746047403</v>
      </c>
      <c r="H27" s="37">
        <v>482.59297639193602</v>
      </c>
      <c r="I27" s="37">
        <v>443.29003218905501</v>
      </c>
      <c r="J27" s="37">
        <v>446.37037073973602</v>
      </c>
      <c r="K27" s="37">
        <v>452.61315203220801</v>
      </c>
      <c r="L27" s="37">
        <v>463.66057439937998</v>
      </c>
      <c r="M27" s="37">
        <v>486.52069432087097</v>
      </c>
      <c r="N27" s="37">
        <v>596.77356875771295</v>
      </c>
      <c r="O27" s="37">
        <v>643.43096438875295</v>
      </c>
      <c r="P27" s="37">
        <v>649.59645094064001</v>
      </c>
      <c r="Q27" s="37">
        <v>557.25122200229998</v>
      </c>
      <c r="R27" s="37">
        <v>672.09677815855298</v>
      </c>
      <c r="S27" s="37">
        <v>734.07387686261598</v>
      </c>
      <c r="T27" s="37">
        <v>617.36832297109504</v>
      </c>
      <c r="U27" s="37">
        <v>698.71479660114801</v>
      </c>
      <c r="V27" s="37">
        <v>703.33152557318499</v>
      </c>
      <c r="W27" s="37">
        <v>647.23844605455702</v>
      </c>
      <c r="X27" s="37">
        <v>655.04235208537204</v>
      </c>
      <c r="Y27" s="38">
        <v>739.28503101742604</v>
      </c>
      <c r="Z27" s="39">
        <f t="shared" si="3"/>
        <v>638.48688741906199</v>
      </c>
      <c r="AA27" s="40">
        <f t="shared" si="4"/>
        <v>1000.61190730979</v>
      </c>
      <c r="AB27" s="41">
        <f t="shared" si="5"/>
        <v>443.29003218905501</v>
      </c>
      <c r="AD27">
        <v>13</v>
      </c>
    </row>
    <row r="28" spans="1:30" ht="19.899999999999999" customHeight="1" x14ac:dyDescent="0.25">
      <c r="A28" s="29">
        <f>'Tabla de datos'!A22+AD28</f>
        <v>45504.583333333299</v>
      </c>
      <c r="B28" s="30" cm="1">
        <f t="array" ref="B28:Y28">TRANSPOSE('Tabla de datos'!O206:O229)</f>
        <v>802.76222024245203</v>
      </c>
      <c r="C28" s="31">
        <v>838.69465571296303</v>
      </c>
      <c r="D28" s="31">
        <v>810.12331329276503</v>
      </c>
      <c r="E28" s="31">
        <v>796.37916330966198</v>
      </c>
      <c r="F28" s="31">
        <v>687.26853337256102</v>
      </c>
      <c r="G28" s="31">
        <v>757.56380578145695</v>
      </c>
      <c r="H28" s="31">
        <v>780.38670971674105</v>
      </c>
      <c r="I28" s="31">
        <v>649.853183990106</v>
      </c>
      <c r="J28" s="31">
        <v>533.01491216623401</v>
      </c>
      <c r="K28" s="31">
        <v>505.35198334167001</v>
      </c>
      <c r="L28" s="31">
        <v>502.20007558674502</v>
      </c>
      <c r="M28" s="31">
        <v>523.41994385767998</v>
      </c>
      <c r="N28" s="31">
        <v>552.64502801712797</v>
      </c>
      <c r="O28" s="31">
        <v>592.50518141657403</v>
      </c>
      <c r="P28" s="31">
        <v>713.21002244127396</v>
      </c>
      <c r="Q28" s="31">
        <v>655.56429197808598</v>
      </c>
      <c r="R28" s="31">
        <v>721.25623316997905</v>
      </c>
      <c r="S28" s="31">
        <v>703.091053046924</v>
      </c>
      <c r="T28" s="31">
        <v>742.97513918826905</v>
      </c>
      <c r="U28" s="31">
        <v>696.560048255119</v>
      </c>
      <c r="V28" s="31">
        <v>569.21083681909101</v>
      </c>
      <c r="W28" s="31">
        <v>601.44469032497602</v>
      </c>
      <c r="X28" s="31">
        <v>750.28573300806795</v>
      </c>
      <c r="Y28" s="32">
        <v>616.70702352387605</v>
      </c>
      <c r="Z28" s="39">
        <f t="shared" si="3"/>
        <v>670.93640756501668</v>
      </c>
      <c r="AA28" s="40">
        <f t="shared" si="4"/>
        <v>838.69465571296303</v>
      </c>
      <c r="AB28" s="41">
        <f t="shared" si="5"/>
        <v>502.20007558674502</v>
      </c>
      <c r="AD28">
        <v>14</v>
      </c>
    </row>
    <row r="29" spans="1:30" ht="19.899999999999999" customHeight="1" x14ac:dyDescent="0.25">
      <c r="A29" s="42" t="s">
        <v>60</v>
      </c>
      <c r="B29" s="43">
        <f t="shared" ref="B29:Y29" si="6">AVERAGE(B14:B22)</f>
        <v>454.78697277595376</v>
      </c>
      <c r="C29" s="44">
        <f t="shared" si="6"/>
        <v>421.92568955115235</v>
      </c>
      <c r="D29" s="44">
        <f t="shared" si="6"/>
        <v>402.56022071328698</v>
      </c>
      <c r="E29" s="44">
        <f t="shared" si="6"/>
        <v>433.70087848073916</v>
      </c>
      <c r="F29" s="44">
        <f t="shared" si="6"/>
        <v>421.00651194720018</v>
      </c>
      <c r="G29" s="44">
        <f t="shared" si="6"/>
        <v>428.65030653513236</v>
      </c>
      <c r="H29" s="44">
        <f t="shared" si="6"/>
        <v>499.21850889962815</v>
      </c>
      <c r="I29" s="44">
        <f t="shared" si="6"/>
        <v>562.93694677917517</v>
      </c>
      <c r="J29" s="44">
        <f t="shared" si="6"/>
        <v>603.1123991031335</v>
      </c>
      <c r="K29" s="44">
        <f t="shared" si="6"/>
        <v>594.97109357753595</v>
      </c>
      <c r="L29" s="44">
        <f t="shared" si="6"/>
        <v>561.77816184111964</v>
      </c>
      <c r="M29" s="44">
        <f t="shared" si="6"/>
        <v>486.90997989830453</v>
      </c>
      <c r="N29" s="44">
        <f t="shared" si="6"/>
        <v>447.41965797615154</v>
      </c>
      <c r="O29" s="44">
        <f t="shared" si="6"/>
        <v>404.43542292839038</v>
      </c>
      <c r="P29" s="44">
        <f t="shared" si="6"/>
        <v>382.17656066303732</v>
      </c>
      <c r="Q29" s="44">
        <f t="shared" si="6"/>
        <v>357.82011635115293</v>
      </c>
      <c r="R29" s="44">
        <f t="shared" si="6"/>
        <v>374.66231587734779</v>
      </c>
      <c r="S29" s="44">
        <f t="shared" si="6"/>
        <v>406.93633720150814</v>
      </c>
      <c r="T29" s="44">
        <f t="shared" si="6"/>
        <v>446.21013206271346</v>
      </c>
      <c r="U29" s="44">
        <f t="shared" si="6"/>
        <v>487.10200166371919</v>
      </c>
      <c r="V29" s="44">
        <f t="shared" si="6"/>
        <v>517.47482683779469</v>
      </c>
      <c r="W29" s="44">
        <f t="shared" si="6"/>
        <v>523.68403104048798</v>
      </c>
      <c r="X29" s="44">
        <f t="shared" si="6"/>
        <v>590.2604403627023</v>
      </c>
      <c r="Y29" s="45">
        <f t="shared" si="6"/>
        <v>594.43936937938838</v>
      </c>
      <c r="Z29" s="46"/>
      <c r="AA29" s="46"/>
      <c r="AB29" s="47"/>
    </row>
    <row r="30" spans="1:30" ht="19.899999999999999" customHeight="1" x14ac:dyDescent="0.25">
      <c r="A30" s="48" t="s">
        <v>61</v>
      </c>
      <c r="B30" s="39">
        <f t="shared" ref="B30:Y30" si="7">MAX(B14:B22)</f>
        <v>738.82412534209095</v>
      </c>
      <c r="C30" s="40">
        <f t="shared" si="7"/>
        <v>698.71479660114801</v>
      </c>
      <c r="D30" s="40">
        <f t="shared" si="7"/>
        <v>703.33152557318499</v>
      </c>
      <c r="E30" s="40">
        <f t="shared" si="7"/>
        <v>647.23844605455702</v>
      </c>
      <c r="F30" s="40">
        <f t="shared" si="7"/>
        <v>655.04235208537204</v>
      </c>
      <c r="G30" s="40">
        <f t="shared" si="7"/>
        <v>739.28503101742604</v>
      </c>
      <c r="H30" s="40">
        <f t="shared" si="7"/>
        <v>802.76222024245203</v>
      </c>
      <c r="I30" s="40">
        <f t="shared" si="7"/>
        <v>988.96902916329896</v>
      </c>
      <c r="J30" s="40">
        <f t="shared" si="7"/>
        <v>880.74585735882999</v>
      </c>
      <c r="K30" s="40">
        <f t="shared" si="7"/>
        <v>905.18725590657903</v>
      </c>
      <c r="L30" s="40">
        <f t="shared" si="7"/>
        <v>1000.61190730979</v>
      </c>
      <c r="M30" s="40">
        <f t="shared" si="7"/>
        <v>822.12403746047403</v>
      </c>
      <c r="N30" s="40">
        <f t="shared" si="7"/>
        <v>780.38670971674105</v>
      </c>
      <c r="O30" s="40">
        <f t="shared" si="7"/>
        <v>649.853183990106</v>
      </c>
      <c r="P30" s="40">
        <f t="shared" si="7"/>
        <v>533.01491216623401</v>
      </c>
      <c r="Q30" s="40">
        <f t="shared" si="7"/>
        <v>505.35198334167001</v>
      </c>
      <c r="R30" s="40">
        <f t="shared" si="7"/>
        <v>502.20007558674502</v>
      </c>
      <c r="S30" s="40">
        <f t="shared" si="7"/>
        <v>523.41994385767998</v>
      </c>
      <c r="T30" s="40">
        <f t="shared" si="7"/>
        <v>596.77356875771295</v>
      </c>
      <c r="U30" s="40">
        <f t="shared" si="7"/>
        <v>643.43096438875295</v>
      </c>
      <c r="V30" s="40">
        <f t="shared" si="7"/>
        <v>713.21002244127396</v>
      </c>
      <c r="W30" s="40">
        <f t="shared" si="7"/>
        <v>766.94028762329401</v>
      </c>
      <c r="X30" s="40">
        <f t="shared" si="7"/>
        <v>1105.3099809007199</v>
      </c>
      <c r="Y30" s="41">
        <f t="shared" si="7"/>
        <v>1095.76173296869</v>
      </c>
      <c r="Z30" s="46"/>
      <c r="AA30" s="47"/>
      <c r="AB30" s="47"/>
    </row>
    <row r="31" spans="1:30" ht="19.899999999999999" customHeight="1" thickBot="1" x14ac:dyDescent="0.3">
      <c r="A31" s="49" t="s">
        <v>62</v>
      </c>
      <c r="B31" s="50">
        <f t="shared" ref="B31:Y31" si="8">MIN(B14:B22)</f>
        <v>324.96518210998101</v>
      </c>
      <c r="C31" s="51">
        <f t="shared" si="8"/>
        <v>319.35232432558797</v>
      </c>
      <c r="D31" s="51">
        <f t="shared" si="8"/>
        <v>289.48975895009397</v>
      </c>
      <c r="E31" s="51">
        <f t="shared" si="8"/>
        <v>292.27328569693202</v>
      </c>
      <c r="F31" s="51">
        <f t="shared" si="8"/>
        <v>265.93307027753298</v>
      </c>
      <c r="G31" s="51">
        <f t="shared" si="8"/>
        <v>285.64219852991198</v>
      </c>
      <c r="H31" s="51">
        <f t="shared" si="8"/>
        <v>329.44827706385399</v>
      </c>
      <c r="I31" s="51">
        <f t="shared" si="8"/>
        <v>352.86858346080601</v>
      </c>
      <c r="J31" s="51">
        <f t="shared" si="8"/>
        <v>348.23857124446101</v>
      </c>
      <c r="K31" s="51">
        <f t="shared" si="8"/>
        <v>394.27188341448999</v>
      </c>
      <c r="L31" s="51">
        <f t="shared" si="8"/>
        <v>391.81562832482001</v>
      </c>
      <c r="M31" s="51">
        <f t="shared" si="8"/>
        <v>325.12366495586002</v>
      </c>
      <c r="N31" s="51">
        <f t="shared" si="8"/>
        <v>304.63471865403301</v>
      </c>
      <c r="O31" s="51">
        <f t="shared" si="8"/>
        <v>283.71841831982198</v>
      </c>
      <c r="P31" s="51">
        <f t="shared" si="8"/>
        <v>271.44962454069503</v>
      </c>
      <c r="Q31" s="51">
        <f t="shared" si="8"/>
        <v>261.69136393573598</v>
      </c>
      <c r="R31" s="51">
        <f t="shared" si="8"/>
        <v>271.22346585528197</v>
      </c>
      <c r="S31" s="51">
        <f t="shared" si="8"/>
        <v>320.397234707557</v>
      </c>
      <c r="T31" s="51">
        <f t="shared" si="8"/>
        <v>338.73418092079902</v>
      </c>
      <c r="U31" s="51">
        <f t="shared" si="8"/>
        <v>372.03012141767101</v>
      </c>
      <c r="V31" s="51">
        <f t="shared" si="8"/>
        <v>364.67853275768101</v>
      </c>
      <c r="W31" s="51">
        <f t="shared" si="8"/>
        <v>343.30888445610401</v>
      </c>
      <c r="X31" s="51">
        <f t="shared" si="8"/>
        <v>317.05821642505498</v>
      </c>
      <c r="Y31" s="52">
        <f t="shared" si="8"/>
        <v>326.891825088242</v>
      </c>
      <c r="Z31" s="46"/>
      <c r="AA31" s="47"/>
      <c r="AB31" s="47"/>
    </row>
    <row r="32" spans="1:30" x14ac:dyDescent="0.25">
      <c r="A32" s="63" t="s">
        <v>63</v>
      </c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</row>
    <row r="33" spans="1:28" x14ac:dyDescent="0.25">
      <c r="A33" s="16" t="s">
        <v>64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</sheetData>
  <mergeCells count="5">
    <mergeCell ref="A1:AB1"/>
    <mergeCell ref="F10:G10"/>
    <mergeCell ref="F11:G11"/>
    <mergeCell ref="F12:G12"/>
    <mergeCell ref="A32:AB32"/>
  </mergeCells>
  <pageMargins left="0.15" right="0.15" top="0.75" bottom="0.75" header="0.3" footer="0.3"/>
  <pageSetup paperSize="9" scale="73" fitToHeight="0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9CB46-FCA0-49C4-8BCC-701910BA0186}">
  <sheetPr>
    <pageSetUpPr fitToPage="1"/>
  </sheetPr>
  <dimension ref="A1:AD33"/>
  <sheetViews>
    <sheetView tabSelected="1" topLeftCell="A4" workbookViewId="0">
      <selection activeCell="A29" sqref="A29"/>
    </sheetView>
  </sheetViews>
  <sheetFormatPr defaultColWidth="11.42578125" defaultRowHeight="15" x14ac:dyDescent="0.25"/>
  <cols>
    <col min="1" max="1" width="11.85546875" customWidth="1"/>
    <col min="2" max="5" width="6.7109375" customWidth="1"/>
    <col min="6" max="6" width="6.5703125" customWidth="1"/>
    <col min="7" max="7" width="6" bestFit="1" customWidth="1"/>
    <col min="8" max="9" width="6.7109375" customWidth="1"/>
    <col min="10" max="11" width="7.140625" bestFit="1" customWidth="1"/>
    <col min="12" max="20" width="6.7109375" customWidth="1"/>
    <col min="21" max="21" width="7.140625" customWidth="1"/>
    <col min="22" max="26" width="6.7109375" customWidth="1"/>
    <col min="27" max="27" width="7.140625" bestFit="1" customWidth="1"/>
    <col min="28" max="28" width="6" bestFit="1" customWidth="1"/>
  </cols>
  <sheetData>
    <row r="1" spans="1:30" x14ac:dyDescent="0.25">
      <c r="A1" s="62" t="s">
        <v>89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</row>
    <row r="2" spans="1:30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4" spans="1:30" x14ac:dyDescent="0.25">
      <c r="A4" s="11" t="s">
        <v>38</v>
      </c>
      <c r="E4" s="12" t="s">
        <v>39</v>
      </c>
      <c r="F4" s="13" t="s">
        <v>40</v>
      </c>
      <c r="Q4" s="11" t="s">
        <v>41</v>
      </c>
      <c r="R4" s="11"/>
      <c r="U4" s="13" t="str">
        <f>": "&amp;'Tabla de datos'!B3</f>
        <v>: 17 al 31 de julio</v>
      </c>
    </row>
    <row r="5" spans="1:30" x14ac:dyDescent="0.25">
      <c r="A5" s="11" t="s">
        <v>42</v>
      </c>
      <c r="E5" s="12" t="s">
        <v>39</v>
      </c>
      <c r="F5" s="13" t="str">
        <f>'Tabla de datos'!B1</f>
        <v>EMCA-02</v>
      </c>
      <c r="Q5" s="11" t="s">
        <v>43</v>
      </c>
      <c r="R5" s="11"/>
      <c r="U5" t="s">
        <v>44</v>
      </c>
    </row>
    <row r="6" spans="1:30" x14ac:dyDescent="0.25">
      <c r="A6" s="11" t="s">
        <v>45</v>
      </c>
      <c r="E6" s="12" t="s">
        <v>39</v>
      </c>
      <c r="F6" t="str">
        <f>'Tabla de datos'!B2</f>
        <v>IESTP - FRANCISCO DE PAULA GONZALES VIGIL</v>
      </c>
      <c r="Q6" s="11" t="s">
        <v>46</v>
      </c>
      <c r="R6" s="11"/>
      <c r="U6" s="13" t="s">
        <v>47</v>
      </c>
    </row>
    <row r="7" spans="1:30" x14ac:dyDescent="0.25">
      <c r="A7" s="11" t="s">
        <v>48</v>
      </c>
      <c r="E7" s="12" t="s">
        <v>39</v>
      </c>
      <c r="F7" t="s">
        <v>36</v>
      </c>
      <c r="Q7" s="11" t="s">
        <v>49</v>
      </c>
      <c r="R7" s="11"/>
      <c r="U7" s="13" t="s">
        <v>50</v>
      </c>
    </row>
    <row r="8" spans="1:30" x14ac:dyDescent="0.25">
      <c r="A8" s="11" t="s">
        <v>51</v>
      </c>
      <c r="E8" s="12" t="s">
        <v>39</v>
      </c>
      <c r="F8" s="22" t="s">
        <v>98</v>
      </c>
      <c r="Q8" s="11" t="s">
        <v>52</v>
      </c>
      <c r="R8" s="11"/>
      <c r="U8" s="13" t="s">
        <v>82</v>
      </c>
    </row>
    <row r="9" spans="1:30" x14ac:dyDescent="0.25">
      <c r="A9" s="11" t="s">
        <v>54</v>
      </c>
      <c r="E9" s="12"/>
      <c r="Q9" s="11" t="s">
        <v>55</v>
      </c>
      <c r="R9" s="11"/>
      <c r="U9" s="13" t="s">
        <v>84</v>
      </c>
    </row>
    <row r="10" spans="1:30" x14ac:dyDescent="0.25">
      <c r="C10" s="11" t="s">
        <v>57</v>
      </c>
      <c r="E10" s="12" t="s">
        <v>39</v>
      </c>
      <c r="F10" s="60">
        <f>Temp!F10</f>
        <v>368367</v>
      </c>
      <c r="G10" s="60"/>
      <c r="Q10" s="11"/>
      <c r="R10" s="11"/>
      <c r="U10" s="13"/>
    </row>
    <row r="11" spans="1:30" ht="15.75" x14ac:dyDescent="0.25">
      <c r="C11" s="11" t="s">
        <v>58</v>
      </c>
      <c r="E11" s="12" t="s">
        <v>39</v>
      </c>
      <c r="F11" s="60">
        <f>Temp!F11</f>
        <v>8010120</v>
      </c>
      <c r="G11" s="60"/>
      <c r="I11" s="14"/>
      <c r="J11" s="15"/>
      <c r="K11" s="15"/>
      <c r="L11" s="15"/>
      <c r="M11" s="15"/>
    </row>
    <row r="12" spans="1:30" ht="15.75" thickBot="1" x14ac:dyDescent="0.3">
      <c r="A12" s="11"/>
      <c r="C12" s="11"/>
      <c r="E12" s="12"/>
      <c r="F12" s="60"/>
      <c r="G12" s="60"/>
      <c r="J12">
        <v>12</v>
      </c>
      <c r="Q12" s="11"/>
      <c r="R12" s="11"/>
      <c r="U12" s="13"/>
    </row>
    <row r="13" spans="1:30" ht="19.899999999999999" customHeight="1" thickBot="1" x14ac:dyDescent="0.3">
      <c r="A13" s="24"/>
      <c r="B13" s="25">
        <f t="array" ref="B13:Y13">TRANSPOSE([1]DATA!B11:B34)</f>
        <v>4.0000000000000702</v>
      </c>
      <c r="C13" s="25">
        <v>4.0416666666667398</v>
      </c>
      <c r="D13" s="25">
        <v>4.0833333333334103</v>
      </c>
      <c r="E13" s="25">
        <v>4.1250000000000702</v>
      </c>
      <c r="F13" s="25">
        <v>4.1666666666667398</v>
      </c>
      <c r="G13" s="25">
        <v>4.2083333333334103</v>
      </c>
      <c r="H13" s="25">
        <v>4.2500000000000702</v>
      </c>
      <c r="I13" s="25">
        <v>4.2916666666667398</v>
      </c>
      <c r="J13" s="25">
        <v>4.3333333333334103</v>
      </c>
      <c r="K13" s="25">
        <v>4.3750000000000702</v>
      </c>
      <c r="L13" s="25">
        <v>4.4166666666667398</v>
      </c>
      <c r="M13" s="25">
        <v>4.4583333333334103</v>
      </c>
      <c r="N13" s="25">
        <v>4.5000000000000702</v>
      </c>
      <c r="O13" s="25">
        <v>4.5416666666667398</v>
      </c>
      <c r="P13" s="25">
        <v>4.5833333333334103</v>
      </c>
      <c r="Q13" s="25">
        <v>4.6250000000000702</v>
      </c>
      <c r="R13" s="25">
        <v>4.6666666666667398</v>
      </c>
      <c r="S13" s="25">
        <v>4.7083333333334103</v>
      </c>
      <c r="T13" s="25">
        <v>4.7500000000000702</v>
      </c>
      <c r="U13" s="25">
        <v>4.7916666666667398</v>
      </c>
      <c r="V13" s="25">
        <v>4.8333333333334103</v>
      </c>
      <c r="W13" s="25">
        <v>4.8750000000000702</v>
      </c>
      <c r="X13" s="25">
        <v>4.9166666666667398</v>
      </c>
      <c r="Y13" s="25">
        <v>4.9583333333334103</v>
      </c>
      <c r="Z13" s="26" t="s">
        <v>60</v>
      </c>
      <c r="AA13" s="27" t="s">
        <v>61</v>
      </c>
      <c r="AB13" s="28" t="s">
        <v>62</v>
      </c>
    </row>
    <row r="14" spans="1:30" ht="19.899999999999999" customHeight="1" thickBot="1" x14ac:dyDescent="0.3">
      <c r="A14" s="29">
        <f>'Tabla de datos'!A8+AD14</f>
        <v>45490</v>
      </c>
      <c r="B14" s="30" t="s">
        <v>90</v>
      </c>
      <c r="C14" s="31" t="s">
        <v>90</v>
      </c>
      <c r="D14" s="31" t="s">
        <v>90</v>
      </c>
      <c r="E14" s="31" t="s">
        <v>90</v>
      </c>
      <c r="F14" s="31" t="s">
        <v>90</v>
      </c>
      <c r="G14" s="31" cm="1">
        <f t="array" ref="G14:Y14">TRANSPOSE('Tabla de datos'!Q13:Q31)</f>
        <v>330.44946343330901</v>
      </c>
      <c r="H14" s="31">
        <v>317.28931815684001</v>
      </c>
      <c r="I14" s="31">
        <v>333.12670514056498</v>
      </c>
      <c r="J14" s="31">
        <v>334.04875982652698</v>
      </c>
      <c r="K14" s="31">
        <v>346.49797956955501</v>
      </c>
      <c r="L14" s="31">
        <v>361.06195478727801</v>
      </c>
      <c r="M14" s="31">
        <v>364.633859260392</v>
      </c>
      <c r="N14" s="31">
        <v>364.01346877031898</v>
      </c>
      <c r="O14" s="31">
        <v>359.20891357866299</v>
      </c>
      <c r="P14" s="31">
        <v>351.95908201326802</v>
      </c>
      <c r="Q14" s="31">
        <v>341.267959772506</v>
      </c>
      <c r="R14" s="31">
        <v>325.32710757584601</v>
      </c>
      <c r="S14" s="31">
        <v>311.093667571004</v>
      </c>
      <c r="T14" s="31">
        <v>305.91230051900101</v>
      </c>
      <c r="U14" s="31">
        <v>311.775607576727</v>
      </c>
      <c r="V14" s="31">
        <v>319.28108433968299</v>
      </c>
      <c r="W14" s="31">
        <v>326.72989260671801</v>
      </c>
      <c r="X14" s="31">
        <v>332.43096659226302</v>
      </c>
      <c r="Y14" s="32">
        <v>339.87499403645501</v>
      </c>
      <c r="Z14" s="33">
        <f t="shared" ref="Z14:Z22" si="0">AVERAGE(B14:Y14)</f>
        <v>335.57805711194305</v>
      </c>
      <c r="AA14" s="34">
        <f t="shared" ref="AA14:AA22" si="1">MAX(B14:Y14)</f>
        <v>364.633859260392</v>
      </c>
      <c r="AB14" s="35">
        <f t="shared" ref="AB14:AB22" si="2">MIN(B14:Y14 )</f>
        <v>305.91230051900101</v>
      </c>
      <c r="AD14">
        <v>0</v>
      </c>
    </row>
    <row r="15" spans="1:30" ht="19.899999999999999" customHeight="1" thickBot="1" x14ac:dyDescent="0.3">
      <c r="A15" s="29">
        <f>'Tabla de datos'!A9+AD15</f>
        <v>45491.041666666701</v>
      </c>
      <c r="B15" s="36" cm="1">
        <f t="array" ref="B15:Y15">TRANSPOSE('Tabla de datos'!Q32:Q55)</f>
        <v>345.326305813028</v>
      </c>
      <c r="C15" s="37">
        <v>342.62910584034898</v>
      </c>
      <c r="D15" s="37">
        <v>333.08486578376301</v>
      </c>
      <c r="E15" s="37">
        <v>323.115261318671</v>
      </c>
      <c r="F15" s="37">
        <v>310.77207850865199</v>
      </c>
      <c r="G15" s="37">
        <v>303.56374276787801</v>
      </c>
      <c r="H15" s="37">
        <v>308.460393211557</v>
      </c>
      <c r="I15" s="37">
        <v>336.74490057498298</v>
      </c>
      <c r="J15" s="37">
        <v>405.35447488862798</v>
      </c>
      <c r="K15" s="37">
        <v>427.41770034853897</v>
      </c>
      <c r="L15" s="37">
        <v>462.70406629849401</v>
      </c>
      <c r="M15" s="37">
        <v>474.00472913796602</v>
      </c>
      <c r="N15" s="37">
        <v>484.800571438379</v>
      </c>
      <c r="O15" s="37">
        <v>497.615638639662</v>
      </c>
      <c r="P15" s="37">
        <v>489.63734708578602</v>
      </c>
      <c r="Q15" s="37">
        <v>453.20278207829602</v>
      </c>
      <c r="R15" s="37">
        <v>377.012483140352</v>
      </c>
      <c r="S15" s="37">
        <v>355.07987147818801</v>
      </c>
      <c r="T15" s="37">
        <v>325.94905827457097</v>
      </c>
      <c r="U15" s="37">
        <v>332.923835074213</v>
      </c>
      <c r="V15" s="37">
        <v>372.14198408390502</v>
      </c>
      <c r="W15" s="37">
        <v>419.489178019294</v>
      </c>
      <c r="X15" s="37">
        <v>521.10228968895001</v>
      </c>
      <c r="Y15" s="38">
        <v>625.36108581807002</v>
      </c>
      <c r="Z15" s="39">
        <f t="shared" si="0"/>
        <v>401.14557288800734</v>
      </c>
      <c r="AA15" s="40">
        <f t="shared" si="1"/>
        <v>625.36108581807002</v>
      </c>
      <c r="AB15" s="41">
        <f t="shared" si="2"/>
        <v>303.56374276787801</v>
      </c>
      <c r="AD15">
        <v>1</v>
      </c>
    </row>
    <row r="16" spans="1:30" ht="19.899999999999999" customHeight="1" thickBot="1" x14ac:dyDescent="0.3">
      <c r="A16" s="29">
        <f>'Tabla de datos'!A10+AD16</f>
        <v>45492.083333333299</v>
      </c>
      <c r="B16" s="36" cm="1">
        <f t="array" ref="B16:Y16">TRANSPOSE('Tabla de datos'!Q56:Q79)</f>
        <v>632.07880034990706</v>
      </c>
      <c r="C16" s="37">
        <v>635.25133434949601</v>
      </c>
      <c r="D16" s="37">
        <v>638.26690277033504</v>
      </c>
      <c r="E16" s="37">
        <v>659.684459497234</v>
      </c>
      <c r="F16" s="37">
        <v>624.55208184713103</v>
      </c>
      <c r="G16" s="37">
        <v>567.40109497904405</v>
      </c>
      <c r="H16" s="37">
        <v>493.90285734491403</v>
      </c>
      <c r="I16" s="37">
        <v>424.83284971268301</v>
      </c>
      <c r="J16" s="37">
        <v>458.47122022418301</v>
      </c>
      <c r="K16" s="37">
        <v>515.47179725263095</v>
      </c>
      <c r="L16" s="37">
        <v>548.72880410239395</v>
      </c>
      <c r="M16" s="37">
        <v>527.35204182191501</v>
      </c>
      <c r="N16" s="37">
        <v>541.64524211230002</v>
      </c>
      <c r="O16" s="37">
        <v>550.05438027572802</v>
      </c>
      <c r="P16" s="37">
        <v>529.74149421634195</v>
      </c>
      <c r="Q16" s="37">
        <v>500.59636717187601</v>
      </c>
      <c r="R16" s="37">
        <v>467.847601869134</v>
      </c>
      <c r="S16" s="37">
        <v>414.036978784589</v>
      </c>
      <c r="T16" s="37">
        <v>383.79684291518203</v>
      </c>
      <c r="U16" s="37">
        <v>386.50287452766503</v>
      </c>
      <c r="V16" s="37">
        <v>382.18176931068001</v>
      </c>
      <c r="W16" s="37">
        <v>392.49453379628301</v>
      </c>
      <c r="X16" s="37">
        <v>411.11111520434901</v>
      </c>
      <c r="Y16" s="38">
        <v>430.22045058363699</v>
      </c>
      <c r="Z16" s="39">
        <f t="shared" si="0"/>
        <v>504.84266229248465</v>
      </c>
      <c r="AA16" s="40">
        <f t="shared" si="1"/>
        <v>659.684459497234</v>
      </c>
      <c r="AB16" s="41">
        <f t="shared" si="2"/>
        <v>382.18176931068001</v>
      </c>
      <c r="AD16">
        <v>2</v>
      </c>
    </row>
    <row r="17" spans="1:30" ht="19.899999999999999" customHeight="1" thickBot="1" x14ac:dyDescent="0.3">
      <c r="A17" s="29">
        <f>'Tabla de datos'!A11+AD17</f>
        <v>45493.125</v>
      </c>
      <c r="B17" s="36" cm="1">
        <f t="array" ref="B17:Y17">TRANSPOSE('Tabla de datos'!Q80:Q103)</f>
        <v>438.81984831962899</v>
      </c>
      <c r="C17" s="37">
        <v>434.23335017946403</v>
      </c>
      <c r="D17" s="37">
        <v>427.07298011937502</v>
      </c>
      <c r="E17" s="37">
        <v>408.96693047286698</v>
      </c>
      <c r="F17" s="37">
        <v>397.55844147028102</v>
      </c>
      <c r="G17" s="37">
        <v>384.52521702061898</v>
      </c>
      <c r="H17" s="37">
        <v>369.120189142296</v>
      </c>
      <c r="I17" s="37">
        <v>357.25747902805199</v>
      </c>
      <c r="J17" s="37">
        <v>351.91639813985699</v>
      </c>
      <c r="K17" s="37">
        <v>361.37270827210801</v>
      </c>
      <c r="L17" s="37">
        <v>381.35733501930599</v>
      </c>
      <c r="M17" s="37">
        <v>395.741671534376</v>
      </c>
      <c r="N17" s="37">
        <v>401.185354033777</v>
      </c>
      <c r="O17" s="37">
        <v>402.91578288168103</v>
      </c>
      <c r="P17" s="37">
        <v>398.13341414334002</v>
      </c>
      <c r="Q17" s="37">
        <v>395.49488660430097</v>
      </c>
      <c r="R17" s="37">
        <v>399.42748555296498</v>
      </c>
      <c r="S17" s="37">
        <v>400.35347654516198</v>
      </c>
      <c r="T17" s="37">
        <v>396.67756770443998</v>
      </c>
      <c r="U17" s="37">
        <v>403.92144471204199</v>
      </c>
      <c r="V17" s="37">
        <v>407.988722589254</v>
      </c>
      <c r="W17" s="37">
        <v>416.21786420400701</v>
      </c>
      <c r="X17" s="37">
        <v>422.40811370056298</v>
      </c>
      <c r="Y17" s="38">
        <v>427.26766266876098</v>
      </c>
      <c r="Z17" s="39">
        <f t="shared" si="0"/>
        <v>399.16393016910507</v>
      </c>
      <c r="AA17" s="40">
        <f t="shared" si="1"/>
        <v>438.81984831962899</v>
      </c>
      <c r="AB17" s="41">
        <f t="shared" si="2"/>
        <v>351.91639813985699</v>
      </c>
      <c r="AD17">
        <v>3</v>
      </c>
    </row>
    <row r="18" spans="1:30" ht="19.899999999999999" customHeight="1" thickBot="1" x14ac:dyDescent="0.3">
      <c r="A18" s="29">
        <f>'Tabla de datos'!A12+AD18</f>
        <v>45494.166666666701</v>
      </c>
      <c r="B18" s="30" cm="1">
        <f t="array" ref="B18:Y18">TRANSPOSE('Tabla de datos'!Q104:Q127)</f>
        <v>424.453690382437</v>
      </c>
      <c r="C18" s="31">
        <v>415.09243846726298</v>
      </c>
      <c r="D18" s="31">
        <v>400.38114519952302</v>
      </c>
      <c r="E18" s="31">
        <v>380.17239233231197</v>
      </c>
      <c r="F18" s="31">
        <v>363.027388274239</v>
      </c>
      <c r="G18" s="31">
        <v>348.84834086462399</v>
      </c>
      <c r="H18" s="31">
        <v>341.08976676777797</v>
      </c>
      <c r="I18" s="31">
        <v>337.19950816034401</v>
      </c>
      <c r="J18" s="31">
        <v>334.842133083259</v>
      </c>
      <c r="K18" s="31">
        <v>341.279425159026</v>
      </c>
      <c r="L18" s="31">
        <v>347.44511210468499</v>
      </c>
      <c r="M18" s="31">
        <v>350.99266873451398</v>
      </c>
      <c r="N18" s="31">
        <v>352.01729640399998</v>
      </c>
      <c r="O18" s="31">
        <v>349.74878165090502</v>
      </c>
      <c r="P18" s="31">
        <v>346.82649653087799</v>
      </c>
      <c r="Q18" s="31">
        <v>338.11592319301297</v>
      </c>
      <c r="R18" s="31">
        <v>332.64647578008402</v>
      </c>
      <c r="S18" s="31">
        <v>326.39908543086</v>
      </c>
      <c r="T18" s="31">
        <v>322.05125627300998</v>
      </c>
      <c r="U18" s="31">
        <v>330.41161286682501</v>
      </c>
      <c r="V18" s="31">
        <v>337.14329770733099</v>
      </c>
      <c r="W18" s="31">
        <v>351.32462101764099</v>
      </c>
      <c r="X18" s="31">
        <v>368.38086494861</v>
      </c>
      <c r="Y18" s="32">
        <v>383.14046742921602</v>
      </c>
      <c r="Z18" s="39">
        <f t="shared" si="0"/>
        <v>355.12625786509903</v>
      </c>
      <c r="AA18" s="40">
        <f t="shared" si="1"/>
        <v>424.453690382437</v>
      </c>
      <c r="AB18" s="41">
        <f t="shared" si="2"/>
        <v>322.05125627300998</v>
      </c>
      <c r="AD18">
        <v>4</v>
      </c>
    </row>
    <row r="19" spans="1:30" ht="19.899999999999999" customHeight="1" thickBot="1" x14ac:dyDescent="0.3">
      <c r="A19" s="29">
        <f>'Tabla de datos'!A13+AD19</f>
        <v>45495.208333333299</v>
      </c>
      <c r="B19" s="36" cm="1">
        <f t="array" ref="B19:Y19">TRANSPOSE('Tabla de datos'!Q128:Q151)</f>
        <v>395.84186842031801</v>
      </c>
      <c r="C19" s="37">
        <v>399.87479307949297</v>
      </c>
      <c r="D19" s="37">
        <v>401.73559238984899</v>
      </c>
      <c r="E19" s="37">
        <v>398.86722750829898</v>
      </c>
      <c r="F19" s="37">
        <v>403.79440937450801</v>
      </c>
      <c r="G19" s="37">
        <v>404.08426465169799</v>
      </c>
      <c r="H19" s="37">
        <v>402.989613672779</v>
      </c>
      <c r="I19" s="37">
        <v>412.01484817402502</v>
      </c>
      <c r="J19" s="37">
        <v>423.216845708525</v>
      </c>
      <c r="K19" s="37">
        <v>439.343405676359</v>
      </c>
      <c r="L19" s="37">
        <v>444.893597465516</v>
      </c>
      <c r="M19" s="37">
        <v>448.19388249468102</v>
      </c>
      <c r="N19" s="37">
        <v>451.440018263914</v>
      </c>
      <c r="O19" s="37">
        <v>451.19549492069302</v>
      </c>
      <c r="P19" s="37">
        <v>455.08324860597799</v>
      </c>
      <c r="Q19" s="37">
        <v>444.53298887301003</v>
      </c>
      <c r="R19" s="37">
        <v>434.50723121026698</v>
      </c>
      <c r="S19" s="37">
        <v>425.13094976220202</v>
      </c>
      <c r="T19" s="37">
        <v>435.21433494820201</v>
      </c>
      <c r="U19" s="37">
        <v>443.331241736859</v>
      </c>
      <c r="V19" s="37">
        <v>447.38516480055898</v>
      </c>
      <c r="W19" s="37">
        <v>451.23892311382798</v>
      </c>
      <c r="X19" s="37">
        <v>453.404492723538</v>
      </c>
      <c r="Y19" s="38">
        <v>466.10301663263101</v>
      </c>
      <c r="Z19" s="39">
        <f t="shared" si="0"/>
        <v>430.55906059198873</v>
      </c>
      <c r="AA19" s="40">
        <f t="shared" si="1"/>
        <v>466.10301663263101</v>
      </c>
      <c r="AB19" s="41">
        <f t="shared" si="2"/>
        <v>395.84186842031801</v>
      </c>
      <c r="AD19">
        <v>5</v>
      </c>
    </row>
    <row r="20" spans="1:30" ht="19.899999999999999" customHeight="1" thickBot="1" x14ac:dyDescent="0.3">
      <c r="A20" s="29">
        <f>'Tabla de datos'!A14+AD20</f>
        <v>45496.25</v>
      </c>
      <c r="B20" s="36" cm="1">
        <f t="array" ref="B20:Y20">TRANSPOSE('Tabla de datos'!Q152:Q175)</f>
        <v>476.36221872577801</v>
      </c>
      <c r="C20" s="37">
        <v>483.10964879121701</v>
      </c>
      <c r="D20" s="37">
        <v>475.28928184342698</v>
      </c>
      <c r="E20" s="37">
        <v>470.41172606344099</v>
      </c>
      <c r="F20" s="37">
        <v>475.95713702975399</v>
      </c>
      <c r="G20" s="37">
        <v>493.31195336699</v>
      </c>
      <c r="H20" s="37">
        <v>529.06542288536798</v>
      </c>
      <c r="I20" s="37">
        <v>591.13155367951003</v>
      </c>
      <c r="J20" s="37">
        <v>627.02934965516704</v>
      </c>
      <c r="K20" s="37">
        <v>640.29206791515901</v>
      </c>
      <c r="L20" s="37">
        <v>643.79001277260602</v>
      </c>
      <c r="M20" s="37">
        <v>642.86628336726403</v>
      </c>
      <c r="N20" s="37">
        <v>632.03548666749805</v>
      </c>
      <c r="O20" s="37">
        <v>609.72235586020702</v>
      </c>
      <c r="P20" s="37">
        <v>567.14022522957202</v>
      </c>
      <c r="Q20" s="37">
        <v>493.59558212341102</v>
      </c>
      <c r="R20" s="37">
        <v>446.11800341173</v>
      </c>
      <c r="S20" s="37">
        <v>425.70648067505402</v>
      </c>
      <c r="T20" s="37">
        <v>425.49284660038398</v>
      </c>
      <c r="U20" s="37">
        <v>429.41257740612599</v>
      </c>
      <c r="V20" s="37">
        <v>438.49088762923998</v>
      </c>
      <c r="W20" s="37">
        <v>466.31354460383602</v>
      </c>
      <c r="X20" s="37">
        <v>497.31911311263701</v>
      </c>
      <c r="Y20" s="38">
        <v>540.48596414194799</v>
      </c>
      <c r="Z20" s="39">
        <f t="shared" si="0"/>
        <v>521.68540514822178</v>
      </c>
      <c r="AA20" s="40">
        <f t="shared" si="1"/>
        <v>643.79001277260602</v>
      </c>
      <c r="AB20" s="41">
        <f t="shared" si="2"/>
        <v>425.49284660038398</v>
      </c>
      <c r="AD20">
        <v>6</v>
      </c>
    </row>
    <row r="21" spans="1:30" ht="19.899999999999999" customHeight="1" thickBot="1" x14ac:dyDescent="0.3">
      <c r="A21" s="29">
        <f>'Tabla de datos'!A15+AD21</f>
        <v>45497.291666666701</v>
      </c>
      <c r="B21" s="36" cm="1">
        <f t="array" ref="B21:Y21">TRANSPOSE('Tabla de datos'!Q176:Q199)</f>
        <v>582.22154559709804</v>
      </c>
      <c r="C21" s="37">
        <v>596.27939771624597</v>
      </c>
      <c r="D21" s="37">
        <v>600.94618218973199</v>
      </c>
      <c r="E21" s="37">
        <v>612.001348344804</v>
      </c>
      <c r="F21" s="37">
        <v>618.80173962138394</v>
      </c>
      <c r="G21" s="37">
        <v>604.73767529530801</v>
      </c>
      <c r="H21" s="37">
        <v>592.06468727828997</v>
      </c>
      <c r="I21" s="37">
        <v>572.77177689011501</v>
      </c>
      <c r="J21" s="37">
        <v>572.97217066199903</v>
      </c>
      <c r="K21" s="37">
        <v>618.64430168588694</v>
      </c>
      <c r="L21" s="37">
        <v>681.46656112287303</v>
      </c>
      <c r="M21" s="37">
        <v>713.73187645094299</v>
      </c>
      <c r="N21" s="37">
        <v>704.42631969051297</v>
      </c>
      <c r="O21" s="37">
        <v>695.03964639399101</v>
      </c>
      <c r="P21" s="37">
        <v>679.02590811972902</v>
      </c>
      <c r="Q21" s="37">
        <v>661.65212594336799</v>
      </c>
      <c r="R21" s="37">
        <v>627.05628830364401</v>
      </c>
      <c r="S21" s="37">
        <v>574.72296810543105</v>
      </c>
      <c r="T21" s="37">
        <v>524.24317578642194</v>
      </c>
      <c r="U21" s="37">
        <v>501.90654165245701</v>
      </c>
      <c r="V21" s="37">
        <v>522.78197597104497</v>
      </c>
      <c r="W21" s="37">
        <v>537.02712469769995</v>
      </c>
      <c r="X21" s="37">
        <v>565.24292562505195</v>
      </c>
      <c r="Y21" s="38">
        <v>600.42551622885298</v>
      </c>
      <c r="Z21" s="39">
        <f t="shared" si="0"/>
        <v>606.67457414053683</v>
      </c>
      <c r="AA21" s="40">
        <f t="shared" si="1"/>
        <v>713.73187645094299</v>
      </c>
      <c r="AB21" s="41">
        <f t="shared" si="2"/>
        <v>501.90654165245701</v>
      </c>
      <c r="AD21">
        <v>7</v>
      </c>
    </row>
    <row r="22" spans="1:30" ht="19.899999999999999" customHeight="1" thickBot="1" x14ac:dyDescent="0.3">
      <c r="A22" s="29">
        <f>'Tabla de datos'!A16+AD22</f>
        <v>45498.333333333299</v>
      </c>
      <c r="B22" s="30" cm="1">
        <f t="array" ref="B22:Y22">TRANSPOSE('Tabla de datos'!Q200:Q223)</f>
        <v>619.63898480031798</v>
      </c>
      <c r="C22" s="31">
        <v>646.163247585352</v>
      </c>
      <c r="D22" s="31">
        <v>659.48299218728596</v>
      </c>
      <c r="E22" s="31">
        <v>659.95892739551198</v>
      </c>
      <c r="F22" s="31">
        <v>660.63966503860297</v>
      </c>
      <c r="G22" s="31">
        <v>683.39389116549398</v>
      </c>
      <c r="H22" s="31">
        <v>699.72707142598097</v>
      </c>
      <c r="I22" s="31">
        <v>712.80466878227503</v>
      </c>
      <c r="J22" s="31">
        <v>736.89904257248304</v>
      </c>
      <c r="K22" s="31">
        <v>749.10708841104804</v>
      </c>
      <c r="L22" s="31">
        <v>747.09921438596996</v>
      </c>
      <c r="M22" s="31">
        <v>760.88988435183205</v>
      </c>
      <c r="N22" s="31">
        <v>776.55792905575299</v>
      </c>
      <c r="O22" s="31">
        <v>765.37894817733797</v>
      </c>
      <c r="P22" s="31">
        <v>731.66053466781102</v>
      </c>
      <c r="Q22" s="31">
        <v>689.99270062139999</v>
      </c>
      <c r="R22" s="31">
        <v>651.50229590814695</v>
      </c>
      <c r="S22" s="31">
        <v>617.38239347664899</v>
      </c>
      <c r="T22" s="31">
        <v>600.55445530722</v>
      </c>
      <c r="U22" s="31">
        <v>579.92212726160994</v>
      </c>
      <c r="V22" s="31">
        <v>571.525041352176</v>
      </c>
      <c r="W22" s="31">
        <v>572.23892985067403</v>
      </c>
      <c r="X22" s="31">
        <v>595.76909497614201</v>
      </c>
      <c r="Y22" s="32">
        <v>620.48647868929902</v>
      </c>
      <c r="Z22" s="39">
        <f t="shared" si="0"/>
        <v>671.19898364359892</v>
      </c>
      <c r="AA22" s="40">
        <f t="shared" si="1"/>
        <v>776.55792905575299</v>
      </c>
      <c r="AB22" s="41">
        <f t="shared" si="2"/>
        <v>571.525041352176</v>
      </c>
      <c r="AD22">
        <v>8</v>
      </c>
    </row>
    <row r="23" spans="1:30" ht="19.899999999999999" customHeight="1" thickBot="1" x14ac:dyDescent="0.3">
      <c r="A23" s="29">
        <f>'Tabla de datos'!A17+AD23</f>
        <v>45499.375</v>
      </c>
      <c r="B23" s="36" cm="1">
        <f t="array" ref="B23:Y23">TRANSPOSE('Tabla de datos'!Q155:Q178)</f>
        <v>470.41172606344099</v>
      </c>
      <c r="C23" s="37">
        <v>475.95713702975399</v>
      </c>
      <c r="D23" s="37">
        <v>493.31195336699</v>
      </c>
      <c r="E23" s="37">
        <v>529.06542288536798</v>
      </c>
      <c r="F23" s="37">
        <v>591.13155367951003</v>
      </c>
      <c r="G23" s="37">
        <v>627.02934965516704</v>
      </c>
      <c r="H23" s="37">
        <v>640.29206791515901</v>
      </c>
      <c r="I23" s="37">
        <v>643.79001277260602</v>
      </c>
      <c r="J23" s="37">
        <v>642.86628336726403</v>
      </c>
      <c r="K23" s="37">
        <v>632.03548666749805</v>
      </c>
      <c r="L23" s="37">
        <v>609.72235586020702</v>
      </c>
      <c r="M23" s="37">
        <v>567.14022522957202</v>
      </c>
      <c r="N23" s="37">
        <v>493.59558212341102</v>
      </c>
      <c r="O23" s="37">
        <v>446.11800341173</v>
      </c>
      <c r="P23" s="37">
        <v>425.70648067505402</v>
      </c>
      <c r="Q23" s="37">
        <v>425.49284660038398</v>
      </c>
      <c r="R23" s="37">
        <v>429.41257740612599</v>
      </c>
      <c r="S23" s="37">
        <v>438.49088762923998</v>
      </c>
      <c r="T23" s="37">
        <v>466.31354460383602</v>
      </c>
      <c r="U23" s="37">
        <v>497.31911311263701</v>
      </c>
      <c r="V23" s="37">
        <v>540.48596414194799</v>
      </c>
      <c r="W23" s="37">
        <v>582.22154559709804</v>
      </c>
      <c r="X23" s="37">
        <v>596.27939771624597</v>
      </c>
      <c r="Y23" s="38">
        <v>600.94618218973199</v>
      </c>
      <c r="Z23" s="39">
        <f t="shared" ref="Z23:Z28" si="3">AVERAGE(B23:Y23)</f>
        <v>536.0473208208324</v>
      </c>
      <c r="AA23" s="40">
        <f t="shared" ref="AA23:AA28" si="4">MAX(B23:Y23)</f>
        <v>643.79001277260602</v>
      </c>
      <c r="AB23" s="41">
        <f t="shared" ref="AB23:AB28" si="5">MIN(B23:Y23 )</f>
        <v>425.49284660038398</v>
      </c>
      <c r="AD23">
        <v>9</v>
      </c>
    </row>
    <row r="24" spans="1:30" ht="19.899999999999999" customHeight="1" thickBot="1" x14ac:dyDescent="0.3">
      <c r="A24" s="29">
        <f>'Tabla de datos'!A18+AD24</f>
        <v>45500.416666666701</v>
      </c>
      <c r="B24" s="36" cm="1">
        <f t="array" ref="B24:Y24">TRANSPOSE('Tabla de datos'!Q179:Q202)</f>
        <v>612.001348344804</v>
      </c>
      <c r="C24" s="37">
        <v>618.80173962138394</v>
      </c>
      <c r="D24" s="37">
        <v>604.73767529530801</v>
      </c>
      <c r="E24" s="37">
        <v>592.06468727828997</v>
      </c>
      <c r="F24" s="37">
        <v>572.77177689011501</v>
      </c>
      <c r="G24" s="37">
        <v>572.97217066199903</v>
      </c>
      <c r="H24" s="37">
        <v>618.64430168588694</v>
      </c>
      <c r="I24" s="37">
        <v>681.46656112287303</v>
      </c>
      <c r="J24" s="37">
        <v>713.73187645094299</v>
      </c>
      <c r="K24" s="37">
        <v>704.42631969051297</v>
      </c>
      <c r="L24" s="37">
        <v>695.03964639399101</v>
      </c>
      <c r="M24" s="37">
        <v>679.02590811972902</v>
      </c>
      <c r="N24" s="37">
        <v>661.65212594336799</v>
      </c>
      <c r="O24" s="37">
        <v>627.05628830364401</v>
      </c>
      <c r="P24" s="37">
        <v>574.72296810543105</v>
      </c>
      <c r="Q24" s="37">
        <v>524.24317578642194</v>
      </c>
      <c r="R24" s="37">
        <v>501.90654165245701</v>
      </c>
      <c r="S24" s="37">
        <v>522.78197597104497</v>
      </c>
      <c r="T24" s="37">
        <v>537.02712469769995</v>
      </c>
      <c r="U24" s="37">
        <v>565.24292562505195</v>
      </c>
      <c r="V24" s="37">
        <v>600.42551622885298</v>
      </c>
      <c r="W24" s="37">
        <v>619.63898480031798</v>
      </c>
      <c r="X24" s="37">
        <v>646.163247585352</v>
      </c>
      <c r="Y24" s="38">
        <v>659.48299218728596</v>
      </c>
      <c r="Z24" s="39">
        <f t="shared" si="3"/>
        <v>612.75116160178175</v>
      </c>
      <c r="AA24" s="40">
        <f t="shared" si="4"/>
        <v>713.73187645094299</v>
      </c>
      <c r="AB24" s="41">
        <f t="shared" si="5"/>
        <v>501.90654165245701</v>
      </c>
      <c r="AD24">
        <v>10</v>
      </c>
    </row>
    <row r="25" spans="1:30" ht="19.899999999999999" customHeight="1" thickBot="1" x14ac:dyDescent="0.3">
      <c r="A25" s="29">
        <f>'Tabla de datos'!A19+AD25</f>
        <v>45501.458333333299</v>
      </c>
      <c r="B25" s="30" cm="1">
        <f t="array" ref="B25:Y25">TRANSPOSE('Tabla de datos'!Q203:Q226)</f>
        <v>659.95892739551198</v>
      </c>
      <c r="C25" s="31">
        <v>660.63966503860297</v>
      </c>
      <c r="D25" s="31">
        <v>683.39389116549398</v>
      </c>
      <c r="E25" s="31">
        <v>699.72707142598097</v>
      </c>
      <c r="F25" s="31">
        <v>712.80466878227503</v>
      </c>
      <c r="G25" s="31">
        <v>736.89904257248304</v>
      </c>
      <c r="H25" s="31">
        <v>749.10708841104804</v>
      </c>
      <c r="I25" s="31">
        <v>747.09921438596996</v>
      </c>
      <c r="J25" s="31">
        <v>760.88988435183205</v>
      </c>
      <c r="K25" s="31">
        <v>776.55792905575299</v>
      </c>
      <c r="L25" s="31">
        <v>765.37894817733797</v>
      </c>
      <c r="M25" s="31">
        <v>731.66053466781102</v>
      </c>
      <c r="N25" s="31">
        <v>689.99270062139999</v>
      </c>
      <c r="O25" s="31">
        <v>651.50229590814695</v>
      </c>
      <c r="P25" s="31">
        <v>617.38239347664899</v>
      </c>
      <c r="Q25" s="31">
        <v>600.55445530722</v>
      </c>
      <c r="R25" s="31">
        <v>579.92212726160994</v>
      </c>
      <c r="S25" s="31">
        <v>571.525041352176</v>
      </c>
      <c r="T25" s="31">
        <v>572.23892985067403</v>
      </c>
      <c r="U25" s="31">
        <v>595.76909497614201</v>
      </c>
      <c r="V25" s="31">
        <v>620.48647868929902</v>
      </c>
      <c r="W25" s="31">
        <v>650.583361639489</v>
      </c>
      <c r="X25" s="31">
        <v>672.22587468916902</v>
      </c>
      <c r="Y25" s="32">
        <v>674.29660078941504</v>
      </c>
      <c r="Z25" s="39">
        <f t="shared" si="3"/>
        <v>674.19150916631213</v>
      </c>
      <c r="AA25" s="40">
        <f t="shared" si="4"/>
        <v>776.55792905575299</v>
      </c>
      <c r="AB25" s="41">
        <f t="shared" si="5"/>
        <v>571.525041352176</v>
      </c>
      <c r="AD25">
        <v>11</v>
      </c>
    </row>
    <row r="26" spans="1:30" ht="19.899999999999999" customHeight="1" thickBot="1" x14ac:dyDescent="0.3">
      <c r="A26" s="29">
        <f>'Tabla de datos'!A20+AD26</f>
        <v>45502.5</v>
      </c>
      <c r="B26" s="36" cm="1">
        <f t="array" ref="B26:Y26">TRANSPOSE('Tabla de datos'!Q158:Q181)</f>
        <v>529.06542288536798</v>
      </c>
      <c r="C26" s="37">
        <v>591.13155367951003</v>
      </c>
      <c r="D26" s="37">
        <v>627.02934965516704</v>
      </c>
      <c r="E26" s="37">
        <v>640.29206791515901</v>
      </c>
      <c r="F26" s="37">
        <v>643.79001277260602</v>
      </c>
      <c r="G26" s="37">
        <v>642.86628336726403</v>
      </c>
      <c r="H26" s="37">
        <v>632.03548666749805</v>
      </c>
      <c r="I26" s="37">
        <v>609.72235586020702</v>
      </c>
      <c r="J26" s="37">
        <v>567.14022522957202</v>
      </c>
      <c r="K26" s="37">
        <v>493.59558212341102</v>
      </c>
      <c r="L26" s="37">
        <v>446.11800341173</v>
      </c>
      <c r="M26" s="37">
        <v>425.70648067505402</v>
      </c>
      <c r="N26" s="37">
        <v>425.49284660038398</v>
      </c>
      <c r="O26" s="37">
        <v>429.41257740612599</v>
      </c>
      <c r="P26" s="37">
        <v>438.49088762923998</v>
      </c>
      <c r="Q26" s="37">
        <v>466.31354460383602</v>
      </c>
      <c r="R26" s="37">
        <v>497.31911311263701</v>
      </c>
      <c r="S26" s="37">
        <v>540.48596414194799</v>
      </c>
      <c r="T26" s="37">
        <v>582.22154559709804</v>
      </c>
      <c r="U26" s="37">
        <v>596.27939771624597</v>
      </c>
      <c r="V26" s="37">
        <v>600.94618218973199</v>
      </c>
      <c r="W26" s="37">
        <v>612.001348344804</v>
      </c>
      <c r="X26" s="37">
        <v>618.80173962138394</v>
      </c>
      <c r="Y26" s="38">
        <v>604.73767529530801</v>
      </c>
      <c r="Z26" s="39">
        <f t="shared" si="3"/>
        <v>552.54148527088694</v>
      </c>
      <c r="AA26" s="40">
        <f t="shared" si="4"/>
        <v>643.79001277260602</v>
      </c>
      <c r="AB26" s="41">
        <f t="shared" si="5"/>
        <v>425.49284660038398</v>
      </c>
      <c r="AD26">
        <v>12</v>
      </c>
    </row>
    <row r="27" spans="1:30" ht="19.899999999999999" customHeight="1" thickBot="1" x14ac:dyDescent="0.3">
      <c r="A27" s="29">
        <f>'Tabla de datos'!A21+AD27</f>
        <v>45503.541666666701</v>
      </c>
      <c r="B27" s="36" cm="1">
        <f t="array" ref="B27:Y27">TRANSPOSE('Tabla de datos'!Q182:Q205)</f>
        <v>592.06468727828997</v>
      </c>
      <c r="C27" s="37">
        <v>572.77177689011501</v>
      </c>
      <c r="D27" s="37">
        <v>572.97217066199903</v>
      </c>
      <c r="E27" s="37">
        <v>618.64430168588694</v>
      </c>
      <c r="F27" s="37">
        <v>681.46656112287303</v>
      </c>
      <c r="G27" s="37">
        <v>713.73187645094299</v>
      </c>
      <c r="H27" s="37">
        <v>704.42631969051297</v>
      </c>
      <c r="I27" s="37">
        <v>695.03964639399101</v>
      </c>
      <c r="J27" s="37">
        <v>679.02590811972902</v>
      </c>
      <c r="K27" s="37">
        <v>661.65212594336799</v>
      </c>
      <c r="L27" s="37">
        <v>627.05628830364401</v>
      </c>
      <c r="M27" s="37">
        <v>574.72296810543105</v>
      </c>
      <c r="N27" s="37">
        <v>524.24317578642194</v>
      </c>
      <c r="O27" s="37">
        <v>501.90654165245701</v>
      </c>
      <c r="P27" s="37">
        <v>522.78197597104497</v>
      </c>
      <c r="Q27" s="37">
        <v>537.02712469769995</v>
      </c>
      <c r="R27" s="37">
        <v>565.24292562505195</v>
      </c>
      <c r="S27" s="37">
        <v>600.42551622885298</v>
      </c>
      <c r="T27" s="37">
        <v>619.63898480031798</v>
      </c>
      <c r="U27" s="37">
        <v>646.163247585352</v>
      </c>
      <c r="V27" s="37">
        <v>659.48299218728596</v>
      </c>
      <c r="W27" s="37">
        <v>659.95892739551198</v>
      </c>
      <c r="X27" s="37">
        <v>660.63966503860297</v>
      </c>
      <c r="Y27" s="38">
        <v>683.39389116549398</v>
      </c>
      <c r="Z27" s="39">
        <f t="shared" si="3"/>
        <v>619.7699832825366</v>
      </c>
      <c r="AA27" s="40">
        <f t="shared" si="4"/>
        <v>713.73187645094299</v>
      </c>
      <c r="AB27" s="41">
        <f t="shared" si="5"/>
        <v>501.90654165245701</v>
      </c>
      <c r="AD27">
        <v>13</v>
      </c>
    </row>
    <row r="28" spans="1:30" ht="19.899999999999999" customHeight="1" x14ac:dyDescent="0.25">
      <c r="A28" s="29">
        <f>'Tabla de datos'!A22+AD28</f>
        <v>45504.583333333299</v>
      </c>
      <c r="B28" s="30" cm="1">
        <f t="array" ref="B28:Y28">TRANSPOSE('Tabla de datos'!Q206:Q229)</f>
        <v>699.72707142598097</v>
      </c>
      <c r="C28" s="31">
        <v>712.80466878227503</v>
      </c>
      <c r="D28" s="31">
        <v>736.89904257248304</v>
      </c>
      <c r="E28" s="31">
        <v>749.10708841104804</v>
      </c>
      <c r="F28" s="31">
        <v>747.09921438596996</v>
      </c>
      <c r="G28" s="31">
        <v>760.88988435183205</v>
      </c>
      <c r="H28" s="31">
        <v>776.55792905575299</v>
      </c>
      <c r="I28" s="31">
        <v>765.37894817733797</v>
      </c>
      <c r="J28" s="31">
        <v>731.66053466781102</v>
      </c>
      <c r="K28" s="31">
        <v>689.99270062139999</v>
      </c>
      <c r="L28" s="31">
        <v>651.50229590814695</v>
      </c>
      <c r="M28" s="31">
        <v>617.38239347664899</v>
      </c>
      <c r="N28" s="31">
        <v>600.55445530722</v>
      </c>
      <c r="O28" s="31">
        <v>579.92212726160994</v>
      </c>
      <c r="P28" s="31">
        <v>571.525041352176</v>
      </c>
      <c r="Q28" s="31">
        <v>572.23892985067403</v>
      </c>
      <c r="R28" s="31">
        <v>595.76909497614201</v>
      </c>
      <c r="S28" s="31">
        <v>620.48647868929902</v>
      </c>
      <c r="T28" s="31">
        <v>650.583361639489</v>
      </c>
      <c r="U28" s="31">
        <v>672.22587468916902</v>
      </c>
      <c r="V28" s="31">
        <v>674.29660078941504</v>
      </c>
      <c r="W28" s="31">
        <v>675.41403940296505</v>
      </c>
      <c r="X28" s="31">
        <v>680.04850322381401</v>
      </c>
      <c r="Y28" s="32">
        <v>675.19134466703804</v>
      </c>
      <c r="Z28" s="39">
        <f t="shared" si="3"/>
        <v>675.3024009869041</v>
      </c>
      <c r="AA28" s="40">
        <f t="shared" si="4"/>
        <v>776.55792905575299</v>
      </c>
      <c r="AB28" s="41">
        <f t="shared" si="5"/>
        <v>571.525041352176</v>
      </c>
      <c r="AD28">
        <v>14</v>
      </c>
    </row>
    <row r="29" spans="1:30" ht="19.899999999999999" customHeight="1" x14ac:dyDescent="0.25">
      <c r="A29" s="42" t="s">
        <v>60</v>
      </c>
      <c r="B29" s="43">
        <f>AVERAGE(B14:B28)</f>
        <v>534.14088898585067</v>
      </c>
      <c r="C29" s="43">
        <f t="shared" ref="C29:Y29" si="6">AVERAGE(C14:C28)</f>
        <v>541.76713264646583</v>
      </c>
      <c r="D29" s="43">
        <f t="shared" si="6"/>
        <v>546.75743037148084</v>
      </c>
      <c r="E29" s="43">
        <f t="shared" si="6"/>
        <v>553.00563660963383</v>
      </c>
      <c r="F29" s="43">
        <f t="shared" si="6"/>
        <v>557.4404806284216</v>
      </c>
      <c r="G29" s="43">
        <f t="shared" si="6"/>
        <v>544.98028337364349</v>
      </c>
      <c r="H29" s="43">
        <f t="shared" si="6"/>
        <v>544.98483422077732</v>
      </c>
      <c r="I29" s="43">
        <f t="shared" si="6"/>
        <v>548.02540192370247</v>
      </c>
      <c r="J29" s="43">
        <f t="shared" si="6"/>
        <v>556.00434046318526</v>
      </c>
      <c r="K29" s="43">
        <f t="shared" si="6"/>
        <v>559.84577455948374</v>
      </c>
      <c r="L29" s="43">
        <f t="shared" si="6"/>
        <v>560.89094640761186</v>
      </c>
      <c r="M29" s="43">
        <f t="shared" si="6"/>
        <v>551.60302716187527</v>
      </c>
      <c r="N29" s="43">
        <f t="shared" si="6"/>
        <v>540.24350485457717</v>
      </c>
      <c r="O29" s="43">
        <f t="shared" si="6"/>
        <v>527.78651842150543</v>
      </c>
      <c r="P29" s="43">
        <f t="shared" si="6"/>
        <v>513.32116652148659</v>
      </c>
      <c r="Q29" s="43">
        <f t="shared" si="6"/>
        <v>496.28809288182771</v>
      </c>
      <c r="R29" s="43">
        <f t="shared" si="6"/>
        <v>482.06782351907952</v>
      </c>
      <c r="S29" s="43">
        <f t="shared" si="6"/>
        <v>476.27344905611329</v>
      </c>
      <c r="T29" s="43">
        <f t="shared" si="6"/>
        <v>476.52768863450314</v>
      </c>
      <c r="U29" s="43">
        <f t="shared" si="6"/>
        <v>486.20716776794148</v>
      </c>
      <c r="V29" s="43">
        <f t="shared" si="6"/>
        <v>499.66957746736028</v>
      </c>
      <c r="W29" s="43">
        <f t="shared" si="6"/>
        <v>515.52618793934437</v>
      </c>
      <c r="X29" s="43">
        <f t="shared" si="6"/>
        <v>536.0884936297781</v>
      </c>
      <c r="Y29" s="43">
        <f t="shared" si="6"/>
        <v>555.42762150154283</v>
      </c>
      <c r="Z29" s="46"/>
      <c r="AA29" s="46"/>
      <c r="AB29" s="47"/>
    </row>
    <row r="30" spans="1:30" ht="19.899999999999999" customHeight="1" x14ac:dyDescent="0.25">
      <c r="A30" s="48" t="s">
        <v>61</v>
      </c>
      <c r="B30" s="39">
        <f>MAX(B14:B28)</f>
        <v>699.72707142598097</v>
      </c>
      <c r="C30" s="39">
        <f t="shared" ref="C30:Y30" si="7">MAX(C14:C28)</f>
        <v>712.80466878227503</v>
      </c>
      <c r="D30" s="39">
        <f t="shared" si="7"/>
        <v>736.89904257248304</v>
      </c>
      <c r="E30" s="39">
        <f t="shared" si="7"/>
        <v>749.10708841104804</v>
      </c>
      <c r="F30" s="39">
        <f t="shared" si="7"/>
        <v>747.09921438596996</v>
      </c>
      <c r="G30" s="39">
        <f t="shared" si="7"/>
        <v>760.88988435183205</v>
      </c>
      <c r="H30" s="39">
        <f t="shared" si="7"/>
        <v>776.55792905575299</v>
      </c>
      <c r="I30" s="39">
        <f t="shared" si="7"/>
        <v>765.37894817733797</v>
      </c>
      <c r="J30" s="39">
        <f t="shared" si="7"/>
        <v>760.88988435183205</v>
      </c>
      <c r="K30" s="39">
        <f t="shared" si="7"/>
        <v>776.55792905575299</v>
      </c>
      <c r="L30" s="39">
        <f t="shared" si="7"/>
        <v>765.37894817733797</v>
      </c>
      <c r="M30" s="39">
        <f t="shared" si="7"/>
        <v>760.88988435183205</v>
      </c>
      <c r="N30" s="39">
        <f t="shared" si="7"/>
        <v>776.55792905575299</v>
      </c>
      <c r="O30" s="39">
        <f t="shared" si="7"/>
        <v>765.37894817733797</v>
      </c>
      <c r="P30" s="39">
        <f t="shared" si="7"/>
        <v>731.66053466781102</v>
      </c>
      <c r="Q30" s="39">
        <f t="shared" si="7"/>
        <v>689.99270062139999</v>
      </c>
      <c r="R30" s="39">
        <f t="shared" si="7"/>
        <v>651.50229590814695</v>
      </c>
      <c r="S30" s="39">
        <f t="shared" si="7"/>
        <v>620.48647868929902</v>
      </c>
      <c r="T30" s="39">
        <f t="shared" si="7"/>
        <v>650.583361639489</v>
      </c>
      <c r="U30" s="39">
        <f t="shared" si="7"/>
        <v>672.22587468916902</v>
      </c>
      <c r="V30" s="39">
        <f t="shared" si="7"/>
        <v>674.29660078941504</v>
      </c>
      <c r="W30" s="39">
        <f t="shared" si="7"/>
        <v>675.41403940296505</v>
      </c>
      <c r="X30" s="39">
        <f t="shared" si="7"/>
        <v>680.04850322381401</v>
      </c>
      <c r="Y30" s="39">
        <f t="shared" si="7"/>
        <v>683.39389116549398</v>
      </c>
      <c r="Z30" s="46"/>
      <c r="AA30" s="47"/>
      <c r="AB30" s="47"/>
    </row>
    <row r="31" spans="1:30" ht="19.899999999999999" customHeight="1" thickBot="1" x14ac:dyDescent="0.3">
      <c r="A31" s="49" t="s">
        <v>62</v>
      </c>
      <c r="B31" s="50">
        <f>MIN(B14:B28)</f>
        <v>345.326305813028</v>
      </c>
      <c r="C31" s="50">
        <f t="shared" ref="C31:Y31" si="8">MIN(C14:C28)</f>
        <v>342.62910584034898</v>
      </c>
      <c r="D31" s="50">
        <f t="shared" si="8"/>
        <v>333.08486578376301</v>
      </c>
      <c r="E31" s="50">
        <f t="shared" si="8"/>
        <v>323.115261318671</v>
      </c>
      <c r="F31" s="50">
        <f t="shared" si="8"/>
        <v>310.77207850865199</v>
      </c>
      <c r="G31" s="50">
        <f t="shared" si="8"/>
        <v>303.56374276787801</v>
      </c>
      <c r="H31" s="50">
        <f t="shared" si="8"/>
        <v>308.460393211557</v>
      </c>
      <c r="I31" s="50">
        <f t="shared" si="8"/>
        <v>333.12670514056498</v>
      </c>
      <c r="J31" s="50">
        <f t="shared" si="8"/>
        <v>334.04875982652698</v>
      </c>
      <c r="K31" s="50">
        <f t="shared" si="8"/>
        <v>341.279425159026</v>
      </c>
      <c r="L31" s="50">
        <f t="shared" si="8"/>
        <v>347.44511210468499</v>
      </c>
      <c r="M31" s="50">
        <f t="shared" si="8"/>
        <v>350.99266873451398</v>
      </c>
      <c r="N31" s="50">
        <f t="shared" si="8"/>
        <v>352.01729640399998</v>
      </c>
      <c r="O31" s="50">
        <f t="shared" si="8"/>
        <v>349.74878165090502</v>
      </c>
      <c r="P31" s="50">
        <f t="shared" si="8"/>
        <v>346.82649653087799</v>
      </c>
      <c r="Q31" s="50">
        <f t="shared" si="8"/>
        <v>338.11592319301297</v>
      </c>
      <c r="R31" s="50">
        <f t="shared" si="8"/>
        <v>325.32710757584601</v>
      </c>
      <c r="S31" s="50">
        <f t="shared" si="8"/>
        <v>311.093667571004</v>
      </c>
      <c r="T31" s="50">
        <f t="shared" si="8"/>
        <v>305.91230051900101</v>
      </c>
      <c r="U31" s="50">
        <f t="shared" si="8"/>
        <v>311.775607576727</v>
      </c>
      <c r="V31" s="50">
        <f t="shared" si="8"/>
        <v>319.28108433968299</v>
      </c>
      <c r="W31" s="50">
        <f t="shared" si="8"/>
        <v>326.72989260671801</v>
      </c>
      <c r="X31" s="50">
        <f t="shared" si="8"/>
        <v>332.43096659226302</v>
      </c>
      <c r="Y31" s="50">
        <f t="shared" si="8"/>
        <v>339.87499403645501</v>
      </c>
      <c r="Z31" s="46"/>
      <c r="AA31" s="47"/>
      <c r="AB31" s="47"/>
    </row>
    <row r="32" spans="1:30" x14ac:dyDescent="0.25">
      <c r="A32" s="63" t="s">
        <v>63</v>
      </c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</row>
    <row r="33" spans="1:28" x14ac:dyDescent="0.25">
      <c r="A33" s="16" t="s">
        <v>64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</sheetData>
  <mergeCells count="5">
    <mergeCell ref="A1:AB1"/>
    <mergeCell ref="F10:G10"/>
    <mergeCell ref="F11:G11"/>
    <mergeCell ref="F12:G12"/>
    <mergeCell ref="A32:AB32"/>
  </mergeCells>
  <pageMargins left="0.15" right="0.15" top="0.75" bottom="0.75" header="0.3" footer="0.3"/>
  <pageSetup paperSize="9" scale="75" fitToHeight="0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59FE-310D-45ED-903A-2FE8A1273C23}">
  <sheetPr>
    <pageSetUpPr fitToPage="1"/>
  </sheetPr>
  <dimension ref="A1:AD33"/>
  <sheetViews>
    <sheetView tabSelected="1" topLeftCell="A4" workbookViewId="0">
      <selection activeCell="A29" sqref="A29"/>
    </sheetView>
  </sheetViews>
  <sheetFormatPr defaultColWidth="11.42578125" defaultRowHeight="15" x14ac:dyDescent="0.25"/>
  <cols>
    <col min="1" max="1" width="11.85546875" customWidth="1"/>
    <col min="2" max="5" width="6.7109375" customWidth="1"/>
    <col min="6" max="6" width="6.5703125" customWidth="1"/>
    <col min="7" max="7" width="6" bestFit="1" customWidth="1"/>
    <col min="8" max="9" width="6.7109375" customWidth="1"/>
    <col min="10" max="11" width="7.140625" bestFit="1" customWidth="1"/>
    <col min="12" max="20" width="6.7109375" customWidth="1"/>
    <col min="21" max="21" width="7.140625" customWidth="1"/>
    <col min="22" max="26" width="6.7109375" customWidth="1"/>
    <col min="27" max="27" width="7.140625" bestFit="1" customWidth="1"/>
    <col min="28" max="28" width="6" bestFit="1" customWidth="1"/>
  </cols>
  <sheetData>
    <row r="1" spans="1:30" x14ac:dyDescent="0.25">
      <c r="A1" s="64" t="s">
        <v>91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</row>
    <row r="2" spans="1:30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4" spans="1:30" x14ac:dyDescent="0.25">
      <c r="A4" s="11" t="s">
        <v>38</v>
      </c>
      <c r="E4" s="12" t="s">
        <v>39</v>
      </c>
      <c r="F4" s="13" t="s">
        <v>40</v>
      </c>
      <c r="Q4" s="11" t="s">
        <v>41</v>
      </c>
      <c r="R4" s="11"/>
      <c r="U4" s="13" t="str">
        <f>": "&amp;'Tabla de datos'!B3</f>
        <v>: 17 al 31 de julio</v>
      </c>
    </row>
    <row r="5" spans="1:30" x14ac:dyDescent="0.25">
      <c r="A5" s="11" t="s">
        <v>42</v>
      </c>
      <c r="E5" s="12" t="s">
        <v>39</v>
      </c>
      <c r="F5" s="13" t="str">
        <f>'Tabla de datos'!B1</f>
        <v>EMCA-02</v>
      </c>
      <c r="Q5" s="11" t="s">
        <v>43</v>
      </c>
      <c r="R5" s="11"/>
      <c r="U5" t="s">
        <v>44</v>
      </c>
    </row>
    <row r="6" spans="1:30" x14ac:dyDescent="0.25">
      <c r="A6" s="11" t="s">
        <v>45</v>
      </c>
      <c r="E6" s="12" t="s">
        <v>39</v>
      </c>
      <c r="F6" t="str">
        <f>'Tabla de datos'!B2</f>
        <v>IESTP - FRANCISCO DE PAULA GONZALES VIGIL</v>
      </c>
      <c r="Q6" s="11" t="s">
        <v>46</v>
      </c>
      <c r="R6" s="11"/>
      <c r="U6" s="13" t="s">
        <v>47</v>
      </c>
    </row>
    <row r="7" spans="1:30" x14ac:dyDescent="0.25">
      <c r="A7" s="11" t="s">
        <v>48</v>
      </c>
      <c r="E7" s="12" t="s">
        <v>39</v>
      </c>
      <c r="F7" t="s">
        <v>36</v>
      </c>
      <c r="Q7" s="11" t="s">
        <v>49</v>
      </c>
      <c r="R7" s="11"/>
      <c r="U7" s="13" t="s">
        <v>50</v>
      </c>
    </row>
    <row r="8" spans="1:30" x14ac:dyDescent="0.25">
      <c r="A8" s="11" t="s">
        <v>51</v>
      </c>
      <c r="E8" s="12" t="s">
        <v>39</v>
      </c>
      <c r="F8" s="22" t="s">
        <v>98</v>
      </c>
      <c r="Q8" s="11" t="s">
        <v>52</v>
      </c>
      <c r="R8" s="11"/>
      <c r="U8" s="13" t="s">
        <v>82</v>
      </c>
    </row>
    <row r="9" spans="1:30" x14ac:dyDescent="0.25">
      <c r="A9" s="11" t="s">
        <v>54</v>
      </c>
      <c r="E9" s="12"/>
      <c r="Q9" s="11" t="s">
        <v>55</v>
      </c>
      <c r="R9" s="11"/>
      <c r="U9" s="13" t="s">
        <v>84</v>
      </c>
    </row>
    <row r="10" spans="1:30" x14ac:dyDescent="0.25">
      <c r="C10" s="11" t="s">
        <v>57</v>
      </c>
      <c r="E10" s="12" t="s">
        <v>39</v>
      </c>
      <c r="F10" s="60">
        <f>Temp!F10</f>
        <v>368367</v>
      </c>
      <c r="G10" s="60"/>
      <c r="Q10" s="11"/>
      <c r="R10" s="11"/>
      <c r="U10" s="13"/>
    </row>
    <row r="11" spans="1:30" ht="15.75" x14ac:dyDescent="0.25">
      <c r="C11" s="11" t="s">
        <v>58</v>
      </c>
      <c r="E11" s="12" t="s">
        <v>39</v>
      </c>
      <c r="F11" s="60">
        <f>Temp!F11</f>
        <v>8010120</v>
      </c>
      <c r="G11" s="60"/>
      <c r="I11" s="14"/>
      <c r="J11" s="15"/>
      <c r="K11" s="15"/>
      <c r="L11" s="15"/>
      <c r="M11" s="15"/>
    </row>
    <row r="12" spans="1:30" ht="15.75" thickBot="1" x14ac:dyDescent="0.3">
      <c r="A12" s="11"/>
      <c r="C12" s="11"/>
      <c r="E12" s="12"/>
      <c r="F12" s="60"/>
      <c r="G12" s="60"/>
      <c r="J12">
        <v>12</v>
      </c>
      <c r="Q12" s="11"/>
      <c r="R12" s="11"/>
      <c r="U12" s="13"/>
    </row>
    <row r="13" spans="1:30" ht="19.899999999999999" customHeight="1" thickBot="1" x14ac:dyDescent="0.3">
      <c r="A13" s="24"/>
      <c r="B13" s="25">
        <f t="array" ref="B13:Y13">TRANSPOSE([1]DATA!B11:B34)</f>
        <v>4.0000000000000702</v>
      </c>
      <c r="C13" s="25">
        <v>4.0416666666667398</v>
      </c>
      <c r="D13" s="25">
        <v>4.0833333333334103</v>
      </c>
      <c r="E13" s="25">
        <v>4.1250000000000702</v>
      </c>
      <c r="F13" s="25">
        <v>4.1666666666667398</v>
      </c>
      <c r="G13" s="25">
        <v>4.2083333333334103</v>
      </c>
      <c r="H13" s="25">
        <v>4.2500000000000702</v>
      </c>
      <c r="I13" s="25">
        <v>4.2916666666667398</v>
      </c>
      <c r="J13" s="25">
        <v>4.3333333333334103</v>
      </c>
      <c r="K13" s="25">
        <v>4.3750000000000702</v>
      </c>
      <c r="L13" s="25">
        <v>4.4166666666667398</v>
      </c>
      <c r="M13" s="25">
        <v>4.4583333333334103</v>
      </c>
      <c r="N13" s="25">
        <v>4.5000000000000702</v>
      </c>
      <c r="O13" s="25">
        <v>4.5416666666667398</v>
      </c>
      <c r="P13" s="25">
        <v>4.5833333333334103</v>
      </c>
      <c r="Q13" s="25">
        <v>4.6250000000000702</v>
      </c>
      <c r="R13" s="25">
        <v>4.6666666666667398</v>
      </c>
      <c r="S13" s="25">
        <v>4.7083333333334103</v>
      </c>
      <c r="T13" s="25">
        <v>4.7500000000000702</v>
      </c>
      <c r="U13" s="25">
        <v>4.7916666666667398</v>
      </c>
      <c r="V13" s="25">
        <v>4.8333333333334103</v>
      </c>
      <c r="W13" s="25">
        <v>4.8750000000000702</v>
      </c>
      <c r="X13" s="25">
        <v>4.9166666666667398</v>
      </c>
      <c r="Y13" s="25">
        <v>4.9583333333334103</v>
      </c>
      <c r="Z13" s="26" t="s">
        <v>60</v>
      </c>
      <c r="AA13" s="27" t="s">
        <v>61</v>
      </c>
      <c r="AB13" s="28" t="s">
        <v>62</v>
      </c>
    </row>
    <row r="14" spans="1:30" ht="19.899999999999999" customHeight="1" thickBot="1" x14ac:dyDescent="0.3">
      <c r="A14" s="29">
        <f>'Tabla de datos'!A8+AD14</f>
        <v>45490</v>
      </c>
      <c r="B14" s="30" t="s">
        <v>90</v>
      </c>
      <c r="C14" s="31" t="s">
        <v>90</v>
      </c>
      <c r="D14" s="31" t="s">
        <v>90</v>
      </c>
      <c r="E14" s="31" t="s">
        <v>90</v>
      </c>
      <c r="F14" s="31" t="s">
        <v>90</v>
      </c>
      <c r="G14" s="31" cm="1">
        <f t="array" ref="G14:Y14">TRANSPOSE('Tabla de datos'!P13:P31)</f>
        <v>28.5908806467218</v>
      </c>
      <c r="H14" s="31">
        <v>29.651967579851799</v>
      </c>
      <c r="I14" s="31">
        <v>27.156067345218698</v>
      </c>
      <c r="J14" s="31">
        <v>27.172521363481199</v>
      </c>
      <c r="K14" s="31">
        <v>26.027654976849899</v>
      </c>
      <c r="L14" s="31">
        <v>25.221598663389301</v>
      </c>
      <c r="M14" s="31">
        <v>25.6771421754271</v>
      </c>
      <c r="N14" s="31">
        <v>26.9928161011619</v>
      </c>
      <c r="O14" s="31">
        <v>28.6749581953719</v>
      </c>
      <c r="P14" s="31">
        <v>30.548844311711701</v>
      </c>
      <c r="Q14" s="31">
        <v>33.293692340734303</v>
      </c>
      <c r="R14" s="31">
        <v>36.6339647441742</v>
      </c>
      <c r="S14" s="31">
        <v>38.923315373518797</v>
      </c>
      <c r="T14" s="31">
        <v>39.280085229722701</v>
      </c>
      <c r="U14" s="31">
        <v>38.229787934713002</v>
      </c>
      <c r="V14" s="31">
        <v>36.754136006632599</v>
      </c>
      <c r="W14" s="31">
        <v>35.583399605032</v>
      </c>
      <c r="X14" s="31">
        <v>34.797546882410799</v>
      </c>
      <c r="Y14" s="32">
        <v>33.032993661745202</v>
      </c>
      <c r="Z14" s="33">
        <f t="shared" ref="Z14:Z22" si="0">AVERAGE(B14:Y14)</f>
        <v>31.697019638835201</v>
      </c>
      <c r="AA14" s="34">
        <f t="shared" ref="AA14:AA22" si="1">MAX(B14:Y14)</f>
        <v>39.280085229722701</v>
      </c>
      <c r="AB14" s="35">
        <f t="shared" ref="AB14:AB22" si="2">MIN(B14:Y14 )</f>
        <v>25.221598663389301</v>
      </c>
      <c r="AD14">
        <v>0</v>
      </c>
    </row>
    <row r="15" spans="1:30" ht="19.899999999999999" customHeight="1" thickBot="1" x14ac:dyDescent="0.3">
      <c r="A15" s="29">
        <f>'Tabla de datos'!A9+AD15</f>
        <v>45491.041666666701</v>
      </c>
      <c r="B15" s="36" cm="1">
        <f t="array" ref="B15:Y15">TRANSPOSE('Tabla de datos'!P32:P55)</f>
        <v>31.1357447673617</v>
      </c>
      <c r="C15" s="37">
        <v>30.5872823975151</v>
      </c>
      <c r="D15" s="37">
        <v>30.884537876138801</v>
      </c>
      <c r="E15" s="37">
        <v>31.544555364956899</v>
      </c>
      <c r="F15" s="37">
        <v>32.799782854774897</v>
      </c>
      <c r="G15" s="37">
        <v>32.854828257909404</v>
      </c>
      <c r="H15" s="37">
        <v>30.648481347899601</v>
      </c>
      <c r="I15" s="37">
        <v>27.774027663823599</v>
      </c>
      <c r="J15" s="37">
        <v>24.992891415134501</v>
      </c>
      <c r="K15" s="37">
        <v>23.842657844155202</v>
      </c>
      <c r="L15" s="37">
        <v>22.852632837320499</v>
      </c>
      <c r="M15" s="37">
        <v>23.890325269719501</v>
      </c>
      <c r="N15" s="37">
        <v>25.494162199725501</v>
      </c>
      <c r="O15" s="37">
        <v>28.5817280791344</v>
      </c>
      <c r="P15" s="37">
        <v>33.196015815674002</v>
      </c>
      <c r="Q15" s="37">
        <v>38.105648311247101</v>
      </c>
      <c r="R15" s="37">
        <v>42.200331920992298</v>
      </c>
      <c r="S15" s="37">
        <v>43.3890962930518</v>
      </c>
      <c r="T15" s="37">
        <v>43.690340000242301</v>
      </c>
      <c r="U15" s="37">
        <v>40.370127209156699</v>
      </c>
      <c r="V15" s="37">
        <v>34.306597908062699</v>
      </c>
      <c r="W15" s="37">
        <v>27.571750891932702</v>
      </c>
      <c r="X15" s="37">
        <v>21.3244336677263</v>
      </c>
      <c r="Y15" s="38">
        <v>16.048628073725101</v>
      </c>
      <c r="Z15" s="39">
        <f t="shared" si="0"/>
        <v>30.753608677807524</v>
      </c>
      <c r="AA15" s="40">
        <f t="shared" si="1"/>
        <v>43.690340000242301</v>
      </c>
      <c r="AB15" s="41">
        <f t="shared" si="2"/>
        <v>16.048628073725101</v>
      </c>
      <c r="AD15">
        <v>1</v>
      </c>
    </row>
    <row r="16" spans="1:30" ht="19.899999999999999" customHeight="1" thickBot="1" x14ac:dyDescent="0.3">
      <c r="A16" s="29">
        <f>'Tabla de datos'!A10+AD16</f>
        <v>45492.083333333299</v>
      </c>
      <c r="B16" s="36" cm="1">
        <f t="array" ref="B16:Y16">TRANSPOSE('Tabla de datos'!P56:P79)</f>
        <v>13.7309227581085</v>
      </c>
      <c r="C16" s="37">
        <v>12.008553761924199</v>
      </c>
      <c r="D16" s="37">
        <v>10.6273016832937</v>
      </c>
      <c r="E16" s="37">
        <v>9.1748484419339995</v>
      </c>
      <c r="F16" s="37">
        <v>11.0132459465488</v>
      </c>
      <c r="G16" s="37">
        <v>14.310551441783099</v>
      </c>
      <c r="H16" s="37">
        <v>14.655203803775001</v>
      </c>
      <c r="I16" s="37">
        <v>14.9302863504053</v>
      </c>
      <c r="J16" s="37">
        <v>13.1888327239425</v>
      </c>
      <c r="K16" s="37">
        <v>12.3255073123789</v>
      </c>
      <c r="L16" s="37">
        <v>12.5160764504474</v>
      </c>
      <c r="M16" s="37">
        <v>15.834343937672999</v>
      </c>
      <c r="N16" s="37">
        <v>17.8315889559825</v>
      </c>
      <c r="O16" s="37">
        <v>19.729436329929499</v>
      </c>
      <c r="P16" s="37">
        <v>24.656464222685099</v>
      </c>
      <c r="Q16" s="37">
        <v>29.4678715051718</v>
      </c>
      <c r="R16" s="37">
        <v>33.7353749189136</v>
      </c>
      <c r="S16" s="37">
        <v>35.9952781462258</v>
      </c>
      <c r="T16" s="37">
        <v>36.220397705720004</v>
      </c>
      <c r="U16" s="37">
        <v>34.331216757354298</v>
      </c>
      <c r="V16" s="37">
        <v>31.6747612165234</v>
      </c>
      <c r="W16" s="37">
        <v>27.4376252445036</v>
      </c>
      <c r="X16" s="37">
        <v>22.970592178178901</v>
      </c>
      <c r="Y16" s="38">
        <v>18.9624499397131</v>
      </c>
      <c r="Z16" s="39">
        <f t="shared" si="0"/>
        <v>20.305363822213163</v>
      </c>
      <c r="AA16" s="40">
        <f t="shared" si="1"/>
        <v>36.220397705720004</v>
      </c>
      <c r="AB16" s="41">
        <f t="shared" si="2"/>
        <v>9.1748484419339995</v>
      </c>
      <c r="AD16">
        <v>2</v>
      </c>
    </row>
    <row r="17" spans="1:30" ht="19.899999999999999" customHeight="1" thickBot="1" x14ac:dyDescent="0.3">
      <c r="A17" s="29">
        <f>'Tabla de datos'!A11+AD17</f>
        <v>45493.125</v>
      </c>
      <c r="B17" s="36" cm="1">
        <f t="array" ref="B17:Y17">TRANSPOSE('Tabla de datos'!P80:P103)</f>
        <v>16.114436297862799</v>
      </c>
      <c r="C17" s="37">
        <v>15.760089793334201</v>
      </c>
      <c r="D17" s="37">
        <v>16.523992542127299</v>
      </c>
      <c r="E17" s="37">
        <v>18.163089974844301</v>
      </c>
      <c r="F17" s="37">
        <v>19.024479648409699</v>
      </c>
      <c r="G17" s="37">
        <v>20.353887944292101</v>
      </c>
      <c r="H17" s="37">
        <v>21.3636227963263</v>
      </c>
      <c r="I17" s="37">
        <v>22.366508981814199</v>
      </c>
      <c r="J17" s="37">
        <v>22.6821765370428</v>
      </c>
      <c r="K17" s="37">
        <v>21.8925072808115</v>
      </c>
      <c r="L17" s="37">
        <v>20.845599244248099</v>
      </c>
      <c r="M17" s="37">
        <v>20.7175049953712</v>
      </c>
      <c r="N17" s="37">
        <v>22.868695636360101</v>
      </c>
      <c r="O17" s="37">
        <v>25.365172193731301</v>
      </c>
      <c r="P17" s="37">
        <v>28.549720705296799</v>
      </c>
      <c r="Q17" s="37">
        <v>31.872202813153699</v>
      </c>
      <c r="R17" s="37">
        <v>34.537283818054703</v>
      </c>
      <c r="S17" s="37">
        <v>36.743968721850798</v>
      </c>
      <c r="T17" s="37">
        <v>36.908892029507903</v>
      </c>
      <c r="U17" s="37">
        <v>35.330373973660002</v>
      </c>
      <c r="V17" s="37">
        <v>32.974299986058199</v>
      </c>
      <c r="W17" s="37">
        <v>30.012923522620301</v>
      </c>
      <c r="X17" s="37">
        <v>27.581087663680801</v>
      </c>
      <c r="Y17" s="38">
        <v>24.729393863071799</v>
      </c>
      <c r="Z17" s="39">
        <f t="shared" si="0"/>
        <v>25.136746290147126</v>
      </c>
      <c r="AA17" s="40">
        <f t="shared" si="1"/>
        <v>36.908892029507903</v>
      </c>
      <c r="AB17" s="41">
        <f t="shared" si="2"/>
        <v>15.760089793334201</v>
      </c>
      <c r="AD17">
        <v>3</v>
      </c>
    </row>
    <row r="18" spans="1:30" ht="19.899999999999999" customHeight="1" thickBot="1" x14ac:dyDescent="0.3">
      <c r="A18" s="29">
        <f>'Tabla de datos'!A12+AD18</f>
        <v>45494.166666666701</v>
      </c>
      <c r="B18" s="30" cm="1">
        <f t="array" ref="B18:Y18">TRANSPOSE('Tabla de datos'!P104:P127)</f>
        <v>22.416110918984099</v>
      </c>
      <c r="C18" s="31">
        <v>21.1320166013661</v>
      </c>
      <c r="D18" s="31">
        <v>22.261896961615101</v>
      </c>
      <c r="E18" s="31">
        <v>24.2536676088679</v>
      </c>
      <c r="F18" s="31">
        <v>26.273445137465899</v>
      </c>
      <c r="G18" s="31">
        <v>27.992689530715801</v>
      </c>
      <c r="H18" s="31">
        <v>29.003300762864999</v>
      </c>
      <c r="I18" s="31">
        <v>29.529018456512201</v>
      </c>
      <c r="J18" s="31">
        <v>30.037919855538199</v>
      </c>
      <c r="K18" s="31">
        <v>29.658989085987901</v>
      </c>
      <c r="L18" s="31">
        <v>29.856193007742299</v>
      </c>
      <c r="M18" s="31">
        <v>30.396293833195099</v>
      </c>
      <c r="N18" s="31">
        <v>31.305273914872899</v>
      </c>
      <c r="O18" s="31">
        <v>32.9778893917684</v>
      </c>
      <c r="P18" s="31">
        <v>35.196372191878297</v>
      </c>
      <c r="Q18" s="31">
        <v>38.084874938429699</v>
      </c>
      <c r="R18" s="31">
        <v>40.423330815962302</v>
      </c>
      <c r="S18" s="31">
        <v>41.930030097793598</v>
      </c>
      <c r="T18" s="31">
        <v>42.0394439353759</v>
      </c>
      <c r="U18" s="31">
        <v>40.585410855135599</v>
      </c>
      <c r="V18" s="31">
        <v>38.922177281234099</v>
      </c>
      <c r="W18" s="31">
        <v>36.180476175490199</v>
      </c>
      <c r="X18" s="31">
        <v>32.685409485727497</v>
      </c>
      <c r="Y18" s="32">
        <v>29.435143012515798</v>
      </c>
      <c r="Z18" s="39">
        <f t="shared" si="0"/>
        <v>31.77405724404333</v>
      </c>
      <c r="AA18" s="40">
        <f t="shared" si="1"/>
        <v>42.0394439353759</v>
      </c>
      <c r="AB18" s="41">
        <f t="shared" si="2"/>
        <v>21.1320166013661</v>
      </c>
      <c r="AD18">
        <v>4</v>
      </c>
    </row>
    <row r="19" spans="1:30" ht="19.899999999999999" customHeight="1" thickBot="1" x14ac:dyDescent="0.3">
      <c r="A19" s="29">
        <f>'Tabla de datos'!A13+AD19</f>
        <v>45495.208333333299</v>
      </c>
      <c r="B19" s="36" cm="1">
        <f t="array" ref="B19:Y19">TRANSPOSE('Tabla de datos'!P128:P151)</f>
        <v>26.385085122801801</v>
      </c>
      <c r="C19" s="37">
        <v>25.202742142124801</v>
      </c>
      <c r="D19" s="37">
        <v>24.6113143357437</v>
      </c>
      <c r="E19" s="37">
        <v>24.484713832990501</v>
      </c>
      <c r="F19" s="37">
        <v>23.400640951367201</v>
      </c>
      <c r="G19" s="37">
        <v>23.0118490046152</v>
      </c>
      <c r="H19" s="37">
        <v>22.367278911056001</v>
      </c>
      <c r="I19" s="37">
        <v>20.9754460080764</v>
      </c>
      <c r="J19" s="37">
        <v>19.6335182065048</v>
      </c>
      <c r="K19" s="37">
        <v>18.223067683529202</v>
      </c>
      <c r="L19" s="37">
        <v>18.546222119986201</v>
      </c>
      <c r="M19" s="37">
        <v>20.079703362285599</v>
      </c>
      <c r="N19" s="37">
        <v>22.5895802204743</v>
      </c>
      <c r="O19" s="37">
        <v>26.134145094597301</v>
      </c>
      <c r="P19" s="37">
        <v>30.455920793611298</v>
      </c>
      <c r="Q19" s="37">
        <v>34.979572724709897</v>
      </c>
      <c r="R19" s="37">
        <v>38.961717648659899</v>
      </c>
      <c r="S19" s="37">
        <v>40.852136517663702</v>
      </c>
      <c r="T19" s="37">
        <v>39.709987326362302</v>
      </c>
      <c r="U19" s="37">
        <v>37.779953034708598</v>
      </c>
      <c r="V19" s="37">
        <v>35.427685524297999</v>
      </c>
      <c r="W19" s="37">
        <v>31.941924701191301</v>
      </c>
      <c r="X19" s="37">
        <v>27.616348902227401</v>
      </c>
      <c r="Y19" s="38">
        <v>23.206776005964599</v>
      </c>
      <c r="Z19" s="39">
        <f t="shared" si="0"/>
        <v>27.357388757314581</v>
      </c>
      <c r="AA19" s="40">
        <f t="shared" si="1"/>
        <v>40.852136517663702</v>
      </c>
      <c r="AB19" s="41">
        <f t="shared" si="2"/>
        <v>18.223067683529202</v>
      </c>
      <c r="AD19">
        <v>5</v>
      </c>
    </row>
    <row r="20" spans="1:30" ht="19.899999999999999" customHeight="1" thickBot="1" x14ac:dyDescent="0.3">
      <c r="A20" s="29">
        <f>'Tabla de datos'!A14+AD20</f>
        <v>45496.25</v>
      </c>
      <c r="B20" s="36" cm="1">
        <f t="array" ref="B20:Y20">TRANSPOSE('Tabla de datos'!P152:P175)</f>
        <v>19.121693823479401</v>
      </c>
      <c r="C20" s="37">
        <v>17.018434773009702</v>
      </c>
      <c r="D20" s="37">
        <v>17.263261970196801</v>
      </c>
      <c r="E20" s="37">
        <v>17.2273289138124</v>
      </c>
      <c r="F20" s="37">
        <v>16.1730630125166</v>
      </c>
      <c r="G20" s="37">
        <v>14.3419767697173</v>
      </c>
      <c r="H20" s="37">
        <v>12.7260002704335</v>
      </c>
      <c r="I20" s="37">
        <v>11.3620535717726</v>
      </c>
      <c r="J20" s="37">
        <v>11.314773931531899</v>
      </c>
      <c r="K20" s="37">
        <v>12.4705220992437</v>
      </c>
      <c r="L20" s="37">
        <v>13.9642584118402</v>
      </c>
      <c r="M20" s="37">
        <v>16.828597546013999</v>
      </c>
      <c r="N20" s="37">
        <v>20.799558505759698</v>
      </c>
      <c r="O20" s="37">
        <v>26.144570902928301</v>
      </c>
      <c r="P20" s="37">
        <v>32.1953751549419</v>
      </c>
      <c r="Q20" s="37">
        <v>37.423618547859398</v>
      </c>
      <c r="R20" s="37">
        <v>40.924165004806</v>
      </c>
      <c r="S20" s="37">
        <v>42.024955333811199</v>
      </c>
      <c r="T20" s="37">
        <v>40.940927338155198</v>
      </c>
      <c r="U20" s="37">
        <v>38.2994715593031</v>
      </c>
      <c r="V20" s="37">
        <v>34.6829809697333</v>
      </c>
      <c r="W20" s="37">
        <v>29.232428173206699</v>
      </c>
      <c r="X20" s="37">
        <v>23.193017107966099</v>
      </c>
      <c r="Y20" s="38">
        <v>17.836876915371899</v>
      </c>
      <c r="Z20" s="39">
        <f t="shared" si="0"/>
        <v>23.479579608642123</v>
      </c>
      <c r="AA20" s="40">
        <f t="shared" si="1"/>
        <v>42.024955333811199</v>
      </c>
      <c r="AB20" s="41">
        <f t="shared" si="2"/>
        <v>11.314773931531899</v>
      </c>
      <c r="AD20">
        <v>6</v>
      </c>
    </row>
    <row r="21" spans="1:30" ht="19.899999999999999" customHeight="1" thickBot="1" x14ac:dyDescent="0.3">
      <c r="A21" s="29">
        <f>'Tabla de datos'!A15+AD21</f>
        <v>45497.291666666701</v>
      </c>
      <c r="B21" s="36" cm="1">
        <f t="array" ref="B21:Y21">TRANSPOSE('Tabla de datos'!P176:P199)</f>
        <v>13.1857794970544</v>
      </c>
      <c r="C21" s="37">
        <v>10.8642223277224</v>
      </c>
      <c r="D21" s="37">
        <v>9.6546210557115693</v>
      </c>
      <c r="E21" s="37">
        <v>8.1590017399964694</v>
      </c>
      <c r="F21" s="37">
        <v>7.4423673486325503</v>
      </c>
      <c r="G21" s="37">
        <v>8.2980491460000803</v>
      </c>
      <c r="H21" s="37">
        <v>8.6732006642737502</v>
      </c>
      <c r="I21" s="37">
        <v>9.1278675509181202</v>
      </c>
      <c r="J21" s="37">
        <v>10.1262028389381</v>
      </c>
      <c r="K21" s="37">
        <v>10.0198760766781</v>
      </c>
      <c r="L21" s="37">
        <v>10.388061685277901</v>
      </c>
      <c r="M21" s="37">
        <v>13.011400457572</v>
      </c>
      <c r="N21" s="37">
        <v>17.1306622003762</v>
      </c>
      <c r="O21" s="37">
        <v>21.321866092287301</v>
      </c>
      <c r="P21" s="37">
        <v>27.303106415623599</v>
      </c>
      <c r="Q21" s="37">
        <v>33.051322834213899</v>
      </c>
      <c r="R21" s="37">
        <v>37.281980755515399</v>
      </c>
      <c r="S21" s="37">
        <v>40.1269190954118</v>
      </c>
      <c r="T21" s="37">
        <v>40.108396398198998</v>
      </c>
      <c r="U21" s="37">
        <v>37.579643151186602</v>
      </c>
      <c r="V21" s="37">
        <v>33.870323721021101</v>
      </c>
      <c r="W21" s="37">
        <v>30.241970481610799</v>
      </c>
      <c r="X21" s="37">
        <v>23.9168761778316</v>
      </c>
      <c r="Y21" s="38">
        <v>17.818156523680301</v>
      </c>
      <c r="Z21" s="39">
        <f t="shared" si="0"/>
        <v>19.945911426488877</v>
      </c>
      <c r="AA21" s="40">
        <f t="shared" si="1"/>
        <v>40.1269190954118</v>
      </c>
      <c r="AB21" s="41">
        <f t="shared" si="2"/>
        <v>7.4423673486325503</v>
      </c>
      <c r="AD21">
        <v>7</v>
      </c>
    </row>
    <row r="22" spans="1:30" ht="19.899999999999999" customHeight="1" thickBot="1" x14ac:dyDescent="0.3">
      <c r="A22" s="29">
        <f>'Tabla de datos'!A16+AD22</f>
        <v>45498.333333333299</v>
      </c>
      <c r="B22" s="30" cm="1">
        <f t="array" ref="B22:Y22">TRANSPOSE('Tabla de datos'!P200:P223)</f>
        <v>13.537273903072901</v>
      </c>
      <c r="C22" s="31">
        <v>9.6146575828566299</v>
      </c>
      <c r="D22" s="31">
        <v>7.9438017339893996</v>
      </c>
      <c r="E22" s="31">
        <v>7.4869459819249604</v>
      </c>
      <c r="F22" s="31">
        <v>6.7210780617125803</v>
      </c>
      <c r="G22" s="31">
        <v>5.1176649729713297</v>
      </c>
      <c r="H22" s="31">
        <v>4.9697384849185697</v>
      </c>
      <c r="I22" s="31">
        <v>5.0702151094450096</v>
      </c>
      <c r="J22" s="31">
        <v>5.0787476129600204</v>
      </c>
      <c r="K22" s="31">
        <v>6.20005622513251</v>
      </c>
      <c r="L22" s="31">
        <v>8.2757288016223995</v>
      </c>
      <c r="M22" s="31">
        <v>11.051808633835099</v>
      </c>
      <c r="N22" s="31">
        <v>15.010419820620299</v>
      </c>
      <c r="O22" s="31">
        <v>20.252284265013898</v>
      </c>
      <c r="P22" s="31">
        <v>26.467600737902401</v>
      </c>
      <c r="Q22" s="31">
        <v>32.462797408437503</v>
      </c>
      <c r="R22" s="31">
        <v>36.656393501653099</v>
      </c>
      <c r="S22" s="31">
        <v>39.199545578295698</v>
      </c>
      <c r="T22" s="31">
        <v>39.444250136228</v>
      </c>
      <c r="U22" s="31">
        <v>38.106683631836297</v>
      </c>
      <c r="V22" s="31">
        <v>34.970094672540199</v>
      </c>
      <c r="W22" s="31">
        <v>30.9035977332878</v>
      </c>
      <c r="X22" s="31">
        <v>24.949303707021102</v>
      </c>
      <c r="Y22" s="32">
        <v>19.02268077582</v>
      </c>
      <c r="Z22" s="39">
        <f t="shared" si="0"/>
        <v>18.688057044712405</v>
      </c>
      <c r="AA22" s="40">
        <f t="shared" si="1"/>
        <v>39.444250136228</v>
      </c>
      <c r="AB22" s="41">
        <f t="shared" si="2"/>
        <v>4.9697384849185697</v>
      </c>
      <c r="AD22">
        <v>8</v>
      </c>
    </row>
    <row r="23" spans="1:30" ht="19.899999999999999" customHeight="1" thickBot="1" x14ac:dyDescent="0.3">
      <c r="A23" s="29">
        <f>'Tabla de datos'!A17+AD23</f>
        <v>45499.375</v>
      </c>
      <c r="B23" s="36" cm="1">
        <f t="array" ref="B23:Y23">TRANSPOSE('Tabla de datos'!P155:P178)</f>
        <v>17.2273289138124</v>
      </c>
      <c r="C23" s="37">
        <v>16.1730630125166</v>
      </c>
      <c r="D23" s="37">
        <v>14.3419767697173</v>
      </c>
      <c r="E23" s="37">
        <v>12.7260002704335</v>
      </c>
      <c r="F23" s="37">
        <v>11.3620535717726</v>
      </c>
      <c r="G23" s="37">
        <v>11.314773931531899</v>
      </c>
      <c r="H23" s="37">
        <v>12.4705220992437</v>
      </c>
      <c r="I23" s="37">
        <v>13.9642584118402</v>
      </c>
      <c r="J23" s="37">
        <v>16.828597546013999</v>
      </c>
      <c r="K23" s="37">
        <v>20.799558505759698</v>
      </c>
      <c r="L23" s="37">
        <v>26.144570902928301</v>
      </c>
      <c r="M23" s="37">
        <v>32.1953751549419</v>
      </c>
      <c r="N23" s="37">
        <v>37.423618547859398</v>
      </c>
      <c r="O23" s="37">
        <v>40.924165004806</v>
      </c>
      <c r="P23" s="37">
        <v>42.024955333811199</v>
      </c>
      <c r="Q23" s="37">
        <v>40.940927338155198</v>
      </c>
      <c r="R23" s="37">
        <v>38.2994715593031</v>
      </c>
      <c r="S23" s="37">
        <v>34.6829809697333</v>
      </c>
      <c r="T23" s="37">
        <v>29.232428173206699</v>
      </c>
      <c r="U23" s="37">
        <v>23.193017107966099</v>
      </c>
      <c r="V23" s="37">
        <v>17.836876915371899</v>
      </c>
      <c r="W23" s="37">
        <v>13.1857794970544</v>
      </c>
      <c r="X23" s="37">
        <v>10.8642223277224</v>
      </c>
      <c r="Y23" s="38">
        <v>9.6546210557115693</v>
      </c>
      <c r="Z23" s="39">
        <f t="shared" ref="Z23:Z28" si="3">AVERAGE(B23:Y23)</f>
        <v>22.658797621717223</v>
      </c>
      <c r="AA23" s="40">
        <f t="shared" ref="AA23:AA28" si="4">MAX(B23:Y23)</f>
        <v>42.024955333811199</v>
      </c>
      <c r="AB23" s="41">
        <f t="shared" ref="AB23:AB28" si="5">MIN(B23:Y23 )</f>
        <v>9.6546210557115693</v>
      </c>
      <c r="AD23">
        <v>9</v>
      </c>
    </row>
    <row r="24" spans="1:30" ht="19.899999999999999" customHeight="1" thickBot="1" x14ac:dyDescent="0.3">
      <c r="A24" s="29">
        <f>'Tabla de datos'!A18+AD24</f>
        <v>45500.416666666701</v>
      </c>
      <c r="B24" s="36" cm="1">
        <f t="array" ref="B24:Y24">TRANSPOSE('Tabla de datos'!P179:P202)</f>
        <v>8.1590017399964694</v>
      </c>
      <c r="C24" s="37">
        <v>7.4423673486325503</v>
      </c>
      <c r="D24" s="37">
        <v>8.2980491460000803</v>
      </c>
      <c r="E24" s="37">
        <v>8.6732006642737502</v>
      </c>
      <c r="F24" s="37">
        <v>9.1278675509181202</v>
      </c>
      <c r="G24" s="37">
        <v>10.1262028389381</v>
      </c>
      <c r="H24" s="37">
        <v>10.0198760766781</v>
      </c>
      <c r="I24" s="37">
        <v>10.388061685277901</v>
      </c>
      <c r="J24" s="37">
        <v>13.011400457572</v>
      </c>
      <c r="K24" s="37">
        <v>17.1306622003762</v>
      </c>
      <c r="L24" s="37">
        <v>21.321866092287301</v>
      </c>
      <c r="M24" s="37">
        <v>27.303106415623599</v>
      </c>
      <c r="N24" s="37">
        <v>33.051322834213899</v>
      </c>
      <c r="O24" s="37">
        <v>37.281980755515399</v>
      </c>
      <c r="P24" s="37">
        <v>40.1269190954118</v>
      </c>
      <c r="Q24" s="37">
        <v>40.108396398198998</v>
      </c>
      <c r="R24" s="37">
        <v>37.579643151186602</v>
      </c>
      <c r="S24" s="37">
        <v>33.870323721021101</v>
      </c>
      <c r="T24" s="37">
        <v>30.241970481610799</v>
      </c>
      <c r="U24" s="37">
        <v>23.9168761778316</v>
      </c>
      <c r="V24" s="37">
        <v>17.818156523680301</v>
      </c>
      <c r="W24" s="37">
        <v>13.537273903072901</v>
      </c>
      <c r="X24" s="37">
        <v>9.6146575828566299</v>
      </c>
      <c r="Y24" s="38">
        <v>7.9438017339893996</v>
      </c>
      <c r="Z24" s="39">
        <f t="shared" si="3"/>
        <v>19.837207690631818</v>
      </c>
      <c r="AA24" s="40">
        <f t="shared" si="4"/>
        <v>40.1269190954118</v>
      </c>
      <c r="AB24" s="41">
        <f t="shared" si="5"/>
        <v>7.4423673486325503</v>
      </c>
      <c r="AD24">
        <v>10</v>
      </c>
    </row>
    <row r="25" spans="1:30" ht="19.899999999999999" customHeight="1" thickBot="1" x14ac:dyDescent="0.3">
      <c r="A25" s="29">
        <f>'Tabla de datos'!A19+AD25</f>
        <v>45501.458333333299</v>
      </c>
      <c r="B25" s="30" cm="1">
        <f t="array" ref="B25:Y25">TRANSPOSE('Tabla de datos'!P203:P226)</f>
        <v>7.4869459819249604</v>
      </c>
      <c r="C25" s="31">
        <v>6.7210780617125803</v>
      </c>
      <c r="D25" s="31">
        <v>5.1176649729713297</v>
      </c>
      <c r="E25" s="31">
        <v>4.9697384849185697</v>
      </c>
      <c r="F25" s="31">
        <v>5.0702151094450096</v>
      </c>
      <c r="G25" s="31">
        <v>5.0787476129600204</v>
      </c>
      <c r="H25" s="31">
        <v>6.20005622513251</v>
      </c>
      <c r="I25" s="31">
        <v>8.2757288016223995</v>
      </c>
      <c r="J25" s="31">
        <v>11.051808633835099</v>
      </c>
      <c r="K25" s="31">
        <v>15.010419820620299</v>
      </c>
      <c r="L25" s="31">
        <v>20.252284265013898</v>
      </c>
      <c r="M25" s="31">
        <v>26.467600737902401</v>
      </c>
      <c r="N25" s="31">
        <v>32.462797408437503</v>
      </c>
      <c r="O25" s="31">
        <v>36.656393501653099</v>
      </c>
      <c r="P25" s="31">
        <v>39.199545578295698</v>
      </c>
      <c r="Q25" s="31">
        <v>39.444250136228</v>
      </c>
      <c r="R25" s="31">
        <v>38.106683631836297</v>
      </c>
      <c r="S25" s="31">
        <v>34.970094672540199</v>
      </c>
      <c r="T25" s="31">
        <v>30.9035977332878</v>
      </c>
      <c r="U25" s="31">
        <v>24.949303707021102</v>
      </c>
      <c r="V25" s="31">
        <v>19.02268077582</v>
      </c>
      <c r="W25" s="31">
        <v>14.0193918699597</v>
      </c>
      <c r="X25" s="31">
        <v>10.6987971802346</v>
      </c>
      <c r="Y25" s="32">
        <v>10.1827115736611</v>
      </c>
      <c r="Z25" s="39">
        <f t="shared" si="3"/>
        <v>18.846605686543089</v>
      </c>
      <c r="AA25" s="40">
        <f t="shared" si="4"/>
        <v>39.444250136228</v>
      </c>
      <c r="AB25" s="41">
        <f t="shared" si="5"/>
        <v>4.9697384849185697</v>
      </c>
      <c r="AD25">
        <v>11</v>
      </c>
    </row>
    <row r="26" spans="1:30" ht="19.899999999999999" customHeight="1" thickBot="1" x14ac:dyDescent="0.3">
      <c r="A26" s="29">
        <f>'Tabla de datos'!A20+AD26</f>
        <v>45502.5</v>
      </c>
      <c r="B26" s="36" cm="1">
        <f t="array" ref="B26:Y26">TRANSPOSE('Tabla de datos'!P158:P181)</f>
        <v>12.7260002704335</v>
      </c>
      <c r="C26" s="37">
        <v>11.3620535717726</v>
      </c>
      <c r="D26" s="37">
        <v>11.314773931531899</v>
      </c>
      <c r="E26" s="37">
        <v>12.4705220992437</v>
      </c>
      <c r="F26" s="37">
        <v>13.9642584118402</v>
      </c>
      <c r="G26" s="37">
        <v>16.828597546013999</v>
      </c>
      <c r="H26" s="37">
        <v>20.799558505759698</v>
      </c>
      <c r="I26" s="37">
        <v>26.144570902928301</v>
      </c>
      <c r="J26" s="37">
        <v>32.1953751549419</v>
      </c>
      <c r="K26" s="37">
        <v>37.423618547859398</v>
      </c>
      <c r="L26" s="37">
        <v>40.924165004806</v>
      </c>
      <c r="M26" s="37">
        <v>42.024955333811199</v>
      </c>
      <c r="N26" s="37">
        <v>40.940927338155198</v>
      </c>
      <c r="O26" s="37">
        <v>38.2994715593031</v>
      </c>
      <c r="P26" s="37">
        <v>34.6829809697333</v>
      </c>
      <c r="Q26" s="37">
        <v>29.232428173206699</v>
      </c>
      <c r="R26" s="37">
        <v>23.193017107966099</v>
      </c>
      <c r="S26" s="37">
        <v>17.836876915371899</v>
      </c>
      <c r="T26" s="37">
        <v>13.1857794970544</v>
      </c>
      <c r="U26" s="37">
        <v>10.8642223277224</v>
      </c>
      <c r="V26" s="37">
        <v>9.6546210557115693</v>
      </c>
      <c r="W26" s="37">
        <v>8.1590017399964694</v>
      </c>
      <c r="X26" s="37">
        <v>7.4423673486325503</v>
      </c>
      <c r="Y26" s="38">
        <v>8.2980491460000803</v>
      </c>
      <c r="Z26" s="39">
        <f t="shared" si="3"/>
        <v>21.665341352491509</v>
      </c>
      <c r="AA26" s="40">
        <f t="shared" si="4"/>
        <v>42.024955333811199</v>
      </c>
      <c r="AB26" s="41">
        <f t="shared" si="5"/>
        <v>7.4423673486325503</v>
      </c>
      <c r="AD26">
        <v>12</v>
      </c>
    </row>
    <row r="27" spans="1:30" ht="19.899999999999999" customHeight="1" thickBot="1" x14ac:dyDescent="0.3">
      <c r="A27" s="29">
        <f>'Tabla de datos'!A21+AD27</f>
        <v>45503.541666666701</v>
      </c>
      <c r="B27" s="36" cm="1">
        <f t="array" ref="B27:Y27">TRANSPOSE('Tabla de datos'!P182:P205)</f>
        <v>8.6732006642737502</v>
      </c>
      <c r="C27" s="37">
        <v>9.1278675509181202</v>
      </c>
      <c r="D27" s="37">
        <v>10.1262028389381</v>
      </c>
      <c r="E27" s="37">
        <v>10.0198760766781</v>
      </c>
      <c r="F27" s="37">
        <v>10.388061685277901</v>
      </c>
      <c r="G27" s="37">
        <v>13.011400457572</v>
      </c>
      <c r="H27" s="37">
        <v>17.1306622003762</v>
      </c>
      <c r="I27" s="37">
        <v>21.321866092287301</v>
      </c>
      <c r="J27" s="37">
        <v>27.303106415623599</v>
      </c>
      <c r="K27" s="37">
        <v>33.051322834213899</v>
      </c>
      <c r="L27" s="37">
        <v>37.281980755515399</v>
      </c>
      <c r="M27" s="37">
        <v>40.1269190954118</v>
      </c>
      <c r="N27" s="37">
        <v>40.108396398198998</v>
      </c>
      <c r="O27" s="37">
        <v>37.579643151186602</v>
      </c>
      <c r="P27" s="37">
        <v>33.870323721021101</v>
      </c>
      <c r="Q27" s="37">
        <v>30.241970481610799</v>
      </c>
      <c r="R27" s="37">
        <v>23.9168761778316</v>
      </c>
      <c r="S27" s="37">
        <v>17.818156523680301</v>
      </c>
      <c r="T27" s="37">
        <v>13.537273903072901</v>
      </c>
      <c r="U27" s="37">
        <v>9.6146575828566299</v>
      </c>
      <c r="V27" s="37">
        <v>7.9438017339893996</v>
      </c>
      <c r="W27" s="37">
        <v>7.4869459819249604</v>
      </c>
      <c r="X27" s="37">
        <v>6.7210780617125803</v>
      </c>
      <c r="Y27" s="38">
        <v>5.1176649729713297</v>
      </c>
      <c r="Z27" s="39">
        <f t="shared" si="3"/>
        <v>19.64663563988098</v>
      </c>
      <c r="AA27" s="40">
        <f t="shared" si="4"/>
        <v>40.1269190954118</v>
      </c>
      <c r="AB27" s="41">
        <f t="shared" si="5"/>
        <v>5.1176649729713297</v>
      </c>
      <c r="AD27">
        <v>13</v>
      </c>
    </row>
    <row r="28" spans="1:30" ht="19.899999999999999" customHeight="1" x14ac:dyDescent="0.25">
      <c r="A28" s="29">
        <f>'Tabla de datos'!A22+AD28</f>
        <v>45504.583333333299</v>
      </c>
      <c r="B28" s="30" cm="1">
        <f t="array" ref="B28:Y28">TRANSPOSE('Tabla de datos'!P206:P229)</f>
        <v>4.9697384849185697</v>
      </c>
      <c r="C28" s="31">
        <v>5.0702151094450096</v>
      </c>
      <c r="D28" s="31">
        <v>5.0787476129600204</v>
      </c>
      <c r="E28" s="31">
        <v>6.20005622513251</v>
      </c>
      <c r="F28" s="31">
        <v>8.2757288016223995</v>
      </c>
      <c r="G28" s="31">
        <v>11.051808633835099</v>
      </c>
      <c r="H28" s="31">
        <v>15.010419820620299</v>
      </c>
      <c r="I28" s="31">
        <v>20.252284265013898</v>
      </c>
      <c r="J28" s="31">
        <v>26.467600737902401</v>
      </c>
      <c r="K28" s="31">
        <v>32.462797408437503</v>
      </c>
      <c r="L28" s="31">
        <v>36.656393501653099</v>
      </c>
      <c r="M28" s="31">
        <v>39.199545578295698</v>
      </c>
      <c r="N28" s="31">
        <v>39.444250136228</v>
      </c>
      <c r="O28" s="31">
        <v>38.106683631836297</v>
      </c>
      <c r="P28" s="31">
        <v>34.970094672540199</v>
      </c>
      <c r="Q28" s="31">
        <v>30.9035977332878</v>
      </c>
      <c r="R28" s="31">
        <v>24.949303707021102</v>
      </c>
      <c r="S28" s="31">
        <v>19.02268077582</v>
      </c>
      <c r="T28" s="31">
        <v>14.0193918699597</v>
      </c>
      <c r="U28" s="31">
        <v>10.6987971802346</v>
      </c>
      <c r="V28" s="31">
        <v>10.1827115736611</v>
      </c>
      <c r="W28" s="31">
        <v>9.95943062187526</v>
      </c>
      <c r="X28" s="31">
        <v>8.75891029612702</v>
      </c>
      <c r="Y28" s="32">
        <v>9.0047038906420909</v>
      </c>
      <c r="Z28" s="39">
        <f t="shared" si="3"/>
        <v>19.196495511211236</v>
      </c>
      <c r="AA28" s="40">
        <f t="shared" si="4"/>
        <v>39.444250136228</v>
      </c>
      <c r="AB28" s="41">
        <f t="shared" si="5"/>
        <v>4.9697384849185697</v>
      </c>
      <c r="AD28">
        <v>14</v>
      </c>
    </row>
    <row r="29" spans="1:30" ht="19.899999999999999" customHeight="1" x14ac:dyDescent="0.25">
      <c r="A29" s="42" t="s">
        <v>60</v>
      </c>
      <c r="B29" s="43">
        <f>AVERAGE(B14:B28)</f>
        <v>15.347804510291803</v>
      </c>
      <c r="C29" s="43">
        <f t="shared" ref="C29:Y29" si="6">AVERAGE(C14:C28)</f>
        <v>14.148903145346472</v>
      </c>
      <c r="D29" s="43">
        <f t="shared" si="6"/>
        <v>13.860581673638222</v>
      </c>
      <c r="E29" s="43">
        <f t="shared" si="6"/>
        <v>13.968110405714825</v>
      </c>
      <c r="F29" s="43">
        <f t="shared" si="6"/>
        <v>14.359734863736033</v>
      </c>
      <c r="G29" s="43">
        <f t="shared" si="6"/>
        <v>16.152260582371817</v>
      </c>
      <c r="H29" s="43">
        <f t="shared" si="6"/>
        <v>17.045992636614002</v>
      </c>
      <c r="I29" s="43">
        <f t="shared" si="6"/>
        <v>17.90921741313041</v>
      </c>
      <c r="J29" s="43">
        <f t="shared" si="6"/>
        <v>19.405698228730866</v>
      </c>
      <c r="K29" s="43">
        <f t="shared" si="6"/>
        <v>21.102614526802263</v>
      </c>
      <c r="L29" s="43">
        <f t="shared" si="6"/>
        <v>23.003175449605223</v>
      </c>
      <c r="M29" s="43">
        <f t="shared" si="6"/>
        <v>25.653641501805275</v>
      </c>
      <c r="N29" s="43">
        <f t="shared" si="6"/>
        <v>28.230271347895091</v>
      </c>
      <c r="O29" s="43">
        <f t="shared" si="6"/>
        <v>30.535359209937518</v>
      </c>
      <c r="P29" s="43">
        <f t="shared" si="6"/>
        <v>32.896282648009226</v>
      </c>
      <c r="Q29" s="43">
        <f t="shared" si="6"/>
        <v>34.64087811230965</v>
      </c>
      <c r="R29" s="43">
        <f t="shared" si="6"/>
        <v>35.159969230925086</v>
      </c>
      <c r="S29" s="43">
        <f t="shared" si="6"/>
        <v>34.492423915719336</v>
      </c>
      <c r="T29" s="43">
        <f t="shared" si="6"/>
        <v>32.630877450513701</v>
      </c>
      <c r="U29" s="43">
        <f t="shared" si="6"/>
        <v>29.589969479379111</v>
      </c>
      <c r="V29" s="43">
        <f t="shared" si="6"/>
        <v>26.402793724289189</v>
      </c>
      <c r="W29" s="43">
        <f t="shared" si="6"/>
        <v>23.030261342850608</v>
      </c>
      <c r="X29" s="43">
        <f t="shared" si="6"/>
        <v>19.542309904670415</v>
      </c>
      <c r="Y29" s="43">
        <f t="shared" si="6"/>
        <v>16.68631007630556</v>
      </c>
      <c r="Z29" s="46"/>
      <c r="AA29" s="46"/>
      <c r="AB29" s="47"/>
    </row>
    <row r="30" spans="1:30" ht="19.899999999999999" customHeight="1" x14ac:dyDescent="0.25">
      <c r="A30" s="48" t="s">
        <v>61</v>
      </c>
      <c r="B30" s="39">
        <f>MAX(B14:B28)</f>
        <v>31.1357447673617</v>
      </c>
      <c r="C30" s="39">
        <f t="shared" ref="C30:Y30" si="7">MAX(C14:C28)</f>
        <v>30.5872823975151</v>
      </c>
      <c r="D30" s="39">
        <f t="shared" si="7"/>
        <v>30.884537876138801</v>
      </c>
      <c r="E30" s="39">
        <f t="shared" si="7"/>
        <v>31.544555364956899</v>
      </c>
      <c r="F30" s="39">
        <f t="shared" si="7"/>
        <v>32.799782854774897</v>
      </c>
      <c r="G30" s="39">
        <f t="shared" si="7"/>
        <v>32.854828257909404</v>
      </c>
      <c r="H30" s="39">
        <f t="shared" si="7"/>
        <v>30.648481347899601</v>
      </c>
      <c r="I30" s="39">
        <f t="shared" si="7"/>
        <v>29.529018456512201</v>
      </c>
      <c r="J30" s="39">
        <f t="shared" si="7"/>
        <v>32.1953751549419</v>
      </c>
      <c r="K30" s="39">
        <f t="shared" si="7"/>
        <v>37.423618547859398</v>
      </c>
      <c r="L30" s="39">
        <f t="shared" si="7"/>
        <v>40.924165004806</v>
      </c>
      <c r="M30" s="39">
        <f t="shared" si="7"/>
        <v>42.024955333811199</v>
      </c>
      <c r="N30" s="39">
        <f t="shared" si="7"/>
        <v>40.940927338155198</v>
      </c>
      <c r="O30" s="39">
        <f t="shared" si="7"/>
        <v>40.924165004806</v>
      </c>
      <c r="P30" s="39">
        <f t="shared" si="7"/>
        <v>42.024955333811199</v>
      </c>
      <c r="Q30" s="39">
        <f t="shared" si="7"/>
        <v>40.940927338155198</v>
      </c>
      <c r="R30" s="39">
        <f t="shared" si="7"/>
        <v>42.200331920992298</v>
      </c>
      <c r="S30" s="39">
        <f t="shared" si="7"/>
        <v>43.3890962930518</v>
      </c>
      <c r="T30" s="39">
        <f t="shared" si="7"/>
        <v>43.690340000242301</v>
      </c>
      <c r="U30" s="39">
        <f t="shared" si="7"/>
        <v>40.585410855135599</v>
      </c>
      <c r="V30" s="39">
        <f t="shared" si="7"/>
        <v>38.922177281234099</v>
      </c>
      <c r="W30" s="39">
        <f t="shared" si="7"/>
        <v>36.180476175490199</v>
      </c>
      <c r="X30" s="39">
        <f t="shared" si="7"/>
        <v>34.797546882410799</v>
      </c>
      <c r="Y30" s="39">
        <f t="shared" si="7"/>
        <v>33.032993661745202</v>
      </c>
      <c r="Z30" s="46"/>
      <c r="AA30" s="47"/>
      <c r="AB30" s="47"/>
    </row>
    <row r="31" spans="1:30" ht="19.899999999999999" customHeight="1" thickBot="1" x14ac:dyDescent="0.3">
      <c r="A31" s="49" t="s">
        <v>62</v>
      </c>
      <c r="B31" s="50">
        <f>MIN(B14:B28)</f>
        <v>4.9697384849185697</v>
      </c>
      <c r="C31" s="50">
        <f t="shared" ref="C31:Y31" si="8">MIN(C14:C28)</f>
        <v>5.0702151094450096</v>
      </c>
      <c r="D31" s="50">
        <f t="shared" si="8"/>
        <v>5.0787476129600204</v>
      </c>
      <c r="E31" s="50">
        <f t="shared" si="8"/>
        <v>4.9697384849185697</v>
      </c>
      <c r="F31" s="50">
        <f t="shared" si="8"/>
        <v>5.0702151094450096</v>
      </c>
      <c r="G31" s="50">
        <f t="shared" si="8"/>
        <v>5.0787476129600204</v>
      </c>
      <c r="H31" s="50">
        <f t="shared" si="8"/>
        <v>4.9697384849185697</v>
      </c>
      <c r="I31" s="50">
        <f t="shared" si="8"/>
        <v>5.0702151094450096</v>
      </c>
      <c r="J31" s="50">
        <f t="shared" si="8"/>
        <v>5.0787476129600204</v>
      </c>
      <c r="K31" s="50">
        <f t="shared" si="8"/>
        <v>6.20005622513251</v>
      </c>
      <c r="L31" s="50">
        <f t="shared" si="8"/>
        <v>8.2757288016223995</v>
      </c>
      <c r="M31" s="50">
        <f t="shared" si="8"/>
        <v>11.051808633835099</v>
      </c>
      <c r="N31" s="50">
        <f t="shared" si="8"/>
        <v>15.010419820620299</v>
      </c>
      <c r="O31" s="50">
        <f t="shared" si="8"/>
        <v>19.729436329929499</v>
      </c>
      <c r="P31" s="50">
        <f t="shared" si="8"/>
        <v>24.656464222685099</v>
      </c>
      <c r="Q31" s="50">
        <f t="shared" si="8"/>
        <v>29.232428173206699</v>
      </c>
      <c r="R31" s="50">
        <f t="shared" si="8"/>
        <v>23.193017107966099</v>
      </c>
      <c r="S31" s="50">
        <f t="shared" si="8"/>
        <v>17.818156523680301</v>
      </c>
      <c r="T31" s="50">
        <f t="shared" si="8"/>
        <v>13.1857794970544</v>
      </c>
      <c r="U31" s="50">
        <f t="shared" si="8"/>
        <v>9.6146575828566299</v>
      </c>
      <c r="V31" s="50">
        <f t="shared" si="8"/>
        <v>7.9438017339893996</v>
      </c>
      <c r="W31" s="50">
        <f t="shared" si="8"/>
        <v>7.4869459819249604</v>
      </c>
      <c r="X31" s="50">
        <f t="shared" si="8"/>
        <v>6.7210780617125803</v>
      </c>
      <c r="Y31" s="50">
        <f t="shared" si="8"/>
        <v>5.1176649729713297</v>
      </c>
      <c r="Z31" s="46"/>
      <c r="AA31" s="47"/>
      <c r="AB31" s="47"/>
    </row>
    <row r="32" spans="1:30" x14ac:dyDescent="0.25">
      <c r="A32" s="63" t="s">
        <v>63</v>
      </c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</row>
    <row r="33" spans="1:28" x14ac:dyDescent="0.25">
      <c r="A33" s="16" t="s">
        <v>64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</sheetData>
  <mergeCells count="5">
    <mergeCell ref="A1:AB1"/>
    <mergeCell ref="F10:G10"/>
    <mergeCell ref="F11:G11"/>
    <mergeCell ref="F12:G12"/>
    <mergeCell ref="A32:AB32"/>
  </mergeCells>
  <pageMargins left="0.15" right="0.15" top="0.75" bottom="0.75" header="0.3" footer="0.3"/>
  <pageSetup paperSize="9" scale="7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13</vt:i4>
      </vt:variant>
    </vt:vector>
  </HeadingPairs>
  <TitlesOfParts>
    <vt:vector size="28" baseType="lpstr">
      <vt:lpstr>Datos de Ubicación</vt:lpstr>
      <vt:lpstr>Tabla de datos</vt:lpstr>
      <vt:lpstr>Temp</vt:lpstr>
      <vt:lpstr>Hum</vt:lpstr>
      <vt:lpstr>VV</vt:lpstr>
      <vt:lpstr>RAD SOLAR</vt:lpstr>
      <vt:lpstr>PRESION</vt:lpstr>
      <vt:lpstr>PM10</vt:lpstr>
      <vt:lpstr>PM2.5</vt:lpstr>
      <vt:lpstr>NO2</vt:lpstr>
      <vt:lpstr>SO2</vt:lpstr>
      <vt:lpstr>H2S</vt:lpstr>
      <vt:lpstr>CO(1H)</vt:lpstr>
      <vt:lpstr>CO(8H)</vt:lpstr>
      <vt:lpstr>O3(8h)</vt:lpstr>
      <vt:lpstr>'CO(1H)'!Print_Area</vt:lpstr>
      <vt:lpstr>'CO(8H)'!Print_Area</vt:lpstr>
      <vt:lpstr>H2S!Print_Area</vt:lpstr>
      <vt:lpstr>Hum!Print_Area</vt:lpstr>
      <vt:lpstr>'NO2'!Print_Area</vt:lpstr>
      <vt:lpstr>'O3(8h)'!Print_Area</vt:lpstr>
      <vt:lpstr>'PM10'!Print_Area</vt:lpstr>
      <vt:lpstr>PM2.5!Print_Area</vt:lpstr>
      <vt:lpstr>PRESION!Print_Area</vt:lpstr>
      <vt:lpstr>'RAD SOLAR'!Print_Area</vt:lpstr>
      <vt:lpstr>'SO2'!Print_Area</vt:lpstr>
      <vt:lpstr>Temp!Print_Area</vt:lpstr>
      <vt:lpstr>VV!Print_Area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Antony Quispe Ramos</dc:creator>
  <cp:lastModifiedBy>Bryan Antony Quispe Ramos</cp:lastModifiedBy>
  <cp:lastPrinted>2024-09-23T15:29:03Z</cp:lastPrinted>
  <dcterms:created xsi:type="dcterms:W3CDTF">2024-08-29T16:43:47Z</dcterms:created>
  <dcterms:modified xsi:type="dcterms:W3CDTF">2024-09-23T15:29:06Z</dcterms:modified>
</cp:coreProperties>
</file>