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GORE\INFORME\Reportes_plantilla\"/>
    </mc:Choice>
  </mc:AlternateContent>
  <xr:revisionPtr revIDLastSave="0" documentId="13_ncr:1_{37C0795A-E669-4CDF-8FB0-DFC9D4ADDDC1}" xr6:coauthVersionLast="47" xr6:coauthVersionMax="47" xr10:uidLastSave="{00000000-0000-0000-0000-000000000000}"/>
  <bookViews>
    <workbookView xWindow="-108" yWindow="-108" windowWidth="23256" windowHeight="13176" tabRatio="875" activeTab="2" xr2:uid="{B879DA84-D4A3-429C-AEC2-5008D9DFC854}"/>
  </bookViews>
  <sheets>
    <sheet name="Datos de Ubicación" sheetId="1" r:id="rId1"/>
    <sheet name="Tabla de datos" sheetId="2" r:id="rId2"/>
    <sheet name="Temp" sheetId="3" r:id="rId3"/>
    <sheet name="Hum" sheetId="5" r:id="rId4"/>
    <sheet name="VV" sheetId="6" r:id="rId5"/>
    <sheet name="RAD SOLAR" sheetId="7" r:id="rId6"/>
    <sheet name="PRESION" sheetId="8" r:id="rId7"/>
    <sheet name="PM10" sheetId="9" r:id="rId8"/>
    <sheet name="PM2.5" sheetId="10" r:id="rId9"/>
    <sheet name="NO2" sheetId="11" r:id="rId10"/>
    <sheet name="SO2" sheetId="12" r:id="rId11"/>
    <sheet name="H2S" sheetId="13" r:id="rId12"/>
    <sheet name="CO(1H)" sheetId="14" r:id="rId13"/>
    <sheet name="CO(8H)" sheetId="15" r:id="rId14"/>
    <sheet name="O3(8h)" sheetId="16" r:id="rId15"/>
  </sheets>
  <externalReferences>
    <externalReference r:id="rId16"/>
  </externalReferences>
  <definedNames>
    <definedName name="_xlnm.Print_Area" localSheetId="12">'CO(1H)'!$A$1:$AB$27</definedName>
    <definedName name="_xlnm.Print_Area" localSheetId="13">'CO(8H)'!$A$1:$AB$27</definedName>
    <definedName name="_xlnm.Print_Area" localSheetId="11">H2S!$A$1:$AB$27</definedName>
    <definedName name="_xlnm.Print_Area" localSheetId="3">Hum!$A$1:$AB$27</definedName>
    <definedName name="_xlnm.Print_Area" localSheetId="9">'NO2'!$A$1:$AB$27</definedName>
    <definedName name="_xlnm.Print_Area" localSheetId="14">'O3(8h)'!$A$1:$AB$27</definedName>
    <definedName name="_xlnm.Print_Area" localSheetId="7">'PM10'!$A$1:$AB$27</definedName>
    <definedName name="_xlnm.Print_Area" localSheetId="8">'PM2.5'!$A$1:$AB$27</definedName>
    <definedName name="_xlnm.Print_Area" localSheetId="6">PRESION!$A$1:$AB$27</definedName>
    <definedName name="_xlnm.Print_Area" localSheetId="5">'RAD SOLAR'!$A$1:$AB$27</definedName>
    <definedName name="_xlnm.Print_Area" localSheetId="10">'SO2'!$A$1:$AB$27</definedName>
    <definedName name="_xlnm.Print_Area" localSheetId="2">Temp!$A$1:$AB$27</definedName>
    <definedName name="_xlnm.Print_Area" localSheetId="4">VV!$A$1:$AB$27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6" l="1" a="1"/>
  <c r="B22" i="16" s="1"/>
  <c r="B21" i="16" a="1"/>
  <c r="B21" i="16" s="1"/>
  <c r="B20" i="16" a="1"/>
  <c r="B20" i="16" s="1"/>
  <c r="B19" i="16" a="1"/>
  <c r="B19" i="16" s="1"/>
  <c r="B18" i="16" a="1"/>
  <c r="B18" i="16" s="1"/>
  <c r="B17" i="16" a="1"/>
  <c r="B17" i="16" s="1"/>
  <c r="B16" i="16" a="1"/>
  <c r="B16" i="16" s="1"/>
  <c r="B15" i="16" a="1"/>
  <c r="B15" i="16" s="1"/>
  <c r="G14" i="16" a="1"/>
  <c r="G14" i="16" s="1"/>
  <c r="A22" i="16"/>
  <c r="A21" i="16"/>
  <c r="A20" i="16"/>
  <c r="A19" i="16"/>
  <c r="A18" i="16"/>
  <c r="A17" i="16"/>
  <c r="A16" i="16"/>
  <c r="C23" i="16"/>
  <c r="A15" i="16"/>
  <c r="Y25" i="16"/>
  <c r="A14" i="16"/>
  <c r="V13" i="16"/>
  <c r="U13" i="16"/>
  <c r="T13" i="16"/>
  <c r="P13" i="16"/>
  <c r="O13" i="16"/>
  <c r="N13" i="16"/>
  <c r="J13" i="16"/>
  <c r="I13" i="16"/>
  <c r="H13" i="16"/>
  <c r="D13" i="16"/>
  <c r="C13" i="16"/>
  <c r="B13" i="16"/>
  <c r="B13" i="16" a="1"/>
  <c r="Y13" i="16" s="1"/>
  <c r="F6" i="16"/>
  <c r="F5" i="16"/>
  <c r="U4" i="16"/>
  <c r="B22" i="15" a="1"/>
  <c r="B22" i="15" s="1"/>
  <c r="B21" i="15" a="1"/>
  <c r="B21" i="15" s="1"/>
  <c r="B20" i="15" a="1"/>
  <c r="B20" i="15" s="1"/>
  <c r="B19" i="15" a="1"/>
  <c r="B19" i="15" s="1"/>
  <c r="B18" i="15" a="1"/>
  <c r="B18" i="15" s="1"/>
  <c r="B17" i="15" a="1"/>
  <c r="B17" i="15" s="1"/>
  <c r="B16" i="15" a="1"/>
  <c r="B16" i="15" s="1"/>
  <c r="B15" i="15" a="1"/>
  <c r="B15" i="15" s="1"/>
  <c r="G14" i="15" a="1"/>
  <c r="G14" i="15" s="1"/>
  <c r="T25" i="15"/>
  <c r="N25" i="15"/>
  <c r="H25" i="15"/>
  <c r="T24" i="15"/>
  <c r="N24" i="15"/>
  <c r="H24" i="15"/>
  <c r="T23" i="15"/>
  <c r="N23" i="15"/>
  <c r="H23" i="15"/>
  <c r="A22" i="15"/>
  <c r="A21" i="15"/>
  <c r="A20" i="15"/>
  <c r="A19" i="15"/>
  <c r="A18" i="15"/>
  <c r="A17" i="15"/>
  <c r="A16" i="15"/>
  <c r="A15" i="15"/>
  <c r="Y25" i="15"/>
  <c r="A14" i="15"/>
  <c r="V13" i="15"/>
  <c r="U13" i="15"/>
  <c r="T13" i="15"/>
  <c r="P13" i="15"/>
  <c r="O13" i="15"/>
  <c r="N13" i="15"/>
  <c r="J13" i="15"/>
  <c r="I13" i="15"/>
  <c r="H13" i="15"/>
  <c r="D13" i="15"/>
  <c r="C13" i="15"/>
  <c r="B13" i="15"/>
  <c r="B13" i="15" a="1"/>
  <c r="Y13" i="15" s="1"/>
  <c r="F6" i="15"/>
  <c r="F5" i="15"/>
  <c r="U4" i="15"/>
  <c r="B22" i="14" a="1"/>
  <c r="B22" i="14" s="1"/>
  <c r="B21" i="14" a="1"/>
  <c r="B21" i="14" s="1"/>
  <c r="B20" i="14" a="1"/>
  <c r="B20" i="14" s="1"/>
  <c r="B19" i="14" a="1"/>
  <c r="B19" i="14" s="1"/>
  <c r="B18" i="14" a="1"/>
  <c r="B18" i="14" s="1"/>
  <c r="B17" i="14" a="1"/>
  <c r="B17" i="14" s="1"/>
  <c r="B16" i="14" a="1"/>
  <c r="B16" i="14" s="1"/>
  <c r="B15" i="14" a="1"/>
  <c r="B15" i="14" s="1"/>
  <c r="B14" i="14" a="1"/>
  <c r="B14" i="14" s="1"/>
  <c r="T25" i="14"/>
  <c r="N25" i="14"/>
  <c r="H25" i="14"/>
  <c r="T24" i="14"/>
  <c r="N24" i="14"/>
  <c r="H24" i="14"/>
  <c r="T23" i="14"/>
  <c r="N23" i="14"/>
  <c r="H23" i="14"/>
  <c r="A22" i="14"/>
  <c r="A21" i="14"/>
  <c r="A20" i="14"/>
  <c r="A19" i="14"/>
  <c r="A18" i="14"/>
  <c r="A17" i="14"/>
  <c r="A16" i="14"/>
  <c r="A15" i="14"/>
  <c r="Y25" i="14"/>
  <c r="A14" i="14"/>
  <c r="V13" i="14"/>
  <c r="U13" i="14"/>
  <c r="T13" i="14"/>
  <c r="P13" i="14"/>
  <c r="O13" i="14"/>
  <c r="N13" i="14"/>
  <c r="J13" i="14"/>
  <c r="I13" i="14"/>
  <c r="H13" i="14"/>
  <c r="D13" i="14"/>
  <c r="C13" i="14"/>
  <c r="B13" i="14"/>
  <c r="B13" i="14" a="1"/>
  <c r="Y13" i="14" s="1"/>
  <c r="F6" i="14"/>
  <c r="F5" i="14"/>
  <c r="U4" i="14"/>
  <c r="B22" i="13" a="1"/>
  <c r="B22" i="13" s="1"/>
  <c r="B21" i="13" a="1"/>
  <c r="B21" i="13" s="1"/>
  <c r="B20" i="13" a="1"/>
  <c r="B20" i="13" s="1"/>
  <c r="B19" i="13" a="1"/>
  <c r="B19" i="13" s="1"/>
  <c r="B18" i="13" a="1"/>
  <c r="B18" i="13" s="1"/>
  <c r="B17" i="13" a="1"/>
  <c r="B17" i="13" s="1"/>
  <c r="B16" i="13" a="1"/>
  <c r="B16" i="13" s="1"/>
  <c r="B15" i="13" a="1"/>
  <c r="B15" i="13" s="1"/>
  <c r="B14" i="13" a="1"/>
  <c r="B14" i="13" s="1"/>
  <c r="T25" i="13"/>
  <c r="N25" i="13"/>
  <c r="H25" i="13"/>
  <c r="T24" i="13"/>
  <c r="N24" i="13"/>
  <c r="H24" i="13"/>
  <c r="T23" i="13"/>
  <c r="N23" i="13"/>
  <c r="H23" i="13"/>
  <c r="A22" i="13"/>
  <c r="A21" i="13"/>
  <c r="A20" i="13"/>
  <c r="A19" i="13"/>
  <c r="A18" i="13"/>
  <c r="A17" i="13"/>
  <c r="A16" i="13"/>
  <c r="A15" i="13"/>
  <c r="Y25" i="13"/>
  <c r="A14" i="13"/>
  <c r="V13" i="13"/>
  <c r="U13" i="13"/>
  <c r="T13" i="13"/>
  <c r="P13" i="13"/>
  <c r="O13" i="13"/>
  <c r="N13" i="13"/>
  <c r="J13" i="13"/>
  <c r="I13" i="13"/>
  <c r="H13" i="13"/>
  <c r="D13" i="13"/>
  <c r="C13" i="13"/>
  <c r="B13" i="13"/>
  <c r="B13" i="13" a="1"/>
  <c r="Y13" i="13" s="1"/>
  <c r="F6" i="13"/>
  <c r="F5" i="13"/>
  <c r="U4" i="13"/>
  <c r="B22" i="12" a="1"/>
  <c r="B22" i="12" s="1"/>
  <c r="B21" i="12" a="1"/>
  <c r="B21" i="12" s="1"/>
  <c r="B20" i="12" a="1"/>
  <c r="B20" i="12" s="1"/>
  <c r="B19" i="12" a="1"/>
  <c r="B19" i="12" s="1"/>
  <c r="B18" i="12" a="1"/>
  <c r="B18" i="12" s="1"/>
  <c r="B17" i="12" a="1"/>
  <c r="B17" i="12" s="1"/>
  <c r="B16" i="12" a="1"/>
  <c r="B16" i="12" s="1"/>
  <c r="B15" i="12" a="1"/>
  <c r="B15" i="12" s="1"/>
  <c r="B14" i="12" a="1"/>
  <c r="B14" i="12" s="1"/>
  <c r="N25" i="12"/>
  <c r="H25" i="12"/>
  <c r="T24" i="12"/>
  <c r="N24" i="12"/>
  <c r="H24" i="12"/>
  <c r="T23" i="12"/>
  <c r="N23" i="12"/>
  <c r="H23" i="12"/>
  <c r="A22" i="12"/>
  <c r="A21" i="12"/>
  <c r="A20" i="12"/>
  <c r="A19" i="12"/>
  <c r="A18" i="12"/>
  <c r="A17" i="12"/>
  <c r="A16" i="12"/>
  <c r="A15" i="12"/>
  <c r="Y25" i="12"/>
  <c r="A14" i="12"/>
  <c r="U13" i="12"/>
  <c r="T13" i="12"/>
  <c r="O13" i="12"/>
  <c r="N13" i="12"/>
  <c r="I13" i="12"/>
  <c r="H13" i="12"/>
  <c r="C13" i="12"/>
  <c r="B13" i="12"/>
  <c r="B13" i="12" a="1"/>
  <c r="Y13" i="12" s="1"/>
  <c r="F6" i="12"/>
  <c r="F5" i="12"/>
  <c r="U4" i="12"/>
  <c r="B22" i="11" a="1"/>
  <c r="B22" i="11" s="1"/>
  <c r="B21" i="11" a="1"/>
  <c r="B21" i="11" s="1"/>
  <c r="B20" i="11" a="1"/>
  <c r="B20" i="11" s="1"/>
  <c r="B19" i="11" a="1"/>
  <c r="B19" i="11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H25" i="11"/>
  <c r="T24" i="11"/>
  <c r="N24" i="11"/>
  <c r="H24" i="11"/>
  <c r="T23" i="11"/>
  <c r="N23" i="11"/>
  <c r="H23" i="11"/>
  <c r="A22" i="11"/>
  <c r="A21" i="11"/>
  <c r="A20" i="11"/>
  <c r="A19" i="11"/>
  <c r="A18" i="11"/>
  <c r="A17" i="11"/>
  <c r="A16" i="11"/>
  <c r="A15" i="11"/>
  <c r="Y25" i="11"/>
  <c r="A14" i="11"/>
  <c r="W13" i="11"/>
  <c r="V13" i="11"/>
  <c r="U13" i="11"/>
  <c r="T13" i="11"/>
  <c r="Q13" i="11"/>
  <c r="P13" i="11"/>
  <c r="O13" i="11"/>
  <c r="N13" i="11"/>
  <c r="K13" i="11"/>
  <c r="J13" i="11"/>
  <c r="I13" i="11"/>
  <c r="H13" i="11"/>
  <c r="E13" i="11"/>
  <c r="D13" i="11"/>
  <c r="C13" i="11"/>
  <c r="B13" i="11"/>
  <c r="B13" i="11" a="1"/>
  <c r="Y13" i="11" s="1"/>
  <c r="F6" i="11"/>
  <c r="F5" i="11"/>
  <c r="U4" i="11"/>
  <c r="B22" i="10" a="1"/>
  <c r="B22" i="10" s="1"/>
  <c r="B21" i="10" a="1"/>
  <c r="B21" i="10" s="1"/>
  <c r="B20" i="10" a="1"/>
  <c r="B20" i="10" s="1"/>
  <c r="B19" i="10" a="1"/>
  <c r="B19" i="10" s="1"/>
  <c r="B18" i="10" a="1"/>
  <c r="B18" i="10" s="1"/>
  <c r="B17" i="10" a="1"/>
  <c r="B17" i="10" s="1"/>
  <c r="B16" i="10" a="1"/>
  <c r="B16" i="10" s="1"/>
  <c r="B15" i="10" a="1"/>
  <c r="B15" i="10" s="1"/>
  <c r="B14" i="10" a="1"/>
  <c r="B14" i="10" s="1"/>
  <c r="AB17" i="16" l="1"/>
  <c r="AA17" i="16"/>
  <c r="Z17" i="16"/>
  <c r="AB20" i="16"/>
  <c r="AA20" i="16"/>
  <c r="Z20" i="16"/>
  <c r="AB18" i="16"/>
  <c r="AA18" i="16"/>
  <c r="Z18" i="16"/>
  <c r="AB21" i="16"/>
  <c r="AA21" i="16"/>
  <c r="Z21" i="16"/>
  <c r="AB16" i="16"/>
  <c r="AA16" i="16"/>
  <c r="Z16" i="16"/>
  <c r="AB19" i="16"/>
  <c r="AA19" i="16"/>
  <c r="Z19" i="16"/>
  <c r="AB22" i="16"/>
  <c r="AA22" i="16"/>
  <c r="Z22" i="16"/>
  <c r="H23" i="16"/>
  <c r="N25" i="16"/>
  <c r="I23" i="16"/>
  <c r="V25" i="16"/>
  <c r="E13" i="16"/>
  <c r="K13" i="16"/>
  <c r="Q13" i="16"/>
  <c r="W13" i="16"/>
  <c r="E23" i="16"/>
  <c r="K23" i="16"/>
  <c r="Q23" i="16"/>
  <c r="W23" i="16"/>
  <c r="E24" i="16"/>
  <c r="K24" i="16"/>
  <c r="Q24" i="16"/>
  <c r="W24" i="16"/>
  <c r="E25" i="16"/>
  <c r="K25" i="16"/>
  <c r="Q25" i="16"/>
  <c r="W25" i="16"/>
  <c r="N23" i="16"/>
  <c r="T23" i="16"/>
  <c r="H24" i="16"/>
  <c r="N24" i="16"/>
  <c r="T24" i="16"/>
  <c r="H25" i="16"/>
  <c r="T25" i="16"/>
  <c r="O23" i="16"/>
  <c r="C24" i="16"/>
  <c r="O24" i="16"/>
  <c r="C25" i="16"/>
  <c r="U25" i="16"/>
  <c r="D23" i="16"/>
  <c r="P23" i="16"/>
  <c r="D24" i="16"/>
  <c r="P24" i="16"/>
  <c r="D25" i="16"/>
  <c r="P25" i="16"/>
  <c r="F13" i="16"/>
  <c r="L13" i="16"/>
  <c r="R13" i="16"/>
  <c r="X13" i="16"/>
  <c r="F23" i="16"/>
  <c r="L23" i="16"/>
  <c r="R23" i="16"/>
  <c r="X23" i="16"/>
  <c r="F24" i="16"/>
  <c r="L24" i="16"/>
  <c r="R24" i="16"/>
  <c r="X24" i="16"/>
  <c r="F25" i="16"/>
  <c r="L25" i="16"/>
  <c r="R25" i="16"/>
  <c r="X25" i="16"/>
  <c r="U23" i="16"/>
  <c r="I24" i="16"/>
  <c r="U24" i="16"/>
  <c r="I25" i="16"/>
  <c r="O25" i="16"/>
  <c r="J23" i="16"/>
  <c r="V23" i="16"/>
  <c r="J24" i="16"/>
  <c r="V24" i="16"/>
  <c r="J25" i="16"/>
  <c r="G13" i="16"/>
  <c r="M13" i="16"/>
  <c r="S13" i="16"/>
  <c r="M23" i="16"/>
  <c r="S23" i="16"/>
  <c r="Y23" i="16"/>
  <c r="M24" i="16"/>
  <c r="S24" i="16"/>
  <c r="Y24" i="16"/>
  <c r="M25" i="16"/>
  <c r="S25" i="16"/>
  <c r="AB17" i="15"/>
  <c r="AA17" i="15"/>
  <c r="Z17" i="15"/>
  <c r="AB20" i="15"/>
  <c r="AA20" i="15"/>
  <c r="Z20" i="15"/>
  <c r="AB15" i="15"/>
  <c r="AA15" i="15"/>
  <c r="Z15" i="15"/>
  <c r="AB18" i="15"/>
  <c r="AA18" i="15"/>
  <c r="Z18" i="15"/>
  <c r="AB21" i="15"/>
  <c r="AA21" i="15"/>
  <c r="Z21" i="15"/>
  <c r="AB16" i="15"/>
  <c r="AA16" i="15"/>
  <c r="Z16" i="15"/>
  <c r="AB19" i="15"/>
  <c r="AA19" i="15"/>
  <c r="Z19" i="15"/>
  <c r="AB22" i="15"/>
  <c r="AA22" i="15"/>
  <c r="Z22" i="15"/>
  <c r="I23" i="15"/>
  <c r="C25" i="15"/>
  <c r="P23" i="15"/>
  <c r="D24" i="15"/>
  <c r="J24" i="15"/>
  <c r="D25" i="15"/>
  <c r="V25" i="15"/>
  <c r="E13" i="15"/>
  <c r="K13" i="15"/>
  <c r="Q13" i="15"/>
  <c r="W13" i="15"/>
  <c r="E23" i="15"/>
  <c r="K23" i="15"/>
  <c r="Q23" i="15"/>
  <c r="W23" i="15"/>
  <c r="E24" i="15"/>
  <c r="K24" i="15"/>
  <c r="Q24" i="15"/>
  <c r="W24" i="15"/>
  <c r="E25" i="15"/>
  <c r="K25" i="15"/>
  <c r="Q25" i="15"/>
  <c r="W25" i="15"/>
  <c r="U23" i="15"/>
  <c r="O25" i="15"/>
  <c r="J23" i="15"/>
  <c r="V24" i="15"/>
  <c r="J25" i="15"/>
  <c r="F13" i="15"/>
  <c r="L13" i="15"/>
  <c r="R13" i="15"/>
  <c r="X13" i="15"/>
  <c r="F23" i="15"/>
  <c r="L23" i="15"/>
  <c r="R23" i="15"/>
  <c r="X23" i="15"/>
  <c r="F24" i="15"/>
  <c r="L24" i="15"/>
  <c r="R24" i="15"/>
  <c r="X24" i="15"/>
  <c r="F25" i="15"/>
  <c r="L25" i="15"/>
  <c r="R25" i="15"/>
  <c r="X25" i="15"/>
  <c r="C23" i="15"/>
  <c r="O23" i="15"/>
  <c r="C24" i="15"/>
  <c r="I24" i="15"/>
  <c r="O24" i="15"/>
  <c r="U24" i="15"/>
  <c r="I25" i="15"/>
  <c r="U25" i="15"/>
  <c r="D23" i="15"/>
  <c r="V23" i="15"/>
  <c r="P24" i="15"/>
  <c r="P25" i="15"/>
  <c r="G13" i="15"/>
  <c r="M13" i="15"/>
  <c r="S13" i="15"/>
  <c r="G23" i="15"/>
  <c r="M23" i="15"/>
  <c r="S23" i="15"/>
  <c r="Y23" i="15"/>
  <c r="G24" i="15"/>
  <c r="M24" i="15"/>
  <c r="S24" i="15"/>
  <c r="Y24" i="15"/>
  <c r="G25" i="15"/>
  <c r="M25" i="15"/>
  <c r="S25" i="15"/>
  <c r="AB21" i="14"/>
  <c r="AA21" i="14"/>
  <c r="Z21" i="14"/>
  <c r="AB15" i="14"/>
  <c r="AA15" i="14"/>
  <c r="Z15" i="14"/>
  <c r="AB18" i="14"/>
  <c r="AA18" i="14"/>
  <c r="Z18" i="14"/>
  <c r="AB16" i="14"/>
  <c r="AA16" i="14"/>
  <c r="Z16" i="14"/>
  <c r="AB19" i="14"/>
  <c r="AA19" i="14"/>
  <c r="Z19" i="14"/>
  <c r="AB22" i="14"/>
  <c r="AA22" i="14"/>
  <c r="Z22" i="14"/>
  <c r="AB17" i="14"/>
  <c r="AA17" i="14"/>
  <c r="Z17" i="14"/>
  <c r="AB20" i="14"/>
  <c r="AA20" i="14"/>
  <c r="Z20" i="14"/>
  <c r="C23" i="14"/>
  <c r="I23" i="14"/>
  <c r="O23" i="14"/>
  <c r="U23" i="14"/>
  <c r="C24" i="14"/>
  <c r="I24" i="14"/>
  <c r="O24" i="14"/>
  <c r="U24" i="14"/>
  <c r="C25" i="14"/>
  <c r="O25" i="14"/>
  <c r="U25" i="14"/>
  <c r="D23" i="14"/>
  <c r="J23" i="14"/>
  <c r="P23" i="14"/>
  <c r="V23" i="14"/>
  <c r="D24" i="14"/>
  <c r="J24" i="14"/>
  <c r="P24" i="14"/>
  <c r="V24" i="14"/>
  <c r="D25" i="14"/>
  <c r="J25" i="14"/>
  <c r="P25" i="14"/>
  <c r="V25" i="14"/>
  <c r="E13" i="14"/>
  <c r="K13" i="14"/>
  <c r="Q13" i="14"/>
  <c r="W13" i="14"/>
  <c r="E23" i="14"/>
  <c r="K23" i="14"/>
  <c r="Q23" i="14"/>
  <c r="W23" i="14"/>
  <c r="E24" i="14"/>
  <c r="K24" i="14"/>
  <c r="Q24" i="14"/>
  <c r="W24" i="14"/>
  <c r="E25" i="14"/>
  <c r="K25" i="14"/>
  <c r="Q25" i="14"/>
  <c r="W25" i="14"/>
  <c r="I25" i="14"/>
  <c r="F13" i="14"/>
  <c r="L13" i="14"/>
  <c r="R13" i="14"/>
  <c r="X13" i="14"/>
  <c r="F23" i="14"/>
  <c r="L23" i="14"/>
  <c r="R23" i="14"/>
  <c r="X23" i="14"/>
  <c r="F24" i="14"/>
  <c r="L24" i="14"/>
  <c r="R24" i="14"/>
  <c r="X24" i="14"/>
  <c r="F25" i="14"/>
  <c r="L25" i="14"/>
  <c r="R25" i="14"/>
  <c r="X25" i="14"/>
  <c r="G13" i="14"/>
  <c r="M13" i="14"/>
  <c r="S13" i="14"/>
  <c r="G23" i="14"/>
  <c r="M23" i="14"/>
  <c r="S23" i="14"/>
  <c r="Y23" i="14"/>
  <c r="G24" i="14"/>
  <c r="M24" i="14"/>
  <c r="S24" i="14"/>
  <c r="Y24" i="14"/>
  <c r="G25" i="14"/>
  <c r="M25" i="14"/>
  <c r="S25" i="14"/>
  <c r="AB15" i="13"/>
  <c r="AA15" i="13"/>
  <c r="Z15" i="13"/>
  <c r="AB18" i="13"/>
  <c r="AA18" i="13"/>
  <c r="Z18" i="13"/>
  <c r="AB21" i="13"/>
  <c r="AA21" i="13"/>
  <c r="Z21" i="13"/>
  <c r="AB16" i="13"/>
  <c r="AA16" i="13"/>
  <c r="Z16" i="13"/>
  <c r="AB19" i="13"/>
  <c r="AA19" i="13"/>
  <c r="Z19" i="13"/>
  <c r="AB22" i="13"/>
  <c r="AA22" i="13"/>
  <c r="Z22" i="13"/>
  <c r="AB17" i="13"/>
  <c r="AA17" i="13"/>
  <c r="Z17" i="13"/>
  <c r="AB20" i="13"/>
  <c r="AA20" i="13"/>
  <c r="Z20" i="13"/>
  <c r="C23" i="13"/>
  <c r="O23" i="13"/>
  <c r="C24" i="13"/>
  <c r="U24" i="13"/>
  <c r="J23" i="13"/>
  <c r="V23" i="13"/>
  <c r="J24" i="13"/>
  <c r="V24" i="13"/>
  <c r="J25" i="13"/>
  <c r="V25" i="13"/>
  <c r="E13" i="13"/>
  <c r="K13" i="13"/>
  <c r="Q13" i="13"/>
  <c r="W13" i="13"/>
  <c r="E23" i="13"/>
  <c r="K23" i="13"/>
  <c r="Q23" i="13"/>
  <c r="W23" i="13"/>
  <c r="E24" i="13"/>
  <c r="K24" i="13"/>
  <c r="Q24" i="13"/>
  <c r="W24" i="13"/>
  <c r="E25" i="13"/>
  <c r="K25" i="13"/>
  <c r="Q25" i="13"/>
  <c r="W25" i="13"/>
  <c r="F13" i="13"/>
  <c r="L13" i="13"/>
  <c r="R13" i="13"/>
  <c r="X13" i="13"/>
  <c r="F23" i="13"/>
  <c r="L23" i="13"/>
  <c r="R23" i="13"/>
  <c r="X23" i="13"/>
  <c r="F24" i="13"/>
  <c r="L24" i="13"/>
  <c r="R24" i="13"/>
  <c r="X24" i="13"/>
  <c r="F25" i="13"/>
  <c r="L25" i="13"/>
  <c r="R25" i="13"/>
  <c r="X25" i="13"/>
  <c r="I23" i="13"/>
  <c r="U23" i="13"/>
  <c r="I24" i="13"/>
  <c r="O24" i="13"/>
  <c r="C25" i="13"/>
  <c r="I25" i="13"/>
  <c r="O25" i="13"/>
  <c r="U25" i="13"/>
  <c r="D23" i="13"/>
  <c r="P23" i="13"/>
  <c r="D24" i="13"/>
  <c r="P24" i="13"/>
  <c r="D25" i="13"/>
  <c r="P25" i="13"/>
  <c r="G13" i="13"/>
  <c r="M13" i="13"/>
  <c r="S13" i="13"/>
  <c r="G23" i="13"/>
  <c r="M23" i="13"/>
  <c r="S23" i="13"/>
  <c r="Y23" i="13"/>
  <c r="G24" i="13"/>
  <c r="M24" i="13"/>
  <c r="S24" i="13"/>
  <c r="Y24" i="13"/>
  <c r="G25" i="13"/>
  <c r="M25" i="13"/>
  <c r="S25" i="13"/>
  <c r="AB17" i="12"/>
  <c r="AA17" i="12"/>
  <c r="Z17" i="12"/>
  <c r="AB20" i="12"/>
  <c r="AA20" i="12"/>
  <c r="Z20" i="12"/>
  <c r="AB15" i="12"/>
  <c r="AA15" i="12"/>
  <c r="Z15" i="12"/>
  <c r="AB18" i="12"/>
  <c r="AA18" i="12"/>
  <c r="Z18" i="12"/>
  <c r="AB21" i="12"/>
  <c r="AA21" i="12"/>
  <c r="Z21" i="12"/>
  <c r="AB16" i="12"/>
  <c r="AA16" i="12"/>
  <c r="Z16" i="12"/>
  <c r="AB19" i="12"/>
  <c r="AA19" i="12"/>
  <c r="Z19" i="12"/>
  <c r="AB22" i="12"/>
  <c r="AA22" i="12"/>
  <c r="Z22" i="12"/>
  <c r="O23" i="12"/>
  <c r="U25" i="12"/>
  <c r="D13" i="12"/>
  <c r="J13" i="12"/>
  <c r="P13" i="12"/>
  <c r="V13" i="12"/>
  <c r="D23" i="12"/>
  <c r="J23" i="12"/>
  <c r="P23" i="12"/>
  <c r="V23" i="12"/>
  <c r="D24" i="12"/>
  <c r="J24" i="12"/>
  <c r="P24" i="12"/>
  <c r="V24" i="12"/>
  <c r="D25" i="12"/>
  <c r="J25" i="12"/>
  <c r="P25" i="12"/>
  <c r="V25" i="12"/>
  <c r="I23" i="12"/>
  <c r="O25" i="12"/>
  <c r="E13" i="12"/>
  <c r="K13" i="12"/>
  <c r="Q13" i="12"/>
  <c r="W13" i="12"/>
  <c r="E23" i="12"/>
  <c r="K23" i="12"/>
  <c r="Q23" i="12"/>
  <c r="W23" i="12"/>
  <c r="E24" i="12"/>
  <c r="K24" i="12"/>
  <c r="Q24" i="12"/>
  <c r="W24" i="12"/>
  <c r="E25" i="12"/>
  <c r="K25" i="12"/>
  <c r="Q25" i="12"/>
  <c r="W25" i="12"/>
  <c r="T25" i="12"/>
  <c r="C23" i="12"/>
  <c r="C24" i="12"/>
  <c r="I24" i="12"/>
  <c r="O24" i="12"/>
  <c r="C25" i="12"/>
  <c r="I25" i="12"/>
  <c r="F13" i="12"/>
  <c r="L13" i="12"/>
  <c r="R13" i="12"/>
  <c r="X13" i="12"/>
  <c r="F23" i="12"/>
  <c r="L23" i="12"/>
  <c r="R23" i="12"/>
  <c r="X23" i="12"/>
  <c r="F24" i="12"/>
  <c r="L24" i="12"/>
  <c r="R24" i="12"/>
  <c r="X24" i="12"/>
  <c r="F25" i="12"/>
  <c r="L25" i="12"/>
  <c r="R25" i="12"/>
  <c r="X25" i="12"/>
  <c r="U23" i="12"/>
  <c r="U24" i="12"/>
  <c r="G13" i="12"/>
  <c r="M13" i="12"/>
  <c r="S13" i="12"/>
  <c r="G23" i="12"/>
  <c r="M23" i="12"/>
  <c r="S23" i="12"/>
  <c r="Y23" i="12"/>
  <c r="G24" i="12"/>
  <c r="M24" i="12"/>
  <c r="S24" i="12"/>
  <c r="Y24" i="12"/>
  <c r="G25" i="12"/>
  <c r="M25" i="12"/>
  <c r="S25" i="12"/>
  <c r="AB17" i="11"/>
  <c r="AA17" i="11"/>
  <c r="Z17" i="11"/>
  <c r="AB20" i="11"/>
  <c r="Z20" i="11"/>
  <c r="AA20" i="11"/>
  <c r="AB15" i="11"/>
  <c r="AA15" i="11"/>
  <c r="Z15" i="11"/>
  <c r="AB18" i="11"/>
  <c r="Z18" i="11"/>
  <c r="AA18" i="11"/>
  <c r="AB21" i="11"/>
  <c r="AA21" i="11"/>
  <c r="Z21" i="11"/>
  <c r="AB16" i="11"/>
  <c r="Z16" i="11"/>
  <c r="AA16" i="11"/>
  <c r="AB19" i="11"/>
  <c r="AA19" i="11"/>
  <c r="Z19" i="11"/>
  <c r="AB22" i="11"/>
  <c r="Z22" i="11"/>
  <c r="AA22" i="11"/>
  <c r="N25" i="11"/>
  <c r="T25" i="11"/>
  <c r="C23" i="11"/>
  <c r="J23" i="11"/>
  <c r="P23" i="11"/>
  <c r="V23" i="11"/>
  <c r="D24" i="11"/>
  <c r="J24" i="11"/>
  <c r="P24" i="11"/>
  <c r="V24" i="11"/>
  <c r="D25" i="11"/>
  <c r="J25" i="11"/>
  <c r="P25" i="11"/>
  <c r="V25" i="11"/>
  <c r="E23" i="11"/>
  <c r="K23" i="11"/>
  <c r="W23" i="11"/>
  <c r="K24" i="11"/>
  <c r="Q24" i="11"/>
  <c r="E25" i="11"/>
  <c r="K25" i="11"/>
  <c r="Q25" i="11"/>
  <c r="W25" i="11"/>
  <c r="F13" i="11"/>
  <c r="L13" i="11"/>
  <c r="R13" i="11"/>
  <c r="X13" i="11"/>
  <c r="F23" i="11"/>
  <c r="L23" i="11"/>
  <c r="R23" i="11"/>
  <c r="X23" i="11"/>
  <c r="F24" i="11"/>
  <c r="L24" i="11"/>
  <c r="R24" i="11"/>
  <c r="X24" i="11"/>
  <c r="F25" i="11"/>
  <c r="L25" i="11"/>
  <c r="R25" i="11"/>
  <c r="X25" i="11"/>
  <c r="I23" i="11"/>
  <c r="O23" i="11"/>
  <c r="U23" i="11"/>
  <c r="C24" i="11"/>
  <c r="I24" i="11"/>
  <c r="O24" i="11"/>
  <c r="U24" i="11"/>
  <c r="C25" i="11"/>
  <c r="I25" i="11"/>
  <c r="O25" i="11"/>
  <c r="U25" i="11"/>
  <c r="D23" i="11"/>
  <c r="Q23" i="11"/>
  <c r="E24" i="11"/>
  <c r="W24" i="11"/>
  <c r="G13" i="11"/>
  <c r="M13" i="11"/>
  <c r="S13" i="11"/>
  <c r="G23" i="11"/>
  <c r="M23" i="11"/>
  <c r="S23" i="11"/>
  <c r="Y23" i="11"/>
  <c r="G24" i="11"/>
  <c r="M24" i="11"/>
  <c r="S24" i="11"/>
  <c r="Y24" i="11"/>
  <c r="G25" i="11"/>
  <c r="M25" i="11"/>
  <c r="S25" i="11"/>
  <c r="AB15" i="16" l="1"/>
  <c r="AA15" i="16"/>
  <c r="B25" i="16"/>
  <c r="B24" i="16"/>
  <c r="B23" i="16"/>
  <c r="Z15" i="16"/>
  <c r="G25" i="16"/>
  <c r="G24" i="16"/>
  <c r="G23" i="16"/>
  <c r="AB14" i="16"/>
  <c r="AA14" i="16"/>
  <c r="Z14" i="16"/>
  <c r="AB14" i="15"/>
  <c r="AA14" i="15"/>
  <c r="B24" i="15"/>
  <c r="Z14" i="15"/>
  <c r="B25" i="15"/>
  <c r="B23" i="15"/>
  <c r="AB14" i="14"/>
  <c r="AA14" i="14"/>
  <c r="Z14" i="14"/>
  <c r="B25" i="14"/>
  <c r="B24" i="14"/>
  <c r="B23" i="14"/>
  <c r="AB14" i="13"/>
  <c r="B24" i="13"/>
  <c r="B23" i="13"/>
  <c r="AA14" i="13"/>
  <c r="Z14" i="13"/>
  <c r="B25" i="13"/>
  <c r="AB14" i="12"/>
  <c r="AA14" i="12"/>
  <c r="B24" i="12"/>
  <c r="Z14" i="12"/>
  <c r="B25" i="12"/>
  <c r="B23" i="12"/>
  <c r="AB14" i="11"/>
  <c r="Z14" i="11"/>
  <c r="B25" i="11"/>
  <c r="AA14" i="11"/>
  <c r="B24" i="11"/>
  <c r="B23" i="11"/>
  <c r="N25" i="10" l="1"/>
  <c r="H25" i="10"/>
  <c r="N24" i="10"/>
  <c r="H24" i="10"/>
  <c r="T23" i="10"/>
  <c r="N23" i="10"/>
  <c r="H23" i="10"/>
  <c r="A22" i="10"/>
  <c r="A21" i="10"/>
  <c r="A20" i="10"/>
  <c r="A19" i="10"/>
  <c r="A18" i="10"/>
  <c r="A17" i="10"/>
  <c r="A16" i="10"/>
  <c r="A15" i="10"/>
  <c r="Y25" i="10"/>
  <c r="A14" i="10"/>
  <c r="U13" i="10"/>
  <c r="T13" i="10"/>
  <c r="O13" i="10"/>
  <c r="N13" i="10"/>
  <c r="I13" i="10"/>
  <c r="H13" i="10"/>
  <c r="C13" i="10"/>
  <c r="B13" i="10"/>
  <c r="B13" i="10" a="1"/>
  <c r="Y13" i="10" s="1"/>
  <c r="F6" i="10"/>
  <c r="F5" i="10"/>
  <c r="U4" i="10"/>
  <c r="B22" i="9" a="1"/>
  <c r="B22" i="9" s="1"/>
  <c r="B21" i="9" a="1"/>
  <c r="B21" i="9" s="1"/>
  <c r="B20" i="9" a="1"/>
  <c r="B20" i="9" s="1"/>
  <c r="B19" i="9" a="1"/>
  <c r="B19" i="9" s="1"/>
  <c r="B18" i="9" a="1"/>
  <c r="B18" i="9" s="1"/>
  <c r="B17" i="9" a="1"/>
  <c r="B17" i="9" s="1"/>
  <c r="B16" i="9" a="1"/>
  <c r="B16" i="9" s="1"/>
  <c r="B15" i="9" a="1"/>
  <c r="B15" i="9" s="1"/>
  <c r="B14" i="9" a="1"/>
  <c r="B14" i="9" s="1"/>
  <c r="N25" i="9"/>
  <c r="H25" i="9"/>
  <c r="T24" i="9"/>
  <c r="N24" i="9"/>
  <c r="H24" i="9"/>
  <c r="T23" i="9"/>
  <c r="N23" i="9"/>
  <c r="H23" i="9"/>
  <c r="A22" i="9"/>
  <c r="A21" i="9"/>
  <c r="A20" i="9"/>
  <c r="A19" i="9"/>
  <c r="A18" i="9"/>
  <c r="A17" i="9"/>
  <c r="A16" i="9"/>
  <c r="A15" i="9"/>
  <c r="Y25" i="9"/>
  <c r="A14" i="9"/>
  <c r="V13" i="9"/>
  <c r="U13" i="9"/>
  <c r="T13" i="9"/>
  <c r="P13" i="9"/>
  <c r="O13" i="9"/>
  <c r="N13" i="9"/>
  <c r="J13" i="9"/>
  <c r="I13" i="9"/>
  <c r="H13" i="9"/>
  <c r="D13" i="9"/>
  <c r="C13" i="9"/>
  <c r="B13" i="9"/>
  <c r="B13" i="9" a="1"/>
  <c r="Y13" i="9" s="1"/>
  <c r="F6" i="9"/>
  <c r="F5" i="9"/>
  <c r="U4" i="9"/>
  <c r="AB17" i="10" l="1"/>
  <c r="AA17" i="10"/>
  <c r="Z17" i="10"/>
  <c r="AB20" i="10"/>
  <c r="AA20" i="10"/>
  <c r="Z20" i="10"/>
  <c r="AB15" i="10"/>
  <c r="AA15" i="10"/>
  <c r="Z15" i="10"/>
  <c r="AB18" i="10"/>
  <c r="AA18" i="10"/>
  <c r="Z18" i="10"/>
  <c r="AB21" i="10"/>
  <c r="AA21" i="10"/>
  <c r="Z21" i="10"/>
  <c r="AB16" i="10"/>
  <c r="AA16" i="10"/>
  <c r="Z16" i="10"/>
  <c r="AB19" i="10"/>
  <c r="AA19" i="10"/>
  <c r="Z19" i="10"/>
  <c r="AB22" i="10"/>
  <c r="AA22" i="10"/>
  <c r="Z22" i="10"/>
  <c r="I23" i="10"/>
  <c r="O23" i="10"/>
  <c r="C24" i="10"/>
  <c r="O24" i="10"/>
  <c r="I25" i="10"/>
  <c r="U25" i="10"/>
  <c r="D13" i="10"/>
  <c r="J13" i="10"/>
  <c r="P13" i="10"/>
  <c r="V13" i="10"/>
  <c r="D23" i="10"/>
  <c r="J23" i="10"/>
  <c r="P23" i="10"/>
  <c r="V23" i="10"/>
  <c r="D24" i="10"/>
  <c r="J24" i="10"/>
  <c r="P24" i="10"/>
  <c r="V24" i="10"/>
  <c r="D25" i="10"/>
  <c r="J25" i="10"/>
  <c r="P25" i="10"/>
  <c r="V25" i="10"/>
  <c r="E13" i="10"/>
  <c r="K13" i="10"/>
  <c r="Q13" i="10"/>
  <c r="W13" i="10"/>
  <c r="E23" i="10"/>
  <c r="K23" i="10"/>
  <c r="Q23" i="10"/>
  <c r="W23" i="10"/>
  <c r="E24" i="10"/>
  <c r="K24" i="10"/>
  <c r="Q24" i="10"/>
  <c r="W24" i="10"/>
  <c r="E25" i="10"/>
  <c r="K25" i="10"/>
  <c r="Q25" i="10"/>
  <c r="W25" i="10"/>
  <c r="F13" i="10"/>
  <c r="L13" i="10"/>
  <c r="R13" i="10"/>
  <c r="X13" i="10"/>
  <c r="F23" i="10"/>
  <c r="L23" i="10"/>
  <c r="R23" i="10"/>
  <c r="X23" i="10"/>
  <c r="F24" i="10"/>
  <c r="L24" i="10"/>
  <c r="R24" i="10"/>
  <c r="X24" i="10"/>
  <c r="F25" i="10"/>
  <c r="L25" i="10"/>
  <c r="R25" i="10"/>
  <c r="X25" i="10"/>
  <c r="T24" i="10"/>
  <c r="T25" i="10"/>
  <c r="C23" i="10"/>
  <c r="U23" i="10"/>
  <c r="I24" i="10"/>
  <c r="U24" i="10"/>
  <c r="C25" i="10"/>
  <c r="O25" i="10"/>
  <c r="G13" i="10"/>
  <c r="M13" i="10"/>
  <c r="S13" i="10"/>
  <c r="G23" i="10"/>
  <c r="M23" i="10"/>
  <c r="S23" i="10"/>
  <c r="Y23" i="10"/>
  <c r="G24" i="10"/>
  <c r="M24" i="10"/>
  <c r="S24" i="10"/>
  <c r="Y24" i="10"/>
  <c r="G25" i="10"/>
  <c r="M25" i="10"/>
  <c r="S25" i="10"/>
  <c r="AB15" i="9"/>
  <c r="AA15" i="9"/>
  <c r="Z15" i="9"/>
  <c r="AB21" i="9"/>
  <c r="AA21" i="9"/>
  <c r="Z21" i="9"/>
  <c r="AB16" i="9"/>
  <c r="AA16" i="9"/>
  <c r="Z16" i="9"/>
  <c r="AB22" i="9"/>
  <c r="AA22" i="9"/>
  <c r="Z22" i="9"/>
  <c r="AB18" i="9"/>
  <c r="AA18" i="9"/>
  <c r="Z18" i="9"/>
  <c r="AB19" i="9"/>
  <c r="AA19" i="9"/>
  <c r="Z19" i="9"/>
  <c r="AB17" i="9"/>
  <c r="AA17" i="9"/>
  <c r="Z17" i="9"/>
  <c r="AB20" i="9"/>
  <c r="AA20" i="9"/>
  <c r="Z20" i="9"/>
  <c r="I23" i="9"/>
  <c r="U23" i="9"/>
  <c r="I24" i="9"/>
  <c r="I25" i="9"/>
  <c r="J23" i="9"/>
  <c r="V23" i="9"/>
  <c r="J24" i="9"/>
  <c r="V24" i="9"/>
  <c r="J25" i="9"/>
  <c r="V25" i="9"/>
  <c r="E13" i="9"/>
  <c r="K13" i="9"/>
  <c r="Q13" i="9"/>
  <c r="W13" i="9"/>
  <c r="E23" i="9"/>
  <c r="K23" i="9"/>
  <c r="Q23" i="9"/>
  <c r="W23" i="9"/>
  <c r="E24" i="9"/>
  <c r="K24" i="9"/>
  <c r="Q24" i="9"/>
  <c r="W24" i="9"/>
  <c r="E25" i="9"/>
  <c r="K25" i="9"/>
  <c r="Q25" i="9"/>
  <c r="W25" i="9"/>
  <c r="C23" i="9"/>
  <c r="O23" i="9"/>
  <c r="C24" i="9"/>
  <c r="O24" i="9"/>
  <c r="U24" i="9"/>
  <c r="C25" i="9"/>
  <c r="O25" i="9"/>
  <c r="D23" i="9"/>
  <c r="P23" i="9"/>
  <c r="D24" i="9"/>
  <c r="P24" i="9"/>
  <c r="D25" i="9"/>
  <c r="P25" i="9"/>
  <c r="F13" i="9"/>
  <c r="L13" i="9"/>
  <c r="R13" i="9"/>
  <c r="X13" i="9"/>
  <c r="F23" i="9"/>
  <c r="L23" i="9"/>
  <c r="R23" i="9"/>
  <c r="X23" i="9"/>
  <c r="F24" i="9"/>
  <c r="L24" i="9"/>
  <c r="R24" i="9"/>
  <c r="X24" i="9"/>
  <c r="F25" i="9"/>
  <c r="L25" i="9"/>
  <c r="R25" i="9"/>
  <c r="X25" i="9"/>
  <c r="T25" i="9"/>
  <c r="U25" i="9"/>
  <c r="G13" i="9"/>
  <c r="M13" i="9"/>
  <c r="S13" i="9"/>
  <c r="G23" i="9"/>
  <c r="M23" i="9"/>
  <c r="S23" i="9"/>
  <c r="Y23" i="9"/>
  <c r="G24" i="9"/>
  <c r="M24" i="9"/>
  <c r="S24" i="9"/>
  <c r="Y24" i="9"/>
  <c r="G25" i="9"/>
  <c r="M25" i="9"/>
  <c r="S25" i="9"/>
  <c r="AB14" i="10" l="1"/>
  <c r="B25" i="10"/>
  <c r="AA14" i="10"/>
  <c r="Z14" i="10"/>
  <c r="B24" i="10"/>
  <c r="B23" i="10"/>
  <c r="AB14" i="9"/>
  <c r="AA14" i="9"/>
  <c r="B25" i="9"/>
  <c r="B23" i="9"/>
  <c r="Z14" i="9"/>
  <c r="B24" i="9"/>
  <c r="B22" i="8" a="1"/>
  <c r="B22" i="8" s="1"/>
  <c r="B21" i="8" a="1"/>
  <c r="B21" i="8" s="1"/>
  <c r="B20" i="8" a="1"/>
  <c r="B20" i="8" s="1"/>
  <c r="B19" i="8" a="1"/>
  <c r="B19" i="8" s="1"/>
  <c r="B18" i="8" a="1"/>
  <c r="B18" i="8" s="1"/>
  <c r="B17" i="8" a="1"/>
  <c r="B17" i="8" s="1"/>
  <c r="B16" i="8" a="1"/>
  <c r="B16" i="8" s="1"/>
  <c r="B15" i="8" a="1"/>
  <c r="B15" i="8" s="1"/>
  <c r="B14" i="8" a="1"/>
  <c r="B14" i="8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A22" i="8"/>
  <c r="A21" i="8"/>
  <c r="A20" i="8"/>
  <c r="A19" i="8"/>
  <c r="A18" i="8"/>
  <c r="A17" i="8"/>
  <c r="A16" i="8"/>
  <c r="A15" i="8"/>
  <c r="A14" i="8"/>
  <c r="U13" i="8"/>
  <c r="T13" i="8"/>
  <c r="O13" i="8"/>
  <c r="N13" i="8"/>
  <c r="I13" i="8"/>
  <c r="H13" i="8"/>
  <c r="C13" i="8"/>
  <c r="B13" i="8"/>
  <c r="B13" i="8" a="1"/>
  <c r="Y13" i="8" s="1"/>
  <c r="F6" i="8"/>
  <c r="F5" i="8"/>
  <c r="U4" i="8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A22" i="7"/>
  <c r="A21" i="7"/>
  <c r="A20" i="7"/>
  <c r="A19" i="7"/>
  <c r="A18" i="7"/>
  <c r="A17" i="7"/>
  <c r="A16" i="7"/>
  <c r="A15" i="7"/>
  <c r="A14" i="7"/>
  <c r="U13" i="7"/>
  <c r="T13" i="7"/>
  <c r="O13" i="7"/>
  <c r="N13" i="7"/>
  <c r="I13" i="7"/>
  <c r="H13" i="7"/>
  <c r="C13" i="7"/>
  <c r="B13" i="7"/>
  <c r="B13" i="7" a="1"/>
  <c r="Y13" i="7" s="1"/>
  <c r="F6" i="7"/>
  <c r="F5" i="7"/>
  <c r="U4" i="7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A22" i="6"/>
  <c r="A21" i="6"/>
  <c r="A20" i="6"/>
  <c r="A19" i="6"/>
  <c r="A18" i="6"/>
  <c r="A17" i="6"/>
  <c r="A16" i="6"/>
  <c r="A15" i="6"/>
  <c r="A14" i="6"/>
  <c r="X13" i="6"/>
  <c r="W13" i="6"/>
  <c r="V13" i="6"/>
  <c r="U13" i="6"/>
  <c r="T13" i="6"/>
  <c r="R13" i="6"/>
  <c r="Q13" i="6"/>
  <c r="P13" i="6"/>
  <c r="O13" i="6"/>
  <c r="N13" i="6"/>
  <c r="L13" i="6"/>
  <c r="K13" i="6"/>
  <c r="J13" i="6"/>
  <c r="I13" i="6"/>
  <c r="H13" i="6"/>
  <c r="F13" i="6"/>
  <c r="E13" i="6"/>
  <c r="D13" i="6"/>
  <c r="C13" i="6"/>
  <c r="B13" i="6"/>
  <c r="B13" i="6" a="1"/>
  <c r="Y13" i="6" s="1"/>
  <c r="F6" i="6"/>
  <c r="F5" i="6"/>
  <c r="U4" i="6"/>
  <c r="A22" i="5"/>
  <c r="A21" i="5"/>
  <c r="A20" i="5"/>
  <c r="A19" i="5"/>
  <c r="A18" i="5"/>
  <c r="A17" i="5"/>
  <c r="A16" i="5"/>
  <c r="A15" i="5"/>
  <c r="A14" i="5"/>
  <c r="B13" i="5" a="1"/>
  <c r="X13" i="5" s="1"/>
  <c r="F6" i="5"/>
  <c r="F5" i="5"/>
  <c r="U4" i="5"/>
  <c r="F6" i="3"/>
  <c r="F5" i="3"/>
  <c r="U4" i="3"/>
  <c r="A15" i="3"/>
  <c r="A16" i="3"/>
  <c r="A17" i="3"/>
  <c r="A18" i="3"/>
  <c r="A19" i="3"/>
  <c r="A20" i="3"/>
  <c r="A21" i="3"/>
  <c r="A22" i="3"/>
  <c r="A14" i="3"/>
  <c r="D7" i="2"/>
  <c r="F7" i="2"/>
  <c r="B13" i="3" a="1"/>
  <c r="Y13" i="3" s="1"/>
  <c r="H25" i="6" l="1"/>
  <c r="N24" i="8"/>
  <c r="N24" i="7"/>
  <c r="T24" i="7"/>
  <c r="T24" i="8"/>
  <c r="O25" i="6"/>
  <c r="H23" i="7"/>
  <c r="H25" i="7"/>
  <c r="H23" i="8"/>
  <c r="H25" i="8"/>
  <c r="N23" i="7"/>
  <c r="N25" i="7"/>
  <c r="Y25" i="8"/>
  <c r="N23" i="8"/>
  <c r="N25" i="8"/>
  <c r="T23" i="6"/>
  <c r="T23" i="7"/>
  <c r="T25" i="7"/>
  <c r="T23" i="8"/>
  <c r="T25" i="8"/>
  <c r="N24" i="6"/>
  <c r="Y25" i="7"/>
  <c r="H24" i="7"/>
  <c r="H24" i="8"/>
  <c r="AB15" i="8"/>
  <c r="AA15" i="8"/>
  <c r="Z15" i="8"/>
  <c r="AB18" i="8"/>
  <c r="AA18" i="8"/>
  <c r="Z18" i="8"/>
  <c r="AB21" i="8"/>
  <c r="AA21" i="8"/>
  <c r="Z21" i="8"/>
  <c r="AB16" i="8"/>
  <c r="AA16" i="8"/>
  <c r="Z16" i="8"/>
  <c r="AB19" i="8"/>
  <c r="AA19" i="8"/>
  <c r="Z19" i="8"/>
  <c r="AB22" i="8"/>
  <c r="AA22" i="8"/>
  <c r="Z22" i="8"/>
  <c r="AB17" i="8"/>
  <c r="AA17" i="8"/>
  <c r="Z17" i="8"/>
  <c r="AB20" i="8"/>
  <c r="AA20" i="8"/>
  <c r="Z20" i="8"/>
  <c r="C23" i="8"/>
  <c r="I23" i="8"/>
  <c r="O23" i="8"/>
  <c r="U23" i="8"/>
  <c r="C24" i="8"/>
  <c r="I24" i="8"/>
  <c r="O24" i="8"/>
  <c r="U24" i="8"/>
  <c r="C25" i="8"/>
  <c r="I25" i="8"/>
  <c r="O25" i="8"/>
  <c r="U25" i="8"/>
  <c r="D13" i="8"/>
  <c r="J13" i="8"/>
  <c r="P13" i="8"/>
  <c r="V13" i="8"/>
  <c r="D23" i="8"/>
  <c r="J23" i="8"/>
  <c r="P23" i="8"/>
  <c r="V23" i="8"/>
  <c r="D24" i="8"/>
  <c r="J24" i="8"/>
  <c r="P24" i="8"/>
  <c r="V24" i="8"/>
  <c r="D25" i="8"/>
  <c r="J25" i="8"/>
  <c r="P25" i="8"/>
  <c r="V25" i="8"/>
  <c r="E13" i="8"/>
  <c r="K13" i="8"/>
  <c r="Q13" i="8"/>
  <c r="W13" i="8"/>
  <c r="E23" i="8"/>
  <c r="K23" i="8"/>
  <c r="Q23" i="8"/>
  <c r="W23" i="8"/>
  <c r="E24" i="8"/>
  <c r="K24" i="8"/>
  <c r="Q24" i="8"/>
  <c r="W24" i="8"/>
  <c r="E25" i="8"/>
  <c r="K25" i="8"/>
  <c r="Q25" i="8"/>
  <c r="W25" i="8"/>
  <c r="F13" i="8"/>
  <c r="L13" i="8"/>
  <c r="R13" i="8"/>
  <c r="X13" i="8"/>
  <c r="F23" i="8"/>
  <c r="L23" i="8"/>
  <c r="R23" i="8"/>
  <c r="X23" i="8"/>
  <c r="F24" i="8"/>
  <c r="L24" i="8"/>
  <c r="R24" i="8"/>
  <c r="X24" i="8"/>
  <c r="F25" i="8"/>
  <c r="L25" i="8"/>
  <c r="R25" i="8"/>
  <c r="X25" i="8"/>
  <c r="G13" i="8"/>
  <c r="M13" i="8"/>
  <c r="S13" i="8"/>
  <c r="G23" i="8"/>
  <c r="M23" i="8"/>
  <c r="S23" i="8"/>
  <c r="Y23" i="8"/>
  <c r="G24" i="8"/>
  <c r="M24" i="8"/>
  <c r="S24" i="8"/>
  <c r="Y24" i="8"/>
  <c r="G25" i="8"/>
  <c r="M25" i="8"/>
  <c r="S25" i="8"/>
  <c r="AB15" i="7"/>
  <c r="AA15" i="7"/>
  <c r="Z15" i="7"/>
  <c r="AB18" i="7"/>
  <c r="AA18" i="7"/>
  <c r="Z18" i="7"/>
  <c r="AB21" i="7"/>
  <c r="AA21" i="7"/>
  <c r="Z21" i="7"/>
  <c r="AB16" i="7"/>
  <c r="AA16" i="7"/>
  <c r="Z16" i="7"/>
  <c r="AB19" i="7"/>
  <c r="AA19" i="7"/>
  <c r="Z19" i="7"/>
  <c r="AB22" i="7"/>
  <c r="AA22" i="7"/>
  <c r="Z22" i="7"/>
  <c r="AB17" i="7"/>
  <c r="AA17" i="7"/>
  <c r="Z17" i="7"/>
  <c r="AB20" i="7"/>
  <c r="AA20" i="7"/>
  <c r="Z20" i="7"/>
  <c r="C23" i="7"/>
  <c r="I23" i="7"/>
  <c r="O23" i="7"/>
  <c r="U23" i="7"/>
  <c r="C24" i="7"/>
  <c r="I24" i="7"/>
  <c r="O24" i="7"/>
  <c r="U24" i="7"/>
  <c r="C25" i="7"/>
  <c r="I25" i="7"/>
  <c r="O25" i="7"/>
  <c r="U25" i="7"/>
  <c r="D13" i="7"/>
  <c r="J13" i="7"/>
  <c r="P13" i="7"/>
  <c r="V13" i="7"/>
  <c r="D23" i="7"/>
  <c r="J23" i="7"/>
  <c r="P23" i="7"/>
  <c r="V23" i="7"/>
  <c r="D24" i="7"/>
  <c r="J24" i="7"/>
  <c r="P24" i="7"/>
  <c r="V24" i="7"/>
  <c r="D25" i="7"/>
  <c r="J25" i="7"/>
  <c r="P25" i="7"/>
  <c r="V25" i="7"/>
  <c r="E13" i="7"/>
  <c r="K13" i="7"/>
  <c r="Q13" i="7"/>
  <c r="W13" i="7"/>
  <c r="E23" i="7"/>
  <c r="K23" i="7"/>
  <c r="Q23" i="7"/>
  <c r="W23" i="7"/>
  <c r="E24" i="7"/>
  <c r="K24" i="7"/>
  <c r="Q24" i="7"/>
  <c r="W24" i="7"/>
  <c r="E25" i="7"/>
  <c r="K25" i="7"/>
  <c r="Q25" i="7"/>
  <c r="W25" i="7"/>
  <c r="F13" i="7"/>
  <c r="L13" i="7"/>
  <c r="R13" i="7"/>
  <c r="X13" i="7"/>
  <c r="F23" i="7"/>
  <c r="L23" i="7"/>
  <c r="R23" i="7"/>
  <c r="X23" i="7"/>
  <c r="F24" i="7"/>
  <c r="L24" i="7"/>
  <c r="R24" i="7"/>
  <c r="X24" i="7"/>
  <c r="F25" i="7"/>
  <c r="L25" i="7"/>
  <c r="R25" i="7"/>
  <c r="X25" i="7"/>
  <c r="G13" i="7"/>
  <c r="M13" i="7"/>
  <c r="S13" i="7"/>
  <c r="G23" i="7"/>
  <c r="M23" i="7"/>
  <c r="S23" i="7"/>
  <c r="Y23" i="7"/>
  <c r="G24" i="7"/>
  <c r="M24" i="7"/>
  <c r="S24" i="7"/>
  <c r="Y24" i="7"/>
  <c r="G25" i="7"/>
  <c r="M25" i="7"/>
  <c r="S25" i="7"/>
  <c r="AB16" i="6"/>
  <c r="AA16" i="6"/>
  <c r="Z16" i="6"/>
  <c r="AB17" i="6"/>
  <c r="AA17" i="6"/>
  <c r="Z17" i="6"/>
  <c r="AB20" i="6"/>
  <c r="AA20" i="6"/>
  <c r="Z20" i="6"/>
  <c r="C23" i="6"/>
  <c r="U23" i="6"/>
  <c r="O24" i="6"/>
  <c r="I25" i="6"/>
  <c r="H23" i="6"/>
  <c r="T24" i="6"/>
  <c r="N25" i="6"/>
  <c r="AB18" i="6"/>
  <c r="AA18" i="6"/>
  <c r="Z18" i="6"/>
  <c r="AB21" i="6"/>
  <c r="AA21" i="6"/>
  <c r="Z21" i="6"/>
  <c r="I23" i="6"/>
  <c r="C24" i="6"/>
  <c r="U24" i="6"/>
  <c r="Y25" i="6"/>
  <c r="S25" i="6"/>
  <c r="M25" i="6"/>
  <c r="G25" i="6"/>
  <c r="Y24" i="6"/>
  <c r="S24" i="6"/>
  <c r="M24" i="6"/>
  <c r="G24" i="6"/>
  <c r="Y23" i="6"/>
  <c r="S23" i="6"/>
  <c r="M23" i="6"/>
  <c r="G23" i="6"/>
  <c r="X25" i="6"/>
  <c r="R25" i="6"/>
  <c r="L25" i="6"/>
  <c r="F25" i="6"/>
  <c r="X24" i="6"/>
  <c r="R24" i="6"/>
  <c r="L24" i="6"/>
  <c r="F24" i="6"/>
  <c r="X23" i="6"/>
  <c r="R23" i="6"/>
  <c r="L23" i="6"/>
  <c r="F23" i="6"/>
  <c r="W25" i="6"/>
  <c r="Q25" i="6"/>
  <c r="K25" i="6"/>
  <c r="E25" i="6"/>
  <c r="W24" i="6"/>
  <c r="Q24" i="6"/>
  <c r="K24" i="6"/>
  <c r="E24" i="6"/>
  <c r="W23" i="6"/>
  <c r="Q23" i="6"/>
  <c r="K23" i="6"/>
  <c r="E23" i="6"/>
  <c r="V25" i="6"/>
  <c r="P25" i="6"/>
  <c r="J25" i="6"/>
  <c r="D25" i="6"/>
  <c r="V24" i="6"/>
  <c r="P24" i="6"/>
  <c r="J24" i="6"/>
  <c r="D24" i="6"/>
  <c r="V23" i="6"/>
  <c r="P23" i="6"/>
  <c r="J23" i="6"/>
  <c r="D23" i="6"/>
  <c r="N23" i="6"/>
  <c r="H24" i="6"/>
  <c r="T25" i="6"/>
  <c r="AB19" i="6"/>
  <c r="AA19" i="6"/>
  <c r="Z19" i="6"/>
  <c r="AB22" i="6"/>
  <c r="AA22" i="6"/>
  <c r="Z22" i="6"/>
  <c r="O23" i="6"/>
  <c r="I24" i="6"/>
  <c r="C25" i="6"/>
  <c r="U25" i="6"/>
  <c r="G13" i="6"/>
  <c r="M13" i="6"/>
  <c r="S13" i="6"/>
  <c r="M25" i="5"/>
  <c r="G24" i="5"/>
  <c r="S25" i="5"/>
  <c r="M24" i="5"/>
  <c r="G23" i="5"/>
  <c r="S24" i="5"/>
  <c r="M23" i="5"/>
  <c r="Y24" i="5"/>
  <c r="S23" i="5"/>
  <c r="G25" i="5"/>
  <c r="Y25" i="5"/>
  <c r="X25" i="5"/>
  <c r="Y23" i="5"/>
  <c r="AA17" i="5"/>
  <c r="Z17" i="5"/>
  <c r="AB17" i="5"/>
  <c r="AA20" i="5"/>
  <c r="Z20" i="5"/>
  <c r="AB20" i="5"/>
  <c r="AA15" i="5"/>
  <c r="Z15" i="5"/>
  <c r="AB15" i="5"/>
  <c r="AA18" i="5"/>
  <c r="Z18" i="5"/>
  <c r="AB18" i="5"/>
  <c r="AA21" i="5"/>
  <c r="Z21" i="5"/>
  <c r="AB21" i="5"/>
  <c r="AA16" i="5"/>
  <c r="Z16" i="5"/>
  <c r="AB16" i="5"/>
  <c r="AA19" i="5"/>
  <c r="Z19" i="5"/>
  <c r="AB19" i="5"/>
  <c r="AA22" i="5"/>
  <c r="Z22" i="5"/>
  <c r="AB22" i="5"/>
  <c r="G13" i="5"/>
  <c r="M13" i="5"/>
  <c r="S13" i="5"/>
  <c r="Y13" i="5"/>
  <c r="B13" i="5"/>
  <c r="H13" i="5"/>
  <c r="N13" i="5"/>
  <c r="T13" i="5"/>
  <c r="H23" i="5"/>
  <c r="N23" i="5"/>
  <c r="T23" i="5"/>
  <c r="H24" i="5"/>
  <c r="N24" i="5"/>
  <c r="T24" i="5"/>
  <c r="H25" i="5"/>
  <c r="N25" i="5"/>
  <c r="T25" i="5"/>
  <c r="C13" i="5"/>
  <c r="I13" i="5"/>
  <c r="O13" i="5"/>
  <c r="U13" i="5"/>
  <c r="C23" i="5"/>
  <c r="I23" i="5"/>
  <c r="O23" i="5"/>
  <c r="U23" i="5"/>
  <c r="C24" i="5"/>
  <c r="I24" i="5"/>
  <c r="O24" i="5"/>
  <c r="U24" i="5"/>
  <c r="C25" i="5"/>
  <c r="I25" i="5"/>
  <c r="O25" i="5"/>
  <c r="U25" i="5"/>
  <c r="D13" i="5"/>
  <c r="J13" i="5"/>
  <c r="P13" i="5"/>
  <c r="V13" i="5"/>
  <c r="D23" i="5"/>
  <c r="J23" i="5"/>
  <c r="P23" i="5"/>
  <c r="V23" i="5"/>
  <c r="D24" i="5"/>
  <c r="J24" i="5"/>
  <c r="P24" i="5"/>
  <c r="V24" i="5"/>
  <c r="D25" i="5"/>
  <c r="J25" i="5"/>
  <c r="P25" i="5"/>
  <c r="V25" i="5"/>
  <c r="E13" i="5"/>
  <c r="K13" i="5"/>
  <c r="Q13" i="5"/>
  <c r="W13" i="5"/>
  <c r="E23" i="5"/>
  <c r="K23" i="5"/>
  <c r="Q23" i="5"/>
  <c r="W23" i="5"/>
  <c r="E24" i="5"/>
  <c r="K24" i="5"/>
  <c r="Q24" i="5"/>
  <c r="W24" i="5"/>
  <c r="E25" i="5"/>
  <c r="K25" i="5"/>
  <c r="Q25" i="5"/>
  <c r="W25" i="5"/>
  <c r="F13" i="5"/>
  <c r="L13" i="5"/>
  <c r="R13" i="5"/>
  <c r="F23" i="5"/>
  <c r="L23" i="5"/>
  <c r="R23" i="5"/>
  <c r="X23" i="5"/>
  <c r="F24" i="5"/>
  <c r="L24" i="5"/>
  <c r="R24" i="5"/>
  <c r="X24" i="5"/>
  <c r="F25" i="5"/>
  <c r="L25" i="5"/>
  <c r="R25" i="5"/>
  <c r="K13" i="3"/>
  <c r="L13" i="3"/>
  <c r="C13" i="3"/>
  <c r="T13" i="3"/>
  <c r="D13" i="3"/>
  <c r="U13" i="3"/>
  <c r="E13" i="3"/>
  <c r="J13" i="3"/>
  <c r="F13" i="3"/>
  <c r="N13" i="3"/>
  <c r="V13" i="3"/>
  <c r="R24" i="3"/>
  <c r="H13" i="3"/>
  <c r="O13" i="3"/>
  <c r="X13" i="3"/>
  <c r="B13" i="3"/>
  <c r="I13" i="3"/>
  <c r="P13" i="3"/>
  <c r="R13" i="3"/>
  <c r="Y25" i="3"/>
  <c r="Q13" i="3"/>
  <c r="W13" i="3"/>
  <c r="O23" i="3"/>
  <c r="G13" i="3"/>
  <c r="M13" i="3"/>
  <c r="S13" i="3"/>
  <c r="AB14" i="3"/>
  <c r="F23" i="3"/>
  <c r="AB14" i="8" l="1"/>
  <c r="AA14" i="8"/>
  <c r="B23" i="8"/>
  <c r="Z14" i="8"/>
  <c r="B25" i="8"/>
  <c r="B24" i="8"/>
  <c r="AB14" i="7"/>
  <c r="AA14" i="7"/>
  <c r="Z14" i="7"/>
  <c r="B25" i="7"/>
  <c r="B24" i="7"/>
  <c r="B23" i="7"/>
  <c r="AB14" i="6"/>
  <c r="AA14" i="6"/>
  <c r="Z14" i="6"/>
  <c r="B25" i="6"/>
  <c r="B24" i="6"/>
  <c r="B23" i="6"/>
  <c r="AB15" i="6"/>
  <c r="AA15" i="6"/>
  <c r="Z15" i="6"/>
  <c r="AA14" i="5"/>
  <c r="AB14" i="5"/>
  <c r="Z14" i="5"/>
  <c r="B25" i="5"/>
  <c r="B24" i="5"/>
  <c r="B23" i="5"/>
  <c r="V24" i="3"/>
  <c r="I23" i="3"/>
  <c r="L23" i="3"/>
  <c r="M23" i="3"/>
  <c r="V23" i="3"/>
  <c r="F24" i="3"/>
  <c r="K23" i="3"/>
  <c r="L24" i="3"/>
  <c r="U25" i="3"/>
  <c r="V25" i="3"/>
  <c r="G24" i="3"/>
  <c r="Q23" i="3"/>
  <c r="B24" i="3"/>
  <c r="R23" i="3"/>
  <c r="S25" i="3"/>
  <c r="W23" i="3"/>
  <c r="W25" i="3"/>
  <c r="AA17" i="3"/>
  <c r="G23" i="3"/>
  <c r="Q25" i="3"/>
  <c r="U23" i="3"/>
  <c r="M25" i="3"/>
  <c r="AB19" i="3"/>
  <c r="Z15" i="3"/>
  <c r="L25" i="3"/>
  <c r="O24" i="3"/>
  <c r="G25" i="3"/>
  <c r="AB17" i="3"/>
  <c r="Y24" i="3"/>
  <c r="R25" i="3"/>
  <c r="AA14" i="3"/>
  <c r="E23" i="3"/>
  <c r="Z17" i="3"/>
  <c r="Y23" i="3"/>
  <c r="X25" i="3"/>
  <c r="AA15" i="3"/>
  <c r="AB15" i="3"/>
  <c r="P25" i="3"/>
  <c r="P24" i="3"/>
  <c r="P23" i="3"/>
  <c r="C23" i="3"/>
  <c r="AA19" i="3"/>
  <c r="K24" i="3"/>
  <c r="X23" i="3"/>
  <c r="J25" i="3"/>
  <c r="J24" i="3"/>
  <c r="J23" i="3"/>
  <c r="Z19" i="3"/>
  <c r="I24" i="3"/>
  <c r="N25" i="3"/>
  <c r="N24" i="3"/>
  <c r="N23" i="3"/>
  <c r="Q24" i="3"/>
  <c r="S23" i="3"/>
  <c r="W24" i="3"/>
  <c r="E24" i="3"/>
  <c r="K25" i="3"/>
  <c r="AB18" i="3"/>
  <c r="Z18" i="3"/>
  <c r="AA18" i="3"/>
  <c r="M24" i="3"/>
  <c r="U24" i="3"/>
  <c r="Z16" i="3"/>
  <c r="AA16" i="3"/>
  <c r="AB16" i="3"/>
  <c r="Z22" i="3"/>
  <c r="AB22" i="3"/>
  <c r="AA22" i="3"/>
  <c r="D25" i="3"/>
  <c r="D24" i="3"/>
  <c r="D23" i="3"/>
  <c r="C24" i="3"/>
  <c r="AB20" i="3"/>
  <c r="AA20" i="3"/>
  <c r="Z20" i="3"/>
  <c r="H25" i="3"/>
  <c r="H24" i="3"/>
  <c r="H23" i="3"/>
  <c r="AB21" i="3"/>
  <c r="AA21" i="3"/>
  <c r="Z21" i="3"/>
  <c r="S24" i="3"/>
  <c r="B25" i="3"/>
  <c r="E25" i="3"/>
  <c r="C25" i="3"/>
  <c r="I25" i="3"/>
  <c r="O25" i="3"/>
  <c r="F25" i="3"/>
  <c r="T25" i="3"/>
  <c r="T24" i="3"/>
  <c r="T23" i="3"/>
  <c r="B23" i="3"/>
  <c r="X24" i="3"/>
  <c r="Z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<sst xmlns="http://schemas.openxmlformats.org/spreadsheetml/2006/main" count="557" uniqueCount="98">
  <si>
    <t>Sensor de Temperatura del Aire PR20/HC2S3</t>
  </si>
  <si>
    <t>UBICACIÓN</t>
  </si>
  <si>
    <t>DISTRITO</t>
  </si>
  <si>
    <t>TACNA</t>
  </si>
  <si>
    <t>BASE DE DATOS_AGOSTO</t>
  </si>
  <si>
    <t>EQUIPOS</t>
  </si>
  <si>
    <t>Sensor de Humedad Relativa - HC2S3</t>
  </si>
  <si>
    <t>Sensor de Velocidad y Dirección del Aire - WINDSONIC I</t>
  </si>
  <si>
    <t>Equipo Sensor de Radiación Solar Global - CPM3</t>
  </si>
  <si>
    <t>Sensor Presión Atmósferica - CS106</t>
  </si>
  <si>
    <t>PRESIÓN</t>
  </si>
  <si>
    <t>pm25</t>
  </si>
  <si>
    <t>pm10</t>
  </si>
  <si>
    <t>wd</t>
  </si>
  <si>
    <t>ws</t>
  </si>
  <si>
    <t>rad</t>
  </si>
  <si>
    <t>no</t>
  </si>
  <si>
    <t>no2</t>
  </si>
  <si>
    <t>so2</t>
  </si>
  <si>
    <t>h2s</t>
  </si>
  <si>
    <t>co</t>
  </si>
  <si>
    <t>o3</t>
  </si>
  <si>
    <t>co_1</t>
  </si>
  <si>
    <t>Fecha</t>
  </si>
  <si>
    <t>Temperatura</t>
  </si>
  <si>
    <t>Humedad Relativa</t>
  </si>
  <si>
    <t>Velocidad del viento</t>
  </si>
  <si>
    <t>Radicación solor global</t>
  </si>
  <si>
    <r>
      <t>PM</t>
    </r>
    <r>
      <rPr>
        <b/>
        <vertAlign val="subscript"/>
        <sz val="12"/>
        <rFont val="Arial"/>
        <family val="2"/>
      </rPr>
      <t>10</t>
    </r>
  </si>
  <si>
    <r>
      <t>PM</t>
    </r>
    <r>
      <rPr>
        <b/>
        <vertAlign val="subscript"/>
        <sz val="12"/>
        <rFont val="Arial"/>
        <family val="2"/>
      </rPr>
      <t>2.5</t>
    </r>
  </si>
  <si>
    <r>
      <t>NO</t>
    </r>
    <r>
      <rPr>
        <b/>
        <vertAlign val="subscript"/>
        <sz val="12"/>
        <rFont val="Arial"/>
        <family val="2"/>
      </rPr>
      <t>2</t>
    </r>
  </si>
  <si>
    <r>
      <t>SO</t>
    </r>
    <r>
      <rPr>
        <b/>
        <vertAlign val="subscript"/>
        <sz val="12"/>
        <rFont val="Arial"/>
        <family val="2"/>
      </rPr>
      <t>2</t>
    </r>
  </si>
  <si>
    <r>
      <t>H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>S</t>
    </r>
  </si>
  <si>
    <t>CO</t>
  </si>
  <si>
    <r>
      <t>O</t>
    </r>
    <r>
      <rPr>
        <b/>
        <vertAlign val="subscript"/>
        <sz val="12"/>
        <rFont val="Arial"/>
        <family val="2"/>
      </rPr>
      <t>3</t>
    </r>
  </si>
  <si>
    <t>THERMO SCIENTIFIC - TEOM 1405</t>
  </si>
  <si>
    <t>THERMO SCIENTIFIC - ANALIZADOR 42i</t>
  </si>
  <si>
    <t>THERMO SCIENTIFIC - ANALIZADOR 450i</t>
  </si>
  <si>
    <t>THERMO SCIENTIFIC - ANALIZADOR 48i</t>
  </si>
  <si>
    <t>TABLA : HOJA DE DATOS - TEMPERATURA (°C)</t>
  </si>
  <si>
    <t>Ciudad</t>
  </si>
  <si>
    <t>:</t>
  </si>
  <si>
    <t>Tacna</t>
  </si>
  <si>
    <t>Periodo</t>
  </si>
  <si>
    <t>Nombre/Número de la Estación</t>
  </si>
  <si>
    <t>Año</t>
  </si>
  <si>
    <t>: 2024</t>
  </si>
  <si>
    <t>Ubicación</t>
  </si>
  <si>
    <t>Responsable</t>
  </si>
  <si>
    <t>: GORE - TACNA</t>
  </si>
  <si>
    <t>Equipo de Muestreo</t>
  </si>
  <si>
    <t>Tipo de Data</t>
  </si>
  <si>
    <t>: Horario</t>
  </si>
  <si>
    <t>Última Calibración del Equipo</t>
  </si>
  <si>
    <t>agosto - 2024</t>
  </si>
  <si>
    <t>Unidades</t>
  </si>
  <si>
    <t>: ºC</t>
  </si>
  <si>
    <t>Coordenadas UTM (WGS 84)</t>
  </si>
  <si>
    <t>Limite de Deteccion</t>
  </si>
  <si>
    <t>: ---ºC</t>
  </si>
  <si>
    <t>Este</t>
  </si>
  <si>
    <t>Norte</t>
  </si>
  <si>
    <t>DIA</t>
  </si>
  <si>
    <t>Prom.</t>
  </si>
  <si>
    <t>Max.</t>
  </si>
  <si>
    <t>Min.</t>
  </si>
  <si>
    <t>Observaciones : Corte de Luz ( * ), Mantenimiento ( ** ), Calibracion ( *** ) y Otros ( **** )</t>
  </si>
  <si>
    <t>Reporta: SGGA - GRRNyGA</t>
  </si>
  <si>
    <t>Estación</t>
  </si>
  <si>
    <t>EMCA-04</t>
  </si>
  <si>
    <t>23 al 31 de agosto</t>
  </si>
  <si>
    <t>Precipitación</t>
  </si>
  <si>
    <t xml:space="preserve">Sensor de Humedad Relativa </t>
  </si>
  <si>
    <t>TABLA : HOJA DE DATOS - HUMEDAD RELATIVA (%)</t>
  </si>
  <si>
    <t>TABLA : HOJA DE DATOS - VELOCIDAD DEL VIENTO (m/s)</t>
  </si>
  <si>
    <r>
      <t>TABLA : HOJA DE DATOS - RADIACIÓN SOLAR GLOBAL (kW/m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</si>
  <si>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: kW/m</t>
    </r>
    <r>
      <rPr>
        <sz val="10"/>
        <rFont val="Calibri"/>
        <family val="2"/>
      </rPr>
      <t>²</t>
    </r>
  </si>
  <si>
    <t>: m/s</t>
  </si>
  <si>
    <t>: ---m/s</t>
  </si>
  <si>
    <t>: %</t>
  </si>
  <si>
    <t>: ---%</t>
  </si>
  <si>
    <r>
      <t>: ---kW/m</t>
    </r>
    <r>
      <rPr>
        <sz val="10"/>
        <rFont val="Calibri"/>
        <family val="2"/>
      </rPr>
      <t>²</t>
    </r>
  </si>
  <si>
    <t>TABLA : HOJA DE DATOS - PRESIÓN ATMOSFÉRICA (mbar)</t>
  </si>
  <si>
    <t>: mbar</t>
  </si>
  <si>
    <t>: ---mbar</t>
  </si>
  <si>
    <t>Humedad Relativa (%)</t>
  </si>
  <si>
    <r>
      <t>TABLA : HOJA DE DATOS - MATERIAL PARTICULADO RESPIRABLE (PM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)</t>
    </r>
  </si>
  <si>
    <r>
      <t>: ug/m</t>
    </r>
    <r>
      <rPr>
        <vertAlign val="superscript"/>
        <sz val="10"/>
        <rFont val="Arial"/>
        <family val="2"/>
      </rPr>
      <t>3</t>
    </r>
  </si>
  <si>
    <r>
      <t>TABLA : HOJA DE DATOS - MATERIAL PARTICULADO RESPIRABLE (PM</t>
    </r>
    <r>
      <rPr>
        <b/>
        <vertAlign val="subscript"/>
        <sz val="10"/>
        <rFont val="Arial"/>
        <family val="2"/>
      </rPr>
      <t>2,5</t>
    </r>
    <r>
      <rPr>
        <b/>
        <sz val="10"/>
        <rFont val="Arial"/>
        <family val="2"/>
      </rPr>
      <t>)</t>
    </r>
  </si>
  <si>
    <r>
      <t>: --- ug/m</t>
    </r>
    <r>
      <rPr>
        <vertAlign val="superscript"/>
        <sz val="10"/>
        <rFont val="Arial"/>
        <family val="2"/>
      </rPr>
      <t>3</t>
    </r>
  </si>
  <si>
    <r>
      <t>TABLA : HOJA DE DATOS - DIÓXIDO DE NITRÓGENO (NO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</si>
  <si>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TABLA : HOJA DE DATOS - DIOXIDO DE AZUFRE (SO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</si>
  <si>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TABLA : HOJA DE DATOS - SULFURO DE HIDRÓGENO (H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S)</t>
    </r>
  </si>
  <si>
    <t>TABLA : HOJA DE DATOS - MONOXIDO DE CARBONO (CO PROMEDIO DE UNA HORA)</t>
  </si>
  <si>
    <t>TABLA : HOJA DE DATOS - MONOXIDO DE CARBONO (CO MEDIA MOVIL DE 8 HORAS)</t>
  </si>
  <si>
    <t>****</t>
  </si>
  <si>
    <r>
      <t>TABLA : HOJA DE DATOS - OZONO TROPOSFÉRICO (O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</si>
  <si>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ESPG - UNJBG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</si>
</sst>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yyyy\-mm\-dd\ hh:mm:ss"/>
    <numFmt numFmtId="166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1"/>
      <color rgb="FF000000"/>
      <name val="Calibri"/>
    </font>
    <font>
      <b/>
      <vertAlign val="subscript"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vertical="center"/>
    </xf>
    <xf numFmtId="165" fontId="5" fillId="0" borderId="0" xfId="0" applyNumberFormat="1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49" fontId="8" fillId="0" borderId="0" xfId="0" applyNumberFormat="1" applyFont="1"/>
    <xf numFmtId="166" fontId="0" fillId="0" borderId="0" xfId="0" applyNumberFormat="1"/>
    <xf numFmtId="166" fontId="4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65" fontId="12" fillId="0" borderId="0" xfId="0" applyNumberFormat="1" applyFo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49" fontId="15" fillId="0" borderId="0" xfId="0" applyNumberFormat="1" applyFont="1"/>
    <xf numFmtId="166" fontId="16" fillId="0" borderId="0" xfId="0" applyNumberFormat="1" applyFont="1" applyAlignment="1">
      <alignment wrapText="1"/>
    </xf>
    <xf numFmtId="0" fontId="15" fillId="2" borderId="2" xfId="0" applyFont="1" applyFill="1" applyBorder="1"/>
    <xf numFmtId="20" fontId="15" fillId="2" borderId="3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14" fontId="15" fillId="2" borderId="6" xfId="0" applyNumberFormat="1" applyFont="1" applyFill="1" applyBorder="1" applyAlignment="1">
      <alignment horizontal="center" vertical="center"/>
    </xf>
    <xf numFmtId="166" fontId="15" fillId="0" borderId="7" xfId="0" applyNumberFormat="1" applyFont="1" applyBorder="1" applyAlignment="1">
      <alignment horizontal="center" vertical="center"/>
    </xf>
    <xf numFmtId="166" fontId="15" fillId="0" borderId="8" xfId="0" applyNumberFormat="1" applyFont="1" applyBorder="1" applyAlignment="1">
      <alignment horizontal="center" vertical="center"/>
    </xf>
    <xf numFmtId="166" fontId="15" fillId="0" borderId="9" xfId="0" applyNumberFormat="1" applyFont="1" applyBorder="1" applyAlignment="1">
      <alignment horizontal="center" vertical="center"/>
    </xf>
    <xf numFmtId="166" fontId="15" fillId="3" borderId="10" xfId="0" applyNumberFormat="1" applyFont="1" applyFill="1" applyBorder="1" applyAlignment="1">
      <alignment horizontal="center" vertical="center"/>
    </xf>
    <xf numFmtId="166" fontId="15" fillId="3" borderId="8" xfId="0" applyNumberFormat="1" applyFont="1" applyFill="1" applyBorder="1" applyAlignment="1">
      <alignment horizontal="center" vertical="center"/>
    </xf>
    <xf numFmtId="166" fontId="15" fillId="3" borderId="11" xfId="0" applyNumberFormat="1" applyFont="1" applyFill="1" applyBorder="1" applyAlignment="1">
      <alignment horizontal="center" vertical="center"/>
    </xf>
    <xf numFmtId="166" fontId="15" fillId="0" borderId="13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166" fontId="15" fillId="0" borderId="14" xfId="0" applyNumberFormat="1" applyFont="1" applyBorder="1" applyAlignment="1">
      <alignment horizontal="center" vertical="center"/>
    </xf>
    <xf numFmtId="166" fontId="15" fillId="3" borderId="15" xfId="0" applyNumberFormat="1" applyFont="1" applyFill="1" applyBorder="1" applyAlignment="1">
      <alignment horizontal="center" vertical="center"/>
    </xf>
    <xf numFmtId="166" fontId="15" fillId="3" borderId="1" xfId="0" applyNumberFormat="1" applyFont="1" applyFill="1" applyBorder="1" applyAlignment="1">
      <alignment horizontal="center" vertical="center"/>
    </xf>
    <xf numFmtId="166" fontId="15" fillId="3" borderId="16" xfId="0" applyNumberFormat="1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vertical="center"/>
    </xf>
    <xf numFmtId="166" fontId="15" fillId="3" borderId="18" xfId="0" applyNumberFormat="1" applyFont="1" applyFill="1" applyBorder="1" applyAlignment="1">
      <alignment horizontal="center" vertical="center"/>
    </xf>
    <xf numFmtId="166" fontId="15" fillId="3" borderId="19" xfId="0" applyNumberFormat="1" applyFont="1" applyFill="1" applyBorder="1" applyAlignment="1">
      <alignment horizontal="center" vertical="center"/>
    </xf>
    <xf numFmtId="166" fontId="15" fillId="3" borderId="20" xfId="0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vertical="center"/>
    </xf>
    <xf numFmtId="0" fontId="15" fillId="2" borderId="12" xfId="0" applyFont="1" applyFill="1" applyBorder="1" applyAlignment="1">
      <alignment vertical="center" wrapText="1"/>
    </xf>
    <xf numFmtId="0" fontId="15" fillId="2" borderId="21" xfId="0" applyFont="1" applyFill="1" applyBorder="1" applyAlignment="1">
      <alignment vertical="center" wrapText="1"/>
    </xf>
    <xf numFmtId="166" fontId="15" fillId="3" borderId="22" xfId="0" applyNumberFormat="1" applyFont="1" applyFill="1" applyBorder="1" applyAlignment="1">
      <alignment horizontal="center" vertical="center"/>
    </xf>
    <xf numFmtId="166" fontId="15" fillId="3" borderId="23" xfId="0" applyNumberFormat="1" applyFont="1" applyFill="1" applyBorder="1" applyAlignment="1">
      <alignment horizontal="center" vertical="center"/>
    </xf>
    <xf numFmtId="166" fontId="15" fillId="3" borderId="24" xfId="0" applyNumberFormat="1" applyFont="1" applyFill="1" applyBorder="1" applyAlignment="1">
      <alignment horizontal="center" vertical="center"/>
    </xf>
    <xf numFmtId="0" fontId="8" fillId="0" borderId="0" xfId="1"/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461E8C3F-D2B6-48B7-9D2D-A6FC0DEC7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F4D57B7-055C-4F65-8FD0-4BB5B40E7A16}"/>
            </a:ext>
          </a:extLst>
        </xdr:cNvPr>
        <xdr:cNvSpPr>
          <a:spLocks noChangeShapeType="1"/>
        </xdr:cNvSpPr>
      </xdr:nvSpPr>
      <xdr:spPr bwMode="auto">
        <a:xfrm>
          <a:off x="60960" y="2095500"/>
          <a:ext cx="44958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8A71B5F-E17E-4FA6-887B-7E50B8020C24}"/>
            </a:ext>
          </a:extLst>
        </xdr:cNvPr>
        <xdr:cNvSpPr txBox="1">
          <a:spLocks noChangeArrowheads="1"/>
        </xdr:cNvSpPr>
      </xdr:nvSpPr>
      <xdr:spPr bwMode="auto">
        <a:xfrm>
          <a:off x="241935" y="20764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523863AC-C18E-43DB-A0BD-055A037B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67E2047-6FB0-4849-9CD7-70A301D0C0B2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1447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149FF3F-3EA3-430A-B6B7-D884BB386D5A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4E8ECB9-1F0C-46EE-9063-AADDBE214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96EDF21-4323-4EDC-89E0-4B73A5DE12FB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2D123A7-B4F4-4F47-A110-FDF062B06B8F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198DC649-C7CA-40E6-8ABD-CA740AAFF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7365A3F-B9D6-436D-97CD-2C40136000FF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98A4D62-A36A-4DCC-9D8F-F3568CC7D5CD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144780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4225675A-F4D7-49C3-8146-79A60119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EB0640C-41EE-4377-93FD-ACCEFE6541B5}"/>
            </a:ext>
          </a:extLst>
        </xdr:cNvPr>
        <xdr:cNvSpPr>
          <a:spLocks noChangeShapeType="1"/>
        </xdr:cNvSpPr>
      </xdr:nvSpPr>
      <xdr:spPr bwMode="auto">
        <a:xfrm>
          <a:off x="60960" y="22860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6C1FCD9-F9A1-46A0-9605-3C71D41745D0}"/>
            </a:ext>
          </a:extLst>
        </xdr:cNvPr>
        <xdr:cNvSpPr txBox="1">
          <a:spLocks noChangeArrowheads="1"/>
        </xdr:cNvSpPr>
      </xdr:nvSpPr>
      <xdr:spPr bwMode="auto">
        <a:xfrm>
          <a:off x="241935" y="22669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422E07B8-627C-4AAE-A0EE-235D4268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B9DB684-550D-48CE-97D2-23BB54D566D5}"/>
            </a:ext>
          </a:extLst>
        </xdr:cNvPr>
        <xdr:cNvSpPr>
          <a:spLocks noChangeShapeType="1"/>
        </xdr:cNvSpPr>
      </xdr:nvSpPr>
      <xdr:spPr bwMode="auto">
        <a:xfrm>
          <a:off x="60960" y="22631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281F736-D807-4B59-A175-DB1EF13A8123}"/>
            </a:ext>
          </a:extLst>
        </xdr:cNvPr>
        <xdr:cNvSpPr txBox="1">
          <a:spLocks noChangeArrowheads="1"/>
        </xdr:cNvSpPr>
      </xdr:nvSpPr>
      <xdr:spPr bwMode="auto">
        <a:xfrm>
          <a:off x="241935" y="22440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9AA5AA3D-2E9D-462F-AE79-B82820F5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39460A2-C3C9-4A97-BA22-80E3CCE1BAEC}"/>
            </a:ext>
          </a:extLst>
        </xdr:cNvPr>
        <xdr:cNvSpPr>
          <a:spLocks noChangeShapeType="1"/>
        </xdr:cNvSpPr>
      </xdr:nvSpPr>
      <xdr:spPr bwMode="auto">
        <a:xfrm>
          <a:off x="60960" y="230124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3209C2A-02B4-4084-9CAE-95CB2E19BAE8}"/>
            </a:ext>
          </a:extLst>
        </xdr:cNvPr>
        <xdr:cNvSpPr txBox="1">
          <a:spLocks noChangeArrowheads="1"/>
        </xdr:cNvSpPr>
      </xdr:nvSpPr>
      <xdr:spPr bwMode="auto">
        <a:xfrm>
          <a:off x="241935" y="228219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2D230E83-F80B-461E-84E5-3C9DC3AF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073485F-BD85-4C27-A4DA-630B0D8E8DBA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004D821-2DF0-4C1F-B43C-5C8CACF0F15B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637E278-A75C-40D6-9A92-30E20C0E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B0AD4C1-39C3-4202-80DC-B83352B338B9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04F3E7-3DF7-467F-91EB-0D92862FE715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F42A4A07-FE24-4AC0-908F-C9EE7A40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B60D6F8-E2B9-4B46-A191-FCDA2310D39D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D099CB6-4502-4A39-98F3-6AE485718846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304800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F4FEB36A-3DEC-403B-B84E-D342712D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24ED441-1953-452D-8DC3-7E2F41BBD1C4}"/>
            </a:ext>
          </a:extLst>
        </xdr:cNvPr>
        <xdr:cNvSpPr>
          <a:spLocks noChangeShapeType="1"/>
        </xdr:cNvSpPr>
      </xdr:nvSpPr>
      <xdr:spPr bwMode="auto">
        <a:xfrm>
          <a:off x="60960" y="232410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5BC14FB-51A7-4232-A9BC-8081443FAA1A}"/>
            </a:ext>
          </a:extLst>
        </xdr:cNvPr>
        <xdr:cNvSpPr txBox="1">
          <a:spLocks noChangeArrowheads="1"/>
        </xdr:cNvSpPr>
      </xdr:nvSpPr>
      <xdr:spPr bwMode="auto">
        <a:xfrm>
          <a:off x="241935" y="230505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251460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A7769D0A-0659-46EF-956E-C9F22D48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D75E39A-4B75-413E-ABE6-B7545A72316B}"/>
            </a:ext>
          </a:extLst>
        </xdr:cNvPr>
        <xdr:cNvSpPr>
          <a:spLocks noChangeShapeType="1"/>
        </xdr:cNvSpPr>
      </xdr:nvSpPr>
      <xdr:spPr bwMode="auto">
        <a:xfrm>
          <a:off x="60960" y="230886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6B6A2BF-EAA9-47B8-93E7-DD8095763FC5}"/>
            </a:ext>
          </a:extLst>
        </xdr:cNvPr>
        <xdr:cNvSpPr txBox="1">
          <a:spLocks noChangeArrowheads="1"/>
        </xdr:cNvSpPr>
      </xdr:nvSpPr>
      <xdr:spPr bwMode="auto">
        <a:xfrm>
          <a:off x="241935" y="228981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251460</xdr:colOff>
      <xdr:row>3</xdr:row>
      <xdr:rowOff>167640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7E51C279-8963-4BFC-9AA2-0A159BF8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234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45720</xdr:rowOff>
    </xdr:from>
    <xdr:to>
      <xdr:col>0</xdr:col>
      <xdr:colOff>510540</xdr:colOff>
      <xdr:row>13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CEF8013-ED6C-40B1-BB9C-B00C5CDEF7E5}"/>
            </a:ext>
          </a:extLst>
        </xdr:cNvPr>
        <xdr:cNvSpPr>
          <a:spLocks noChangeShapeType="1"/>
        </xdr:cNvSpPr>
      </xdr:nvSpPr>
      <xdr:spPr bwMode="auto">
        <a:xfrm>
          <a:off x="60960" y="2308860"/>
          <a:ext cx="449580" cy="205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241935</xdr:colOff>
      <xdr:row>12</xdr:row>
      <xdr:rowOff>26670</xdr:rowOff>
    </xdr:from>
    <xdr:to>
      <xdr:col>1</xdr:col>
      <xdr:colOff>3138</xdr:colOff>
      <xdr:row>12</xdr:row>
      <xdr:rowOff>179070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84C5923-E9A2-49E7-BCA2-63A9EB820F7A}"/>
            </a:ext>
          </a:extLst>
        </xdr:cNvPr>
        <xdr:cNvSpPr txBox="1">
          <a:spLocks noChangeArrowheads="1"/>
        </xdr:cNvSpPr>
      </xdr:nvSpPr>
      <xdr:spPr bwMode="auto">
        <a:xfrm>
          <a:off x="241935" y="2289810"/>
          <a:ext cx="576543" cy="152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P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HORA</a:t>
          </a:r>
        </a:p>
      </xdr:txBody>
    </xdr:sp>
    <xdr:clientData/>
  </xdr:twoCellAnchor>
  <xdr:twoCellAnchor editAs="oneCell">
    <xdr:from>
      <xdr:col>23</xdr:col>
      <xdr:colOff>144780</xdr:colOff>
      <xdr:row>0</xdr:row>
      <xdr:rowOff>99060</xdr:rowOff>
    </xdr:from>
    <xdr:to>
      <xdr:col>27</xdr:col>
      <xdr:colOff>251460</xdr:colOff>
      <xdr:row>3</xdr:row>
      <xdr:rowOff>152400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80D43193-D04A-41B5-A527-AB2DCB7B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6620" y="99060"/>
          <a:ext cx="19659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yan\Downloads\GORE\INFORME\Reporte_agosto\REPORTE%20MET%20ODR&#205;A-AGOSTO%202024.xlsx" TargetMode="External"/><Relationship Id="rId1" Type="http://schemas.openxmlformats.org/officeDocument/2006/relationships/externalLinkPath" Target="/Users/bryan/Downloads/GORE/INFORME/Reporte_agosto/REPORTE%20MET%20ODR&#205;A-AGOST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Hoja Datos"/>
      <sheetName val="HUMEDAD"/>
      <sheetName val="Hoja Datos (2)"/>
      <sheetName val="VV"/>
      <sheetName val="Hoja Datos (3)"/>
      <sheetName val="RAD SOLAR"/>
      <sheetName val="Hoja Datos (4)"/>
      <sheetName val="P"/>
      <sheetName val="Hoja Datos (5)"/>
      <sheetName val="REPORTE"/>
    </sheetNames>
    <sheetDataSet>
      <sheetData sheetId="0">
        <row r="11">
          <cell r="B11">
            <v>4.0000000000000702</v>
          </cell>
        </row>
        <row r="12">
          <cell r="B12">
            <v>4.0416666666667398</v>
          </cell>
        </row>
        <row r="13">
          <cell r="B13">
            <v>4.0833333333334103</v>
          </cell>
        </row>
        <row r="14">
          <cell r="B14">
            <v>4.1250000000000702</v>
          </cell>
        </row>
        <row r="15">
          <cell r="B15">
            <v>4.1666666666667398</v>
          </cell>
        </row>
        <row r="16">
          <cell r="B16">
            <v>4.2083333333334103</v>
          </cell>
        </row>
        <row r="17">
          <cell r="B17">
            <v>4.2500000000000702</v>
          </cell>
        </row>
        <row r="18">
          <cell r="B18">
            <v>4.2916666666667398</v>
          </cell>
        </row>
        <row r="19">
          <cell r="B19">
            <v>4.3333333333334103</v>
          </cell>
        </row>
        <row r="20">
          <cell r="B20">
            <v>4.3750000000000702</v>
          </cell>
        </row>
        <row r="21">
          <cell r="B21">
            <v>4.4166666666667398</v>
          </cell>
        </row>
        <row r="22">
          <cell r="B22">
            <v>4.4583333333334103</v>
          </cell>
        </row>
        <row r="23">
          <cell r="B23">
            <v>4.5000000000000702</v>
          </cell>
        </row>
        <row r="24">
          <cell r="B24">
            <v>4.5416666666667398</v>
          </cell>
        </row>
        <row r="25">
          <cell r="B25">
            <v>4.5833333333334103</v>
          </cell>
        </row>
        <row r="26">
          <cell r="B26">
            <v>4.6250000000000702</v>
          </cell>
        </row>
        <row r="27">
          <cell r="B27">
            <v>4.6666666666667398</v>
          </cell>
        </row>
        <row r="28">
          <cell r="B28">
            <v>4.7083333333334103</v>
          </cell>
        </row>
        <row r="29">
          <cell r="B29">
            <v>4.7500000000000702</v>
          </cell>
        </row>
        <row r="30">
          <cell r="B30">
            <v>4.7916666666667398</v>
          </cell>
        </row>
        <row r="31">
          <cell r="B31">
            <v>4.8333333333334103</v>
          </cell>
        </row>
        <row r="32">
          <cell r="B32">
            <v>4.8750000000000702</v>
          </cell>
        </row>
        <row r="33">
          <cell r="B33">
            <v>4.9166666666667398</v>
          </cell>
        </row>
        <row r="34">
          <cell r="B34">
            <v>4.9583333333334103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9568-5497-45AF-B150-AFE047D16706}">
  <dimension ref="A1:L16"/>
  <sheetViews>
    <sheetView workbookViewId="0">
      <selection activeCell="C4" sqref="C4"/>
    </sheetView>
  </sheetViews>
  <sheetFormatPr baseColWidth="10" defaultRowHeight="14.4" x14ac:dyDescent="0.3"/>
  <cols>
    <col min="1" max="1" width="25.77734375" style="7" bestFit="1" customWidth="1"/>
    <col min="2" max="2" width="14.109375" customWidth="1"/>
    <col min="3" max="3" width="13.88671875" customWidth="1"/>
    <col min="5" max="5" width="13" customWidth="1"/>
    <col min="6" max="6" width="11.44140625" style="6" customWidth="1"/>
    <col min="8" max="8" width="13.5546875" customWidth="1"/>
    <col min="257" max="257" width="14.5546875" customWidth="1"/>
    <col min="258" max="258" width="14.109375" customWidth="1"/>
    <col min="259" max="259" width="13.88671875" customWidth="1"/>
    <col min="261" max="261" width="13" customWidth="1"/>
    <col min="262" max="262" width="11.44140625" customWidth="1"/>
    <col min="264" max="264" width="13.5546875" customWidth="1"/>
    <col min="513" max="513" width="14.5546875" customWidth="1"/>
    <col min="514" max="514" width="14.109375" customWidth="1"/>
    <col min="515" max="515" width="13.88671875" customWidth="1"/>
    <col min="517" max="517" width="13" customWidth="1"/>
    <col min="518" max="518" width="11.44140625" customWidth="1"/>
    <col min="520" max="520" width="13.5546875" customWidth="1"/>
    <col min="769" max="769" width="14.5546875" customWidth="1"/>
    <col min="770" max="770" width="14.109375" customWidth="1"/>
    <col min="771" max="771" width="13.88671875" customWidth="1"/>
    <col min="773" max="773" width="13" customWidth="1"/>
    <col min="774" max="774" width="11.44140625" customWidth="1"/>
    <col min="776" max="776" width="13.5546875" customWidth="1"/>
    <col min="1025" max="1025" width="14.5546875" customWidth="1"/>
    <col min="1026" max="1026" width="14.109375" customWidth="1"/>
    <col min="1027" max="1027" width="13.88671875" customWidth="1"/>
    <col min="1029" max="1029" width="13" customWidth="1"/>
    <col min="1030" max="1030" width="11.44140625" customWidth="1"/>
    <col min="1032" max="1032" width="13.5546875" customWidth="1"/>
    <col min="1281" max="1281" width="14.5546875" customWidth="1"/>
    <col min="1282" max="1282" width="14.109375" customWidth="1"/>
    <col min="1283" max="1283" width="13.88671875" customWidth="1"/>
    <col min="1285" max="1285" width="13" customWidth="1"/>
    <col min="1286" max="1286" width="11.44140625" customWidth="1"/>
    <col min="1288" max="1288" width="13.5546875" customWidth="1"/>
    <col min="1537" max="1537" width="14.5546875" customWidth="1"/>
    <col min="1538" max="1538" width="14.109375" customWidth="1"/>
    <col min="1539" max="1539" width="13.88671875" customWidth="1"/>
    <col min="1541" max="1541" width="13" customWidth="1"/>
    <col min="1542" max="1542" width="11.44140625" customWidth="1"/>
    <col min="1544" max="1544" width="13.5546875" customWidth="1"/>
    <col min="1793" max="1793" width="14.5546875" customWidth="1"/>
    <col min="1794" max="1794" width="14.109375" customWidth="1"/>
    <col min="1795" max="1795" width="13.88671875" customWidth="1"/>
    <col min="1797" max="1797" width="13" customWidth="1"/>
    <col min="1798" max="1798" width="11.44140625" customWidth="1"/>
    <col min="1800" max="1800" width="13.5546875" customWidth="1"/>
    <col min="2049" max="2049" width="14.5546875" customWidth="1"/>
    <col min="2050" max="2050" width="14.109375" customWidth="1"/>
    <col min="2051" max="2051" width="13.88671875" customWidth="1"/>
    <col min="2053" max="2053" width="13" customWidth="1"/>
    <col min="2054" max="2054" width="11.44140625" customWidth="1"/>
    <col min="2056" max="2056" width="13.5546875" customWidth="1"/>
    <col min="2305" max="2305" width="14.5546875" customWidth="1"/>
    <col min="2306" max="2306" width="14.109375" customWidth="1"/>
    <col min="2307" max="2307" width="13.88671875" customWidth="1"/>
    <col min="2309" max="2309" width="13" customWidth="1"/>
    <col min="2310" max="2310" width="11.44140625" customWidth="1"/>
    <col min="2312" max="2312" width="13.5546875" customWidth="1"/>
    <col min="2561" max="2561" width="14.5546875" customWidth="1"/>
    <col min="2562" max="2562" width="14.109375" customWidth="1"/>
    <col min="2563" max="2563" width="13.88671875" customWidth="1"/>
    <col min="2565" max="2565" width="13" customWidth="1"/>
    <col min="2566" max="2566" width="11.44140625" customWidth="1"/>
    <col min="2568" max="2568" width="13.5546875" customWidth="1"/>
    <col min="2817" max="2817" width="14.5546875" customWidth="1"/>
    <col min="2818" max="2818" width="14.109375" customWidth="1"/>
    <col min="2819" max="2819" width="13.88671875" customWidth="1"/>
    <col min="2821" max="2821" width="13" customWidth="1"/>
    <col min="2822" max="2822" width="11.44140625" customWidth="1"/>
    <col min="2824" max="2824" width="13.5546875" customWidth="1"/>
    <col min="3073" max="3073" width="14.5546875" customWidth="1"/>
    <col min="3074" max="3074" width="14.109375" customWidth="1"/>
    <col min="3075" max="3075" width="13.88671875" customWidth="1"/>
    <col min="3077" max="3077" width="13" customWidth="1"/>
    <col min="3078" max="3078" width="11.44140625" customWidth="1"/>
    <col min="3080" max="3080" width="13.5546875" customWidth="1"/>
    <col min="3329" max="3329" width="14.5546875" customWidth="1"/>
    <col min="3330" max="3330" width="14.109375" customWidth="1"/>
    <col min="3331" max="3331" width="13.88671875" customWidth="1"/>
    <col min="3333" max="3333" width="13" customWidth="1"/>
    <col min="3334" max="3334" width="11.44140625" customWidth="1"/>
    <col min="3336" max="3336" width="13.5546875" customWidth="1"/>
    <col min="3585" max="3585" width="14.5546875" customWidth="1"/>
    <col min="3586" max="3586" width="14.109375" customWidth="1"/>
    <col min="3587" max="3587" width="13.88671875" customWidth="1"/>
    <col min="3589" max="3589" width="13" customWidth="1"/>
    <col min="3590" max="3590" width="11.44140625" customWidth="1"/>
    <col min="3592" max="3592" width="13.5546875" customWidth="1"/>
    <col min="3841" max="3841" width="14.5546875" customWidth="1"/>
    <col min="3842" max="3842" width="14.109375" customWidth="1"/>
    <col min="3843" max="3843" width="13.88671875" customWidth="1"/>
    <col min="3845" max="3845" width="13" customWidth="1"/>
    <col min="3846" max="3846" width="11.44140625" customWidth="1"/>
    <col min="3848" max="3848" width="13.5546875" customWidth="1"/>
    <col min="4097" max="4097" width="14.5546875" customWidth="1"/>
    <col min="4098" max="4098" width="14.109375" customWidth="1"/>
    <col min="4099" max="4099" width="13.88671875" customWidth="1"/>
    <col min="4101" max="4101" width="13" customWidth="1"/>
    <col min="4102" max="4102" width="11.44140625" customWidth="1"/>
    <col min="4104" max="4104" width="13.5546875" customWidth="1"/>
    <col min="4353" max="4353" width="14.5546875" customWidth="1"/>
    <col min="4354" max="4354" width="14.109375" customWidth="1"/>
    <col min="4355" max="4355" width="13.88671875" customWidth="1"/>
    <col min="4357" max="4357" width="13" customWidth="1"/>
    <col min="4358" max="4358" width="11.44140625" customWidth="1"/>
    <col min="4360" max="4360" width="13.5546875" customWidth="1"/>
    <col min="4609" max="4609" width="14.5546875" customWidth="1"/>
    <col min="4610" max="4610" width="14.109375" customWidth="1"/>
    <col min="4611" max="4611" width="13.88671875" customWidth="1"/>
    <col min="4613" max="4613" width="13" customWidth="1"/>
    <col min="4614" max="4614" width="11.44140625" customWidth="1"/>
    <col min="4616" max="4616" width="13.5546875" customWidth="1"/>
    <col min="4865" max="4865" width="14.5546875" customWidth="1"/>
    <col min="4866" max="4866" width="14.109375" customWidth="1"/>
    <col min="4867" max="4867" width="13.88671875" customWidth="1"/>
    <col min="4869" max="4869" width="13" customWidth="1"/>
    <col min="4870" max="4870" width="11.44140625" customWidth="1"/>
    <col min="4872" max="4872" width="13.5546875" customWidth="1"/>
    <col min="5121" max="5121" width="14.5546875" customWidth="1"/>
    <col min="5122" max="5122" width="14.109375" customWidth="1"/>
    <col min="5123" max="5123" width="13.88671875" customWidth="1"/>
    <col min="5125" max="5125" width="13" customWidth="1"/>
    <col min="5126" max="5126" width="11.44140625" customWidth="1"/>
    <col min="5128" max="5128" width="13.5546875" customWidth="1"/>
    <col min="5377" max="5377" width="14.5546875" customWidth="1"/>
    <col min="5378" max="5378" width="14.109375" customWidth="1"/>
    <col min="5379" max="5379" width="13.88671875" customWidth="1"/>
    <col min="5381" max="5381" width="13" customWidth="1"/>
    <col min="5382" max="5382" width="11.44140625" customWidth="1"/>
    <col min="5384" max="5384" width="13.5546875" customWidth="1"/>
    <col min="5633" max="5633" width="14.5546875" customWidth="1"/>
    <col min="5634" max="5634" width="14.109375" customWidth="1"/>
    <col min="5635" max="5635" width="13.88671875" customWidth="1"/>
    <col min="5637" max="5637" width="13" customWidth="1"/>
    <col min="5638" max="5638" width="11.44140625" customWidth="1"/>
    <col min="5640" max="5640" width="13.5546875" customWidth="1"/>
    <col min="5889" max="5889" width="14.5546875" customWidth="1"/>
    <col min="5890" max="5890" width="14.109375" customWidth="1"/>
    <col min="5891" max="5891" width="13.88671875" customWidth="1"/>
    <col min="5893" max="5893" width="13" customWidth="1"/>
    <col min="5894" max="5894" width="11.44140625" customWidth="1"/>
    <col min="5896" max="5896" width="13.5546875" customWidth="1"/>
    <col min="6145" max="6145" width="14.5546875" customWidth="1"/>
    <col min="6146" max="6146" width="14.109375" customWidth="1"/>
    <col min="6147" max="6147" width="13.88671875" customWidth="1"/>
    <col min="6149" max="6149" width="13" customWidth="1"/>
    <col min="6150" max="6150" width="11.44140625" customWidth="1"/>
    <col min="6152" max="6152" width="13.5546875" customWidth="1"/>
    <col min="6401" max="6401" width="14.5546875" customWidth="1"/>
    <col min="6402" max="6402" width="14.109375" customWidth="1"/>
    <col min="6403" max="6403" width="13.88671875" customWidth="1"/>
    <col min="6405" max="6405" width="13" customWidth="1"/>
    <col min="6406" max="6406" width="11.44140625" customWidth="1"/>
    <col min="6408" max="6408" width="13.5546875" customWidth="1"/>
    <col min="6657" max="6657" width="14.5546875" customWidth="1"/>
    <col min="6658" max="6658" width="14.109375" customWidth="1"/>
    <col min="6659" max="6659" width="13.88671875" customWidth="1"/>
    <col min="6661" max="6661" width="13" customWidth="1"/>
    <col min="6662" max="6662" width="11.44140625" customWidth="1"/>
    <col min="6664" max="6664" width="13.5546875" customWidth="1"/>
    <col min="6913" max="6913" width="14.5546875" customWidth="1"/>
    <col min="6914" max="6914" width="14.109375" customWidth="1"/>
    <col min="6915" max="6915" width="13.88671875" customWidth="1"/>
    <col min="6917" max="6917" width="13" customWidth="1"/>
    <col min="6918" max="6918" width="11.44140625" customWidth="1"/>
    <col min="6920" max="6920" width="13.5546875" customWidth="1"/>
    <col min="7169" max="7169" width="14.5546875" customWidth="1"/>
    <col min="7170" max="7170" width="14.109375" customWidth="1"/>
    <col min="7171" max="7171" width="13.88671875" customWidth="1"/>
    <col min="7173" max="7173" width="13" customWidth="1"/>
    <col min="7174" max="7174" width="11.44140625" customWidth="1"/>
    <col min="7176" max="7176" width="13.5546875" customWidth="1"/>
    <col min="7425" max="7425" width="14.5546875" customWidth="1"/>
    <col min="7426" max="7426" width="14.109375" customWidth="1"/>
    <col min="7427" max="7427" width="13.88671875" customWidth="1"/>
    <col min="7429" max="7429" width="13" customWidth="1"/>
    <col min="7430" max="7430" width="11.44140625" customWidth="1"/>
    <col min="7432" max="7432" width="13.5546875" customWidth="1"/>
    <col min="7681" max="7681" width="14.5546875" customWidth="1"/>
    <col min="7682" max="7682" width="14.109375" customWidth="1"/>
    <col min="7683" max="7683" width="13.88671875" customWidth="1"/>
    <col min="7685" max="7685" width="13" customWidth="1"/>
    <col min="7686" max="7686" width="11.44140625" customWidth="1"/>
    <col min="7688" max="7688" width="13.5546875" customWidth="1"/>
    <col min="7937" max="7937" width="14.5546875" customWidth="1"/>
    <col min="7938" max="7938" width="14.109375" customWidth="1"/>
    <col min="7939" max="7939" width="13.88671875" customWidth="1"/>
    <col min="7941" max="7941" width="13" customWidth="1"/>
    <col min="7942" max="7942" width="11.44140625" customWidth="1"/>
    <col min="7944" max="7944" width="13.5546875" customWidth="1"/>
    <col min="8193" max="8193" width="14.5546875" customWidth="1"/>
    <col min="8194" max="8194" width="14.109375" customWidth="1"/>
    <col min="8195" max="8195" width="13.88671875" customWidth="1"/>
    <col min="8197" max="8197" width="13" customWidth="1"/>
    <col min="8198" max="8198" width="11.44140625" customWidth="1"/>
    <col min="8200" max="8200" width="13.5546875" customWidth="1"/>
    <col min="8449" max="8449" width="14.5546875" customWidth="1"/>
    <col min="8450" max="8450" width="14.109375" customWidth="1"/>
    <col min="8451" max="8451" width="13.88671875" customWidth="1"/>
    <col min="8453" max="8453" width="13" customWidth="1"/>
    <col min="8454" max="8454" width="11.44140625" customWidth="1"/>
    <col min="8456" max="8456" width="13.5546875" customWidth="1"/>
    <col min="8705" max="8705" width="14.5546875" customWidth="1"/>
    <col min="8706" max="8706" width="14.109375" customWidth="1"/>
    <col min="8707" max="8707" width="13.88671875" customWidth="1"/>
    <col min="8709" max="8709" width="13" customWidth="1"/>
    <col min="8710" max="8710" width="11.44140625" customWidth="1"/>
    <col min="8712" max="8712" width="13.5546875" customWidth="1"/>
    <col min="8961" max="8961" width="14.5546875" customWidth="1"/>
    <col min="8962" max="8962" width="14.109375" customWidth="1"/>
    <col min="8963" max="8963" width="13.88671875" customWidth="1"/>
    <col min="8965" max="8965" width="13" customWidth="1"/>
    <col min="8966" max="8966" width="11.44140625" customWidth="1"/>
    <col min="8968" max="8968" width="13.5546875" customWidth="1"/>
    <col min="9217" max="9217" width="14.5546875" customWidth="1"/>
    <col min="9218" max="9218" width="14.109375" customWidth="1"/>
    <col min="9219" max="9219" width="13.88671875" customWidth="1"/>
    <col min="9221" max="9221" width="13" customWidth="1"/>
    <col min="9222" max="9222" width="11.44140625" customWidth="1"/>
    <col min="9224" max="9224" width="13.5546875" customWidth="1"/>
    <col min="9473" max="9473" width="14.5546875" customWidth="1"/>
    <col min="9474" max="9474" width="14.109375" customWidth="1"/>
    <col min="9475" max="9475" width="13.88671875" customWidth="1"/>
    <col min="9477" max="9477" width="13" customWidth="1"/>
    <col min="9478" max="9478" width="11.44140625" customWidth="1"/>
    <col min="9480" max="9480" width="13.5546875" customWidth="1"/>
    <col min="9729" max="9729" width="14.5546875" customWidth="1"/>
    <col min="9730" max="9730" width="14.109375" customWidth="1"/>
    <col min="9731" max="9731" width="13.88671875" customWidth="1"/>
    <col min="9733" max="9733" width="13" customWidth="1"/>
    <col min="9734" max="9734" width="11.44140625" customWidth="1"/>
    <col min="9736" max="9736" width="13.5546875" customWidth="1"/>
    <col min="9985" max="9985" width="14.5546875" customWidth="1"/>
    <col min="9986" max="9986" width="14.109375" customWidth="1"/>
    <col min="9987" max="9987" width="13.88671875" customWidth="1"/>
    <col min="9989" max="9989" width="13" customWidth="1"/>
    <col min="9990" max="9990" width="11.44140625" customWidth="1"/>
    <col min="9992" max="9992" width="13.5546875" customWidth="1"/>
    <col min="10241" max="10241" width="14.5546875" customWidth="1"/>
    <col min="10242" max="10242" width="14.109375" customWidth="1"/>
    <col min="10243" max="10243" width="13.88671875" customWidth="1"/>
    <col min="10245" max="10245" width="13" customWidth="1"/>
    <col min="10246" max="10246" width="11.44140625" customWidth="1"/>
    <col min="10248" max="10248" width="13.5546875" customWidth="1"/>
    <col min="10497" max="10497" width="14.5546875" customWidth="1"/>
    <col min="10498" max="10498" width="14.109375" customWidth="1"/>
    <col min="10499" max="10499" width="13.88671875" customWidth="1"/>
    <col min="10501" max="10501" width="13" customWidth="1"/>
    <col min="10502" max="10502" width="11.44140625" customWidth="1"/>
    <col min="10504" max="10504" width="13.5546875" customWidth="1"/>
    <col min="10753" max="10753" width="14.5546875" customWidth="1"/>
    <col min="10754" max="10754" width="14.109375" customWidth="1"/>
    <col min="10755" max="10755" width="13.88671875" customWidth="1"/>
    <col min="10757" max="10757" width="13" customWidth="1"/>
    <col min="10758" max="10758" width="11.44140625" customWidth="1"/>
    <col min="10760" max="10760" width="13.5546875" customWidth="1"/>
    <col min="11009" max="11009" width="14.5546875" customWidth="1"/>
    <col min="11010" max="11010" width="14.109375" customWidth="1"/>
    <col min="11011" max="11011" width="13.88671875" customWidth="1"/>
    <col min="11013" max="11013" width="13" customWidth="1"/>
    <col min="11014" max="11014" width="11.44140625" customWidth="1"/>
    <col min="11016" max="11016" width="13.5546875" customWidth="1"/>
    <col min="11265" max="11265" width="14.5546875" customWidth="1"/>
    <col min="11266" max="11266" width="14.109375" customWidth="1"/>
    <col min="11267" max="11267" width="13.88671875" customWidth="1"/>
    <col min="11269" max="11269" width="13" customWidth="1"/>
    <col min="11270" max="11270" width="11.44140625" customWidth="1"/>
    <col min="11272" max="11272" width="13.5546875" customWidth="1"/>
    <col min="11521" max="11521" width="14.5546875" customWidth="1"/>
    <col min="11522" max="11522" width="14.109375" customWidth="1"/>
    <col min="11523" max="11523" width="13.88671875" customWidth="1"/>
    <col min="11525" max="11525" width="13" customWidth="1"/>
    <col min="11526" max="11526" width="11.44140625" customWidth="1"/>
    <col min="11528" max="11528" width="13.5546875" customWidth="1"/>
    <col min="11777" max="11777" width="14.5546875" customWidth="1"/>
    <col min="11778" max="11778" width="14.109375" customWidth="1"/>
    <col min="11779" max="11779" width="13.88671875" customWidth="1"/>
    <col min="11781" max="11781" width="13" customWidth="1"/>
    <col min="11782" max="11782" width="11.44140625" customWidth="1"/>
    <col min="11784" max="11784" width="13.5546875" customWidth="1"/>
    <col min="12033" max="12033" width="14.5546875" customWidth="1"/>
    <col min="12034" max="12034" width="14.109375" customWidth="1"/>
    <col min="12035" max="12035" width="13.88671875" customWidth="1"/>
    <col min="12037" max="12037" width="13" customWidth="1"/>
    <col min="12038" max="12038" width="11.44140625" customWidth="1"/>
    <col min="12040" max="12040" width="13.5546875" customWidth="1"/>
    <col min="12289" max="12289" width="14.5546875" customWidth="1"/>
    <col min="12290" max="12290" width="14.109375" customWidth="1"/>
    <col min="12291" max="12291" width="13.88671875" customWidth="1"/>
    <col min="12293" max="12293" width="13" customWidth="1"/>
    <col min="12294" max="12294" width="11.44140625" customWidth="1"/>
    <col min="12296" max="12296" width="13.5546875" customWidth="1"/>
    <col min="12545" max="12545" width="14.5546875" customWidth="1"/>
    <col min="12546" max="12546" width="14.109375" customWidth="1"/>
    <col min="12547" max="12547" width="13.88671875" customWidth="1"/>
    <col min="12549" max="12549" width="13" customWidth="1"/>
    <col min="12550" max="12550" width="11.44140625" customWidth="1"/>
    <col min="12552" max="12552" width="13.5546875" customWidth="1"/>
    <col min="12801" max="12801" width="14.5546875" customWidth="1"/>
    <col min="12802" max="12802" width="14.109375" customWidth="1"/>
    <col min="12803" max="12803" width="13.88671875" customWidth="1"/>
    <col min="12805" max="12805" width="13" customWidth="1"/>
    <col min="12806" max="12806" width="11.44140625" customWidth="1"/>
    <col min="12808" max="12808" width="13.5546875" customWidth="1"/>
    <col min="13057" max="13057" width="14.5546875" customWidth="1"/>
    <col min="13058" max="13058" width="14.109375" customWidth="1"/>
    <col min="13059" max="13059" width="13.88671875" customWidth="1"/>
    <col min="13061" max="13061" width="13" customWidth="1"/>
    <col min="13062" max="13062" width="11.44140625" customWidth="1"/>
    <col min="13064" max="13064" width="13.5546875" customWidth="1"/>
    <col min="13313" max="13313" width="14.5546875" customWidth="1"/>
    <col min="13314" max="13314" width="14.109375" customWidth="1"/>
    <col min="13315" max="13315" width="13.88671875" customWidth="1"/>
    <col min="13317" max="13317" width="13" customWidth="1"/>
    <col min="13318" max="13318" width="11.44140625" customWidth="1"/>
    <col min="13320" max="13320" width="13.5546875" customWidth="1"/>
    <col min="13569" max="13569" width="14.5546875" customWidth="1"/>
    <col min="13570" max="13570" width="14.109375" customWidth="1"/>
    <col min="13571" max="13571" width="13.88671875" customWidth="1"/>
    <col min="13573" max="13573" width="13" customWidth="1"/>
    <col min="13574" max="13574" width="11.44140625" customWidth="1"/>
    <col min="13576" max="13576" width="13.5546875" customWidth="1"/>
    <col min="13825" max="13825" width="14.5546875" customWidth="1"/>
    <col min="13826" max="13826" width="14.109375" customWidth="1"/>
    <col min="13827" max="13827" width="13.88671875" customWidth="1"/>
    <col min="13829" max="13829" width="13" customWidth="1"/>
    <col min="13830" max="13830" width="11.44140625" customWidth="1"/>
    <col min="13832" max="13832" width="13.5546875" customWidth="1"/>
    <col min="14081" max="14081" width="14.5546875" customWidth="1"/>
    <col min="14082" max="14082" width="14.109375" customWidth="1"/>
    <col min="14083" max="14083" width="13.88671875" customWidth="1"/>
    <col min="14085" max="14085" width="13" customWidth="1"/>
    <col min="14086" max="14086" width="11.44140625" customWidth="1"/>
    <col min="14088" max="14088" width="13.5546875" customWidth="1"/>
    <col min="14337" max="14337" width="14.5546875" customWidth="1"/>
    <col min="14338" max="14338" width="14.109375" customWidth="1"/>
    <col min="14339" max="14339" width="13.88671875" customWidth="1"/>
    <col min="14341" max="14341" width="13" customWidth="1"/>
    <col min="14342" max="14342" width="11.44140625" customWidth="1"/>
    <col min="14344" max="14344" width="13.5546875" customWidth="1"/>
    <col min="14593" max="14593" width="14.5546875" customWidth="1"/>
    <col min="14594" max="14594" width="14.109375" customWidth="1"/>
    <col min="14595" max="14595" width="13.88671875" customWidth="1"/>
    <col min="14597" max="14597" width="13" customWidth="1"/>
    <col min="14598" max="14598" width="11.44140625" customWidth="1"/>
    <col min="14600" max="14600" width="13.5546875" customWidth="1"/>
    <col min="14849" max="14849" width="14.5546875" customWidth="1"/>
    <col min="14850" max="14850" width="14.109375" customWidth="1"/>
    <col min="14851" max="14851" width="13.88671875" customWidth="1"/>
    <col min="14853" max="14853" width="13" customWidth="1"/>
    <col min="14854" max="14854" width="11.44140625" customWidth="1"/>
    <col min="14856" max="14856" width="13.5546875" customWidth="1"/>
    <col min="15105" max="15105" width="14.5546875" customWidth="1"/>
    <col min="15106" max="15106" width="14.109375" customWidth="1"/>
    <col min="15107" max="15107" width="13.88671875" customWidth="1"/>
    <col min="15109" max="15109" width="13" customWidth="1"/>
    <col min="15110" max="15110" width="11.44140625" customWidth="1"/>
    <col min="15112" max="15112" width="13.5546875" customWidth="1"/>
    <col min="15361" max="15361" width="14.5546875" customWidth="1"/>
    <col min="15362" max="15362" width="14.109375" customWidth="1"/>
    <col min="15363" max="15363" width="13.88671875" customWidth="1"/>
    <col min="15365" max="15365" width="13" customWidth="1"/>
    <col min="15366" max="15366" width="11.44140625" customWidth="1"/>
    <col min="15368" max="15368" width="13.5546875" customWidth="1"/>
    <col min="15617" max="15617" width="14.5546875" customWidth="1"/>
    <col min="15618" max="15618" width="14.109375" customWidth="1"/>
    <col min="15619" max="15619" width="13.88671875" customWidth="1"/>
    <col min="15621" max="15621" width="13" customWidth="1"/>
    <col min="15622" max="15622" width="11.44140625" customWidth="1"/>
    <col min="15624" max="15624" width="13.5546875" customWidth="1"/>
    <col min="15873" max="15873" width="14.5546875" customWidth="1"/>
    <col min="15874" max="15874" width="14.109375" customWidth="1"/>
    <col min="15875" max="15875" width="13.88671875" customWidth="1"/>
    <col min="15877" max="15877" width="13" customWidth="1"/>
    <col min="15878" max="15878" width="11.44140625" customWidth="1"/>
    <col min="15880" max="15880" width="13.5546875" customWidth="1"/>
    <col min="16129" max="16129" width="14.5546875" customWidth="1"/>
    <col min="16130" max="16130" width="14.109375" customWidth="1"/>
    <col min="16131" max="16131" width="13.88671875" customWidth="1"/>
    <col min="16133" max="16133" width="13" customWidth="1"/>
    <col min="16134" max="16134" width="11.44140625" customWidth="1"/>
    <col min="16136" max="16136" width="13.5546875" customWidth="1"/>
  </cols>
  <sheetData>
    <row r="1" spans="1:12" ht="17.399999999999999" x14ac:dyDescent="0.3">
      <c r="A1" s="58" t="s">
        <v>4</v>
      </c>
      <c r="B1" s="58"/>
      <c r="C1" s="58"/>
      <c r="D1" s="58"/>
      <c r="E1" s="58"/>
      <c r="F1" s="58"/>
      <c r="G1" s="58"/>
      <c r="H1" s="58"/>
      <c r="K1" s="1"/>
      <c r="L1" s="1"/>
    </row>
    <row r="2" spans="1:12" ht="15.6" x14ac:dyDescent="0.3">
      <c r="A2" s="4" t="s">
        <v>1</v>
      </c>
      <c r="B2" s="59" t="s">
        <v>97</v>
      </c>
      <c r="C2" s="59"/>
      <c r="D2" s="59"/>
      <c r="E2" s="59"/>
      <c r="F2" s="59"/>
      <c r="G2" s="59"/>
      <c r="H2" s="5"/>
    </row>
    <row r="3" spans="1:12" ht="15.6" x14ac:dyDescent="0.3">
      <c r="A3" s="4" t="s">
        <v>2</v>
      </c>
      <c r="B3" s="59" t="s">
        <v>3</v>
      </c>
      <c r="C3" s="59"/>
      <c r="D3" s="59"/>
      <c r="E3" s="59"/>
      <c r="F3" s="59"/>
      <c r="G3" s="59"/>
      <c r="H3" s="5"/>
    </row>
    <row r="4" spans="1:12" ht="17.399999999999999" x14ac:dyDescent="0.3">
      <c r="A4" s="2" t="s">
        <v>5</v>
      </c>
      <c r="B4" s="1"/>
      <c r="C4" s="1"/>
      <c r="D4" s="1"/>
      <c r="E4" s="1"/>
      <c r="F4" s="1"/>
      <c r="G4" s="1"/>
      <c r="H4" s="1"/>
      <c r="K4" s="1"/>
      <c r="L4" s="1"/>
    </row>
    <row r="5" spans="1:12" ht="34.5" customHeight="1" x14ac:dyDescent="0.3">
      <c r="A5" s="8" t="s">
        <v>24</v>
      </c>
      <c r="B5" s="57" t="s">
        <v>0</v>
      </c>
      <c r="C5" s="57"/>
      <c r="D5" s="57"/>
      <c r="E5" s="57"/>
      <c r="F5" s="57"/>
      <c r="G5" s="57"/>
      <c r="H5" s="57"/>
      <c r="I5" s="57"/>
      <c r="J5" s="57"/>
      <c r="K5" s="3"/>
      <c r="L5" s="3"/>
    </row>
    <row r="6" spans="1:12" ht="34.5" customHeight="1" x14ac:dyDescent="0.3">
      <c r="A6" s="8" t="s">
        <v>25</v>
      </c>
      <c r="B6" s="57" t="s">
        <v>6</v>
      </c>
      <c r="C6" s="57"/>
      <c r="D6" s="57"/>
      <c r="E6" s="57"/>
      <c r="F6" s="57"/>
      <c r="G6" s="57"/>
      <c r="H6" s="57"/>
      <c r="I6" s="57"/>
      <c r="J6" s="57"/>
      <c r="K6" s="3"/>
      <c r="L6" s="3"/>
    </row>
    <row r="7" spans="1:12" ht="34.5" customHeight="1" x14ac:dyDescent="0.3">
      <c r="A7" s="8" t="s">
        <v>26</v>
      </c>
      <c r="B7" s="57" t="s">
        <v>7</v>
      </c>
      <c r="C7" s="57"/>
      <c r="D7" s="57"/>
      <c r="E7" s="57"/>
      <c r="F7" s="57"/>
      <c r="G7" s="57"/>
      <c r="H7" s="57"/>
      <c r="I7" s="57"/>
      <c r="J7" s="57"/>
      <c r="K7" s="3"/>
      <c r="L7" s="3"/>
    </row>
    <row r="8" spans="1:12" ht="34.5" customHeight="1" x14ac:dyDescent="0.3">
      <c r="A8" s="8" t="s">
        <v>27</v>
      </c>
      <c r="B8" s="57" t="s">
        <v>8</v>
      </c>
      <c r="C8" s="57"/>
      <c r="D8" s="57"/>
      <c r="E8" s="57"/>
      <c r="F8" s="57"/>
      <c r="G8" s="57"/>
      <c r="H8" s="57"/>
      <c r="I8" s="57"/>
      <c r="J8" s="57"/>
      <c r="K8" s="3"/>
      <c r="L8" s="3"/>
    </row>
    <row r="9" spans="1:12" ht="34.5" customHeight="1" x14ac:dyDescent="0.3">
      <c r="A9" s="8" t="s">
        <v>10</v>
      </c>
      <c r="B9" s="57" t="s">
        <v>9</v>
      </c>
      <c r="C9" s="57"/>
      <c r="D9" s="57"/>
      <c r="E9" s="57"/>
      <c r="F9" s="57"/>
      <c r="G9" s="57"/>
      <c r="H9" s="57"/>
      <c r="I9" s="57"/>
      <c r="J9" s="57"/>
      <c r="K9" s="3"/>
      <c r="L9" s="3"/>
    </row>
    <row r="10" spans="1:12" ht="34.5" customHeight="1" x14ac:dyDescent="0.3">
      <c r="A10" s="2" t="s">
        <v>28</v>
      </c>
      <c r="B10" s="57" t="s">
        <v>35</v>
      </c>
      <c r="C10" s="57"/>
      <c r="D10" s="57"/>
      <c r="E10" s="57"/>
      <c r="F10" s="57"/>
      <c r="G10" s="57"/>
      <c r="H10" s="57"/>
      <c r="I10" s="57"/>
      <c r="J10" s="57"/>
      <c r="K10" s="3"/>
      <c r="L10" s="3"/>
    </row>
    <row r="11" spans="1:12" ht="34.5" customHeight="1" x14ac:dyDescent="0.3">
      <c r="A11" s="2" t="s">
        <v>29</v>
      </c>
      <c r="B11" s="57" t="s">
        <v>35</v>
      </c>
      <c r="C11" s="57"/>
      <c r="D11" s="57"/>
      <c r="E11" s="57"/>
      <c r="F11" s="57"/>
      <c r="G11" s="57"/>
      <c r="H11" s="57"/>
      <c r="I11" s="57"/>
      <c r="J11" s="57"/>
      <c r="K11" s="3"/>
      <c r="L11" s="3"/>
    </row>
    <row r="12" spans="1:12" ht="34.5" customHeight="1" x14ac:dyDescent="0.3">
      <c r="A12" s="2" t="s">
        <v>30</v>
      </c>
      <c r="B12" s="57" t="s">
        <v>36</v>
      </c>
      <c r="C12" s="57"/>
      <c r="D12" s="57"/>
      <c r="E12" s="57"/>
      <c r="F12" s="57"/>
      <c r="G12" s="57"/>
      <c r="H12" s="57"/>
      <c r="I12" s="57"/>
      <c r="J12" s="57"/>
      <c r="K12" s="3"/>
      <c r="L12" s="3"/>
    </row>
    <row r="13" spans="1:12" ht="34.5" customHeight="1" x14ac:dyDescent="0.3">
      <c r="A13" s="2" t="s">
        <v>31</v>
      </c>
      <c r="B13" s="57" t="s">
        <v>37</v>
      </c>
      <c r="C13" s="57"/>
      <c r="D13" s="57"/>
      <c r="E13" s="57"/>
      <c r="F13" s="57"/>
      <c r="G13" s="57"/>
      <c r="H13" s="57"/>
      <c r="I13" s="57"/>
      <c r="J13" s="57"/>
      <c r="K13" s="3"/>
      <c r="L13" s="3"/>
    </row>
    <row r="14" spans="1:12" ht="34.5" customHeight="1" x14ac:dyDescent="0.3">
      <c r="A14" s="2" t="s">
        <v>32</v>
      </c>
      <c r="B14" s="57" t="s">
        <v>37</v>
      </c>
      <c r="C14" s="57"/>
      <c r="D14" s="57"/>
      <c r="E14" s="57"/>
      <c r="F14" s="57"/>
      <c r="G14" s="57"/>
      <c r="H14" s="57"/>
      <c r="I14" s="57"/>
      <c r="J14" s="57"/>
      <c r="K14" s="3"/>
      <c r="L14" s="3"/>
    </row>
    <row r="15" spans="1:12" ht="34.5" customHeight="1" x14ac:dyDescent="0.3">
      <c r="A15" s="2" t="s">
        <v>33</v>
      </c>
      <c r="B15" s="57" t="s">
        <v>38</v>
      </c>
      <c r="C15" s="57"/>
      <c r="D15" s="57"/>
      <c r="E15" s="57"/>
      <c r="F15" s="57"/>
      <c r="G15" s="57"/>
      <c r="H15" s="57"/>
      <c r="I15" s="57"/>
      <c r="J15" s="57"/>
      <c r="K15" s="3"/>
      <c r="L15" s="3"/>
    </row>
    <row r="16" spans="1:12" ht="34.5" customHeight="1" x14ac:dyDescent="0.3">
      <c r="A16" s="2" t="s">
        <v>34</v>
      </c>
      <c r="B16" s="57" t="s">
        <v>38</v>
      </c>
      <c r="C16" s="57"/>
      <c r="D16" s="57"/>
      <c r="E16" s="57"/>
      <c r="F16" s="57"/>
      <c r="G16" s="57"/>
      <c r="H16" s="57"/>
      <c r="I16" s="57"/>
      <c r="J16" s="57"/>
      <c r="K16" s="3"/>
      <c r="L16" s="3"/>
    </row>
  </sheetData>
  <mergeCells count="15">
    <mergeCell ref="B6:J6"/>
    <mergeCell ref="B7:J7"/>
    <mergeCell ref="B8:J8"/>
    <mergeCell ref="B9:J9"/>
    <mergeCell ref="A1:H1"/>
    <mergeCell ref="B5:J5"/>
    <mergeCell ref="B2:G2"/>
    <mergeCell ref="B3:G3"/>
    <mergeCell ref="B15:J15"/>
    <mergeCell ref="B16:J16"/>
    <mergeCell ref="B10:J10"/>
    <mergeCell ref="B11:J11"/>
    <mergeCell ref="B12:J12"/>
    <mergeCell ref="B13:J13"/>
    <mergeCell ref="B14:J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22B1-9A80-488C-B565-6B513A9DAAA8}">
  <dimension ref="A1:Q271"/>
  <sheetViews>
    <sheetView zoomScale="72" workbookViewId="0">
      <selection activeCell="B4" sqref="B4"/>
    </sheetView>
  </sheetViews>
  <sheetFormatPr baseColWidth="10" defaultRowHeight="14.4" x14ac:dyDescent="0.3"/>
  <cols>
    <col min="1" max="1" width="18.88671875" bestFit="1" customWidth="1"/>
    <col min="2" max="2" width="12.5546875" bestFit="1" customWidth="1"/>
    <col min="6" max="6" width="15.5546875" bestFit="1" customWidth="1"/>
    <col min="7" max="7" width="19.6640625" bestFit="1" customWidth="1"/>
  </cols>
  <sheetData>
    <row r="1" spans="1:17" ht="25.8" x14ac:dyDescent="0.5">
      <c r="A1" s="20" t="s">
        <v>68</v>
      </c>
      <c r="B1" s="19" t="s">
        <v>69</v>
      </c>
    </row>
    <row r="2" spans="1:17" ht="25.8" x14ac:dyDescent="0.5">
      <c r="A2" s="20" t="s">
        <v>47</v>
      </c>
      <c r="B2" s="19" t="s">
        <v>97</v>
      </c>
    </row>
    <row r="3" spans="1:17" ht="25.8" x14ac:dyDescent="0.5">
      <c r="A3" s="20" t="s">
        <v>43</v>
      </c>
      <c r="B3" s="19" t="s">
        <v>70</v>
      </c>
    </row>
    <row r="4" spans="1:17" ht="21" x14ac:dyDescent="0.4">
      <c r="B4" s="19"/>
    </row>
    <row r="7" spans="1:17" s="10" customFormat="1" ht="51.6" customHeight="1" x14ac:dyDescent="0.3">
      <c r="A7" s="10" t="s">
        <v>23</v>
      </c>
      <c r="B7" s="10" t="s">
        <v>11</v>
      </c>
      <c r="C7" s="10" t="s">
        <v>12</v>
      </c>
      <c r="D7" s="10" t="str">
        <f>'Datos de Ubicación'!A9</f>
        <v>PRESIÓN</v>
      </c>
      <c r="E7" s="10" t="s">
        <v>71</v>
      </c>
      <c r="F7" s="10" t="str">
        <f>'Datos de Ubicación'!A5&amp;" (°C)"</f>
        <v>Temperatura (°C)</v>
      </c>
      <c r="G7" s="10" t="s">
        <v>85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</row>
    <row r="8" spans="1:17" x14ac:dyDescent="0.3">
      <c r="A8" s="21">
        <v>45527</v>
      </c>
      <c r="B8">
        <v>9.7539400000000001</v>
      </c>
      <c r="C8">
        <v>10.9894</v>
      </c>
      <c r="D8">
        <v>948</v>
      </c>
      <c r="E8">
        <v>0</v>
      </c>
      <c r="F8">
        <v>11.31</v>
      </c>
      <c r="G8">
        <v>92.9</v>
      </c>
      <c r="H8">
        <v>59</v>
      </c>
      <c r="I8">
        <v>0.72699999999999998</v>
      </c>
      <c r="J8">
        <v>0</v>
      </c>
      <c r="K8">
        <v>5.5761896414138201</v>
      </c>
      <c r="L8">
        <v>42.312505162248897</v>
      </c>
      <c r="M8">
        <v>2.7124938383876498</v>
      </c>
      <c r="N8">
        <v>2.6604458930545398</v>
      </c>
      <c r="O8">
        <v>486.18391827337899</v>
      </c>
    </row>
    <row r="9" spans="1:17" x14ac:dyDescent="0.3">
      <c r="A9" s="21">
        <v>45527.041666666701</v>
      </c>
      <c r="B9">
        <v>11.9587</v>
      </c>
      <c r="C9">
        <v>16.7759</v>
      </c>
      <c r="D9">
        <v>948</v>
      </c>
      <c r="E9">
        <v>0</v>
      </c>
      <c r="F9">
        <v>10.57</v>
      </c>
      <c r="G9">
        <v>94.7</v>
      </c>
      <c r="H9">
        <v>190</v>
      </c>
      <c r="I9">
        <v>0.90300000000000002</v>
      </c>
      <c r="J9">
        <v>0</v>
      </c>
      <c r="K9">
        <v>2.61696867571324</v>
      </c>
      <c r="L9">
        <v>25.339430750113099</v>
      </c>
      <c r="M9">
        <v>3.3451833051205302</v>
      </c>
      <c r="N9">
        <v>1.80792563375621</v>
      </c>
      <c r="O9">
        <v>395.46371105893201</v>
      </c>
    </row>
    <row r="10" spans="1:17" x14ac:dyDescent="0.3">
      <c r="A10" s="21">
        <v>45527.083333333299</v>
      </c>
      <c r="B10">
        <v>12.0115</v>
      </c>
      <c r="C10">
        <v>15.8163</v>
      </c>
      <c r="D10">
        <v>947</v>
      </c>
      <c r="E10">
        <v>0</v>
      </c>
      <c r="F10">
        <v>10.5</v>
      </c>
      <c r="G10">
        <v>95</v>
      </c>
      <c r="H10">
        <v>23</v>
      </c>
      <c r="I10">
        <v>0.79</v>
      </c>
      <c r="J10">
        <v>0</v>
      </c>
      <c r="K10">
        <v>0.98055977227226498</v>
      </c>
      <c r="L10">
        <v>23.3099727294274</v>
      </c>
      <c r="M10">
        <v>2.2850306144466499</v>
      </c>
      <c r="N10">
        <v>1.94949890731663</v>
      </c>
      <c r="O10">
        <v>396.69378528612202</v>
      </c>
    </row>
    <row r="11" spans="1:17" x14ac:dyDescent="0.3">
      <c r="A11" s="21">
        <v>45527.125</v>
      </c>
      <c r="B11">
        <v>9.3422599999999996</v>
      </c>
      <c r="C11">
        <v>11.1456</v>
      </c>
      <c r="D11">
        <v>946</v>
      </c>
      <c r="E11">
        <v>0</v>
      </c>
      <c r="F11">
        <v>10.33</v>
      </c>
      <c r="G11">
        <v>95.1</v>
      </c>
      <c r="H11">
        <v>309</v>
      </c>
      <c r="I11">
        <v>0.50700000000000001</v>
      </c>
      <c r="J11">
        <v>0</v>
      </c>
      <c r="K11">
        <v>0.83164577084490299</v>
      </c>
      <c r="L11">
        <v>21.589543166268498</v>
      </c>
      <c r="M11">
        <v>2.5975816519685302</v>
      </c>
      <c r="N11">
        <v>1.7614990076866099</v>
      </c>
      <c r="O11">
        <v>385.56334264202502</v>
      </c>
    </row>
    <row r="12" spans="1:17" x14ac:dyDescent="0.3">
      <c r="A12" s="21">
        <v>45527.166666666701</v>
      </c>
      <c r="B12">
        <v>11.3371</v>
      </c>
      <c r="C12">
        <v>14.3476</v>
      </c>
      <c r="D12">
        <v>946</v>
      </c>
      <c r="E12">
        <v>0</v>
      </c>
      <c r="F12">
        <v>10.38</v>
      </c>
      <c r="G12">
        <v>94.3</v>
      </c>
      <c r="H12">
        <v>337</v>
      </c>
      <c r="I12">
        <v>0.53800000000000003</v>
      </c>
      <c r="J12">
        <v>0</v>
      </c>
      <c r="K12">
        <v>0.86173448276664399</v>
      </c>
      <c r="L12">
        <v>23.811027268832898</v>
      </c>
      <c r="M12">
        <v>2.6593847156150998</v>
      </c>
      <c r="N12">
        <v>1.87716081505404</v>
      </c>
      <c r="O12">
        <v>414.072734759029</v>
      </c>
    </row>
    <row r="13" spans="1:17" x14ac:dyDescent="0.3">
      <c r="A13" s="21">
        <v>45527.208333333299</v>
      </c>
      <c r="B13">
        <v>9.2090599999999991</v>
      </c>
      <c r="C13">
        <v>11.864599999999999</v>
      </c>
      <c r="D13">
        <v>946</v>
      </c>
      <c r="E13">
        <v>0</v>
      </c>
      <c r="F13">
        <v>10.28</v>
      </c>
      <c r="G13">
        <v>94.9</v>
      </c>
      <c r="H13">
        <v>56</v>
      </c>
      <c r="I13">
        <v>0.65100000000000002</v>
      </c>
      <c r="J13">
        <v>0</v>
      </c>
      <c r="K13">
        <v>1.7847695455808199</v>
      </c>
      <c r="L13">
        <v>23.5252262560779</v>
      </c>
      <c r="M13">
        <v>3.1035051059844099</v>
      </c>
      <c r="N13">
        <v>1.9827336335144701</v>
      </c>
      <c r="O13">
        <v>407.77269810316199</v>
      </c>
      <c r="P13">
        <v>16.349025978854801</v>
      </c>
      <c r="Q13">
        <v>414.29169835377502</v>
      </c>
    </row>
    <row r="14" spans="1:17" x14ac:dyDescent="0.3">
      <c r="A14" s="21">
        <v>45527.25</v>
      </c>
      <c r="B14">
        <v>8.7907299999999999</v>
      </c>
      <c r="C14">
        <v>12.835900000000001</v>
      </c>
      <c r="D14">
        <v>946</v>
      </c>
      <c r="E14">
        <v>0</v>
      </c>
      <c r="F14">
        <v>10.050000000000001</v>
      </c>
      <c r="G14">
        <v>94.2</v>
      </c>
      <c r="H14">
        <v>22</v>
      </c>
      <c r="I14">
        <v>0.98699999999999999</v>
      </c>
      <c r="J14">
        <v>0</v>
      </c>
      <c r="K14">
        <v>3.48013065615863</v>
      </c>
      <c r="L14">
        <v>25.66600674284</v>
      </c>
      <c r="M14">
        <v>2.6317982480066999</v>
      </c>
      <c r="N14">
        <v>3.1602765014720502</v>
      </c>
      <c r="O14">
        <v>419.917476765174</v>
      </c>
      <c r="P14">
        <v>16.5795007858095</v>
      </c>
      <c r="Q14">
        <v>403.24729143574098</v>
      </c>
    </row>
    <row r="15" spans="1:17" x14ac:dyDescent="0.3">
      <c r="A15" s="21">
        <v>45527.291666666701</v>
      </c>
      <c r="B15">
        <v>9.7312899999999996</v>
      </c>
      <c r="C15">
        <v>12.4595</v>
      </c>
      <c r="D15">
        <v>947</v>
      </c>
      <c r="E15">
        <v>0</v>
      </c>
      <c r="F15">
        <v>10.15</v>
      </c>
      <c r="G15">
        <v>93.6</v>
      </c>
      <c r="H15">
        <v>196</v>
      </c>
      <c r="I15">
        <v>0.66800000000000004</v>
      </c>
      <c r="J15">
        <v>0</v>
      </c>
      <c r="K15">
        <v>5.5096246039991801</v>
      </c>
      <c r="L15">
        <v>27.861047292894899</v>
      </c>
      <c r="M15">
        <v>2.7863013237833001</v>
      </c>
      <c r="N15">
        <v>2.4174950704162299</v>
      </c>
      <c r="O15">
        <v>388.34789998540498</v>
      </c>
      <c r="P15">
        <v>16.383149452154601</v>
      </c>
      <c r="Q15">
        <v>411.75194585915398</v>
      </c>
    </row>
    <row r="16" spans="1:17" x14ac:dyDescent="0.3">
      <c r="A16" s="21">
        <v>45527.333333333299</v>
      </c>
      <c r="B16">
        <v>11.700799999999999</v>
      </c>
      <c r="C16">
        <v>14.124700000000001</v>
      </c>
      <c r="D16">
        <v>948</v>
      </c>
      <c r="E16">
        <v>0</v>
      </c>
      <c r="F16">
        <v>10.35</v>
      </c>
      <c r="G16">
        <v>90.4</v>
      </c>
      <c r="H16">
        <v>260</v>
      </c>
      <c r="I16">
        <v>0.63500000000000001</v>
      </c>
      <c r="J16">
        <v>4.4999999999999998E-2</v>
      </c>
      <c r="K16">
        <v>20.914441822411501</v>
      </c>
      <c r="L16">
        <v>35.864905031251297</v>
      </c>
      <c r="M16">
        <v>2.6138784369344998</v>
      </c>
      <c r="N16">
        <v>3.1285270483269501</v>
      </c>
      <c r="O16">
        <v>542.17577030952305</v>
      </c>
      <c r="P16">
        <v>17.046166206588701</v>
      </c>
      <c r="Q16">
        <v>418.75092736367202</v>
      </c>
    </row>
    <row r="17" spans="1:17" x14ac:dyDescent="0.3">
      <c r="A17" s="21">
        <v>45527.375</v>
      </c>
      <c r="B17">
        <v>14.1143</v>
      </c>
      <c r="C17">
        <v>20.186900000000001</v>
      </c>
      <c r="D17">
        <v>948</v>
      </c>
      <c r="E17">
        <v>0</v>
      </c>
      <c r="F17">
        <v>10.96</v>
      </c>
      <c r="G17">
        <v>85.4</v>
      </c>
      <c r="H17">
        <v>154</v>
      </c>
      <c r="I17">
        <v>0.77900000000000003</v>
      </c>
      <c r="J17">
        <v>0.192</v>
      </c>
      <c r="K17">
        <v>17.863630142451601</v>
      </c>
      <c r="L17">
        <v>33.777387802459799</v>
      </c>
      <c r="M17">
        <v>2.7693979665304198</v>
      </c>
      <c r="N17">
        <v>4.1249070099657397</v>
      </c>
      <c r="O17">
        <v>585.85783372635001</v>
      </c>
      <c r="P17">
        <v>16.9891615187192</v>
      </c>
      <c r="Q17">
        <v>442.55019269709902</v>
      </c>
    </row>
    <row r="18" spans="1:17" x14ac:dyDescent="0.3">
      <c r="A18" s="21">
        <v>45527.416666666701</v>
      </c>
      <c r="B18">
        <v>16.773700000000002</v>
      </c>
      <c r="C18">
        <v>31.456299999999999</v>
      </c>
      <c r="D18">
        <v>949</v>
      </c>
      <c r="E18">
        <v>0</v>
      </c>
      <c r="F18">
        <v>11.77</v>
      </c>
      <c r="G18">
        <v>84</v>
      </c>
      <c r="H18">
        <v>247</v>
      </c>
      <c r="I18">
        <v>1.254</v>
      </c>
      <c r="J18">
        <v>0.28000000000000003</v>
      </c>
      <c r="K18">
        <v>29.097571959145199</v>
      </c>
      <c r="L18">
        <v>43.951911379596403</v>
      </c>
      <c r="M18">
        <v>3.1377334877535401</v>
      </c>
      <c r="N18">
        <v>3.5915114598592899</v>
      </c>
      <c r="O18">
        <v>603.45618575178901</v>
      </c>
      <c r="P18">
        <v>16.771793250686802</v>
      </c>
      <c r="Q18">
        <v>468.39549275530698</v>
      </c>
    </row>
    <row r="19" spans="1:17" x14ac:dyDescent="0.3">
      <c r="A19" s="21">
        <v>45527.458333333299</v>
      </c>
      <c r="B19">
        <v>13.078799999999999</v>
      </c>
      <c r="C19">
        <v>30.0959</v>
      </c>
      <c r="D19">
        <v>949</v>
      </c>
      <c r="E19">
        <v>0</v>
      </c>
      <c r="F19">
        <v>12.46</v>
      </c>
      <c r="G19">
        <v>81.400000000000006</v>
      </c>
      <c r="H19">
        <v>176</v>
      </c>
      <c r="I19">
        <v>1.4730000000000001</v>
      </c>
      <c r="J19">
        <v>0.28399999999999997</v>
      </c>
      <c r="K19">
        <v>21.084031539766901</v>
      </c>
      <c r="L19">
        <v>38.371042880067698</v>
      </c>
      <c r="M19">
        <v>3.1859528417019298</v>
      </c>
      <c r="N19">
        <v>2.0249385172296801</v>
      </c>
      <c r="O19">
        <v>543.66544035434902</v>
      </c>
      <c r="P19">
        <v>17.033328819950899</v>
      </c>
      <c r="Q19">
        <v>488.15825496934798</v>
      </c>
    </row>
    <row r="20" spans="1:17" x14ac:dyDescent="0.3">
      <c r="A20" s="21">
        <v>45527.5</v>
      </c>
      <c r="B20">
        <v>5.8141600000000002</v>
      </c>
      <c r="C20">
        <v>18.7058</v>
      </c>
      <c r="D20">
        <v>949</v>
      </c>
      <c r="E20">
        <v>0</v>
      </c>
      <c r="F20">
        <v>12.96</v>
      </c>
      <c r="G20">
        <v>76.25</v>
      </c>
      <c r="H20">
        <v>252</v>
      </c>
      <c r="I20">
        <v>1.49</v>
      </c>
      <c r="J20">
        <v>0.29699999999999999</v>
      </c>
      <c r="K20">
        <v>13.1668107197141</v>
      </c>
      <c r="L20">
        <v>26.811242019799501</v>
      </c>
      <c r="M20">
        <v>2.96125919040978</v>
      </c>
      <c r="N20">
        <v>1.5480321091279701</v>
      </c>
      <c r="O20">
        <v>449.21504621468102</v>
      </c>
      <c r="P20">
        <v>18.862941184185701</v>
      </c>
      <c r="Q20">
        <v>492.55104390130401</v>
      </c>
    </row>
    <row r="21" spans="1:17" x14ac:dyDescent="0.3">
      <c r="A21" s="21">
        <v>45527.541666666701</v>
      </c>
      <c r="B21">
        <v>7.5333800000000002</v>
      </c>
      <c r="C21">
        <v>20.098800000000001</v>
      </c>
      <c r="D21">
        <v>948</v>
      </c>
      <c r="E21">
        <v>0</v>
      </c>
      <c r="F21">
        <v>13.82</v>
      </c>
      <c r="G21">
        <v>72.3</v>
      </c>
      <c r="H21">
        <v>170</v>
      </c>
      <c r="I21">
        <v>1.2</v>
      </c>
      <c r="J21">
        <v>0.498</v>
      </c>
      <c r="K21">
        <v>8.6561388588517207</v>
      </c>
      <c r="L21">
        <v>23.336190590165799</v>
      </c>
      <c r="M21">
        <v>2.7624679567239201</v>
      </c>
      <c r="N21">
        <v>1.8784593839894499</v>
      </c>
      <c r="O21">
        <v>409.10674807027902</v>
      </c>
      <c r="P21">
        <v>21.4667354289959</v>
      </c>
      <c r="Q21">
        <v>492.717800147194</v>
      </c>
    </row>
    <row r="22" spans="1:17" x14ac:dyDescent="0.3">
      <c r="A22" s="21">
        <v>45527.583333333299</v>
      </c>
      <c r="B22">
        <v>12.1432</v>
      </c>
      <c r="C22">
        <v>35.8675</v>
      </c>
      <c r="D22">
        <v>948</v>
      </c>
      <c r="E22">
        <v>0</v>
      </c>
      <c r="F22">
        <v>15.24</v>
      </c>
      <c r="G22">
        <v>71.45</v>
      </c>
      <c r="H22">
        <v>230</v>
      </c>
      <c r="I22">
        <v>1.32</v>
      </c>
      <c r="J22">
        <v>0.72</v>
      </c>
      <c r="K22">
        <v>12.106967601241999</v>
      </c>
      <c r="L22">
        <v>29.137447104136701</v>
      </c>
      <c r="M22">
        <v>3.0707067262388499</v>
      </c>
      <c r="N22">
        <v>2.1781640783510898</v>
      </c>
      <c r="O22">
        <v>455.99213455836002</v>
      </c>
      <c r="P22">
        <v>24.737056363713101</v>
      </c>
      <c r="Q22">
        <v>497.22713237134201</v>
      </c>
    </row>
    <row r="23" spans="1:17" x14ac:dyDescent="0.3">
      <c r="A23" s="21">
        <v>45527.625</v>
      </c>
      <c r="B23">
        <v>13.5036</v>
      </c>
      <c r="C23">
        <v>39.2273</v>
      </c>
      <c r="D23">
        <v>947</v>
      </c>
      <c r="E23">
        <v>0</v>
      </c>
      <c r="F23">
        <v>15.39</v>
      </c>
      <c r="G23">
        <v>76.06</v>
      </c>
      <c r="H23">
        <v>243</v>
      </c>
      <c r="I23">
        <v>1.9630000000000001</v>
      </c>
      <c r="J23">
        <v>0.54500000000000004</v>
      </c>
      <c r="K23">
        <v>10.1810773304243</v>
      </c>
      <c r="L23">
        <v>26.812163594531299</v>
      </c>
      <c r="M23">
        <v>2.7362748244205299</v>
      </c>
      <c r="N23">
        <v>3.9128752251447398</v>
      </c>
      <c r="O23">
        <v>441.34621260177602</v>
      </c>
      <c r="P23">
        <v>27.068789157296301</v>
      </c>
      <c r="Q23">
        <v>503.851921448388</v>
      </c>
    </row>
    <row r="24" spans="1:17" x14ac:dyDescent="0.3">
      <c r="A24" s="21">
        <v>45527.666666666701</v>
      </c>
      <c r="B24">
        <v>16.802499999999998</v>
      </c>
      <c r="C24">
        <v>38.178400000000003</v>
      </c>
      <c r="D24">
        <v>947</v>
      </c>
      <c r="E24">
        <v>0</v>
      </c>
      <c r="F24">
        <v>14.25</v>
      </c>
      <c r="G24">
        <v>79.77</v>
      </c>
      <c r="H24">
        <v>278</v>
      </c>
      <c r="I24">
        <v>1.417</v>
      </c>
      <c r="J24">
        <v>0.22500000000000001</v>
      </c>
      <c r="K24">
        <v>9.9633707475118101</v>
      </c>
      <c r="L24">
        <v>34.590085062406899</v>
      </c>
      <c r="M24">
        <v>2.77709273932388</v>
      </c>
      <c r="N24">
        <v>2.3040082266841799</v>
      </c>
      <c r="O24">
        <v>457.46840684815101</v>
      </c>
      <c r="P24">
        <v>29.0673277744656</v>
      </c>
      <c r="Q24">
        <v>493.263501015717</v>
      </c>
    </row>
    <row r="25" spans="1:17" x14ac:dyDescent="0.3">
      <c r="A25" s="21">
        <v>45527.708333333299</v>
      </c>
      <c r="B25">
        <v>15.5677</v>
      </c>
      <c r="C25">
        <v>42.070900000000002</v>
      </c>
      <c r="D25">
        <v>947</v>
      </c>
      <c r="E25">
        <v>0</v>
      </c>
      <c r="F25">
        <v>13.86</v>
      </c>
      <c r="G25">
        <v>81.5</v>
      </c>
      <c r="H25">
        <v>133</v>
      </c>
      <c r="I25">
        <v>1.2390000000000001</v>
      </c>
      <c r="J25">
        <v>0.11700000000000001</v>
      </c>
      <c r="K25">
        <v>11.1320567305858</v>
      </c>
      <c r="L25">
        <v>39.277421032653201</v>
      </c>
      <c r="M25">
        <v>2.9975016226479898</v>
      </c>
      <c r="N25">
        <v>2.1634214196541</v>
      </c>
      <c r="O25">
        <v>471.22400790393402</v>
      </c>
      <c r="P25">
        <v>30.2387769554153</v>
      </c>
      <c r="Q25">
        <v>478.93427278791501</v>
      </c>
    </row>
    <row r="26" spans="1:17" x14ac:dyDescent="0.3">
      <c r="A26" s="21">
        <v>45527.75</v>
      </c>
      <c r="B26">
        <v>14.2247</v>
      </c>
      <c r="C26">
        <v>52.089199999999998</v>
      </c>
      <c r="D26">
        <v>947</v>
      </c>
      <c r="E26">
        <v>0</v>
      </c>
      <c r="F26">
        <v>13.38</v>
      </c>
      <c r="G26">
        <v>85.6</v>
      </c>
      <c r="H26">
        <v>207</v>
      </c>
      <c r="I26">
        <v>1.0549999999999999</v>
      </c>
      <c r="J26">
        <v>8.0000000000000002E-3</v>
      </c>
      <c r="K26">
        <v>19.900252378520399</v>
      </c>
      <c r="L26">
        <v>55.956513105333002</v>
      </c>
      <c r="M26">
        <v>2.9085926873111898</v>
      </c>
      <c r="N26">
        <v>2.8592927445753098</v>
      </c>
      <c r="O26">
        <v>620.81417976169303</v>
      </c>
      <c r="P26">
        <v>30.362507944884101</v>
      </c>
      <c r="Q26">
        <v>481.10402203915299</v>
      </c>
    </row>
    <row r="27" spans="1:17" x14ac:dyDescent="0.3">
      <c r="A27" s="21">
        <v>45527.791666666701</v>
      </c>
      <c r="B27">
        <v>9.6185299999999998</v>
      </c>
      <c r="C27">
        <v>38.015999999999998</v>
      </c>
      <c r="D27">
        <v>948</v>
      </c>
      <c r="E27">
        <v>0</v>
      </c>
      <c r="F27">
        <v>12.29</v>
      </c>
      <c r="G27">
        <v>87.6</v>
      </c>
      <c r="H27">
        <v>217</v>
      </c>
      <c r="I27">
        <v>1.133</v>
      </c>
      <c r="J27">
        <v>0</v>
      </c>
      <c r="K27">
        <v>16.2503381881865</v>
      </c>
      <c r="L27">
        <v>48.337535067227797</v>
      </c>
      <c r="M27">
        <v>2.9347832005632601</v>
      </c>
      <c r="N27">
        <v>7.4375814438600303</v>
      </c>
      <c r="O27">
        <v>593.62555436749801</v>
      </c>
      <c r="P27">
        <v>29.682188753822601</v>
      </c>
      <c r="Q27">
        <v>487.34903629079599</v>
      </c>
    </row>
    <row r="28" spans="1:17" x14ac:dyDescent="0.3">
      <c r="A28" s="21">
        <v>45527.833333333299</v>
      </c>
      <c r="B28">
        <v>12.1454</v>
      </c>
      <c r="C28">
        <v>44.299599999999998</v>
      </c>
      <c r="D28">
        <v>948</v>
      </c>
      <c r="E28">
        <v>0</v>
      </c>
      <c r="F28">
        <v>11.81</v>
      </c>
      <c r="G28">
        <v>89.9</v>
      </c>
      <c r="H28">
        <v>228</v>
      </c>
      <c r="I28">
        <v>1.1719999999999999</v>
      </c>
      <c r="J28">
        <v>0</v>
      </c>
      <c r="K28">
        <v>16.985578614163501</v>
      </c>
      <c r="L28">
        <v>43.3251465237094</v>
      </c>
      <c r="M28">
        <v>2.9084303061290302</v>
      </c>
      <c r="N28">
        <v>5.2912963968847198</v>
      </c>
      <c r="O28">
        <v>551.21261333569805</v>
      </c>
      <c r="P28">
        <v>28.0737091921862</v>
      </c>
      <c r="Q28">
        <v>500.09873218092298</v>
      </c>
    </row>
    <row r="29" spans="1:17" x14ac:dyDescent="0.3">
      <c r="A29" s="21">
        <v>45527.875</v>
      </c>
      <c r="B29">
        <v>14.388199999999999</v>
      </c>
      <c r="C29">
        <v>46.691800000000001</v>
      </c>
      <c r="D29">
        <v>948</v>
      </c>
      <c r="E29">
        <v>0</v>
      </c>
      <c r="F29">
        <v>11.59</v>
      </c>
      <c r="G29">
        <v>89.7</v>
      </c>
      <c r="H29">
        <v>215</v>
      </c>
      <c r="I29">
        <v>0.72199999999999998</v>
      </c>
      <c r="J29">
        <v>0</v>
      </c>
      <c r="K29">
        <v>10.370610553203001</v>
      </c>
      <c r="L29">
        <v>50.781118680164901</v>
      </c>
      <c r="M29">
        <v>2.88333193727957</v>
      </c>
      <c r="N29">
        <v>4.3409055606226996</v>
      </c>
      <c r="O29">
        <v>569.93420108023099</v>
      </c>
      <c r="P29">
        <v>25.141981749715601</v>
      </c>
      <c r="Q29">
        <v>520.20216380716704</v>
      </c>
    </row>
    <row r="30" spans="1:17" x14ac:dyDescent="0.3">
      <c r="A30" s="21">
        <v>45527.916666666701</v>
      </c>
      <c r="B30">
        <v>17.3629</v>
      </c>
      <c r="C30">
        <v>52.516100000000002</v>
      </c>
      <c r="D30">
        <v>948</v>
      </c>
      <c r="E30">
        <v>0</v>
      </c>
      <c r="F30">
        <v>11.77</v>
      </c>
      <c r="G30">
        <v>91.2</v>
      </c>
      <c r="H30">
        <v>172</v>
      </c>
      <c r="I30">
        <v>0.80400000000000005</v>
      </c>
      <c r="J30">
        <v>0</v>
      </c>
      <c r="K30">
        <v>16.2422788432098</v>
      </c>
      <c r="L30">
        <v>67.3008159395321</v>
      </c>
      <c r="M30">
        <v>2.9197262744946499</v>
      </c>
      <c r="N30">
        <v>4.2744096352551599</v>
      </c>
      <c r="O30">
        <v>699.49633231149699</v>
      </c>
      <c r="P30">
        <v>20.735309762386301</v>
      </c>
      <c r="Q30">
        <v>550.64018852631</v>
      </c>
    </row>
    <row r="31" spans="1:17" x14ac:dyDescent="0.3">
      <c r="A31" s="21">
        <v>45527.958333333299</v>
      </c>
      <c r="B31">
        <v>19.753399999999999</v>
      </c>
      <c r="C31">
        <v>48.996299999999998</v>
      </c>
      <c r="D31">
        <v>948</v>
      </c>
      <c r="E31">
        <v>0</v>
      </c>
      <c r="F31">
        <v>11.62</v>
      </c>
      <c r="G31">
        <v>91.3</v>
      </c>
      <c r="H31">
        <v>312</v>
      </c>
      <c r="I31">
        <v>0.7</v>
      </c>
      <c r="J31">
        <v>0</v>
      </c>
      <c r="K31">
        <v>10.3744648092025</v>
      </c>
      <c r="L31">
        <v>58.127686750598102</v>
      </c>
      <c r="M31">
        <v>2.68156284223695</v>
      </c>
      <c r="N31">
        <v>3.9304351653732801</v>
      </c>
      <c r="O31">
        <v>617.79773819656202</v>
      </c>
      <c r="P31">
        <v>16.420126168597601</v>
      </c>
      <c r="Q31">
        <v>572.69662922565794</v>
      </c>
    </row>
    <row r="32" spans="1:17" x14ac:dyDescent="0.3">
      <c r="A32" s="21">
        <v>45528</v>
      </c>
      <c r="B32">
        <v>22.2742</v>
      </c>
      <c r="C32">
        <v>48.554000000000002</v>
      </c>
      <c r="D32">
        <v>948</v>
      </c>
      <c r="E32">
        <v>0</v>
      </c>
      <c r="F32">
        <v>11.55</v>
      </c>
      <c r="G32">
        <v>92.7</v>
      </c>
      <c r="H32">
        <v>313</v>
      </c>
      <c r="I32">
        <v>0.78500000000000003</v>
      </c>
      <c r="J32">
        <v>0</v>
      </c>
      <c r="K32">
        <v>7.6892014649608802</v>
      </c>
      <c r="L32">
        <v>60.941480098667398</v>
      </c>
      <c r="M32">
        <v>3.1753613981427899</v>
      </c>
      <c r="N32">
        <v>3.12822748575064</v>
      </c>
      <c r="O32">
        <v>635.07935355169604</v>
      </c>
      <c r="P32">
        <v>12.663402741987101</v>
      </c>
      <c r="Q32">
        <v>594.89799756360105</v>
      </c>
    </row>
    <row r="33" spans="1:17" x14ac:dyDescent="0.3">
      <c r="A33" s="21">
        <v>45528.041666666701</v>
      </c>
      <c r="B33">
        <v>21.591799999999999</v>
      </c>
      <c r="C33">
        <v>40.826099999999997</v>
      </c>
      <c r="D33">
        <v>947</v>
      </c>
      <c r="E33">
        <v>0</v>
      </c>
      <c r="F33">
        <v>11.2</v>
      </c>
      <c r="G33">
        <v>93.4</v>
      </c>
      <c r="H33">
        <v>340</v>
      </c>
      <c r="I33">
        <v>0.72399999999999998</v>
      </c>
      <c r="J33">
        <v>0</v>
      </c>
      <c r="K33">
        <v>3.5271852092728202</v>
      </c>
      <c r="L33">
        <v>51.4005109381973</v>
      </c>
      <c r="M33">
        <v>2.78834156476564</v>
      </c>
      <c r="N33">
        <v>3.60491235687731</v>
      </c>
      <c r="O33">
        <v>566.56941788420102</v>
      </c>
      <c r="P33">
        <v>9.8963987051882292</v>
      </c>
      <c r="Q33">
        <v>606.81617381113404</v>
      </c>
    </row>
    <row r="34" spans="1:17" x14ac:dyDescent="0.3">
      <c r="A34" s="21">
        <v>45528.083333333299</v>
      </c>
      <c r="B34">
        <v>24.116</v>
      </c>
      <c r="C34">
        <v>37.734900000000003</v>
      </c>
      <c r="D34">
        <v>947</v>
      </c>
      <c r="E34">
        <v>0</v>
      </c>
      <c r="F34">
        <v>11</v>
      </c>
      <c r="G34">
        <v>93.1</v>
      </c>
      <c r="H34">
        <v>174</v>
      </c>
      <c r="I34">
        <v>0.64400000000000002</v>
      </c>
      <c r="J34">
        <v>0</v>
      </c>
      <c r="K34">
        <v>5.1265321660197003</v>
      </c>
      <c r="L34">
        <v>41.6042279617132</v>
      </c>
      <c r="M34">
        <v>2.66000019267653</v>
      </c>
      <c r="N34">
        <v>3.3398579960508301</v>
      </c>
      <c r="O34">
        <v>534.41492031198197</v>
      </c>
      <c r="P34">
        <v>8.7148043145226897</v>
      </c>
      <c r="Q34">
        <v>596.01626637992001</v>
      </c>
    </row>
    <row r="35" spans="1:17" x14ac:dyDescent="0.3">
      <c r="A35" s="21">
        <v>45528.125</v>
      </c>
      <c r="B35">
        <v>20.89</v>
      </c>
      <c r="C35">
        <v>31.251100000000001</v>
      </c>
      <c r="D35">
        <v>946</v>
      </c>
      <c r="E35">
        <v>0</v>
      </c>
      <c r="F35">
        <v>10.69</v>
      </c>
      <c r="G35">
        <v>93.6</v>
      </c>
      <c r="H35">
        <v>63</v>
      </c>
      <c r="I35">
        <v>0.80300000000000005</v>
      </c>
      <c r="J35">
        <v>0</v>
      </c>
      <c r="K35">
        <v>3.78042283134047</v>
      </c>
      <c r="L35">
        <v>37.699139669968197</v>
      </c>
      <c r="M35">
        <v>2.2075106237975102</v>
      </c>
      <c r="N35">
        <v>3.3406591517781501</v>
      </c>
      <c r="O35">
        <v>513.62641394886896</v>
      </c>
      <c r="P35">
        <v>7.8593525883971997</v>
      </c>
      <c r="Q35">
        <v>586.01637382759202</v>
      </c>
    </row>
    <row r="36" spans="1:17" x14ac:dyDescent="0.3">
      <c r="A36" s="21">
        <v>45528.166666666701</v>
      </c>
      <c r="B36">
        <v>29.308399999999999</v>
      </c>
      <c r="C36">
        <v>40.117100000000001</v>
      </c>
      <c r="D36">
        <v>945</v>
      </c>
      <c r="E36">
        <v>0</v>
      </c>
      <c r="F36">
        <v>9.69</v>
      </c>
      <c r="G36">
        <v>95.3</v>
      </c>
      <c r="H36">
        <v>118</v>
      </c>
      <c r="I36">
        <v>1.224</v>
      </c>
      <c r="J36">
        <v>0</v>
      </c>
      <c r="K36">
        <v>3.38578111893856</v>
      </c>
      <c r="L36">
        <v>33.540449058139799</v>
      </c>
      <c r="M36">
        <v>3.31045206549696</v>
      </c>
      <c r="N36">
        <v>2.55135077602251</v>
      </c>
      <c r="O36">
        <v>516.60083007726905</v>
      </c>
      <c r="P36">
        <v>6.5324861137102799</v>
      </c>
      <c r="Q36">
        <v>581.68990092028798</v>
      </c>
    </row>
    <row r="37" spans="1:17" x14ac:dyDescent="0.3">
      <c r="A37" s="21">
        <v>45528.208333333299</v>
      </c>
      <c r="B37">
        <v>23.5105</v>
      </c>
      <c r="C37">
        <v>33.791699999999999</v>
      </c>
      <c r="D37">
        <v>945</v>
      </c>
      <c r="E37">
        <v>0</v>
      </c>
      <c r="F37">
        <v>9.5500000000000007</v>
      </c>
      <c r="G37">
        <v>93.7</v>
      </c>
      <c r="H37">
        <v>113</v>
      </c>
      <c r="I37">
        <v>0.999</v>
      </c>
      <c r="J37">
        <v>0</v>
      </c>
      <c r="K37">
        <v>2.58769006903086</v>
      </c>
      <c r="L37">
        <v>33.806426810336497</v>
      </c>
      <c r="M37">
        <v>2.70373573075616</v>
      </c>
      <c r="N37">
        <v>2.5992947213739499</v>
      </c>
      <c r="O37">
        <v>508.12795238054002</v>
      </c>
      <c r="P37">
        <v>5.7580295212041799</v>
      </c>
      <c r="Q37">
        <v>573.96411983282701</v>
      </c>
    </row>
    <row r="38" spans="1:17" x14ac:dyDescent="0.3">
      <c r="A38" s="21">
        <v>45528.25</v>
      </c>
      <c r="B38">
        <v>26.330400000000001</v>
      </c>
      <c r="C38">
        <v>34.819600000000001</v>
      </c>
      <c r="D38">
        <v>946</v>
      </c>
      <c r="E38">
        <v>0</v>
      </c>
      <c r="F38">
        <v>9.49</v>
      </c>
      <c r="G38">
        <v>94.3</v>
      </c>
      <c r="H38">
        <v>112</v>
      </c>
      <c r="I38">
        <v>0.57399999999999995</v>
      </c>
      <c r="J38">
        <v>0</v>
      </c>
      <c r="K38">
        <v>3.4635973454134898</v>
      </c>
      <c r="L38">
        <v>32.021280131825598</v>
      </c>
      <c r="M38">
        <v>2.7445065027356499</v>
      </c>
      <c r="N38">
        <v>2.7061187360833099</v>
      </c>
      <c r="O38">
        <v>513.12542951915805</v>
      </c>
      <c r="P38">
        <v>6.2207150528858497</v>
      </c>
      <c r="Q38">
        <v>550.66775698378501</v>
      </c>
    </row>
    <row r="39" spans="1:17" x14ac:dyDescent="0.3">
      <c r="A39" s="21">
        <v>45528.291666666701</v>
      </c>
      <c r="B39">
        <v>24.109300000000001</v>
      </c>
      <c r="C39">
        <v>35.1158</v>
      </c>
      <c r="D39">
        <v>947</v>
      </c>
      <c r="E39">
        <v>0</v>
      </c>
      <c r="F39">
        <v>9.76</v>
      </c>
      <c r="G39">
        <v>91.4</v>
      </c>
      <c r="H39">
        <v>90</v>
      </c>
      <c r="I39">
        <v>0.91700000000000004</v>
      </c>
      <c r="J39">
        <v>1.4999999999999999E-2</v>
      </c>
      <c r="K39">
        <v>12.6332624552385</v>
      </c>
      <c r="L39">
        <v>37.502129561478597</v>
      </c>
      <c r="M39">
        <v>2.7036283496518201</v>
      </c>
      <c r="N39">
        <v>2.79188559165009</v>
      </c>
      <c r="O39">
        <v>573.87623285001496</v>
      </c>
      <c r="P39">
        <v>6.7063051823551802</v>
      </c>
      <c r="Q39">
        <v>545.17756881546597</v>
      </c>
    </row>
    <row r="40" spans="1:17" x14ac:dyDescent="0.3">
      <c r="A40" s="21">
        <v>45528.333333333299</v>
      </c>
      <c r="B40">
        <v>27.081099999999999</v>
      </c>
      <c r="C40">
        <v>51.372399999999999</v>
      </c>
      <c r="D40">
        <v>947</v>
      </c>
      <c r="E40">
        <v>0</v>
      </c>
      <c r="F40">
        <v>9.98</v>
      </c>
      <c r="G40">
        <v>90.4</v>
      </c>
      <c r="H40">
        <v>254</v>
      </c>
      <c r="I40">
        <v>0.90700000000000003</v>
      </c>
      <c r="J40">
        <v>8.8999999999999996E-2</v>
      </c>
      <c r="K40">
        <v>16.662370666758001</v>
      </c>
      <c r="L40">
        <v>41.324783933843101</v>
      </c>
      <c r="M40">
        <v>3.7158864487416401</v>
      </c>
      <c r="N40">
        <v>2.8827115714706002</v>
      </c>
      <c r="O40">
        <v>625.79150301239599</v>
      </c>
      <c r="P40">
        <v>7.4866052900750697</v>
      </c>
      <c r="Q40">
        <v>544.01658749805404</v>
      </c>
    </row>
    <row r="41" spans="1:17" x14ac:dyDescent="0.3">
      <c r="A41" s="21">
        <v>45528.375</v>
      </c>
      <c r="B41">
        <v>25.406199999999998</v>
      </c>
      <c r="C41">
        <v>49.262999999999998</v>
      </c>
      <c r="D41">
        <v>948</v>
      </c>
      <c r="E41">
        <v>0</v>
      </c>
      <c r="F41">
        <v>10.82</v>
      </c>
      <c r="G41">
        <v>88.2</v>
      </c>
      <c r="H41">
        <v>244</v>
      </c>
      <c r="I41">
        <v>0.78700000000000003</v>
      </c>
      <c r="J41">
        <v>0.13700000000000001</v>
      </c>
      <c r="K41">
        <v>21.784409471948301</v>
      </c>
      <c r="L41">
        <v>45.564196969121397</v>
      </c>
      <c r="M41">
        <v>3.52114426840456</v>
      </c>
      <c r="N41">
        <v>3.1036508146650901</v>
      </c>
      <c r="O41">
        <v>634.74051631112104</v>
      </c>
      <c r="P41">
        <v>8.1636088062431291</v>
      </c>
      <c r="Q41">
        <v>552.53797480141895</v>
      </c>
    </row>
    <row r="42" spans="1:17" x14ac:dyDescent="0.3">
      <c r="A42" s="21">
        <v>45528.416666666701</v>
      </c>
      <c r="B42">
        <v>17.8874</v>
      </c>
      <c r="C42">
        <v>36.968299999999999</v>
      </c>
      <c r="D42">
        <v>948</v>
      </c>
      <c r="E42">
        <v>0</v>
      </c>
      <c r="F42">
        <v>11.01</v>
      </c>
      <c r="G42">
        <v>87</v>
      </c>
      <c r="H42">
        <v>182</v>
      </c>
      <c r="I42">
        <v>1.04</v>
      </c>
      <c r="J42">
        <v>0.191</v>
      </c>
      <c r="K42">
        <v>16.581605480568602</v>
      </c>
      <c r="L42">
        <v>35.0366538467485</v>
      </c>
      <c r="M42">
        <v>3.52049474367591</v>
      </c>
      <c r="N42">
        <v>5.6486815169847802</v>
      </c>
      <c r="O42">
        <v>560.33717157859405</v>
      </c>
      <c r="P42">
        <v>9.5650809093731795</v>
      </c>
      <c r="Q42">
        <v>555.778256209745</v>
      </c>
    </row>
    <row r="43" spans="1:17" x14ac:dyDescent="0.3">
      <c r="A43" s="21">
        <v>45528.458333333299</v>
      </c>
      <c r="B43">
        <v>21.805299999999999</v>
      </c>
      <c r="C43">
        <v>47.4497</v>
      </c>
      <c r="D43">
        <v>948</v>
      </c>
      <c r="E43">
        <v>0</v>
      </c>
      <c r="F43">
        <v>11.88</v>
      </c>
      <c r="G43">
        <v>83.4</v>
      </c>
      <c r="H43">
        <v>170</v>
      </c>
      <c r="I43">
        <v>1.1990000000000001</v>
      </c>
      <c r="J43">
        <v>0.377</v>
      </c>
      <c r="K43">
        <v>19.491151686021102</v>
      </c>
      <c r="L43">
        <v>33.684496831020198</v>
      </c>
      <c r="M43">
        <v>2.8878052769430198</v>
      </c>
      <c r="N43">
        <v>8.0077493451933002</v>
      </c>
      <c r="O43">
        <v>546.27628492518602</v>
      </c>
      <c r="P43">
        <v>11.136284760063401</v>
      </c>
      <c r="Q43">
        <v>559.859490081785</v>
      </c>
    </row>
    <row r="44" spans="1:17" x14ac:dyDescent="0.3">
      <c r="A44" s="21">
        <v>45528.5</v>
      </c>
      <c r="B44">
        <v>22.873899999999999</v>
      </c>
      <c r="C44">
        <v>53.183700000000002</v>
      </c>
      <c r="D44">
        <v>948</v>
      </c>
      <c r="E44">
        <v>0</v>
      </c>
      <c r="F44">
        <v>13.72</v>
      </c>
      <c r="G44">
        <v>71.260000000000005</v>
      </c>
      <c r="H44">
        <v>228</v>
      </c>
      <c r="I44">
        <v>1.1379999999999999</v>
      </c>
      <c r="J44">
        <v>0.80900000000000005</v>
      </c>
      <c r="K44">
        <v>16.509795122131099</v>
      </c>
      <c r="L44">
        <v>28.877299722692399</v>
      </c>
      <c r="M44">
        <v>3.03061428855258</v>
      </c>
      <c r="N44">
        <v>6.6595073613728797</v>
      </c>
      <c r="O44">
        <v>505.88548881779002</v>
      </c>
      <c r="P44">
        <v>13.859526205171401</v>
      </c>
      <c r="Q44">
        <v>558.52007242435002</v>
      </c>
    </row>
    <row r="45" spans="1:17" x14ac:dyDescent="0.3">
      <c r="A45" s="21">
        <v>45528.541666666701</v>
      </c>
      <c r="B45">
        <v>28.796399999999998</v>
      </c>
      <c r="C45">
        <v>60.771700000000003</v>
      </c>
      <c r="D45">
        <v>947</v>
      </c>
      <c r="E45">
        <v>0</v>
      </c>
      <c r="F45">
        <v>15.79</v>
      </c>
      <c r="G45">
        <v>64.260000000000005</v>
      </c>
      <c r="H45">
        <v>225</v>
      </c>
      <c r="I45">
        <v>1.57</v>
      </c>
      <c r="J45">
        <v>0.89100000000000001</v>
      </c>
      <c r="K45">
        <v>14.908635119436701</v>
      </c>
      <c r="L45">
        <v>33.795029375897897</v>
      </c>
      <c r="M45">
        <v>4.3642090328346903</v>
      </c>
      <c r="N45">
        <v>5.2897874374887497</v>
      </c>
      <c r="O45">
        <v>533.02258438492902</v>
      </c>
      <c r="P45">
        <v>17.792247018870999</v>
      </c>
      <c r="Q45">
        <v>561.63190142489896</v>
      </c>
    </row>
    <row r="46" spans="1:17" x14ac:dyDescent="0.3">
      <c r="A46" s="21">
        <v>45528.583333333299</v>
      </c>
      <c r="B46">
        <v>29.061699999999998</v>
      </c>
      <c r="C46">
        <v>61.731900000000003</v>
      </c>
      <c r="D46">
        <v>947</v>
      </c>
      <c r="E46">
        <v>0</v>
      </c>
      <c r="F46">
        <v>17.670000000000002</v>
      </c>
      <c r="G46">
        <v>55.44</v>
      </c>
      <c r="H46">
        <v>236</v>
      </c>
      <c r="I46">
        <v>1.488</v>
      </c>
      <c r="J46">
        <v>0.78</v>
      </c>
      <c r="K46">
        <v>10.2736518490475</v>
      </c>
      <c r="L46">
        <v>31.243583904040701</v>
      </c>
      <c r="M46">
        <v>4.4147724377191304</v>
      </c>
      <c r="N46">
        <v>4.1535507655174602</v>
      </c>
      <c r="O46">
        <v>491.05062416200099</v>
      </c>
      <c r="P46">
        <v>22.869972065724301</v>
      </c>
      <c r="Q46">
        <v>558.872550755254</v>
      </c>
    </row>
    <row r="47" spans="1:17" x14ac:dyDescent="0.3">
      <c r="A47" s="21">
        <v>45528.625</v>
      </c>
      <c r="B47">
        <v>23.890899999999998</v>
      </c>
      <c r="C47">
        <v>53.430999999999997</v>
      </c>
      <c r="D47">
        <v>947</v>
      </c>
      <c r="E47">
        <v>0</v>
      </c>
      <c r="F47">
        <v>18.690000000000001</v>
      </c>
      <c r="G47">
        <v>53.37</v>
      </c>
      <c r="H47">
        <v>244</v>
      </c>
      <c r="I47">
        <v>1.744</v>
      </c>
      <c r="J47">
        <v>0.61</v>
      </c>
      <c r="K47">
        <v>8.8675390349871908</v>
      </c>
      <c r="L47">
        <v>27.8708836925837</v>
      </c>
      <c r="M47">
        <v>5.5698055007512899</v>
      </c>
      <c r="N47">
        <v>4.0051404986458197</v>
      </c>
      <c r="O47">
        <v>438.39859198344601</v>
      </c>
      <c r="P47">
        <v>28.345914131341299</v>
      </c>
      <c r="Q47">
        <v>541.93784564693306</v>
      </c>
    </row>
    <row r="48" spans="1:17" x14ac:dyDescent="0.3">
      <c r="A48" s="21">
        <v>45528.666666666701</v>
      </c>
      <c r="B48">
        <v>15.143800000000001</v>
      </c>
      <c r="C48">
        <v>50.454999999999998</v>
      </c>
      <c r="D48">
        <v>947</v>
      </c>
      <c r="E48">
        <v>0</v>
      </c>
      <c r="F48">
        <v>17.559999999999999</v>
      </c>
      <c r="G48">
        <v>65.75</v>
      </c>
      <c r="H48">
        <v>217</v>
      </c>
      <c r="I48">
        <v>2.242</v>
      </c>
      <c r="J48">
        <v>0.33900000000000002</v>
      </c>
      <c r="K48">
        <v>10.4382415831267</v>
      </c>
      <c r="L48">
        <v>30.041210993707299</v>
      </c>
      <c r="M48">
        <v>4.2228666899672502</v>
      </c>
      <c r="N48">
        <v>3.5781008096411102</v>
      </c>
      <c r="O48">
        <v>465.161695516885</v>
      </c>
      <c r="P48">
        <v>32.671594909507299</v>
      </c>
      <c r="Q48">
        <v>521.85911970999405</v>
      </c>
    </row>
    <row r="49" spans="1:17" x14ac:dyDescent="0.3">
      <c r="A49" s="21">
        <v>45528.708333333299</v>
      </c>
      <c r="B49">
        <v>11.9597</v>
      </c>
      <c r="C49">
        <v>44.789900000000003</v>
      </c>
      <c r="D49">
        <v>947</v>
      </c>
      <c r="E49">
        <v>0</v>
      </c>
      <c r="F49">
        <v>15.44</v>
      </c>
      <c r="G49">
        <v>70.81</v>
      </c>
      <c r="H49">
        <v>182</v>
      </c>
      <c r="I49">
        <v>1.655</v>
      </c>
      <c r="J49">
        <v>8.1000000000000003E-2</v>
      </c>
      <c r="K49">
        <v>12.885224321023699</v>
      </c>
      <c r="L49">
        <v>33.009208244354802</v>
      </c>
      <c r="M49">
        <v>3.3213630333177799</v>
      </c>
      <c r="N49">
        <v>2.56644315661091</v>
      </c>
      <c r="O49">
        <v>466.30577218825499</v>
      </c>
      <c r="P49">
        <v>35.3559494091392</v>
      </c>
      <c r="Q49">
        <v>500.80477669463602</v>
      </c>
    </row>
    <row r="50" spans="1:17" x14ac:dyDescent="0.3">
      <c r="A50" s="21">
        <v>45528.75</v>
      </c>
      <c r="B50">
        <v>10.4602</v>
      </c>
      <c r="C50">
        <v>42.833199999999998</v>
      </c>
      <c r="D50">
        <v>948</v>
      </c>
      <c r="E50">
        <v>0</v>
      </c>
      <c r="F50">
        <v>13.4</v>
      </c>
      <c r="G50">
        <v>80.3</v>
      </c>
      <c r="H50">
        <v>239</v>
      </c>
      <c r="I50">
        <v>1.635</v>
      </c>
      <c r="J50">
        <v>0</v>
      </c>
      <c r="K50">
        <v>16.283581452854399</v>
      </c>
      <c r="L50">
        <v>37.913697313657899</v>
      </c>
      <c r="M50">
        <v>2.8158887466041702</v>
      </c>
      <c r="N50">
        <v>1.4019124509793099</v>
      </c>
      <c r="O50">
        <v>534.87101653679099</v>
      </c>
      <c r="P50">
        <v>36.159789385986699</v>
      </c>
      <c r="Q50">
        <v>497.62150731441</v>
      </c>
    </row>
    <row r="51" spans="1:17" x14ac:dyDescent="0.3">
      <c r="A51" s="21">
        <v>45528.791666666701</v>
      </c>
      <c r="B51">
        <v>2.4175</v>
      </c>
      <c r="C51">
        <v>29.957599999999999</v>
      </c>
      <c r="D51">
        <v>948</v>
      </c>
      <c r="E51">
        <v>0</v>
      </c>
      <c r="F51">
        <v>11.99</v>
      </c>
      <c r="G51">
        <v>83.7</v>
      </c>
      <c r="H51">
        <v>184</v>
      </c>
      <c r="I51">
        <v>1.28</v>
      </c>
      <c r="J51">
        <v>0</v>
      </c>
      <c r="K51">
        <v>19.5498487419014</v>
      </c>
      <c r="L51">
        <v>37.676645723452403</v>
      </c>
      <c r="M51">
        <v>2.8149275547678201</v>
      </c>
      <c r="N51">
        <v>1.4724852140131801</v>
      </c>
      <c r="O51">
        <v>559.64346559569299</v>
      </c>
      <c r="P51">
        <v>36.2211090133979</v>
      </c>
      <c r="Q51">
        <v>499.29240489822399</v>
      </c>
    </row>
    <row r="52" spans="1:17" x14ac:dyDescent="0.3">
      <c r="A52" s="21">
        <v>45528.833333333299</v>
      </c>
      <c r="B52">
        <v>8.2081300000000006</v>
      </c>
      <c r="C52">
        <v>33.993899999999996</v>
      </c>
      <c r="D52">
        <v>949</v>
      </c>
      <c r="E52">
        <v>0</v>
      </c>
      <c r="F52">
        <v>11.84</v>
      </c>
      <c r="G52">
        <v>85.3</v>
      </c>
      <c r="H52">
        <v>182</v>
      </c>
      <c r="I52">
        <v>1.042</v>
      </c>
      <c r="J52">
        <v>0</v>
      </c>
      <c r="K52">
        <v>15.164534656055199</v>
      </c>
      <c r="L52">
        <v>37.784789697086303</v>
      </c>
      <c r="M52">
        <v>2.69579738618945</v>
      </c>
      <c r="N52">
        <v>1.2980136996603899</v>
      </c>
      <c r="O52">
        <v>555.27969081913795</v>
      </c>
      <c r="P52">
        <v>35.429725260384203</v>
      </c>
      <c r="Q52">
        <v>505.46668014839202</v>
      </c>
    </row>
    <row r="53" spans="1:17" x14ac:dyDescent="0.3">
      <c r="A53" s="21">
        <v>45528.875</v>
      </c>
      <c r="B53">
        <v>10.0589</v>
      </c>
      <c r="C53">
        <v>40.679099999999998</v>
      </c>
      <c r="D53">
        <v>949</v>
      </c>
      <c r="E53">
        <v>0</v>
      </c>
      <c r="F53">
        <v>11.5</v>
      </c>
      <c r="G53">
        <v>86.1</v>
      </c>
      <c r="H53">
        <v>230</v>
      </c>
      <c r="I53">
        <v>1.2250000000000001</v>
      </c>
      <c r="J53">
        <v>0</v>
      </c>
      <c r="K53">
        <v>18.897912747791398</v>
      </c>
      <c r="L53">
        <v>40.705542136991397</v>
      </c>
      <c r="M53">
        <v>2.4036194251160898</v>
      </c>
      <c r="N53">
        <v>4.0231017133951701</v>
      </c>
      <c r="O53">
        <v>564.90626408828598</v>
      </c>
      <c r="P53">
        <v>33.237877253636597</v>
      </c>
      <c r="Q53">
        <v>509.45214011131202</v>
      </c>
    </row>
    <row r="54" spans="1:17" x14ac:dyDescent="0.3">
      <c r="A54" s="21">
        <v>45528.916666666701</v>
      </c>
      <c r="B54">
        <v>10.831799999999999</v>
      </c>
      <c r="C54">
        <v>34.180700000000002</v>
      </c>
      <c r="D54">
        <v>949</v>
      </c>
      <c r="E54">
        <v>0</v>
      </c>
      <c r="F54">
        <v>11.53</v>
      </c>
      <c r="G54">
        <v>85.3</v>
      </c>
      <c r="H54">
        <v>177</v>
      </c>
      <c r="I54">
        <v>1.002</v>
      </c>
      <c r="J54">
        <v>0</v>
      </c>
      <c r="K54">
        <v>11.417477758255901</v>
      </c>
      <c r="L54">
        <v>30.336096100247499</v>
      </c>
      <c r="M54">
        <v>2.5286909116256902</v>
      </c>
      <c r="N54">
        <v>2.4861645661048501</v>
      </c>
      <c r="O54">
        <v>498.28483932703</v>
      </c>
      <c r="P54">
        <v>30.3270885016988</v>
      </c>
      <c r="Q54">
        <v>510.356417006941</v>
      </c>
    </row>
    <row r="55" spans="1:17" x14ac:dyDescent="0.3">
      <c r="A55" s="21">
        <v>45528.958333333299</v>
      </c>
      <c r="B55">
        <v>12.866300000000001</v>
      </c>
      <c r="C55">
        <v>33.041800000000002</v>
      </c>
      <c r="D55">
        <v>949</v>
      </c>
      <c r="E55">
        <v>0</v>
      </c>
      <c r="F55">
        <v>11.58</v>
      </c>
      <c r="G55">
        <v>85.7</v>
      </c>
      <c r="H55">
        <v>235</v>
      </c>
      <c r="I55">
        <v>1.085</v>
      </c>
      <c r="J55">
        <v>0</v>
      </c>
      <c r="K55">
        <v>7.6741144202321001</v>
      </c>
      <c r="L55">
        <v>26.571895896588099</v>
      </c>
      <c r="M55">
        <v>3.0206042743876398</v>
      </c>
      <c r="N55">
        <v>2.04293595815105</v>
      </c>
      <c r="O55">
        <v>482.56446322096502</v>
      </c>
      <c r="P55">
        <v>26.842208228441699</v>
      </c>
      <c r="Q55">
        <v>515.87715091163</v>
      </c>
    </row>
    <row r="56" spans="1:17" x14ac:dyDescent="0.3">
      <c r="A56" s="21">
        <v>45529</v>
      </c>
      <c r="B56">
        <v>14.1663</v>
      </c>
      <c r="C56">
        <v>31.545000000000002</v>
      </c>
      <c r="D56">
        <v>950</v>
      </c>
      <c r="E56">
        <v>0</v>
      </c>
      <c r="F56">
        <v>11.23</v>
      </c>
      <c r="G56">
        <v>87.4</v>
      </c>
      <c r="H56">
        <v>283</v>
      </c>
      <c r="I56">
        <v>0.88300000000000001</v>
      </c>
      <c r="J56">
        <v>0</v>
      </c>
      <c r="K56">
        <v>4.5906421527526398</v>
      </c>
      <c r="L56">
        <v>22.9674666591931</v>
      </c>
      <c r="M56">
        <v>2.6490001771106599</v>
      </c>
      <c r="N56">
        <v>1.9218137520090699</v>
      </c>
      <c r="O56">
        <v>440.89492582749199</v>
      </c>
      <c r="P56">
        <v>24.8277260175884</v>
      </c>
      <c r="Q56">
        <v>512.84380470045596</v>
      </c>
    </row>
    <row r="57" spans="1:17" x14ac:dyDescent="0.3">
      <c r="A57" s="21">
        <v>45529.041666666701</v>
      </c>
      <c r="B57">
        <v>11.646800000000001</v>
      </c>
      <c r="C57">
        <v>25.471900000000002</v>
      </c>
      <c r="D57">
        <v>949</v>
      </c>
      <c r="E57">
        <v>0</v>
      </c>
      <c r="F57">
        <v>11.03</v>
      </c>
      <c r="G57">
        <v>87.3</v>
      </c>
      <c r="H57">
        <v>167</v>
      </c>
      <c r="I57">
        <v>0.88600000000000001</v>
      </c>
      <c r="J57">
        <v>0</v>
      </c>
      <c r="K57">
        <v>2.9951224648531301</v>
      </c>
      <c r="L57">
        <v>20.2409031806393</v>
      </c>
      <c r="M57">
        <v>2.54788070068548</v>
      </c>
      <c r="N57">
        <v>2.2470216714713498</v>
      </c>
      <c r="O57">
        <v>416.52887533797201</v>
      </c>
      <c r="P57">
        <v>24.234478244665802</v>
      </c>
      <c r="Q57">
        <v>506.62169259417101</v>
      </c>
    </row>
    <row r="58" spans="1:17" x14ac:dyDescent="0.3">
      <c r="A58" s="21">
        <v>45529.083333333299</v>
      </c>
      <c r="B58">
        <v>16.388999999999999</v>
      </c>
      <c r="C58">
        <v>30.7591</v>
      </c>
      <c r="D58">
        <v>949</v>
      </c>
      <c r="E58">
        <v>0</v>
      </c>
      <c r="F58">
        <v>10.92</v>
      </c>
      <c r="G58">
        <v>86.5</v>
      </c>
      <c r="H58">
        <v>195</v>
      </c>
      <c r="I58">
        <v>0.88400000000000001</v>
      </c>
      <c r="J58">
        <v>0</v>
      </c>
      <c r="K58">
        <v>3.5048791013495602</v>
      </c>
      <c r="L58">
        <v>20.702405237166101</v>
      </c>
      <c r="M58">
        <v>2.2185789966029699</v>
      </c>
      <c r="N58">
        <v>1.93630422081625</v>
      </c>
      <c r="O58">
        <v>432.93734640132402</v>
      </c>
      <c r="P58">
        <v>24.4349394650283</v>
      </c>
      <c r="Q58">
        <v>493.87998382723799</v>
      </c>
    </row>
    <row r="59" spans="1:17" x14ac:dyDescent="0.3">
      <c r="A59" s="21">
        <v>45529.125</v>
      </c>
      <c r="B59">
        <v>9.8179099999999995</v>
      </c>
      <c r="C59">
        <v>21.523900000000001</v>
      </c>
      <c r="D59">
        <v>949</v>
      </c>
      <c r="E59">
        <v>0</v>
      </c>
      <c r="F59">
        <v>10.71</v>
      </c>
      <c r="G59">
        <v>87.4</v>
      </c>
      <c r="H59">
        <v>124</v>
      </c>
      <c r="I59">
        <v>0.94699999999999995</v>
      </c>
      <c r="J59">
        <v>0</v>
      </c>
      <c r="K59">
        <v>2.7101320049283801</v>
      </c>
      <c r="L59">
        <v>16.0364027815795</v>
      </c>
      <c r="M59">
        <v>2.46346972409459</v>
      </c>
      <c r="N59">
        <v>1.4828654056106301</v>
      </c>
      <c r="O59">
        <v>396.89795791198998</v>
      </c>
      <c r="P59">
        <v>25.378319857683799</v>
      </c>
      <c r="Q59">
        <v>473.53679536677498</v>
      </c>
    </row>
    <row r="60" spans="1:17" x14ac:dyDescent="0.3">
      <c r="A60" s="21">
        <v>45529.166666666701</v>
      </c>
      <c r="B60">
        <v>16.367799999999999</v>
      </c>
      <c r="C60">
        <v>28.511900000000001</v>
      </c>
      <c r="D60">
        <v>949</v>
      </c>
      <c r="E60">
        <v>0</v>
      </c>
      <c r="F60">
        <v>10.63</v>
      </c>
      <c r="G60">
        <v>85.8</v>
      </c>
      <c r="H60">
        <v>109</v>
      </c>
      <c r="I60">
        <v>0.92500000000000004</v>
      </c>
      <c r="J60">
        <v>0</v>
      </c>
      <c r="K60">
        <v>3.3278065827220402</v>
      </c>
      <c r="L60">
        <v>18.710504207949899</v>
      </c>
      <c r="M60">
        <v>2.0291885857438099</v>
      </c>
      <c r="N60">
        <v>1.55256316725883</v>
      </c>
      <c r="O60">
        <v>429.483931902758</v>
      </c>
      <c r="P60">
        <v>25.416831036483199</v>
      </c>
      <c r="Q60">
        <v>457.812325502227</v>
      </c>
    </row>
    <row r="61" spans="1:17" x14ac:dyDescent="0.3">
      <c r="A61" s="21">
        <v>45529.208333333299</v>
      </c>
      <c r="B61">
        <v>23.239699999999999</v>
      </c>
      <c r="C61">
        <v>33.109499999999997</v>
      </c>
      <c r="D61">
        <v>949</v>
      </c>
      <c r="E61">
        <v>0</v>
      </c>
      <c r="F61">
        <v>10.119999999999999</v>
      </c>
      <c r="G61">
        <v>88</v>
      </c>
      <c r="H61">
        <v>90</v>
      </c>
      <c r="I61">
        <v>1.4219999999999999</v>
      </c>
      <c r="J61">
        <v>0</v>
      </c>
      <c r="K61">
        <v>2.55015952724071</v>
      </c>
      <c r="L61">
        <v>21.354353533174201</v>
      </c>
      <c r="M61">
        <v>2.4719051646028198</v>
      </c>
      <c r="N61">
        <v>1.40150142325833</v>
      </c>
      <c r="O61">
        <v>452.445279306732</v>
      </c>
      <c r="P61">
        <v>24.9052654222854</v>
      </c>
      <c r="Q61">
        <v>443.75470240453302</v>
      </c>
    </row>
    <row r="62" spans="1:17" x14ac:dyDescent="0.3">
      <c r="A62" s="21">
        <v>45529.25</v>
      </c>
      <c r="B62">
        <v>17.6465</v>
      </c>
      <c r="C62">
        <v>27.625399999999999</v>
      </c>
      <c r="D62">
        <v>949</v>
      </c>
      <c r="E62">
        <v>0</v>
      </c>
      <c r="F62">
        <v>9.35</v>
      </c>
      <c r="G62">
        <v>91</v>
      </c>
      <c r="H62">
        <v>104</v>
      </c>
      <c r="I62">
        <v>1.367</v>
      </c>
      <c r="J62">
        <v>0</v>
      </c>
      <c r="K62">
        <v>2.7389506033358302</v>
      </c>
      <c r="L62">
        <v>22.880293212620298</v>
      </c>
      <c r="M62">
        <v>2.5383028299891999</v>
      </c>
      <c r="N62">
        <v>1.7221197653888001</v>
      </c>
      <c r="O62">
        <v>456.12004304018598</v>
      </c>
      <c r="P62">
        <v>23.646368565963201</v>
      </c>
      <c r="Q62">
        <v>438.48410286867698</v>
      </c>
    </row>
    <row r="63" spans="1:17" x14ac:dyDescent="0.3">
      <c r="A63" s="21">
        <v>45529.291666666701</v>
      </c>
      <c r="B63">
        <v>26.793500000000002</v>
      </c>
      <c r="C63">
        <v>35.840899999999998</v>
      </c>
      <c r="D63">
        <v>949</v>
      </c>
      <c r="E63">
        <v>0</v>
      </c>
      <c r="F63">
        <v>8.3800000000000008</v>
      </c>
      <c r="G63">
        <v>84.7</v>
      </c>
      <c r="H63">
        <v>83</v>
      </c>
      <c r="I63">
        <v>1.1140000000000001</v>
      </c>
      <c r="J63">
        <v>9.1999999999999998E-2</v>
      </c>
      <c r="K63">
        <v>8.5006450217287206</v>
      </c>
      <c r="L63">
        <v>24.2319236142161</v>
      </c>
      <c r="M63">
        <v>2.3124078198541702</v>
      </c>
      <c r="N63">
        <v>1.7921115163560699</v>
      </c>
      <c r="O63">
        <v>515.81551551293501</v>
      </c>
      <c r="P63">
        <v>21.9756466391622</v>
      </c>
      <c r="Q63">
        <v>442.64048440517399</v>
      </c>
    </row>
    <row r="64" spans="1:17" x14ac:dyDescent="0.3">
      <c r="A64" s="21">
        <v>45529.333333333299</v>
      </c>
      <c r="B64">
        <v>50.375</v>
      </c>
      <c r="C64">
        <v>64.387500000000003</v>
      </c>
      <c r="D64">
        <v>950</v>
      </c>
      <c r="E64">
        <v>0</v>
      </c>
      <c r="F64">
        <v>11.06</v>
      </c>
      <c r="G64">
        <v>74.239999999999995</v>
      </c>
      <c r="H64">
        <v>196</v>
      </c>
      <c r="I64">
        <v>0.52800000000000002</v>
      </c>
      <c r="J64">
        <v>0.34300000000000003</v>
      </c>
      <c r="K64">
        <v>15.444698095815101</v>
      </c>
      <c r="L64">
        <v>29.175513782855798</v>
      </c>
      <c r="M64">
        <v>2.9705934893328099</v>
      </c>
      <c r="N64">
        <v>1.89033320852548</v>
      </c>
      <c r="O64">
        <v>583.42642746439401</v>
      </c>
      <c r="P64">
        <v>20.521909119526001</v>
      </c>
      <c r="Q64">
        <v>460.45692210978598</v>
      </c>
    </row>
    <row r="65" spans="1:17" x14ac:dyDescent="0.3">
      <c r="A65" s="21">
        <v>45529.375</v>
      </c>
      <c r="B65">
        <v>34.146599999999999</v>
      </c>
      <c r="C65">
        <v>67.426699999999997</v>
      </c>
      <c r="D65">
        <v>950</v>
      </c>
      <c r="E65">
        <v>0</v>
      </c>
      <c r="F65">
        <v>13.08</v>
      </c>
      <c r="G65">
        <v>69.31</v>
      </c>
      <c r="H65">
        <v>228</v>
      </c>
      <c r="I65">
        <v>1.2689999999999999</v>
      </c>
      <c r="J65">
        <v>0.60299999999999998</v>
      </c>
      <c r="K65">
        <v>23.5134763088463</v>
      </c>
      <c r="L65">
        <v>39.466588352098398</v>
      </c>
      <c r="M65">
        <v>3.76640271070224</v>
      </c>
      <c r="N65">
        <v>2.63698108678707</v>
      </c>
      <c r="O65">
        <v>627.92140253071</v>
      </c>
      <c r="P65">
        <v>19.661783611399201</v>
      </c>
      <c r="Q65">
        <v>486.880988008879</v>
      </c>
    </row>
    <row r="66" spans="1:17" x14ac:dyDescent="0.3">
      <c r="A66" s="21">
        <v>45529.416666666701</v>
      </c>
      <c r="B66">
        <v>27.2074</v>
      </c>
      <c r="C66">
        <v>66.5137</v>
      </c>
      <c r="D66">
        <v>950</v>
      </c>
      <c r="E66">
        <v>0</v>
      </c>
      <c r="F66">
        <v>15.05</v>
      </c>
      <c r="G66">
        <v>59.92</v>
      </c>
      <c r="H66">
        <v>247</v>
      </c>
      <c r="I66">
        <v>1.2869999999999999</v>
      </c>
      <c r="J66">
        <v>0.78400000000000003</v>
      </c>
      <c r="K66">
        <v>13.398961562459199</v>
      </c>
      <c r="L66">
        <v>32.378456167178904</v>
      </c>
      <c r="M66">
        <v>3.29118894300007</v>
      </c>
      <c r="N66">
        <v>1.9090969723164699</v>
      </c>
      <c r="O66">
        <v>577.47759520759496</v>
      </c>
      <c r="P66">
        <v>20.553103640382599</v>
      </c>
      <c r="Q66">
        <v>504.94851910966298</v>
      </c>
    </row>
    <row r="67" spans="1:17" x14ac:dyDescent="0.3">
      <c r="A67" s="21">
        <v>45529.458333333299</v>
      </c>
      <c r="B67">
        <v>26.392399999999999</v>
      </c>
      <c r="C67">
        <v>59.51</v>
      </c>
      <c r="D67">
        <v>950</v>
      </c>
      <c r="E67">
        <v>0</v>
      </c>
      <c r="F67">
        <v>16.8</v>
      </c>
      <c r="G67">
        <v>55.14</v>
      </c>
      <c r="H67">
        <v>232</v>
      </c>
      <c r="I67">
        <v>1.5680000000000001</v>
      </c>
      <c r="J67">
        <v>0.90100000000000002</v>
      </c>
      <c r="K67">
        <v>7.9986741786214699</v>
      </c>
      <c r="L67">
        <v>25.1603255221277</v>
      </c>
      <c r="M67">
        <v>3.98896707326699</v>
      </c>
      <c r="N67">
        <v>4.0094054337437699</v>
      </c>
      <c r="O67">
        <v>463.40384134991501</v>
      </c>
      <c r="P67">
        <v>22.8775663789399</v>
      </c>
      <c r="Q67">
        <v>513.261754539403</v>
      </c>
    </row>
    <row r="68" spans="1:17" x14ac:dyDescent="0.3">
      <c r="A68" s="21">
        <v>45529.5</v>
      </c>
      <c r="B68">
        <v>22.004300000000001</v>
      </c>
      <c r="C68">
        <v>48.325499999999998</v>
      </c>
      <c r="D68">
        <v>949</v>
      </c>
      <c r="E68">
        <v>0</v>
      </c>
      <c r="F68">
        <v>18.63</v>
      </c>
      <c r="G68">
        <v>47.5</v>
      </c>
      <c r="H68">
        <v>262</v>
      </c>
      <c r="I68">
        <v>1.53</v>
      </c>
      <c r="J68">
        <v>0.94399999999999995</v>
      </c>
      <c r="K68">
        <v>6.0714235099987004</v>
      </c>
      <c r="L68">
        <v>22.4973695077183</v>
      </c>
      <c r="M68">
        <v>3.4076345839700899</v>
      </c>
      <c r="N68">
        <v>2.5674156899981599</v>
      </c>
      <c r="O68">
        <v>432.57194267213401</v>
      </c>
      <c r="P68">
        <v>26.719108585856699</v>
      </c>
      <c r="Q68">
        <v>513.64775588557495</v>
      </c>
    </row>
    <row r="69" spans="1:17" x14ac:dyDescent="0.3">
      <c r="A69" s="21">
        <v>45529.541666666701</v>
      </c>
      <c r="B69">
        <v>10.4674</v>
      </c>
      <c r="C69">
        <v>35.180900000000001</v>
      </c>
      <c r="D69">
        <v>949</v>
      </c>
      <c r="E69">
        <v>0</v>
      </c>
      <c r="F69">
        <v>20.39</v>
      </c>
      <c r="G69">
        <v>45.19</v>
      </c>
      <c r="H69">
        <v>255</v>
      </c>
      <c r="I69">
        <v>1.675</v>
      </c>
      <c r="J69">
        <v>0.91</v>
      </c>
      <c r="K69">
        <v>5.6603294483080404</v>
      </c>
      <c r="L69">
        <v>21.784183511161999</v>
      </c>
      <c r="M69">
        <v>3.3793121629392999</v>
      </c>
      <c r="N69">
        <v>1.79930380481594</v>
      </c>
      <c r="O69">
        <v>423.97115649358</v>
      </c>
      <c r="P69">
        <v>31.510700798663201</v>
      </c>
      <c r="Q69">
        <v>510.08849053393101</v>
      </c>
    </row>
    <row r="70" spans="1:17" x14ac:dyDescent="0.3">
      <c r="A70" s="21">
        <v>45529.583333333299</v>
      </c>
      <c r="B70">
        <v>9.6796699999999998</v>
      </c>
      <c r="C70">
        <v>35.7941</v>
      </c>
      <c r="D70">
        <v>948</v>
      </c>
      <c r="E70">
        <v>0</v>
      </c>
      <c r="F70">
        <v>21.44</v>
      </c>
      <c r="G70">
        <v>43.28</v>
      </c>
      <c r="H70">
        <v>218</v>
      </c>
      <c r="I70">
        <v>1.8520000000000001</v>
      </c>
      <c r="J70">
        <v>0.80200000000000005</v>
      </c>
      <c r="K70">
        <v>6.65865044674731</v>
      </c>
      <c r="L70">
        <v>21.624920351382499</v>
      </c>
      <c r="M70">
        <v>2.7889020417492301</v>
      </c>
      <c r="N70">
        <v>1.8436446393659001</v>
      </c>
      <c r="O70">
        <v>433.39538930848897</v>
      </c>
      <c r="P70">
        <v>36.065086127020301</v>
      </c>
      <c r="Q70">
        <v>507.24790881746901</v>
      </c>
    </row>
    <row r="71" spans="1:17" x14ac:dyDescent="0.3">
      <c r="A71" s="21">
        <v>45529.625</v>
      </c>
      <c r="B71">
        <v>10.94</v>
      </c>
      <c r="C71">
        <v>36.228200000000001</v>
      </c>
      <c r="D71">
        <v>948</v>
      </c>
      <c r="E71">
        <v>0</v>
      </c>
      <c r="F71">
        <v>21.12</v>
      </c>
      <c r="G71">
        <v>48.98</v>
      </c>
      <c r="H71">
        <v>254</v>
      </c>
      <c r="I71">
        <v>2.0739999999999998</v>
      </c>
      <c r="J71">
        <v>0.625</v>
      </c>
      <c r="K71">
        <v>7.94457720549038</v>
      </c>
      <c r="L71">
        <v>20.901220879824201</v>
      </c>
      <c r="M71">
        <v>3.33946067797496</v>
      </c>
      <c r="N71">
        <v>1.4265587877802799</v>
      </c>
      <c r="O71">
        <v>439.43960900070402</v>
      </c>
      <c r="P71">
        <v>40.270234102204697</v>
      </c>
      <c r="Q71">
        <v>497.70092050343999</v>
      </c>
    </row>
    <row r="72" spans="1:17" x14ac:dyDescent="0.3">
      <c r="A72" s="21">
        <v>45529.666666666701</v>
      </c>
      <c r="B72">
        <v>14.1073</v>
      </c>
      <c r="C72">
        <v>43.384500000000003</v>
      </c>
      <c r="D72">
        <v>948</v>
      </c>
      <c r="E72">
        <v>0</v>
      </c>
      <c r="F72">
        <v>19.11</v>
      </c>
      <c r="G72">
        <v>59.71</v>
      </c>
      <c r="H72">
        <v>207</v>
      </c>
      <c r="I72">
        <v>2.206</v>
      </c>
      <c r="J72">
        <v>0.39500000000000002</v>
      </c>
      <c r="K72">
        <v>6.6575157596691596</v>
      </c>
      <c r="L72">
        <v>19.204338491446201</v>
      </c>
      <c r="M72">
        <v>2.9093207835796</v>
      </c>
      <c r="N72">
        <v>1.17751918161434</v>
      </c>
      <c r="O72">
        <v>415.15096776249402</v>
      </c>
      <c r="P72">
        <v>43.428892731241703</v>
      </c>
      <c r="Q72">
        <v>476.66648804070297</v>
      </c>
    </row>
    <row r="73" spans="1:17" x14ac:dyDescent="0.3">
      <c r="A73" s="21">
        <v>45529.708333333299</v>
      </c>
      <c r="B73">
        <v>11.5288</v>
      </c>
      <c r="C73">
        <v>37.640999999999998</v>
      </c>
      <c r="D73">
        <v>948</v>
      </c>
      <c r="E73">
        <v>0</v>
      </c>
      <c r="F73">
        <v>16.95</v>
      </c>
      <c r="G73">
        <v>66.66</v>
      </c>
      <c r="H73">
        <v>234</v>
      </c>
      <c r="I73">
        <v>1.6319999999999999</v>
      </c>
      <c r="J73">
        <v>9.7000000000000003E-2</v>
      </c>
      <c r="K73">
        <v>7.8863303443751001</v>
      </c>
      <c r="L73">
        <v>24.3097120446422</v>
      </c>
      <c r="M73">
        <v>2.65253065829704</v>
      </c>
      <c r="N73">
        <v>2.1815136059484401</v>
      </c>
      <c r="O73">
        <v>437.18958772998502</v>
      </c>
      <c r="P73">
        <v>45.089423335966899</v>
      </c>
      <c r="Q73">
        <v>452.82501119061197</v>
      </c>
    </row>
    <row r="74" spans="1:17" x14ac:dyDescent="0.3">
      <c r="A74" s="21">
        <v>45529.75</v>
      </c>
      <c r="B74">
        <v>10.8575</v>
      </c>
      <c r="C74">
        <v>42.367800000000003</v>
      </c>
      <c r="D74">
        <v>949</v>
      </c>
      <c r="E74">
        <v>0</v>
      </c>
      <c r="F74">
        <v>15.31</v>
      </c>
      <c r="G74">
        <v>74.760000000000005</v>
      </c>
      <c r="H74">
        <v>232</v>
      </c>
      <c r="I74">
        <v>1.393</v>
      </c>
      <c r="J74">
        <v>0</v>
      </c>
      <c r="K74">
        <v>10.360337035063001</v>
      </c>
      <c r="L74">
        <v>37.995529388315497</v>
      </c>
      <c r="M74">
        <v>2.5602329324505502</v>
      </c>
      <c r="N74">
        <v>5.1717277361965897</v>
      </c>
      <c r="O74">
        <v>509.08320086343201</v>
      </c>
      <c r="P74">
        <v>43.915380580056301</v>
      </c>
      <c r="Q74">
        <v>444.27571189759198</v>
      </c>
    </row>
    <row r="75" spans="1:17" x14ac:dyDescent="0.3">
      <c r="A75" s="21">
        <v>45529.791666666701</v>
      </c>
      <c r="B75">
        <v>10.9138</v>
      </c>
      <c r="C75">
        <v>45.704099999999997</v>
      </c>
      <c r="D75">
        <v>949</v>
      </c>
      <c r="E75">
        <v>0</v>
      </c>
      <c r="F75">
        <v>13.44</v>
      </c>
      <c r="G75">
        <v>83.3</v>
      </c>
      <c r="H75">
        <v>181</v>
      </c>
      <c r="I75">
        <v>1.325</v>
      </c>
      <c r="J75">
        <v>0</v>
      </c>
      <c r="K75">
        <v>12.1918961689917</v>
      </c>
      <c r="L75">
        <v>42.504023437642701</v>
      </c>
      <c r="M75">
        <v>2.9544863236827901</v>
      </c>
      <c r="N75">
        <v>5.3605218249823903</v>
      </c>
      <c r="O75">
        <v>574.57188551527099</v>
      </c>
      <c r="P75">
        <v>40.3220430554045</v>
      </c>
      <c r="Q75">
        <v>458.17171741826098</v>
      </c>
    </row>
    <row r="76" spans="1:17" x14ac:dyDescent="0.3">
      <c r="A76" s="21">
        <v>45529.833333333299</v>
      </c>
      <c r="B76">
        <v>14.0258</v>
      </c>
      <c r="C76">
        <v>41.047600000000003</v>
      </c>
      <c r="D76">
        <v>950</v>
      </c>
      <c r="E76">
        <v>0</v>
      </c>
      <c r="F76">
        <v>12.22</v>
      </c>
      <c r="G76">
        <v>87.2</v>
      </c>
      <c r="H76">
        <v>304</v>
      </c>
      <c r="I76">
        <v>1.1559999999999999</v>
      </c>
      <c r="J76">
        <v>0</v>
      </c>
      <c r="K76">
        <v>9.4757141352314793</v>
      </c>
      <c r="L76">
        <v>30.0222905002333</v>
      </c>
      <c r="M76">
        <v>2.4121245323895701</v>
      </c>
      <c r="N76">
        <v>4.9908281662820801</v>
      </c>
      <c r="O76">
        <v>497.48898977583099</v>
      </c>
      <c r="P76">
        <v>36.9067703703994</v>
      </c>
      <c r="Q76">
        <v>466.28634830622298</v>
      </c>
    </row>
    <row r="77" spans="1:17" x14ac:dyDescent="0.3">
      <c r="A77" s="21">
        <v>45529.875</v>
      </c>
      <c r="B77">
        <v>12.864000000000001</v>
      </c>
      <c r="C77">
        <v>33.7941</v>
      </c>
      <c r="D77">
        <v>950</v>
      </c>
      <c r="E77">
        <v>0</v>
      </c>
      <c r="F77">
        <v>12.1</v>
      </c>
      <c r="G77">
        <v>85.3</v>
      </c>
      <c r="H77">
        <v>73</v>
      </c>
      <c r="I77">
        <v>1.0469999999999999</v>
      </c>
      <c r="J77">
        <v>0</v>
      </c>
      <c r="K77">
        <v>1.6773729469951699</v>
      </c>
      <c r="L77">
        <v>25.420266019448501</v>
      </c>
      <c r="M77">
        <v>2.11113660646848</v>
      </c>
      <c r="N77">
        <v>3.9750045034698198</v>
      </c>
      <c r="O77">
        <v>442.40360465296499</v>
      </c>
      <c r="P77">
        <v>33.398689202915001</v>
      </c>
      <c r="Q77">
        <v>468.59040432614597</v>
      </c>
    </row>
    <row r="78" spans="1:17" x14ac:dyDescent="0.3">
      <c r="A78" s="21">
        <v>45529.916666666701</v>
      </c>
      <c r="B78">
        <v>22.649100000000001</v>
      </c>
      <c r="C78">
        <v>49.224600000000002</v>
      </c>
      <c r="D78">
        <v>950</v>
      </c>
      <c r="E78">
        <v>0</v>
      </c>
      <c r="F78">
        <v>12</v>
      </c>
      <c r="G78">
        <v>84.8</v>
      </c>
      <c r="H78">
        <v>211</v>
      </c>
      <c r="I78">
        <v>0.69299999999999995</v>
      </c>
      <c r="J78">
        <v>0</v>
      </c>
      <c r="K78">
        <v>3.57907046261808</v>
      </c>
      <c r="L78">
        <v>37.651650359807199</v>
      </c>
      <c r="M78">
        <v>3.0288647622673399</v>
      </c>
      <c r="N78">
        <v>4.1232308528527604</v>
      </c>
      <c r="O78">
        <v>523.16229472240002</v>
      </c>
      <c r="P78">
        <v>29.124591721719899</v>
      </c>
      <c r="Q78">
        <v>479.81126750288502</v>
      </c>
    </row>
    <row r="79" spans="1:17" x14ac:dyDescent="0.3">
      <c r="A79" s="21">
        <v>45529.958333333299</v>
      </c>
      <c r="B79">
        <v>40.370600000000003</v>
      </c>
      <c r="C79">
        <v>74.266499999999994</v>
      </c>
      <c r="D79">
        <v>950</v>
      </c>
      <c r="E79">
        <v>0</v>
      </c>
      <c r="F79">
        <v>12</v>
      </c>
      <c r="G79">
        <v>86.1</v>
      </c>
      <c r="H79">
        <v>209</v>
      </c>
      <c r="I79">
        <v>0.78200000000000003</v>
      </c>
      <c r="J79">
        <v>0</v>
      </c>
      <c r="K79">
        <v>8.6509597790204396</v>
      </c>
      <c r="L79">
        <v>42.118466662078198</v>
      </c>
      <c r="M79">
        <v>4.0913248371587301</v>
      </c>
      <c r="N79">
        <v>2.8773333782402499</v>
      </c>
      <c r="O79">
        <v>596.09222993330604</v>
      </c>
      <c r="P79">
        <v>25.2394973720736</v>
      </c>
      <c r="Q79">
        <v>499.39284511946101</v>
      </c>
    </row>
    <row r="80" spans="1:17" x14ac:dyDescent="0.3">
      <c r="A80" s="21">
        <v>45530</v>
      </c>
      <c r="B80">
        <v>21.176200000000001</v>
      </c>
      <c r="C80">
        <v>48.792200000000001</v>
      </c>
      <c r="D80">
        <v>950</v>
      </c>
      <c r="E80">
        <v>0</v>
      </c>
      <c r="F80">
        <v>11.76</v>
      </c>
      <c r="G80">
        <v>87.8</v>
      </c>
      <c r="H80">
        <v>182</v>
      </c>
      <c r="I80">
        <v>0.84299999999999997</v>
      </c>
      <c r="J80">
        <v>0</v>
      </c>
      <c r="K80">
        <v>5.7184107064443399</v>
      </c>
      <c r="L80">
        <v>26.3827097694953</v>
      </c>
      <c r="M80">
        <v>3.1540842251768102</v>
      </c>
      <c r="N80">
        <v>2.5090650800774199</v>
      </c>
      <c r="O80">
        <v>476.15369469229103</v>
      </c>
      <c r="P80">
        <v>23.051377598672499</v>
      </c>
      <c r="Q80">
        <v>507.01818598568502</v>
      </c>
    </row>
    <row r="81" spans="1:17" x14ac:dyDescent="0.3">
      <c r="A81" s="21">
        <v>45530.041666666701</v>
      </c>
      <c r="B81">
        <v>18.598800000000001</v>
      </c>
      <c r="C81">
        <v>47.270899999999997</v>
      </c>
      <c r="D81">
        <v>949</v>
      </c>
      <c r="E81">
        <v>0</v>
      </c>
      <c r="F81">
        <v>11.58</v>
      </c>
      <c r="G81">
        <v>87</v>
      </c>
      <c r="H81">
        <v>45</v>
      </c>
      <c r="I81">
        <v>0.9</v>
      </c>
      <c r="J81">
        <v>0</v>
      </c>
      <c r="K81">
        <v>2.8065043518693802</v>
      </c>
      <c r="L81">
        <v>28.897405097964501</v>
      </c>
      <c r="M81">
        <v>2.98080778950112</v>
      </c>
      <c r="N81">
        <v>2.19665753916625</v>
      </c>
      <c r="O81">
        <v>497.87546347875099</v>
      </c>
      <c r="P81">
        <v>21.0554303489576</v>
      </c>
      <c r="Q81">
        <v>514.60392045428102</v>
      </c>
    </row>
    <row r="82" spans="1:17" x14ac:dyDescent="0.3">
      <c r="A82" s="21">
        <v>45530.083333333299</v>
      </c>
      <c r="B82">
        <v>27.599799999999998</v>
      </c>
      <c r="C82">
        <v>59.195900000000002</v>
      </c>
      <c r="D82">
        <v>949</v>
      </c>
      <c r="E82">
        <v>0</v>
      </c>
      <c r="F82">
        <v>10.94</v>
      </c>
      <c r="G82">
        <v>88.3</v>
      </c>
      <c r="H82">
        <v>96</v>
      </c>
      <c r="I82">
        <v>0.90600000000000003</v>
      </c>
      <c r="J82">
        <v>0</v>
      </c>
      <c r="K82">
        <v>4.8767574862456797</v>
      </c>
      <c r="L82">
        <v>41.758619940767304</v>
      </c>
      <c r="M82">
        <v>2.6243025231139598</v>
      </c>
      <c r="N82">
        <v>3.5621989134395502</v>
      </c>
      <c r="O82">
        <v>573.60049101990205</v>
      </c>
      <c r="P82">
        <v>18.9521776757292</v>
      </c>
      <c r="Q82">
        <v>522.66858172384002</v>
      </c>
    </row>
    <row r="83" spans="1:17" x14ac:dyDescent="0.3">
      <c r="A83" s="21">
        <v>45530.125</v>
      </c>
      <c r="B83">
        <v>22.568999999999999</v>
      </c>
      <c r="C83">
        <v>51.699199999999998</v>
      </c>
      <c r="D83">
        <v>949</v>
      </c>
      <c r="E83">
        <v>0</v>
      </c>
      <c r="F83">
        <v>10.85</v>
      </c>
      <c r="G83">
        <v>89.5</v>
      </c>
      <c r="H83">
        <v>114</v>
      </c>
      <c r="I83">
        <v>0.98899999999999999</v>
      </c>
      <c r="J83">
        <v>0</v>
      </c>
      <c r="K83">
        <v>2.83526529590638</v>
      </c>
      <c r="L83">
        <v>31.6941775249662</v>
      </c>
      <c r="M83">
        <v>2.84608378933248</v>
      </c>
      <c r="N83">
        <v>2.81525147260166</v>
      </c>
      <c r="O83">
        <v>525.18146236790699</v>
      </c>
      <c r="P83">
        <v>18.140408580500399</v>
      </c>
      <c r="Q83">
        <v>516.49477883041902</v>
      </c>
    </row>
    <row r="84" spans="1:17" x14ac:dyDescent="0.3">
      <c r="A84" s="21">
        <v>45530.166666666701</v>
      </c>
      <c r="B84">
        <v>37.747999999999998</v>
      </c>
      <c r="C84">
        <v>61.441200000000002</v>
      </c>
      <c r="D84">
        <v>949</v>
      </c>
      <c r="E84">
        <v>0</v>
      </c>
      <c r="F84">
        <v>9.9600000000000009</v>
      </c>
      <c r="G84">
        <v>90.8</v>
      </c>
      <c r="H84">
        <v>58</v>
      </c>
      <c r="I84">
        <v>1.4490000000000001</v>
      </c>
      <c r="J84">
        <v>0</v>
      </c>
      <c r="K84">
        <v>2.5857580342761799</v>
      </c>
      <c r="L84">
        <v>35.644723900932597</v>
      </c>
      <c r="M84">
        <v>2.5424825739990902</v>
      </c>
      <c r="N84">
        <v>2.9753028805198398</v>
      </c>
      <c r="O84">
        <v>556.67477500363395</v>
      </c>
      <c r="P84">
        <v>15.672410575048501</v>
      </c>
      <c r="Q84">
        <v>523.89300198389401</v>
      </c>
    </row>
    <row r="85" spans="1:17" x14ac:dyDescent="0.3">
      <c r="A85" s="21">
        <v>45530.208333333299</v>
      </c>
      <c r="B85">
        <v>32.996699999999997</v>
      </c>
      <c r="C85">
        <v>46.651899999999998</v>
      </c>
      <c r="D85">
        <v>948</v>
      </c>
      <c r="E85">
        <v>0</v>
      </c>
      <c r="F85">
        <v>8.76</v>
      </c>
      <c r="G85">
        <v>93</v>
      </c>
      <c r="H85">
        <v>79</v>
      </c>
      <c r="I85">
        <v>1.0920000000000001</v>
      </c>
      <c r="J85">
        <v>0</v>
      </c>
      <c r="K85">
        <v>4.3848172769092502</v>
      </c>
      <c r="L85">
        <v>38.097391607654899</v>
      </c>
      <c r="M85">
        <v>2.5767046700450398</v>
      </c>
      <c r="N85">
        <v>2.8908931130894202</v>
      </c>
      <c r="O85">
        <v>584.95136681307099</v>
      </c>
      <c r="P85">
        <v>13.030701423496</v>
      </c>
      <c r="Q85">
        <v>541.71147225390803</v>
      </c>
    </row>
    <row r="86" spans="1:17" x14ac:dyDescent="0.3">
      <c r="A86" s="21">
        <v>45530.25</v>
      </c>
      <c r="B86">
        <v>33.506</v>
      </c>
      <c r="C86">
        <v>65.076300000000003</v>
      </c>
      <c r="D86">
        <v>948</v>
      </c>
      <c r="E86">
        <v>0</v>
      </c>
      <c r="F86">
        <v>8.64</v>
      </c>
      <c r="G86">
        <v>92</v>
      </c>
      <c r="H86">
        <v>68</v>
      </c>
      <c r="I86">
        <v>0.34399999999999997</v>
      </c>
      <c r="J86">
        <v>0</v>
      </c>
      <c r="K86">
        <v>17.2189070780924</v>
      </c>
      <c r="L86">
        <v>43.002896289927897</v>
      </c>
      <c r="M86">
        <v>3.4057802956318501</v>
      </c>
      <c r="N86">
        <v>2.78624545532975</v>
      </c>
      <c r="O86">
        <v>710.55039630082399</v>
      </c>
      <c r="P86">
        <v>11.0656065311167</v>
      </c>
      <c r="Q86">
        <v>565.13498495121098</v>
      </c>
    </row>
    <row r="87" spans="1:17" x14ac:dyDescent="0.3">
      <c r="A87" s="21">
        <v>45530.291666666701</v>
      </c>
      <c r="B87">
        <v>26.057700000000001</v>
      </c>
      <c r="C87">
        <v>63.555</v>
      </c>
      <c r="D87">
        <v>949</v>
      </c>
      <c r="E87">
        <v>0</v>
      </c>
      <c r="F87">
        <v>9.48</v>
      </c>
      <c r="G87">
        <v>83.5</v>
      </c>
      <c r="H87">
        <v>46</v>
      </c>
      <c r="I87">
        <v>0.83899999999999997</v>
      </c>
      <c r="J87">
        <v>7.6999999999999999E-2</v>
      </c>
      <c r="K87">
        <v>24.5403006466886</v>
      </c>
      <c r="L87">
        <v>43.638124587229797</v>
      </c>
      <c r="M87">
        <v>2.9980385281696602</v>
      </c>
      <c r="N87">
        <v>3.0250135484143001</v>
      </c>
      <c r="O87">
        <v>675.32403397170697</v>
      </c>
      <c r="P87">
        <v>10.0926396635138</v>
      </c>
      <c r="Q87">
        <v>575.03896045601095</v>
      </c>
    </row>
    <row r="88" spans="1:17" x14ac:dyDescent="0.3">
      <c r="A88" s="21">
        <v>45530.333333333299</v>
      </c>
      <c r="B88">
        <v>109.85</v>
      </c>
      <c r="C88">
        <v>165.16</v>
      </c>
      <c r="D88">
        <v>949</v>
      </c>
      <c r="E88">
        <v>0</v>
      </c>
      <c r="F88">
        <v>13.01</v>
      </c>
      <c r="G88">
        <v>60.49</v>
      </c>
      <c r="H88">
        <v>245</v>
      </c>
      <c r="I88">
        <v>0.96899999999999997</v>
      </c>
      <c r="J88">
        <v>0.33600000000000002</v>
      </c>
      <c r="K88">
        <v>68.870598888563805</v>
      </c>
      <c r="L88">
        <v>70.977391313076595</v>
      </c>
      <c r="M88">
        <v>5.17046041183771</v>
      </c>
      <c r="N88">
        <v>2.0561027783652599</v>
      </c>
      <c r="O88">
        <v>1165.6562178338199</v>
      </c>
      <c r="P88">
        <v>8.3101656590980308</v>
      </c>
      <c r="Q88">
        <v>661.226775848702</v>
      </c>
    </row>
    <row r="89" spans="1:17" x14ac:dyDescent="0.3">
      <c r="A89" s="21">
        <v>45530.375</v>
      </c>
      <c r="B89">
        <v>68.270600000000002</v>
      </c>
      <c r="C89">
        <v>156.29400000000001</v>
      </c>
      <c r="D89">
        <v>949</v>
      </c>
      <c r="E89">
        <v>0</v>
      </c>
      <c r="F89">
        <v>14.13</v>
      </c>
      <c r="G89">
        <v>64.97</v>
      </c>
      <c r="H89">
        <v>230</v>
      </c>
      <c r="I89">
        <v>1.534</v>
      </c>
      <c r="J89">
        <v>0.57799999999999996</v>
      </c>
      <c r="K89">
        <v>70.760411017051396</v>
      </c>
      <c r="L89">
        <v>73.990056726746801</v>
      </c>
      <c r="M89">
        <v>5.8503661358614298</v>
      </c>
      <c r="N89">
        <v>3.1962045042280001</v>
      </c>
      <c r="O89">
        <v>1115.8315700104599</v>
      </c>
      <c r="P89">
        <v>7.7313883371304</v>
      </c>
      <c r="Q89">
        <v>738.47128916516601</v>
      </c>
    </row>
    <row r="90" spans="1:17" x14ac:dyDescent="0.3">
      <c r="A90" s="21">
        <v>45530.416666666701</v>
      </c>
      <c r="B90">
        <v>42.1693</v>
      </c>
      <c r="C90">
        <v>92.980099999999993</v>
      </c>
      <c r="D90">
        <v>949</v>
      </c>
      <c r="E90">
        <v>0</v>
      </c>
      <c r="F90">
        <v>15.32</v>
      </c>
      <c r="G90">
        <v>63.59</v>
      </c>
      <c r="H90">
        <v>237</v>
      </c>
      <c r="I90">
        <v>1.7430000000000001</v>
      </c>
      <c r="J90">
        <v>0.76800000000000002</v>
      </c>
      <c r="K90">
        <v>22.317135854972602</v>
      </c>
      <c r="L90">
        <v>46.512252868762999</v>
      </c>
      <c r="M90">
        <v>3.9460460601495</v>
      </c>
      <c r="N90">
        <v>3.8687127348262602</v>
      </c>
      <c r="O90">
        <v>661.37582587346196</v>
      </c>
      <c r="P90">
        <v>10.7701896602014</v>
      </c>
      <c r="Q90">
        <v>749.44320602186099</v>
      </c>
    </row>
    <row r="91" spans="1:17" x14ac:dyDescent="0.3">
      <c r="A91" s="21">
        <v>45530.458333333299</v>
      </c>
      <c r="B91">
        <v>21.733499999999999</v>
      </c>
      <c r="C91">
        <v>57.017099999999999</v>
      </c>
      <c r="D91">
        <v>949</v>
      </c>
      <c r="E91">
        <v>0</v>
      </c>
      <c r="F91">
        <v>16.170000000000002</v>
      </c>
      <c r="G91">
        <v>59.44</v>
      </c>
      <c r="H91">
        <v>234</v>
      </c>
      <c r="I91">
        <v>1.6619999999999999</v>
      </c>
      <c r="J91">
        <v>0.88300000000000001</v>
      </c>
      <c r="K91">
        <v>9.6709784477713505</v>
      </c>
      <c r="L91">
        <v>24.0622786329678</v>
      </c>
      <c r="M91">
        <v>3.9851799250507498</v>
      </c>
      <c r="N91">
        <v>1.32359160640795</v>
      </c>
      <c r="O91">
        <v>472.31575317315998</v>
      </c>
      <c r="P91">
        <v>14.675072834727301</v>
      </c>
      <c r="Q91">
        <v>742.83499237251795</v>
      </c>
    </row>
    <row r="92" spans="1:17" x14ac:dyDescent="0.3">
      <c r="A92" s="21">
        <v>45530.5</v>
      </c>
      <c r="B92">
        <v>19.961500000000001</v>
      </c>
      <c r="C92">
        <v>59.331099999999999</v>
      </c>
      <c r="D92">
        <v>948</v>
      </c>
      <c r="E92">
        <v>0</v>
      </c>
      <c r="F92">
        <v>17.75</v>
      </c>
      <c r="G92">
        <v>54.08</v>
      </c>
      <c r="H92">
        <v>156</v>
      </c>
      <c r="I92">
        <v>1.5489999999999999</v>
      </c>
      <c r="J92">
        <v>0.92200000000000004</v>
      </c>
      <c r="K92">
        <v>9.4265300504765808</v>
      </c>
      <c r="L92">
        <v>23.0269176332203</v>
      </c>
      <c r="M92">
        <v>2.65303351615148</v>
      </c>
      <c r="N92">
        <v>1.46786916370951</v>
      </c>
      <c r="O92">
        <v>452.81549248644802</v>
      </c>
      <c r="P92">
        <v>20.057994987789499</v>
      </c>
      <c r="Q92">
        <v>729.85258205786999</v>
      </c>
    </row>
    <row r="93" spans="1:17" x14ac:dyDescent="0.3">
      <c r="A93" s="21">
        <v>45530.541666666701</v>
      </c>
      <c r="B93">
        <v>16.982800000000001</v>
      </c>
      <c r="C93">
        <v>60.1693</v>
      </c>
      <c r="D93">
        <v>947</v>
      </c>
      <c r="E93">
        <v>0</v>
      </c>
      <c r="F93">
        <v>19.190000000000001</v>
      </c>
      <c r="G93">
        <v>53.39</v>
      </c>
      <c r="H93">
        <v>264</v>
      </c>
      <c r="I93">
        <v>1.804</v>
      </c>
      <c r="J93">
        <v>0.88800000000000001</v>
      </c>
      <c r="K93">
        <v>8.3762906780962503</v>
      </c>
      <c r="L93">
        <v>24.434481978744401</v>
      </c>
      <c r="M93">
        <v>2.8037442056091799</v>
      </c>
      <c r="N93">
        <v>1.8673783552948799</v>
      </c>
      <c r="O93">
        <v>468.261042848214</v>
      </c>
      <c r="P93">
        <v>25.766384553654799</v>
      </c>
      <c r="Q93">
        <v>715.26629156226204</v>
      </c>
    </row>
    <row r="94" spans="1:17" x14ac:dyDescent="0.3">
      <c r="A94" s="21">
        <v>45530.583333333299</v>
      </c>
      <c r="B94">
        <v>12.737</v>
      </c>
      <c r="C94">
        <v>53.071899999999999</v>
      </c>
      <c r="D94">
        <v>947</v>
      </c>
      <c r="E94">
        <v>0</v>
      </c>
      <c r="F94">
        <v>19.670000000000002</v>
      </c>
      <c r="G94">
        <v>51.49</v>
      </c>
      <c r="H94">
        <v>240</v>
      </c>
      <c r="I94">
        <v>1.702</v>
      </c>
      <c r="J94">
        <v>0.78100000000000003</v>
      </c>
      <c r="K94">
        <v>8.6472551790463896</v>
      </c>
      <c r="L94">
        <v>25.2058024139967</v>
      </c>
      <c r="M94">
        <v>3.8469594913629499</v>
      </c>
      <c r="N94">
        <v>2.3003159437669698</v>
      </c>
      <c r="O94">
        <v>469.51974475710102</v>
      </c>
      <c r="P94">
        <v>32.093018715917601</v>
      </c>
      <c r="Q94">
        <v>685.13746011929697</v>
      </c>
    </row>
    <row r="95" spans="1:17" x14ac:dyDescent="0.3">
      <c r="A95" s="21">
        <v>45530.625</v>
      </c>
      <c r="B95">
        <v>16.001100000000001</v>
      </c>
      <c r="C95">
        <v>52.668100000000003</v>
      </c>
      <c r="D95">
        <v>946</v>
      </c>
      <c r="E95">
        <v>0</v>
      </c>
      <c r="F95">
        <v>19.48</v>
      </c>
      <c r="G95">
        <v>54.54</v>
      </c>
      <c r="H95">
        <v>265</v>
      </c>
      <c r="I95">
        <v>2.1</v>
      </c>
      <c r="J95">
        <v>0.60799999999999998</v>
      </c>
      <c r="K95">
        <v>8.6504862771694508</v>
      </c>
      <c r="L95">
        <v>25.1561126090679</v>
      </c>
      <c r="M95">
        <v>3.9428560556354002</v>
      </c>
      <c r="N95">
        <v>1.16582272598976</v>
      </c>
      <c r="O95">
        <v>446.53549520776897</v>
      </c>
      <c r="P95">
        <v>37.293469110350202</v>
      </c>
      <c r="Q95">
        <v>656.53889277380495</v>
      </c>
    </row>
    <row r="96" spans="1:17" x14ac:dyDescent="0.3">
      <c r="A96" s="21">
        <v>45530.666666666701</v>
      </c>
      <c r="B96">
        <v>9.7541399999999996</v>
      </c>
      <c r="C96">
        <v>45.677399999999999</v>
      </c>
      <c r="D96">
        <v>946</v>
      </c>
      <c r="E96">
        <v>0</v>
      </c>
      <c r="F96">
        <v>18.190000000000001</v>
      </c>
      <c r="G96">
        <v>62.42</v>
      </c>
      <c r="H96">
        <v>211</v>
      </c>
      <c r="I96">
        <v>2.137</v>
      </c>
      <c r="J96">
        <v>0.379</v>
      </c>
      <c r="K96">
        <v>9.1772975671226096</v>
      </c>
      <c r="L96">
        <v>28.071297985286801</v>
      </c>
      <c r="M96">
        <v>3.7093807252498299</v>
      </c>
      <c r="N96">
        <v>2.0102571643622502</v>
      </c>
      <c r="O96">
        <v>475.52480178075399</v>
      </c>
      <c r="P96">
        <v>41.4851201449844</v>
      </c>
      <c r="Q96">
        <v>570.27246576717198</v>
      </c>
    </row>
    <row r="97" spans="1:17" x14ac:dyDescent="0.3">
      <c r="A97" s="21">
        <v>45530.708333333299</v>
      </c>
      <c r="B97">
        <v>9.8578600000000005</v>
      </c>
      <c r="C97">
        <v>43.436399999999999</v>
      </c>
      <c r="D97">
        <v>946</v>
      </c>
      <c r="E97">
        <v>0</v>
      </c>
      <c r="F97">
        <v>16.579999999999998</v>
      </c>
      <c r="G97">
        <v>68.569999999999993</v>
      </c>
      <c r="H97">
        <v>248</v>
      </c>
      <c r="I97">
        <v>1.7509999999999999</v>
      </c>
      <c r="J97">
        <v>0.11</v>
      </c>
      <c r="K97">
        <v>10.976696602534799</v>
      </c>
      <c r="L97">
        <v>33.2264741892972</v>
      </c>
      <c r="M97">
        <v>3.4695961002218398</v>
      </c>
      <c r="N97">
        <v>3.5918054491783602</v>
      </c>
      <c r="O97">
        <v>480.98032182653702</v>
      </c>
      <c r="P97">
        <v>44.192275489594401</v>
      </c>
      <c r="Q97">
        <v>490.91605974418098</v>
      </c>
    </row>
    <row r="98" spans="1:17" x14ac:dyDescent="0.3">
      <c r="A98" s="21">
        <v>45530.75</v>
      </c>
      <c r="B98">
        <v>9.5873699999999999</v>
      </c>
      <c r="C98">
        <v>42.979199999999999</v>
      </c>
      <c r="D98">
        <v>947</v>
      </c>
      <c r="E98">
        <v>0</v>
      </c>
      <c r="F98">
        <v>14.75</v>
      </c>
      <c r="G98">
        <v>77.25</v>
      </c>
      <c r="H98">
        <v>263</v>
      </c>
      <c r="I98">
        <v>1.1000000000000001</v>
      </c>
      <c r="J98">
        <v>1E-3</v>
      </c>
      <c r="K98">
        <v>8.4689866389040596</v>
      </c>
      <c r="L98">
        <v>43.032518334879803</v>
      </c>
      <c r="M98">
        <v>2.8981557677802399</v>
      </c>
      <c r="N98">
        <v>2.65466781861767</v>
      </c>
      <c r="O98">
        <v>553.698412192879</v>
      </c>
      <c r="P98">
        <v>43.326709704123701</v>
      </c>
      <c r="Q98">
        <v>477.456383034108</v>
      </c>
    </row>
    <row r="99" spans="1:17" x14ac:dyDescent="0.3">
      <c r="A99" s="21">
        <v>45530.791666666701</v>
      </c>
      <c r="B99">
        <v>8.3042899999999999</v>
      </c>
      <c r="C99">
        <v>39.088799999999999</v>
      </c>
      <c r="D99">
        <v>948</v>
      </c>
      <c r="E99">
        <v>0</v>
      </c>
      <c r="F99">
        <v>12.93</v>
      </c>
      <c r="G99">
        <v>83.9</v>
      </c>
      <c r="H99">
        <v>271</v>
      </c>
      <c r="I99">
        <v>1.353</v>
      </c>
      <c r="J99">
        <v>0</v>
      </c>
      <c r="K99">
        <v>20.788963831899402</v>
      </c>
      <c r="L99">
        <v>52.436812320324101</v>
      </c>
      <c r="M99">
        <v>2.69523167110321</v>
      </c>
      <c r="N99">
        <v>5.1978983588509298</v>
      </c>
      <c r="O99">
        <v>678.26226471044004</v>
      </c>
      <c r="P99">
        <v>39.7804788983631</v>
      </c>
      <c r="Q99">
        <v>503.199696976268</v>
      </c>
    </row>
    <row r="100" spans="1:17" x14ac:dyDescent="0.3">
      <c r="A100" s="21">
        <v>45530.833333333299</v>
      </c>
      <c r="B100">
        <v>13.268599999999999</v>
      </c>
      <c r="C100">
        <v>46.161099999999998</v>
      </c>
      <c r="D100">
        <v>948</v>
      </c>
      <c r="E100">
        <v>0</v>
      </c>
      <c r="F100">
        <v>11.95</v>
      </c>
      <c r="G100">
        <v>85.1</v>
      </c>
      <c r="H100">
        <v>254</v>
      </c>
      <c r="I100">
        <v>0.88600000000000001</v>
      </c>
      <c r="J100">
        <v>0</v>
      </c>
      <c r="K100">
        <v>17.173139321459299</v>
      </c>
      <c r="L100">
        <v>57.331352144053</v>
      </c>
      <c r="M100">
        <v>2.9365562983104199</v>
      </c>
      <c r="N100">
        <v>4.61595695161183</v>
      </c>
      <c r="O100">
        <v>701.27319525911503</v>
      </c>
      <c r="P100">
        <v>35.1209667102152</v>
      </c>
      <c r="Q100">
        <v>534.25690982285096</v>
      </c>
    </row>
    <row r="101" spans="1:17" x14ac:dyDescent="0.3">
      <c r="A101" s="21">
        <v>45530.875</v>
      </c>
      <c r="B101">
        <v>9.4497099999999996</v>
      </c>
      <c r="C101">
        <v>33.921599999999998</v>
      </c>
      <c r="D101">
        <v>948</v>
      </c>
      <c r="E101">
        <v>0</v>
      </c>
      <c r="F101">
        <v>11.54</v>
      </c>
      <c r="G101">
        <v>86.9</v>
      </c>
      <c r="H101">
        <v>215</v>
      </c>
      <c r="I101">
        <v>0.69699999999999995</v>
      </c>
      <c r="J101">
        <v>0</v>
      </c>
      <c r="K101">
        <v>7.75749736017797</v>
      </c>
      <c r="L101">
        <v>51.165565804521599</v>
      </c>
      <c r="M101">
        <v>3.4483686892310401</v>
      </c>
      <c r="N101">
        <v>3.5638513842092898</v>
      </c>
      <c r="O101">
        <v>622.36671619552703</v>
      </c>
      <c r="P101">
        <v>30.3955136022559</v>
      </c>
      <c r="Q101">
        <v>553.52011899126501</v>
      </c>
    </row>
    <row r="102" spans="1:17" x14ac:dyDescent="0.3">
      <c r="A102" s="21">
        <v>45530.916666666701</v>
      </c>
      <c r="B102">
        <v>15.0703</v>
      </c>
      <c r="C102">
        <v>43.237699999999997</v>
      </c>
      <c r="D102">
        <v>948</v>
      </c>
      <c r="E102">
        <v>0</v>
      </c>
      <c r="F102">
        <v>11.6</v>
      </c>
      <c r="G102">
        <v>86.9</v>
      </c>
      <c r="H102">
        <v>258</v>
      </c>
      <c r="I102">
        <v>0.61799999999999999</v>
      </c>
      <c r="J102">
        <v>0</v>
      </c>
      <c r="K102">
        <v>6.3153260308072197</v>
      </c>
      <c r="L102">
        <v>43.0536769384168</v>
      </c>
      <c r="M102">
        <v>2.8463797421322301</v>
      </c>
      <c r="N102">
        <v>3.2459764779520301</v>
      </c>
      <c r="O102">
        <v>564.378484148506</v>
      </c>
      <c r="P102">
        <v>26.056723914142001</v>
      </c>
      <c r="Q102">
        <v>565.37746141519096</v>
      </c>
    </row>
    <row r="103" spans="1:17" x14ac:dyDescent="0.3">
      <c r="A103" s="21">
        <v>45530.958333333299</v>
      </c>
      <c r="B103">
        <v>19.624500000000001</v>
      </c>
      <c r="C103">
        <v>49.641599999999997</v>
      </c>
      <c r="D103">
        <v>948</v>
      </c>
      <c r="E103">
        <v>0</v>
      </c>
      <c r="F103">
        <v>11.65</v>
      </c>
      <c r="G103">
        <v>87</v>
      </c>
      <c r="H103">
        <v>244</v>
      </c>
      <c r="I103">
        <v>0.874</v>
      </c>
      <c r="J103">
        <v>0</v>
      </c>
      <c r="K103">
        <v>5.7577432539834703</v>
      </c>
      <c r="L103">
        <v>50.681118417936801</v>
      </c>
      <c r="M103">
        <v>2.82390566271062</v>
      </c>
      <c r="N103">
        <v>2.6911475738397401</v>
      </c>
      <c r="O103">
        <v>635.95341392929299</v>
      </c>
      <c r="P103">
        <v>21.502580675673901</v>
      </c>
      <c r="Q103">
        <v>589.05470125538102</v>
      </c>
    </row>
    <row r="104" spans="1:17" x14ac:dyDescent="0.3">
      <c r="A104" s="21">
        <v>45531</v>
      </c>
      <c r="B104">
        <v>19.520199999999999</v>
      </c>
      <c r="C104">
        <v>42.324399999999997</v>
      </c>
      <c r="D104">
        <v>948</v>
      </c>
      <c r="E104">
        <v>0</v>
      </c>
      <c r="F104">
        <v>11.23</v>
      </c>
      <c r="G104">
        <v>89.3</v>
      </c>
      <c r="H104">
        <v>16</v>
      </c>
      <c r="I104">
        <v>0.79600000000000004</v>
      </c>
      <c r="J104">
        <v>0</v>
      </c>
      <c r="K104">
        <v>2.9242075891908099</v>
      </c>
      <c r="L104">
        <v>24.995025107472301</v>
      </c>
      <c r="M104">
        <v>2.7623762899275399</v>
      </c>
      <c r="N104">
        <v>1.1973381023310601</v>
      </c>
      <c r="O104">
        <v>477.642334140576</v>
      </c>
      <c r="P104">
        <v>19.383300768789798</v>
      </c>
      <c r="Q104">
        <v>589.31939280035897</v>
      </c>
    </row>
    <row r="105" spans="1:17" x14ac:dyDescent="0.3">
      <c r="A105" s="21">
        <v>45531.041666666701</v>
      </c>
      <c r="B105">
        <v>16.803100000000001</v>
      </c>
      <c r="C105">
        <v>43.003599999999999</v>
      </c>
      <c r="D105">
        <v>947</v>
      </c>
      <c r="E105">
        <v>0</v>
      </c>
      <c r="F105">
        <v>11.23</v>
      </c>
      <c r="G105">
        <v>88</v>
      </c>
      <c r="H105">
        <v>174</v>
      </c>
      <c r="I105">
        <v>1.048</v>
      </c>
      <c r="J105">
        <v>0</v>
      </c>
      <c r="K105">
        <v>2.7402913741211399</v>
      </c>
      <c r="L105">
        <v>28.796069492757599</v>
      </c>
      <c r="M105">
        <v>2.4408047158313799</v>
      </c>
      <c r="N105">
        <v>2.3118121801254299</v>
      </c>
      <c r="O105">
        <v>513.42315740881497</v>
      </c>
      <c r="P105">
        <v>17.586613610575601</v>
      </c>
      <c r="Q105">
        <v>593.37474724814399</v>
      </c>
    </row>
    <row r="106" spans="1:17" x14ac:dyDescent="0.3">
      <c r="A106" s="21">
        <v>45531.083333333299</v>
      </c>
      <c r="B106">
        <v>0</v>
      </c>
      <c r="C106">
        <v>15.720800000000001</v>
      </c>
      <c r="D106">
        <v>946</v>
      </c>
      <c r="E106">
        <v>0</v>
      </c>
      <c r="F106">
        <v>10.96</v>
      </c>
      <c r="G106">
        <v>88.1</v>
      </c>
      <c r="H106">
        <v>50</v>
      </c>
      <c r="I106">
        <v>0.94699999999999995</v>
      </c>
      <c r="J106">
        <v>0</v>
      </c>
      <c r="K106">
        <v>1.7356774624809099</v>
      </c>
      <c r="L106">
        <v>17.742491513452201</v>
      </c>
      <c r="M106">
        <v>2.7392553048286099</v>
      </c>
      <c r="N106">
        <v>1.12037183793032</v>
      </c>
      <c r="O106">
        <v>450.32969362926599</v>
      </c>
      <c r="P106">
        <v>17.967982448511801</v>
      </c>
      <c r="Q106">
        <v>580.45365742769195</v>
      </c>
    </row>
    <row r="107" spans="1:17" x14ac:dyDescent="0.3">
      <c r="A107" s="21">
        <v>45531.125</v>
      </c>
      <c r="B107">
        <v>31.116299999999999</v>
      </c>
      <c r="C107">
        <v>56.543300000000002</v>
      </c>
      <c r="D107">
        <v>946</v>
      </c>
      <c r="E107">
        <v>0</v>
      </c>
      <c r="F107">
        <v>11.1</v>
      </c>
      <c r="G107">
        <v>88.1</v>
      </c>
      <c r="H107">
        <v>131</v>
      </c>
      <c r="I107">
        <v>0.95499999999999996</v>
      </c>
      <c r="J107">
        <v>0</v>
      </c>
      <c r="K107">
        <v>2.0338928536375498</v>
      </c>
      <c r="L107">
        <v>36.393738466145003</v>
      </c>
      <c r="M107">
        <v>2.8882845633355401</v>
      </c>
      <c r="N107">
        <v>2.2697368746409001</v>
      </c>
      <c r="O107">
        <v>573.53075398728595</v>
      </c>
      <c r="P107">
        <v>17.3376230559658</v>
      </c>
      <c r="Q107">
        <v>567.362218587298</v>
      </c>
    </row>
    <row r="108" spans="1:17" x14ac:dyDescent="0.3">
      <c r="A108" s="21">
        <v>45531.166666666701</v>
      </c>
      <c r="B108">
        <v>40.013300000000001</v>
      </c>
      <c r="C108">
        <v>59.428100000000001</v>
      </c>
      <c r="D108">
        <v>945</v>
      </c>
      <c r="E108">
        <v>0</v>
      </c>
      <c r="F108">
        <v>10.73</v>
      </c>
      <c r="G108">
        <v>86.2</v>
      </c>
      <c r="H108">
        <v>154</v>
      </c>
      <c r="I108">
        <v>0.82499999999999996</v>
      </c>
      <c r="J108">
        <v>0</v>
      </c>
      <c r="K108">
        <v>2.4663214857748401</v>
      </c>
      <c r="L108">
        <v>45.074257749440697</v>
      </c>
      <c r="M108">
        <v>2.8663264370250001</v>
      </c>
      <c r="N108">
        <v>2.65838796782106</v>
      </c>
      <c r="O108">
        <v>630.00549775830905</v>
      </c>
      <c r="P108">
        <v>16.255594570720401</v>
      </c>
      <c r="Q108">
        <v>558.453756399697</v>
      </c>
    </row>
    <row r="109" spans="1:17" x14ac:dyDescent="0.3">
      <c r="A109" s="21">
        <v>45531.208333333299</v>
      </c>
      <c r="B109">
        <v>29.189499999999999</v>
      </c>
      <c r="C109">
        <v>47.2468</v>
      </c>
      <c r="D109">
        <v>945</v>
      </c>
      <c r="E109">
        <v>0</v>
      </c>
      <c r="F109">
        <v>10.64</v>
      </c>
      <c r="G109">
        <v>87</v>
      </c>
      <c r="H109">
        <v>14</v>
      </c>
      <c r="I109">
        <v>0.69099999999999995</v>
      </c>
      <c r="J109">
        <v>0</v>
      </c>
      <c r="K109">
        <v>7.5119449430233898</v>
      </c>
      <c r="L109">
        <v>46.189701712620099</v>
      </c>
      <c r="M109">
        <v>3.24715221401804</v>
      </c>
      <c r="N109">
        <v>2.8138484050931201</v>
      </c>
      <c r="O109">
        <v>686.33527094921396</v>
      </c>
      <c r="P109">
        <v>14.7287986640077</v>
      </c>
      <c r="Q109">
        <v>566.44982574390804</v>
      </c>
    </row>
    <row r="110" spans="1:17" x14ac:dyDescent="0.3">
      <c r="A110" s="21">
        <v>45531.25</v>
      </c>
      <c r="B110">
        <v>31.299399999999999</v>
      </c>
      <c r="C110">
        <v>53.186100000000003</v>
      </c>
      <c r="D110">
        <v>945</v>
      </c>
      <c r="E110">
        <v>0</v>
      </c>
      <c r="F110">
        <v>10.54</v>
      </c>
      <c r="G110">
        <v>91.5</v>
      </c>
      <c r="H110">
        <v>217</v>
      </c>
      <c r="I110">
        <v>1.1870000000000001</v>
      </c>
      <c r="J110">
        <v>0</v>
      </c>
      <c r="K110">
        <v>13.8588103678482</v>
      </c>
      <c r="L110">
        <v>45.1198662948429</v>
      </c>
      <c r="M110">
        <v>3.3212006521356101</v>
      </c>
      <c r="N110">
        <v>2.7885667169675199</v>
      </c>
      <c r="O110">
        <v>686.08815680079897</v>
      </c>
      <c r="P110">
        <v>13.1724474081905</v>
      </c>
      <c r="Q110">
        <v>581.66353482544503</v>
      </c>
    </row>
    <row r="111" spans="1:17" x14ac:dyDescent="0.3">
      <c r="A111" s="21">
        <v>45531.291666666701</v>
      </c>
      <c r="B111">
        <v>15.3645</v>
      </c>
      <c r="C111">
        <v>40.336500000000001</v>
      </c>
      <c r="D111">
        <v>947</v>
      </c>
      <c r="E111">
        <v>0</v>
      </c>
      <c r="F111">
        <v>10.220000000000001</v>
      </c>
      <c r="G111">
        <v>91.9</v>
      </c>
      <c r="H111">
        <v>95</v>
      </c>
      <c r="I111">
        <v>0.95299999999999996</v>
      </c>
      <c r="J111">
        <v>7.0000000000000001E-3</v>
      </c>
      <c r="K111">
        <v>4.3837279773142299</v>
      </c>
      <c r="L111">
        <v>24.9567515446297</v>
      </c>
      <c r="M111">
        <v>2.7246305222286602</v>
      </c>
      <c r="N111">
        <v>3.1015385501735802</v>
      </c>
      <c r="O111">
        <v>488.40542637312598</v>
      </c>
      <c r="P111">
        <v>14.858264510310599</v>
      </c>
      <c r="Q111">
        <v>563.22003638092394</v>
      </c>
    </row>
    <row r="112" spans="1:17" x14ac:dyDescent="0.3">
      <c r="A112" s="21">
        <v>45531.333333333299</v>
      </c>
      <c r="B112">
        <v>26.072099999999999</v>
      </c>
      <c r="C112">
        <v>66.949399999999997</v>
      </c>
      <c r="D112">
        <v>948</v>
      </c>
      <c r="E112">
        <v>0</v>
      </c>
      <c r="F112">
        <v>10.68</v>
      </c>
      <c r="G112">
        <v>84.6</v>
      </c>
      <c r="H112">
        <v>60</v>
      </c>
      <c r="I112">
        <v>1.024</v>
      </c>
      <c r="J112">
        <v>0.191</v>
      </c>
      <c r="K112">
        <v>19.726614588345601</v>
      </c>
      <c r="L112">
        <v>36.376811583315302</v>
      </c>
      <c r="M112">
        <v>2.9074769714466502</v>
      </c>
      <c r="N112">
        <v>2.84061954621437</v>
      </c>
      <c r="O112">
        <v>628.40429426558899</v>
      </c>
      <c r="P112">
        <v>14.090521435892001</v>
      </c>
      <c r="Q112">
        <v>582.06528139654995</v>
      </c>
    </row>
    <row r="113" spans="1:17" x14ac:dyDescent="0.3">
      <c r="A113" s="21">
        <v>45531.375</v>
      </c>
      <c r="B113">
        <v>29.813700000000001</v>
      </c>
      <c r="C113">
        <v>79.830799999999996</v>
      </c>
      <c r="D113">
        <v>948</v>
      </c>
      <c r="E113">
        <v>0</v>
      </c>
      <c r="F113">
        <v>12.71</v>
      </c>
      <c r="G113">
        <v>78</v>
      </c>
      <c r="H113">
        <v>240</v>
      </c>
      <c r="I113">
        <v>1.609</v>
      </c>
      <c r="J113">
        <v>0.55600000000000005</v>
      </c>
      <c r="K113">
        <v>42.856002387961198</v>
      </c>
      <c r="L113">
        <v>54.975374553583201</v>
      </c>
      <c r="M113">
        <v>2.9014479152960302</v>
      </c>
      <c r="N113">
        <v>3.09253773974143</v>
      </c>
      <c r="O113">
        <v>946.41775917353505</v>
      </c>
      <c r="P113">
        <v>13.8030319664083</v>
      </c>
      <c r="Q113">
        <v>636.18960661714004</v>
      </c>
    </row>
    <row r="114" spans="1:17" x14ac:dyDescent="0.3">
      <c r="A114" s="21">
        <v>45531.416666666701</v>
      </c>
      <c r="B114">
        <v>19.525500000000001</v>
      </c>
      <c r="C114">
        <v>55.968899999999998</v>
      </c>
      <c r="D114">
        <v>948</v>
      </c>
      <c r="E114">
        <v>0</v>
      </c>
      <c r="F114">
        <v>13.4</v>
      </c>
      <c r="G114">
        <v>71.53</v>
      </c>
      <c r="H114">
        <v>283</v>
      </c>
      <c r="I114">
        <v>1.371</v>
      </c>
      <c r="J114">
        <v>0.73</v>
      </c>
      <c r="K114">
        <v>13.2465577542549</v>
      </c>
      <c r="L114">
        <v>26.947070850683701</v>
      </c>
      <c r="M114">
        <v>2.6257141917782398</v>
      </c>
      <c r="N114">
        <v>1.41670805562002</v>
      </c>
      <c r="O114">
        <v>535.45124238944197</v>
      </c>
      <c r="P114">
        <v>14.455001867325</v>
      </c>
      <c r="Q114">
        <v>646.82980021216201</v>
      </c>
    </row>
    <row r="115" spans="1:17" x14ac:dyDescent="0.3">
      <c r="A115" s="21">
        <v>45531.458333333299</v>
      </c>
      <c r="B115">
        <v>21.479399999999998</v>
      </c>
      <c r="C115">
        <v>59.537700000000001</v>
      </c>
      <c r="D115">
        <v>948</v>
      </c>
      <c r="E115">
        <v>0</v>
      </c>
      <c r="F115">
        <v>15.12</v>
      </c>
      <c r="G115">
        <v>62.83</v>
      </c>
      <c r="H115">
        <v>250</v>
      </c>
      <c r="I115">
        <v>1.3</v>
      </c>
      <c r="J115">
        <v>0.85499999999999998</v>
      </c>
      <c r="K115">
        <v>9.0046104607160302</v>
      </c>
      <c r="L115">
        <v>24.781802806761402</v>
      </c>
      <c r="M115">
        <v>2.5904913562209302</v>
      </c>
      <c r="N115">
        <v>2.5710341272570298</v>
      </c>
      <c r="O115">
        <v>515.41083460445498</v>
      </c>
      <c r="P115">
        <v>18.2043169018302</v>
      </c>
      <c r="Q115">
        <v>639.56481028930898</v>
      </c>
    </row>
    <row r="116" spans="1:17" x14ac:dyDescent="0.3">
      <c r="A116" s="21">
        <v>45531.5</v>
      </c>
      <c r="B116">
        <v>24.743099999999998</v>
      </c>
      <c r="C116">
        <v>79.168800000000005</v>
      </c>
      <c r="D116">
        <v>947</v>
      </c>
      <c r="E116">
        <v>0</v>
      </c>
      <c r="F116">
        <v>17.28</v>
      </c>
      <c r="G116">
        <v>57.34</v>
      </c>
      <c r="H116">
        <v>249</v>
      </c>
      <c r="I116">
        <v>1.6619999999999999</v>
      </c>
      <c r="J116">
        <v>0.89300000000000002</v>
      </c>
      <c r="K116">
        <v>10.923080491386999</v>
      </c>
      <c r="L116">
        <v>31.068353051458601</v>
      </c>
      <c r="M116">
        <v>3.3437952079181699</v>
      </c>
      <c r="N116">
        <v>2.1064390443841901</v>
      </c>
      <c r="O116">
        <v>559.178781066375</v>
      </c>
      <c r="P116">
        <v>23.633311434308599</v>
      </c>
      <c r="Q116">
        <v>630.711470702817</v>
      </c>
    </row>
    <row r="117" spans="1:17" x14ac:dyDescent="0.3">
      <c r="A117" s="21">
        <v>45531.541666666701</v>
      </c>
      <c r="B117">
        <v>19.6098</v>
      </c>
      <c r="C117">
        <v>64.587599999999995</v>
      </c>
      <c r="D117">
        <v>946</v>
      </c>
      <c r="E117">
        <v>0</v>
      </c>
      <c r="F117">
        <v>18.079999999999998</v>
      </c>
      <c r="G117">
        <v>54.42</v>
      </c>
      <c r="H117">
        <v>231</v>
      </c>
      <c r="I117">
        <v>1.851</v>
      </c>
      <c r="J117">
        <v>0.86</v>
      </c>
      <c r="K117">
        <v>8.0534360170459305</v>
      </c>
      <c r="L117">
        <v>25.397696842342299</v>
      </c>
      <c r="M117">
        <v>3.5505038337601298</v>
      </c>
      <c r="N117">
        <v>1.60042212043746</v>
      </c>
      <c r="O117">
        <v>511.86294875628602</v>
      </c>
      <c r="P117">
        <v>30.0903483822533</v>
      </c>
      <c r="Q117">
        <v>608.902430428701</v>
      </c>
    </row>
    <row r="118" spans="1:17" x14ac:dyDescent="0.3">
      <c r="A118" s="21">
        <v>45531.583333333299</v>
      </c>
      <c r="B118">
        <v>14.0883</v>
      </c>
      <c r="C118">
        <v>57.509099999999997</v>
      </c>
      <c r="D118">
        <v>945</v>
      </c>
      <c r="E118">
        <v>0</v>
      </c>
      <c r="F118">
        <v>19.329999999999998</v>
      </c>
      <c r="G118">
        <v>52.17</v>
      </c>
      <c r="H118">
        <v>237</v>
      </c>
      <c r="I118">
        <v>1.752</v>
      </c>
      <c r="J118">
        <v>0.75600000000000001</v>
      </c>
      <c r="K118">
        <v>8.1215270552445897</v>
      </c>
      <c r="L118">
        <v>26.517880332713901</v>
      </c>
      <c r="M118">
        <v>3.26693914677998</v>
      </c>
      <c r="N118">
        <v>0.89059438408347003</v>
      </c>
      <c r="O118">
        <v>527.07088935996103</v>
      </c>
      <c r="P118">
        <v>35.950085826102303</v>
      </c>
      <c r="Q118">
        <v>589.02527199859605</v>
      </c>
    </row>
    <row r="119" spans="1:17" x14ac:dyDescent="0.3">
      <c r="A119" s="21">
        <v>45531.625</v>
      </c>
      <c r="B119">
        <v>11.3764</v>
      </c>
      <c r="C119">
        <v>50.394599999999997</v>
      </c>
      <c r="D119">
        <v>945</v>
      </c>
      <c r="E119">
        <v>0</v>
      </c>
      <c r="F119">
        <v>19.77</v>
      </c>
      <c r="G119">
        <v>54.07</v>
      </c>
      <c r="H119">
        <v>227</v>
      </c>
      <c r="I119">
        <v>2.0009999999999999</v>
      </c>
      <c r="J119">
        <v>0.58799999999999997</v>
      </c>
      <c r="K119">
        <v>8.3784373833792305</v>
      </c>
      <c r="L119">
        <v>24.422727199001599</v>
      </c>
      <c r="M119">
        <v>2.8871583712656999</v>
      </c>
      <c r="N119">
        <v>1.30743208639077</v>
      </c>
      <c r="O119">
        <v>504.79191137693499</v>
      </c>
      <c r="P119">
        <v>38.9506980210571</v>
      </c>
      <c r="Q119">
        <v>591.07358262407195</v>
      </c>
    </row>
    <row r="120" spans="1:17" x14ac:dyDescent="0.3">
      <c r="A120" s="21">
        <v>45531.666666666701</v>
      </c>
      <c r="B120">
        <v>9.0677000000000003</v>
      </c>
      <c r="C120">
        <v>44.643999999999998</v>
      </c>
      <c r="D120">
        <v>945</v>
      </c>
      <c r="E120">
        <v>0</v>
      </c>
      <c r="F120">
        <v>17.84</v>
      </c>
      <c r="G120">
        <v>64.66</v>
      </c>
      <c r="H120">
        <v>216</v>
      </c>
      <c r="I120">
        <v>2.242</v>
      </c>
      <c r="J120">
        <v>0.36299999999999999</v>
      </c>
      <c r="K120">
        <v>8.9323891615529192</v>
      </c>
      <c r="L120">
        <v>25.6246111104976</v>
      </c>
      <c r="M120">
        <v>3.2827608358355498</v>
      </c>
      <c r="N120">
        <v>2.2207131107004701</v>
      </c>
      <c r="O120">
        <v>506.09824974816797</v>
      </c>
      <c r="P120">
        <v>41.493472614073298</v>
      </c>
      <c r="Q120">
        <v>575.78532705939494</v>
      </c>
    </row>
    <row r="121" spans="1:17" x14ac:dyDescent="0.3">
      <c r="A121" s="21">
        <v>45531.708333333299</v>
      </c>
      <c r="B121">
        <v>8.3710500000000003</v>
      </c>
      <c r="C121">
        <v>38.146799999999999</v>
      </c>
      <c r="D121">
        <v>945</v>
      </c>
      <c r="E121">
        <v>0</v>
      </c>
      <c r="F121">
        <v>16.14</v>
      </c>
      <c r="G121">
        <v>71.42</v>
      </c>
      <c r="H121">
        <v>233</v>
      </c>
      <c r="I121">
        <v>1.877</v>
      </c>
      <c r="J121">
        <v>0.114</v>
      </c>
      <c r="K121">
        <v>10.258828542396399</v>
      </c>
      <c r="L121">
        <v>30.3478696876379</v>
      </c>
      <c r="M121">
        <v>2.68190069985791</v>
      </c>
      <c r="N121">
        <v>1.4448725110496601</v>
      </c>
      <c r="O121">
        <v>524.26537655357799</v>
      </c>
      <c r="P121">
        <v>43.412248131577201</v>
      </c>
      <c r="Q121">
        <v>523.01627923189994</v>
      </c>
    </row>
    <row r="122" spans="1:17" x14ac:dyDescent="0.3">
      <c r="A122" s="21">
        <v>45531.75</v>
      </c>
      <c r="B122">
        <v>8.7504000000000008</v>
      </c>
      <c r="C122">
        <v>38.611699999999999</v>
      </c>
      <c r="D122">
        <v>946</v>
      </c>
      <c r="E122">
        <v>0</v>
      </c>
      <c r="F122">
        <v>14.11</v>
      </c>
      <c r="G122">
        <v>80.900000000000006</v>
      </c>
      <c r="H122">
        <v>231</v>
      </c>
      <c r="I122">
        <v>1.5649999999999999</v>
      </c>
      <c r="J122">
        <v>1E-3</v>
      </c>
      <c r="K122">
        <v>13.8037320437306</v>
      </c>
      <c r="L122">
        <v>38.162127530654601</v>
      </c>
      <c r="M122">
        <v>2.5912246905919898</v>
      </c>
      <c r="N122">
        <v>1.3936709968452301</v>
      </c>
      <c r="O122">
        <v>602.24431873015806</v>
      </c>
      <c r="P122">
        <v>42.535357837316198</v>
      </c>
      <c r="Q122">
        <v>531.36541377448998</v>
      </c>
    </row>
    <row r="123" spans="1:17" x14ac:dyDescent="0.3">
      <c r="A123" s="21">
        <v>45531.791666666701</v>
      </c>
      <c r="B123">
        <v>9.88931</v>
      </c>
      <c r="C123">
        <v>41.845799999999997</v>
      </c>
      <c r="D123">
        <v>946</v>
      </c>
      <c r="E123">
        <v>0</v>
      </c>
      <c r="F123">
        <v>12.75</v>
      </c>
      <c r="G123">
        <v>83.4</v>
      </c>
      <c r="H123">
        <v>231</v>
      </c>
      <c r="I123">
        <v>1.046</v>
      </c>
      <c r="J123">
        <v>0</v>
      </c>
      <c r="K123">
        <v>15.963943169662301</v>
      </c>
      <c r="L123">
        <v>46.392824306576003</v>
      </c>
      <c r="M123">
        <v>2.80559063679345</v>
      </c>
      <c r="N123">
        <v>0.88133817913859402</v>
      </c>
      <c r="O123">
        <v>674.41562037607298</v>
      </c>
      <c r="P123">
        <v>39.785098719092296</v>
      </c>
      <c r="Q123">
        <v>551.24101199594202</v>
      </c>
    </row>
    <row r="124" spans="1:17" x14ac:dyDescent="0.3">
      <c r="A124" s="21">
        <v>45531.833333333299</v>
      </c>
      <c r="B124">
        <v>12.930300000000001</v>
      </c>
      <c r="C124">
        <v>47.286999999999999</v>
      </c>
      <c r="D124">
        <v>946</v>
      </c>
      <c r="E124">
        <v>0</v>
      </c>
      <c r="F124">
        <v>12.51</v>
      </c>
      <c r="G124">
        <v>84.2</v>
      </c>
      <c r="H124">
        <v>263</v>
      </c>
      <c r="I124">
        <v>1.1000000000000001</v>
      </c>
      <c r="J124">
        <v>0</v>
      </c>
      <c r="K124">
        <v>17.739624178419401</v>
      </c>
      <c r="L124">
        <v>49.965336966013297</v>
      </c>
      <c r="M124">
        <v>3.3131968312857798</v>
      </c>
      <c r="N124">
        <v>0.93443627277959596</v>
      </c>
      <c r="O124">
        <v>668.21394843452003</v>
      </c>
      <c r="P124">
        <v>35.984134898254197</v>
      </c>
      <c r="Q124">
        <v>564.87040791695995</v>
      </c>
    </row>
    <row r="125" spans="1:17" x14ac:dyDescent="0.3">
      <c r="A125" s="21">
        <v>45531.875</v>
      </c>
      <c r="B125">
        <v>19.305700000000002</v>
      </c>
      <c r="C125">
        <v>54.205300000000001</v>
      </c>
      <c r="D125">
        <v>947</v>
      </c>
      <c r="E125">
        <v>0</v>
      </c>
      <c r="F125">
        <v>12.54</v>
      </c>
      <c r="G125">
        <v>83.4</v>
      </c>
      <c r="H125">
        <v>193</v>
      </c>
      <c r="I125">
        <v>0.82099999999999995</v>
      </c>
      <c r="J125">
        <v>0</v>
      </c>
      <c r="K125">
        <v>20.724746676719999</v>
      </c>
      <c r="L125">
        <v>55.533961686961902</v>
      </c>
      <c r="M125">
        <v>2.7026095386863198</v>
      </c>
      <c r="N125">
        <v>1.75166220866943</v>
      </c>
      <c r="O125">
        <v>738.89764122869099</v>
      </c>
      <c r="P125">
        <v>30.986916390228998</v>
      </c>
      <c r="Q125">
        <v>593.24974447601096</v>
      </c>
    </row>
    <row r="126" spans="1:17" x14ac:dyDescent="0.3">
      <c r="A126" s="21">
        <v>45531.916666666701</v>
      </c>
      <c r="B126">
        <v>12.971399999999999</v>
      </c>
      <c r="C126">
        <v>47.139600000000002</v>
      </c>
      <c r="D126">
        <v>946</v>
      </c>
      <c r="E126">
        <v>0</v>
      </c>
      <c r="F126">
        <v>12.44</v>
      </c>
      <c r="G126">
        <v>84.4</v>
      </c>
      <c r="H126">
        <v>58</v>
      </c>
      <c r="I126">
        <v>0.95</v>
      </c>
      <c r="J126">
        <v>0</v>
      </c>
      <c r="K126">
        <v>17.073151922821701</v>
      </c>
      <c r="L126">
        <v>48.276090482556199</v>
      </c>
      <c r="M126">
        <v>3.14800802610233</v>
      </c>
      <c r="N126">
        <v>2.7096312814547399</v>
      </c>
      <c r="O126">
        <v>688.095873373627</v>
      </c>
      <c r="P126">
        <v>26.471421441247202</v>
      </c>
      <c r="Q126">
        <v>613.37786747771895</v>
      </c>
    </row>
    <row r="127" spans="1:17" x14ac:dyDescent="0.3">
      <c r="A127" s="21">
        <v>45531.958333333299</v>
      </c>
      <c r="B127">
        <v>13.1023</v>
      </c>
      <c r="C127">
        <v>39.172499999999999</v>
      </c>
      <c r="D127">
        <v>946</v>
      </c>
      <c r="E127">
        <v>0</v>
      </c>
      <c r="F127">
        <v>12.24</v>
      </c>
      <c r="G127">
        <v>84.6</v>
      </c>
      <c r="H127">
        <v>181</v>
      </c>
      <c r="I127">
        <v>0.81200000000000006</v>
      </c>
      <c r="J127">
        <v>0</v>
      </c>
      <c r="K127">
        <v>3.0554178961527398</v>
      </c>
      <c r="L127">
        <v>38.999067848343202</v>
      </c>
      <c r="M127">
        <v>2.6983431040775501</v>
      </c>
      <c r="N127">
        <v>2.58144079182633</v>
      </c>
      <c r="O127">
        <v>569.95996599375906</v>
      </c>
      <c r="P127">
        <v>22.635971461953002</v>
      </c>
      <c r="Q127">
        <v>621.52387430482202</v>
      </c>
    </row>
    <row r="128" spans="1:17" x14ac:dyDescent="0.3">
      <c r="A128" s="21">
        <v>45532</v>
      </c>
      <c r="B128">
        <v>14.570399999999999</v>
      </c>
      <c r="C128">
        <v>44.227899999999998</v>
      </c>
      <c r="D128">
        <v>946</v>
      </c>
      <c r="E128">
        <v>0</v>
      </c>
      <c r="F128">
        <v>12.19</v>
      </c>
      <c r="G128">
        <v>86.7</v>
      </c>
      <c r="H128">
        <v>295</v>
      </c>
      <c r="I128">
        <v>1.1559999999999999</v>
      </c>
      <c r="J128">
        <v>0</v>
      </c>
      <c r="K128">
        <v>8.4215358653290693</v>
      </c>
      <c r="L128">
        <v>38.945484860363599</v>
      </c>
      <c r="M128">
        <v>2.7608389067996399</v>
      </c>
      <c r="N128">
        <v>3.2067309938278301</v>
      </c>
      <c r="O128">
        <v>603.12421915482105</v>
      </c>
      <c r="P128">
        <v>19.969369730292101</v>
      </c>
      <c r="Q128">
        <v>633.65212048065302</v>
      </c>
    </row>
    <row r="129" spans="1:17" x14ac:dyDescent="0.3">
      <c r="A129" s="21">
        <v>45532.041666666701</v>
      </c>
      <c r="B129">
        <v>12.208500000000001</v>
      </c>
      <c r="C129">
        <v>30.541899999999998</v>
      </c>
      <c r="D129">
        <v>946</v>
      </c>
      <c r="E129">
        <v>0</v>
      </c>
      <c r="F129">
        <v>11.84</v>
      </c>
      <c r="G129">
        <v>86.7</v>
      </c>
      <c r="H129">
        <v>309</v>
      </c>
      <c r="I129">
        <v>0.58599999999999997</v>
      </c>
      <c r="J129">
        <v>0</v>
      </c>
      <c r="K129">
        <v>2.0649072248773099</v>
      </c>
      <c r="L129">
        <v>20.8096276360682</v>
      </c>
      <c r="M129">
        <v>2.6638816267404799</v>
      </c>
      <c r="N129">
        <v>3.3094976772711799</v>
      </c>
      <c r="O129">
        <v>498.91270164202501</v>
      </c>
      <c r="P129">
        <v>19.139114239069901</v>
      </c>
      <c r="Q129">
        <v>630.48303611670894</v>
      </c>
    </row>
    <row r="130" spans="1:17" x14ac:dyDescent="0.3">
      <c r="A130" s="21">
        <v>45532.083333333299</v>
      </c>
      <c r="B130">
        <v>14.040699999999999</v>
      </c>
      <c r="C130">
        <v>38.003500000000003</v>
      </c>
      <c r="D130">
        <v>946</v>
      </c>
      <c r="E130">
        <v>0</v>
      </c>
      <c r="F130">
        <v>11.85</v>
      </c>
      <c r="G130">
        <v>87.4</v>
      </c>
      <c r="H130">
        <v>227</v>
      </c>
      <c r="I130">
        <v>1.2749999999999999</v>
      </c>
      <c r="J130">
        <v>0</v>
      </c>
      <c r="K130">
        <v>4.7461678837827099</v>
      </c>
      <c r="L130">
        <v>23.1268238572105</v>
      </c>
      <c r="M130">
        <v>2.71766646475493</v>
      </c>
      <c r="N130">
        <v>4.5815657745380296</v>
      </c>
      <c r="O130">
        <v>521.51047748843803</v>
      </c>
      <c r="P130">
        <v>19.029253994600001</v>
      </c>
      <c r="Q130">
        <v>620.39130596149403</v>
      </c>
    </row>
    <row r="131" spans="1:17" x14ac:dyDescent="0.3">
      <c r="A131" s="21">
        <v>45532.125</v>
      </c>
      <c r="B131">
        <v>10.2949</v>
      </c>
      <c r="C131">
        <v>43.531399999999998</v>
      </c>
      <c r="D131">
        <v>946</v>
      </c>
      <c r="E131">
        <v>0</v>
      </c>
      <c r="F131">
        <v>11.58</v>
      </c>
      <c r="G131">
        <v>87.3</v>
      </c>
      <c r="H131">
        <v>227</v>
      </c>
      <c r="I131">
        <v>0.89300000000000002</v>
      </c>
      <c r="J131">
        <v>0</v>
      </c>
      <c r="K131">
        <v>7.9633430897298201</v>
      </c>
      <c r="L131">
        <v>24.714132890737901</v>
      </c>
      <c r="M131">
        <v>2.68644999200979</v>
      </c>
      <c r="N131">
        <v>5.5084681181893398</v>
      </c>
      <c r="O131">
        <v>512.236024704172</v>
      </c>
      <c r="P131">
        <v>19.8432649354069</v>
      </c>
      <c r="Q131">
        <v>600.11885650250701</v>
      </c>
    </row>
    <row r="132" spans="1:17" x14ac:dyDescent="0.3">
      <c r="A132" s="21">
        <v>45532.166666666701</v>
      </c>
      <c r="B132">
        <v>6.9047299999999998</v>
      </c>
      <c r="C132">
        <v>36.908000000000001</v>
      </c>
      <c r="D132">
        <v>946</v>
      </c>
      <c r="E132">
        <v>0</v>
      </c>
      <c r="F132">
        <v>11.56</v>
      </c>
      <c r="G132">
        <v>86.7</v>
      </c>
      <c r="H132">
        <v>337</v>
      </c>
      <c r="I132">
        <v>0.91600000000000004</v>
      </c>
      <c r="J132">
        <v>0</v>
      </c>
      <c r="K132">
        <v>8.7675221958200495</v>
      </c>
      <c r="L132">
        <v>22.7803305656874</v>
      </c>
      <c r="M132">
        <v>2.3176776130256198</v>
      </c>
      <c r="N132">
        <v>4.96479687505858</v>
      </c>
      <c r="O132">
        <v>516.27825335989803</v>
      </c>
      <c r="P132">
        <v>20.854249481447798</v>
      </c>
      <c r="Q132">
        <v>581.12689461817899</v>
      </c>
    </row>
    <row r="133" spans="1:17" x14ac:dyDescent="0.3">
      <c r="A133" s="21">
        <v>45532.208333333299</v>
      </c>
      <c r="B133">
        <v>16.526499999999999</v>
      </c>
      <c r="C133">
        <v>31.8292</v>
      </c>
      <c r="D133">
        <v>946</v>
      </c>
      <c r="E133">
        <v>0</v>
      </c>
      <c r="F133">
        <v>11.54</v>
      </c>
      <c r="G133">
        <v>85.8</v>
      </c>
      <c r="H133">
        <v>332</v>
      </c>
      <c r="I133">
        <v>0.875</v>
      </c>
      <c r="J133">
        <v>0</v>
      </c>
      <c r="K133">
        <v>2.1459864433823701</v>
      </c>
      <c r="L133">
        <v>19.712521129287701</v>
      </c>
      <c r="M133">
        <v>2.43525966036565</v>
      </c>
      <c r="N133">
        <v>5.1096318974149204</v>
      </c>
      <c r="O133">
        <v>512.67494431996204</v>
      </c>
      <c r="P133">
        <v>22.860593351351</v>
      </c>
      <c r="Q133">
        <v>552.84905750458802</v>
      </c>
    </row>
    <row r="134" spans="1:17" x14ac:dyDescent="0.3">
      <c r="A134" s="21">
        <v>45532.25</v>
      </c>
      <c r="B134">
        <v>5.83636</v>
      </c>
      <c r="C134">
        <v>25.592199999999998</v>
      </c>
      <c r="D134">
        <v>946</v>
      </c>
      <c r="E134">
        <v>0</v>
      </c>
      <c r="F134">
        <v>11.74</v>
      </c>
      <c r="G134">
        <v>87</v>
      </c>
      <c r="H134">
        <v>235</v>
      </c>
      <c r="I134">
        <v>0.95099999999999996</v>
      </c>
      <c r="J134">
        <v>0</v>
      </c>
      <c r="K134">
        <v>4.9604654987058296</v>
      </c>
      <c r="L134">
        <v>29.3805171415706</v>
      </c>
      <c r="M134">
        <v>2.7045188271023899</v>
      </c>
      <c r="N134">
        <v>3.9680030990701902</v>
      </c>
      <c r="O134">
        <v>546.71520454097697</v>
      </c>
      <c r="P134">
        <v>23.551485027292198</v>
      </c>
      <c r="Q134">
        <v>535.17647390050604</v>
      </c>
    </row>
    <row r="135" spans="1:17" x14ac:dyDescent="0.3">
      <c r="A135" s="21">
        <v>45532.291666666701</v>
      </c>
      <c r="B135">
        <v>6.7054200000000002</v>
      </c>
      <c r="C135">
        <v>25.190200000000001</v>
      </c>
      <c r="D135">
        <v>947</v>
      </c>
      <c r="E135">
        <v>0</v>
      </c>
      <c r="F135">
        <v>11.71</v>
      </c>
      <c r="G135">
        <v>87.6</v>
      </c>
      <c r="H135">
        <v>279</v>
      </c>
      <c r="I135">
        <v>0.79200000000000004</v>
      </c>
      <c r="J135">
        <v>1.2E-2</v>
      </c>
      <c r="K135">
        <v>7.8076272219461202</v>
      </c>
      <c r="L135">
        <v>34.377408183476099</v>
      </c>
      <c r="M135">
        <v>2.4814157256800402</v>
      </c>
      <c r="N135">
        <v>4.2976306115186604</v>
      </c>
      <c r="O135">
        <v>564.44341173059695</v>
      </c>
      <c r="P135">
        <v>23.695112028349399</v>
      </c>
      <c r="Q135">
        <v>534.486904617611</v>
      </c>
    </row>
    <row r="136" spans="1:17" x14ac:dyDescent="0.3">
      <c r="A136" s="21">
        <v>45532.333333333299</v>
      </c>
      <c r="B136">
        <v>15.7798</v>
      </c>
      <c r="C136">
        <v>32.523400000000002</v>
      </c>
      <c r="D136">
        <v>947</v>
      </c>
      <c r="E136">
        <v>0</v>
      </c>
      <c r="F136">
        <v>12.07</v>
      </c>
      <c r="G136">
        <v>80.3</v>
      </c>
      <c r="H136">
        <v>345</v>
      </c>
      <c r="I136">
        <v>0.80500000000000005</v>
      </c>
      <c r="J136">
        <v>7.4999999999999997E-2</v>
      </c>
      <c r="K136">
        <v>13.546004740899599</v>
      </c>
      <c r="L136">
        <v>33.7445308421227</v>
      </c>
      <c r="M136">
        <v>2.48312465666974</v>
      </c>
      <c r="N136">
        <v>3.9933725659972201</v>
      </c>
      <c r="O136">
        <v>597.20012121500997</v>
      </c>
      <c r="P136">
        <v>24.040081535454298</v>
      </c>
      <c r="Q136">
        <v>533.74639237513497</v>
      </c>
    </row>
    <row r="137" spans="1:17" x14ac:dyDescent="0.3">
      <c r="A137" s="21">
        <v>45532.375</v>
      </c>
      <c r="B137">
        <v>22.519200000000001</v>
      </c>
      <c r="C137">
        <v>34.435299999999998</v>
      </c>
      <c r="D137">
        <v>947</v>
      </c>
      <c r="E137">
        <v>0</v>
      </c>
      <c r="F137">
        <v>13.46</v>
      </c>
      <c r="G137">
        <v>70.27</v>
      </c>
      <c r="H137">
        <v>178</v>
      </c>
      <c r="I137">
        <v>0.93400000000000005</v>
      </c>
      <c r="J137">
        <v>0.495</v>
      </c>
      <c r="K137">
        <v>8.7174217745814992</v>
      </c>
      <c r="L137">
        <v>20.106240423905501</v>
      </c>
      <c r="M137">
        <v>3.1503520770383902</v>
      </c>
      <c r="N137">
        <v>1.081927370202</v>
      </c>
      <c r="O137">
        <v>566.65633152583496</v>
      </c>
      <c r="P137">
        <v>24.6032458991689</v>
      </c>
      <c r="Q137">
        <v>542.21434611061102</v>
      </c>
    </row>
    <row r="138" spans="1:17" x14ac:dyDescent="0.3">
      <c r="A138" s="21">
        <v>45532.416666666701</v>
      </c>
      <c r="B138">
        <v>30.363499999999998</v>
      </c>
      <c r="C138">
        <v>59.487499999999997</v>
      </c>
      <c r="D138">
        <v>947</v>
      </c>
      <c r="E138">
        <v>0</v>
      </c>
      <c r="F138">
        <v>15.42</v>
      </c>
      <c r="G138">
        <v>65.22</v>
      </c>
      <c r="H138">
        <v>210</v>
      </c>
      <c r="I138">
        <v>1.056</v>
      </c>
      <c r="J138">
        <v>0.63500000000000001</v>
      </c>
      <c r="K138">
        <v>19.505724748170699</v>
      </c>
      <c r="L138">
        <v>38.9326016217654</v>
      </c>
      <c r="M138">
        <v>3.34529592432752</v>
      </c>
      <c r="N138">
        <v>1.74053938054561</v>
      </c>
      <c r="O138">
        <v>673.30864518018302</v>
      </c>
      <c r="P138">
        <v>25.6371929287257</v>
      </c>
      <c r="Q138">
        <v>561.18911707207894</v>
      </c>
    </row>
    <row r="139" spans="1:17" x14ac:dyDescent="0.3">
      <c r="A139" s="21">
        <v>45532.458333333299</v>
      </c>
      <c r="B139">
        <v>20.012699999999999</v>
      </c>
      <c r="C139">
        <v>48.625999999999998</v>
      </c>
      <c r="D139">
        <v>947</v>
      </c>
      <c r="E139">
        <v>0</v>
      </c>
      <c r="F139">
        <v>17.100000000000001</v>
      </c>
      <c r="G139">
        <v>62.63</v>
      </c>
      <c r="H139">
        <v>189</v>
      </c>
      <c r="I139">
        <v>1.4279999999999999</v>
      </c>
      <c r="J139">
        <v>0.83199999999999996</v>
      </c>
      <c r="K139">
        <v>14.9226929723184</v>
      </c>
      <c r="L139">
        <v>32.780356788497798</v>
      </c>
      <c r="M139">
        <v>3.0987253373159098</v>
      </c>
      <c r="N139">
        <v>2.2595656801897102</v>
      </c>
      <c r="O139">
        <v>619.98867193225601</v>
      </c>
      <c r="P139">
        <v>27.1309782970242</v>
      </c>
      <c r="Q139">
        <v>574.65819797559004</v>
      </c>
    </row>
    <row r="140" spans="1:17" x14ac:dyDescent="0.3">
      <c r="A140" s="21">
        <v>45532.5</v>
      </c>
      <c r="B140">
        <v>19.320699999999999</v>
      </c>
      <c r="C140">
        <v>46.920499999999997</v>
      </c>
      <c r="D140">
        <v>946</v>
      </c>
      <c r="E140">
        <v>0</v>
      </c>
      <c r="F140">
        <v>18.489999999999998</v>
      </c>
      <c r="G140">
        <v>58.56</v>
      </c>
      <c r="H140">
        <v>160</v>
      </c>
      <c r="I140">
        <v>1.9039999999999999</v>
      </c>
      <c r="J140">
        <v>0.88200000000000001</v>
      </c>
      <c r="K140">
        <v>11.6840458067865</v>
      </c>
      <c r="L140">
        <v>27.471841833698299</v>
      </c>
      <c r="M140">
        <v>4.9522515316267697</v>
      </c>
      <c r="N140">
        <v>4.0863512164241902</v>
      </c>
      <c r="O140">
        <v>596.664783567261</v>
      </c>
      <c r="P140">
        <v>29.132409238379299</v>
      </c>
      <c r="Q140">
        <v>584.70651425151004</v>
      </c>
    </row>
    <row r="141" spans="1:17" x14ac:dyDescent="0.3">
      <c r="A141" s="21">
        <v>45532.541666666701</v>
      </c>
      <c r="B141">
        <v>18.6096</v>
      </c>
      <c r="C141">
        <v>49.212200000000003</v>
      </c>
      <c r="D141">
        <v>946</v>
      </c>
      <c r="E141">
        <v>0</v>
      </c>
      <c r="F141">
        <v>18.96</v>
      </c>
      <c r="G141">
        <v>58.68</v>
      </c>
      <c r="H141">
        <v>298</v>
      </c>
      <c r="I141">
        <v>2.1970000000000001</v>
      </c>
      <c r="J141">
        <v>0.85899999999999999</v>
      </c>
      <c r="K141">
        <v>9.4700873140126092</v>
      </c>
      <c r="L141">
        <v>24.339164820765799</v>
      </c>
      <c r="M141">
        <v>5.0138856664628699</v>
      </c>
      <c r="N141">
        <v>3.6626986745031598</v>
      </c>
      <c r="O141">
        <v>566.55327187172304</v>
      </c>
      <c r="P141">
        <v>31.0968129359184</v>
      </c>
      <c r="Q141">
        <v>591.44130519548003</v>
      </c>
    </row>
    <row r="142" spans="1:17" x14ac:dyDescent="0.3">
      <c r="A142" s="21">
        <v>45532.583333333299</v>
      </c>
      <c r="B142">
        <v>15.5787</v>
      </c>
      <c r="C142">
        <v>50.391800000000003</v>
      </c>
      <c r="D142">
        <v>945</v>
      </c>
      <c r="E142">
        <v>0</v>
      </c>
      <c r="F142">
        <v>18.489999999999998</v>
      </c>
      <c r="G142">
        <v>61.68</v>
      </c>
      <c r="H142">
        <v>235</v>
      </c>
      <c r="I142">
        <v>2.3639999999999999</v>
      </c>
      <c r="J142">
        <v>0.75</v>
      </c>
      <c r="K142">
        <v>9.45325101115038</v>
      </c>
      <c r="L142">
        <v>23.718625296230499</v>
      </c>
      <c r="M142">
        <v>3.4931780383539999</v>
      </c>
      <c r="N142">
        <v>2.1492764927954</v>
      </c>
      <c r="O142">
        <v>567.30904266854395</v>
      </c>
      <c r="P142">
        <v>34.131435449020501</v>
      </c>
      <c r="Q142">
        <v>594.01553496142606</v>
      </c>
    </row>
    <row r="143" spans="1:17" x14ac:dyDescent="0.3">
      <c r="A143" s="21">
        <v>45532.625</v>
      </c>
      <c r="B143">
        <v>10.620100000000001</v>
      </c>
      <c r="C143">
        <v>41.279699999999998</v>
      </c>
      <c r="D143">
        <v>945</v>
      </c>
      <c r="E143">
        <v>0</v>
      </c>
      <c r="F143">
        <v>17.350000000000001</v>
      </c>
      <c r="G143">
        <v>66.56</v>
      </c>
      <c r="H143">
        <v>234</v>
      </c>
      <c r="I143">
        <v>2.4350000000000001</v>
      </c>
      <c r="J143">
        <v>0.55300000000000005</v>
      </c>
      <c r="K143">
        <v>9.6096133438964504</v>
      </c>
      <c r="L143">
        <v>22.1847111742069</v>
      </c>
      <c r="M143">
        <v>2.9412915431064</v>
      </c>
      <c r="N143">
        <v>1.6407320966932599</v>
      </c>
      <c r="O143">
        <v>552.99898067363904</v>
      </c>
      <c r="P143">
        <v>36.805865244316699</v>
      </c>
      <c r="Q143">
        <v>592.58498107930598</v>
      </c>
    </row>
    <row r="144" spans="1:17" x14ac:dyDescent="0.3">
      <c r="A144" s="21">
        <v>45532.666666666701</v>
      </c>
      <c r="B144">
        <v>9.4303600000000003</v>
      </c>
      <c r="C144">
        <v>32.7986</v>
      </c>
      <c r="D144">
        <v>946</v>
      </c>
      <c r="E144">
        <v>0</v>
      </c>
      <c r="F144">
        <v>15.98</v>
      </c>
      <c r="G144">
        <v>72.41</v>
      </c>
      <c r="H144">
        <v>200</v>
      </c>
      <c r="I144">
        <v>2.218</v>
      </c>
      <c r="J144">
        <v>0.36099999999999999</v>
      </c>
      <c r="K144">
        <v>9.8502283389001697</v>
      </c>
      <c r="L144">
        <v>22.198986178726599</v>
      </c>
      <c r="M144">
        <v>2.63335920259652</v>
      </c>
      <c r="N144">
        <v>1.5232631606678599</v>
      </c>
      <c r="O144">
        <v>545.72182398606401</v>
      </c>
      <c r="P144">
        <v>38.905110802533002</v>
      </c>
      <c r="Q144">
        <v>586.15019392568797</v>
      </c>
    </row>
    <row r="145" spans="1:17" x14ac:dyDescent="0.3">
      <c r="A145" s="21">
        <v>45532.708333333299</v>
      </c>
      <c r="B145">
        <v>9.1895199999999999</v>
      </c>
      <c r="C145">
        <v>35.224699999999999</v>
      </c>
      <c r="D145">
        <v>947</v>
      </c>
      <c r="E145">
        <v>0</v>
      </c>
      <c r="F145">
        <v>14.13</v>
      </c>
      <c r="G145">
        <v>79.900000000000006</v>
      </c>
      <c r="H145">
        <v>222</v>
      </c>
      <c r="I145">
        <v>2.0409999999999999</v>
      </c>
      <c r="J145">
        <v>6.0999999999999999E-2</v>
      </c>
      <c r="K145">
        <v>11.616271254280999</v>
      </c>
      <c r="L145">
        <v>26.6637336397628</v>
      </c>
      <c r="M145">
        <v>2.1753067687027698</v>
      </c>
      <c r="N145">
        <v>1.91157149852815</v>
      </c>
      <c r="O145">
        <v>552.266112022176</v>
      </c>
      <c r="P145">
        <v>38.688063849348303</v>
      </c>
      <c r="Q145">
        <v>584.35141648773094</v>
      </c>
    </row>
    <row r="146" spans="1:17" x14ac:dyDescent="0.3">
      <c r="A146" s="21">
        <v>45532.75</v>
      </c>
      <c r="B146">
        <v>10.4055</v>
      </c>
      <c r="C146">
        <v>39.8825</v>
      </c>
      <c r="D146">
        <v>947</v>
      </c>
      <c r="E146">
        <v>0</v>
      </c>
      <c r="F146">
        <v>13.18</v>
      </c>
      <c r="G146">
        <v>82.3</v>
      </c>
      <c r="H146">
        <v>252</v>
      </c>
      <c r="I146">
        <v>1.2869999999999999</v>
      </c>
      <c r="J146">
        <v>0</v>
      </c>
      <c r="K146">
        <v>11.9822133570826</v>
      </c>
      <c r="L146">
        <v>32.161340683417201</v>
      </c>
      <c r="M146">
        <v>2.0517828796212401</v>
      </c>
      <c r="N146">
        <v>1.6319904427224701</v>
      </c>
      <c r="O146">
        <v>580.18004835986596</v>
      </c>
      <c r="P146">
        <v>37.734023652663602</v>
      </c>
      <c r="Q146">
        <v>572.71034188519104</v>
      </c>
    </row>
    <row r="147" spans="1:17" x14ac:dyDescent="0.3">
      <c r="A147" s="21">
        <v>45532.791666666701</v>
      </c>
      <c r="B147">
        <v>18.074100000000001</v>
      </c>
      <c r="C147">
        <v>46.319099999999999</v>
      </c>
      <c r="D147">
        <v>947</v>
      </c>
      <c r="E147">
        <v>0</v>
      </c>
      <c r="F147">
        <v>13.06</v>
      </c>
      <c r="G147">
        <v>82.6</v>
      </c>
      <c r="H147">
        <v>174</v>
      </c>
      <c r="I147">
        <v>0.98899999999999999</v>
      </c>
      <c r="J147">
        <v>0</v>
      </c>
      <c r="K147">
        <v>8.6896679419944007</v>
      </c>
      <c r="L147">
        <v>35.709760746293703</v>
      </c>
      <c r="M147">
        <v>2.0841574968623902</v>
      </c>
      <c r="N147">
        <v>1.6462733076977001</v>
      </c>
      <c r="O147">
        <v>614.34237701563995</v>
      </c>
      <c r="P147">
        <v>35.813313868832701</v>
      </c>
      <c r="Q147">
        <v>572.00455502061402</v>
      </c>
    </row>
    <row r="148" spans="1:17" x14ac:dyDescent="0.3">
      <c r="A148" s="21">
        <v>45532.833333333299</v>
      </c>
      <c r="B148">
        <v>11.624700000000001</v>
      </c>
      <c r="C148">
        <v>42.504399999999997</v>
      </c>
      <c r="D148">
        <v>947</v>
      </c>
      <c r="E148">
        <v>0</v>
      </c>
      <c r="F148">
        <v>12.77</v>
      </c>
      <c r="G148">
        <v>84.7</v>
      </c>
      <c r="H148">
        <v>235</v>
      </c>
      <c r="I148">
        <v>1.206</v>
      </c>
      <c r="J148">
        <v>0</v>
      </c>
      <c r="K148">
        <v>10.258101115977601</v>
      </c>
      <c r="L148">
        <v>36.949824182394401</v>
      </c>
      <c r="M148">
        <v>2.75579985204994</v>
      </c>
      <c r="N148">
        <v>2.7465847635416498</v>
      </c>
      <c r="O148">
        <v>641.35637355147799</v>
      </c>
      <c r="P148">
        <v>33.3645954900744</v>
      </c>
      <c r="Q148">
        <v>577.59100376864103</v>
      </c>
    </row>
    <row r="149" spans="1:17" x14ac:dyDescent="0.3">
      <c r="A149" s="21">
        <v>45532.875</v>
      </c>
      <c r="B149">
        <v>9.01126</v>
      </c>
      <c r="C149">
        <v>37.783299999999997</v>
      </c>
      <c r="D149">
        <v>948</v>
      </c>
      <c r="E149">
        <v>0</v>
      </c>
      <c r="F149">
        <v>12.43</v>
      </c>
      <c r="G149">
        <v>87.6</v>
      </c>
      <c r="H149">
        <v>224</v>
      </c>
      <c r="I149">
        <v>1.611</v>
      </c>
      <c r="J149">
        <v>0</v>
      </c>
      <c r="K149">
        <v>9.2856239957679705</v>
      </c>
      <c r="L149">
        <v>27.9530731125455</v>
      </c>
      <c r="M149">
        <v>1.89682696987051</v>
      </c>
      <c r="N149">
        <v>2.3557991128410598</v>
      </c>
      <c r="O149">
        <v>598.67158405427494</v>
      </c>
      <c r="P149">
        <v>31.059443528581401</v>
      </c>
      <c r="Q149">
        <v>581.60579279145998</v>
      </c>
    </row>
    <row r="150" spans="1:17" x14ac:dyDescent="0.3">
      <c r="A150" s="21">
        <v>45532.916666666701</v>
      </c>
      <c r="B150">
        <v>10.302</v>
      </c>
      <c r="C150">
        <v>32.194499999999998</v>
      </c>
      <c r="D150">
        <v>949</v>
      </c>
      <c r="E150">
        <v>0</v>
      </c>
      <c r="F150">
        <v>11.91</v>
      </c>
      <c r="G150">
        <v>89.7</v>
      </c>
      <c r="H150">
        <v>246</v>
      </c>
      <c r="I150">
        <v>1.1859999999999999</v>
      </c>
      <c r="J150">
        <v>0</v>
      </c>
      <c r="K150">
        <v>5.8196885816291397</v>
      </c>
      <c r="L150">
        <v>23.9789983694459</v>
      </c>
      <c r="M150">
        <v>2.62944110181401</v>
      </c>
      <c r="N150">
        <v>1.4107488503230701</v>
      </c>
      <c r="O150">
        <v>573.97642973595703</v>
      </c>
      <c r="P150">
        <v>29.002170028935499</v>
      </c>
      <c r="Q150">
        <v>582.43921617488695</v>
      </c>
    </row>
    <row r="151" spans="1:17" x14ac:dyDescent="0.3">
      <c r="A151" s="21">
        <v>45532.958333333299</v>
      </c>
      <c r="B151">
        <v>13.715400000000001</v>
      </c>
      <c r="C151">
        <v>24.418199999999999</v>
      </c>
      <c r="D151">
        <v>949</v>
      </c>
      <c r="E151">
        <v>0</v>
      </c>
      <c r="F151">
        <v>11.69</v>
      </c>
      <c r="G151">
        <v>91.5</v>
      </c>
      <c r="H151">
        <v>247</v>
      </c>
      <c r="I151">
        <v>0.95599999999999996</v>
      </c>
      <c r="J151">
        <v>0</v>
      </c>
      <c r="K151">
        <v>5.3581383589673104</v>
      </c>
      <c r="L151">
        <v>21.1219850472182</v>
      </c>
      <c r="M151">
        <v>1.9430961782021401</v>
      </c>
      <c r="N151">
        <v>1.7454410602824999</v>
      </c>
      <c r="O151">
        <v>559.37150261956504</v>
      </c>
      <c r="P151">
        <v>27.370484176944501</v>
      </c>
      <c r="Q151">
        <v>583.235781418128</v>
      </c>
    </row>
    <row r="152" spans="1:17" x14ac:dyDescent="0.3">
      <c r="A152" s="21">
        <v>45533</v>
      </c>
      <c r="B152">
        <v>5.843</v>
      </c>
      <c r="C152">
        <v>14.386799999999999</v>
      </c>
      <c r="D152">
        <v>948</v>
      </c>
      <c r="E152">
        <v>0</v>
      </c>
      <c r="F152">
        <v>11.76</v>
      </c>
      <c r="G152">
        <v>91.2</v>
      </c>
      <c r="H152">
        <v>297</v>
      </c>
      <c r="I152">
        <v>0.73499999999999999</v>
      </c>
      <c r="J152">
        <v>0</v>
      </c>
      <c r="K152">
        <v>1.67397992595933</v>
      </c>
      <c r="L152">
        <v>17.733053835892299</v>
      </c>
      <c r="M152">
        <v>2.0802721342214401</v>
      </c>
      <c r="N152">
        <v>2.0081448998707501</v>
      </c>
      <c r="O152">
        <v>521.28053994904099</v>
      </c>
      <c r="P152">
        <v>26.194515984733201</v>
      </c>
      <c r="Q152">
        <v>580.18062091349998</v>
      </c>
    </row>
    <row r="153" spans="1:17" x14ac:dyDescent="0.3">
      <c r="A153" s="21">
        <v>45533.041666666701</v>
      </c>
      <c r="B153">
        <v>10.8896</v>
      </c>
      <c r="C153">
        <v>20.892800000000001</v>
      </c>
      <c r="D153">
        <v>948</v>
      </c>
      <c r="E153">
        <v>0</v>
      </c>
      <c r="F153">
        <v>11.48</v>
      </c>
      <c r="G153">
        <v>92.3</v>
      </c>
      <c r="H153">
        <v>265</v>
      </c>
      <c r="I153">
        <v>1.111</v>
      </c>
      <c r="J153">
        <v>0</v>
      </c>
      <c r="K153">
        <v>2.9876421169584999</v>
      </c>
      <c r="L153">
        <v>17.537817288570199</v>
      </c>
      <c r="M153">
        <v>1.6518304327053499</v>
      </c>
      <c r="N153">
        <v>1.89064809755918</v>
      </c>
      <c r="O153">
        <v>522.23659000702003</v>
      </c>
      <c r="P153">
        <v>26.073471040223499</v>
      </c>
      <c r="Q153">
        <v>576.42693066160496</v>
      </c>
    </row>
    <row r="154" spans="1:17" x14ac:dyDescent="0.3">
      <c r="A154" s="21">
        <v>45533.083333333299</v>
      </c>
      <c r="B154">
        <v>17.5532</v>
      </c>
      <c r="C154">
        <v>25.85</v>
      </c>
      <c r="D154">
        <v>947</v>
      </c>
      <c r="E154">
        <v>0</v>
      </c>
      <c r="F154">
        <v>11.31</v>
      </c>
      <c r="G154">
        <v>92.4</v>
      </c>
      <c r="H154">
        <v>218</v>
      </c>
      <c r="I154">
        <v>0.93200000000000005</v>
      </c>
      <c r="J154">
        <v>0</v>
      </c>
      <c r="K154">
        <v>2.1044483095010702</v>
      </c>
      <c r="L154">
        <v>15.352776764738101</v>
      </c>
      <c r="M154">
        <v>1.9186059530704</v>
      </c>
      <c r="N154">
        <v>2.1989760141754</v>
      </c>
      <c r="O154">
        <v>509.58132252497302</v>
      </c>
      <c r="P154">
        <v>26.6030052674808</v>
      </c>
      <c r="Q154">
        <v>567.60208993224398</v>
      </c>
    </row>
    <row r="155" spans="1:17" x14ac:dyDescent="0.3">
      <c r="A155" s="21">
        <v>45533.125</v>
      </c>
      <c r="B155">
        <v>12.1485</v>
      </c>
      <c r="C155">
        <v>18.688600000000001</v>
      </c>
      <c r="D155">
        <v>947</v>
      </c>
      <c r="E155">
        <v>0</v>
      </c>
      <c r="F155">
        <v>11.09</v>
      </c>
      <c r="G155">
        <v>93.4</v>
      </c>
      <c r="H155">
        <v>240</v>
      </c>
      <c r="I155">
        <v>1.335</v>
      </c>
      <c r="J155">
        <v>0</v>
      </c>
      <c r="K155">
        <v>1.50379771794581</v>
      </c>
      <c r="L155">
        <v>10.969607475117</v>
      </c>
      <c r="M155">
        <v>2.2363157359875401</v>
      </c>
      <c r="N155">
        <v>1.9186063424711699</v>
      </c>
      <c r="O155">
        <v>498.88407396032801</v>
      </c>
      <c r="P155">
        <v>27.890857251866599</v>
      </c>
      <c r="Q155">
        <v>553.16980205032996</v>
      </c>
    </row>
    <row r="156" spans="1:17" x14ac:dyDescent="0.3">
      <c r="A156" s="21">
        <v>45533.166666666701</v>
      </c>
      <c r="B156">
        <v>0</v>
      </c>
      <c r="C156">
        <v>0</v>
      </c>
      <c r="D156">
        <v>947</v>
      </c>
      <c r="E156">
        <v>0</v>
      </c>
      <c r="F156">
        <v>11.04</v>
      </c>
      <c r="G156">
        <v>94.2</v>
      </c>
      <c r="H156">
        <v>240</v>
      </c>
      <c r="I156">
        <v>1.1579999999999999</v>
      </c>
      <c r="J156">
        <v>0</v>
      </c>
      <c r="K156">
        <v>1.44360655518851</v>
      </c>
      <c r="L156">
        <v>9.9674250464804892</v>
      </c>
      <c r="M156">
        <v>1.5042914144024699</v>
      </c>
      <c r="N156">
        <v>2.2035823112789101</v>
      </c>
      <c r="O156">
        <v>485.13419844088401</v>
      </c>
      <c r="P156">
        <v>29.4414662924945</v>
      </c>
      <c r="Q156">
        <v>533.64203016150498</v>
      </c>
    </row>
    <row r="157" spans="1:17" x14ac:dyDescent="0.3">
      <c r="A157" s="21">
        <v>45533.208333333299</v>
      </c>
      <c r="B157">
        <v>0</v>
      </c>
      <c r="C157">
        <v>0</v>
      </c>
      <c r="D157">
        <v>947</v>
      </c>
      <c r="E157">
        <v>0</v>
      </c>
      <c r="F157">
        <v>11.14</v>
      </c>
      <c r="G157">
        <v>92.8</v>
      </c>
      <c r="H157">
        <v>229</v>
      </c>
      <c r="I157">
        <v>0.95199999999999996</v>
      </c>
      <c r="J157">
        <v>0</v>
      </c>
      <c r="K157">
        <v>1.6513953596936399</v>
      </c>
      <c r="L157">
        <v>11.491378638341301</v>
      </c>
      <c r="M157">
        <v>2.1812881581192798</v>
      </c>
      <c r="N157">
        <v>1.8352220543717299</v>
      </c>
      <c r="O157">
        <v>491.29109668826197</v>
      </c>
      <c r="P157">
        <v>30.268285431796599</v>
      </c>
      <c r="Q157">
        <v>520.21946924075405</v>
      </c>
    </row>
    <row r="158" spans="1:17" x14ac:dyDescent="0.3">
      <c r="A158" s="21">
        <v>45533.25</v>
      </c>
      <c r="B158">
        <v>6.4376199999999999</v>
      </c>
      <c r="C158">
        <v>7.9731199999999998</v>
      </c>
      <c r="D158">
        <v>948</v>
      </c>
      <c r="E158">
        <v>0</v>
      </c>
      <c r="F158">
        <v>11.17</v>
      </c>
      <c r="G158">
        <v>92.9</v>
      </c>
      <c r="H158">
        <v>218</v>
      </c>
      <c r="I158">
        <v>1.01</v>
      </c>
      <c r="J158">
        <v>0</v>
      </c>
      <c r="K158">
        <v>1.9906177285101401</v>
      </c>
      <c r="L158">
        <v>14.788406279725899</v>
      </c>
      <c r="M158">
        <v>2.0764108668526902</v>
      </c>
      <c r="N158">
        <v>2.0769091409323401</v>
      </c>
      <c r="O158">
        <v>509.63754729182801</v>
      </c>
      <c r="P158">
        <v>30.4729507258144</v>
      </c>
      <c r="Q158">
        <v>512.17710893523804</v>
      </c>
    </row>
    <row r="159" spans="1:17" x14ac:dyDescent="0.3">
      <c r="A159" s="21">
        <v>45533.291666666701</v>
      </c>
      <c r="B159">
        <v>2.5501800000000001</v>
      </c>
      <c r="C159">
        <v>5.1536900000000001</v>
      </c>
      <c r="D159">
        <v>948</v>
      </c>
      <c r="E159">
        <v>0</v>
      </c>
      <c r="F159">
        <v>11.27</v>
      </c>
      <c r="G159">
        <v>92.5</v>
      </c>
      <c r="H159">
        <v>215</v>
      </c>
      <c r="I159">
        <v>0.94499999999999995</v>
      </c>
      <c r="J159">
        <v>0</v>
      </c>
      <c r="K159">
        <v>5.2748572341862801</v>
      </c>
      <c r="L159">
        <v>27.501896454544699</v>
      </c>
      <c r="M159">
        <v>2.2491634922633401</v>
      </c>
      <c r="N159">
        <v>2.91065866986813</v>
      </c>
      <c r="O159">
        <v>571.04117627612004</v>
      </c>
      <c r="P159">
        <v>29.857939390731001</v>
      </c>
      <c r="Q159">
        <v>513.63581814230702</v>
      </c>
    </row>
    <row r="160" spans="1:17" x14ac:dyDescent="0.3">
      <c r="A160" s="21">
        <v>45533.333333333299</v>
      </c>
      <c r="B160">
        <v>20.522099999999998</v>
      </c>
      <c r="C160">
        <v>22.302600000000002</v>
      </c>
      <c r="D160">
        <v>949</v>
      </c>
      <c r="E160">
        <v>0</v>
      </c>
      <c r="F160">
        <v>11.47</v>
      </c>
      <c r="G160">
        <v>91.5</v>
      </c>
      <c r="H160">
        <v>222</v>
      </c>
      <c r="I160">
        <v>1.04</v>
      </c>
      <c r="J160">
        <v>2.7E-2</v>
      </c>
      <c r="K160">
        <v>17.739599644644699</v>
      </c>
      <c r="L160">
        <v>46.184999800722899</v>
      </c>
      <c r="M160">
        <v>2.3553469044258102</v>
      </c>
      <c r="N160">
        <v>3.4251943174963202</v>
      </c>
      <c r="O160">
        <v>775.06493819985099</v>
      </c>
      <c r="P160">
        <v>28.099229930557701</v>
      </c>
      <c r="Q160">
        <v>545.35886792365795</v>
      </c>
    </row>
    <row r="161" spans="1:17" x14ac:dyDescent="0.3">
      <c r="A161" s="21">
        <v>45533.375</v>
      </c>
      <c r="B161">
        <v>17.914899999999999</v>
      </c>
      <c r="C161">
        <v>21.480799999999999</v>
      </c>
      <c r="D161">
        <v>950</v>
      </c>
      <c r="E161">
        <v>0.25</v>
      </c>
      <c r="F161">
        <v>11.58</v>
      </c>
      <c r="G161">
        <v>91</v>
      </c>
      <c r="H161">
        <v>244</v>
      </c>
      <c r="I161">
        <v>1.3169999999999999</v>
      </c>
      <c r="J161">
        <v>7.2999999999999995E-2</v>
      </c>
      <c r="K161">
        <v>25.033981527337399</v>
      </c>
      <c r="L161">
        <v>44.9647032022377</v>
      </c>
      <c r="M161">
        <v>2.5753312395301</v>
      </c>
      <c r="N161">
        <v>5.9434371589230501</v>
      </c>
      <c r="O161">
        <v>749.089095913101</v>
      </c>
      <c r="P161">
        <v>26.435201899563399</v>
      </c>
      <c r="Q161">
        <v>573.71543116191799</v>
      </c>
    </row>
    <row r="162" spans="1:17" x14ac:dyDescent="0.3">
      <c r="A162" s="21">
        <v>45533.416666666701</v>
      </c>
      <c r="B162">
        <v>11.235799999999999</v>
      </c>
      <c r="C162">
        <v>17.485800000000001</v>
      </c>
      <c r="D162">
        <v>950</v>
      </c>
      <c r="E162">
        <v>0</v>
      </c>
      <c r="F162">
        <v>11.69</v>
      </c>
      <c r="G162">
        <v>88.8</v>
      </c>
      <c r="H162">
        <v>240</v>
      </c>
      <c r="I162">
        <v>1.141</v>
      </c>
      <c r="J162">
        <v>8.8999999999999996E-2</v>
      </c>
      <c r="K162">
        <v>15.178801046021499</v>
      </c>
      <c r="L162">
        <v>37.637112048221297</v>
      </c>
      <c r="M162">
        <v>2.66017828816664</v>
      </c>
      <c r="N162">
        <v>5.3463559984090603</v>
      </c>
      <c r="O162">
        <v>665.83876693941897</v>
      </c>
      <c r="P162">
        <v>25.250271230609702</v>
      </c>
      <c r="Q162">
        <v>593.24761171372404</v>
      </c>
    </row>
    <row r="163" spans="1:17" x14ac:dyDescent="0.3">
      <c r="A163" s="21">
        <v>45533.458333333299</v>
      </c>
      <c r="B163">
        <v>7.4049100000000001</v>
      </c>
      <c r="C163">
        <v>17.6937</v>
      </c>
      <c r="D163">
        <v>950</v>
      </c>
      <c r="E163">
        <v>0</v>
      </c>
      <c r="F163">
        <v>12.35</v>
      </c>
      <c r="G163">
        <v>81.400000000000006</v>
      </c>
      <c r="H163">
        <v>191</v>
      </c>
      <c r="I163">
        <v>1.018</v>
      </c>
      <c r="J163">
        <v>0.19600000000000001</v>
      </c>
      <c r="K163">
        <v>13.465116885837</v>
      </c>
      <c r="L163">
        <v>35.027513330020497</v>
      </c>
      <c r="M163">
        <v>2.8003656293996699</v>
      </c>
      <c r="N163">
        <v>6.1063852672883598</v>
      </c>
      <c r="O163">
        <v>652.756947000075</v>
      </c>
      <c r="P163">
        <v>23.837415506568501</v>
      </c>
      <c r="Q163">
        <v>612.48172084369196</v>
      </c>
    </row>
    <row r="164" spans="1:17" x14ac:dyDescent="0.3">
      <c r="A164" s="21">
        <v>45533.5</v>
      </c>
      <c r="B164">
        <v>11.167999999999999</v>
      </c>
      <c r="C164">
        <v>21.728200000000001</v>
      </c>
      <c r="D164">
        <v>949</v>
      </c>
      <c r="E164">
        <v>0</v>
      </c>
      <c r="F164">
        <v>14.06</v>
      </c>
      <c r="G164">
        <v>78.27</v>
      </c>
      <c r="H164">
        <v>214</v>
      </c>
      <c r="I164">
        <v>1.343</v>
      </c>
      <c r="J164">
        <v>0.443</v>
      </c>
      <c r="K164">
        <v>14.1181200991448</v>
      </c>
      <c r="L164">
        <v>32.628052458326003</v>
      </c>
      <c r="M164">
        <v>2.0906519584334999</v>
      </c>
      <c r="N164">
        <v>4.3403259418704199</v>
      </c>
      <c r="O164">
        <v>661.890093547481</v>
      </c>
      <c r="P164">
        <v>23.033598585900901</v>
      </c>
      <c r="Q164">
        <v>634.576207732017</v>
      </c>
    </row>
    <row r="165" spans="1:17" x14ac:dyDescent="0.3">
      <c r="A165" s="21">
        <v>45533.541666666701</v>
      </c>
      <c r="B165">
        <v>15.224600000000001</v>
      </c>
      <c r="C165">
        <v>29.3459</v>
      </c>
      <c r="D165">
        <v>949</v>
      </c>
      <c r="E165">
        <v>0</v>
      </c>
      <c r="F165">
        <v>14.7</v>
      </c>
      <c r="G165">
        <v>71.87</v>
      </c>
      <c r="H165">
        <v>244</v>
      </c>
      <c r="I165">
        <v>1.7290000000000001</v>
      </c>
      <c r="J165">
        <v>0.48899999999999999</v>
      </c>
      <c r="K165">
        <v>10.7275254536174</v>
      </c>
      <c r="L165">
        <v>26.362585586575602</v>
      </c>
      <c r="M165">
        <v>2.8875302765538802</v>
      </c>
      <c r="N165">
        <v>3.1316870851783598</v>
      </c>
      <c r="O165">
        <v>626.44421415510499</v>
      </c>
      <c r="P165">
        <v>23.1429707261366</v>
      </c>
      <c r="Q165">
        <v>651.47034741537198</v>
      </c>
    </row>
    <row r="166" spans="1:17" x14ac:dyDescent="0.3">
      <c r="A166" s="21">
        <v>45533.583333333299</v>
      </c>
      <c r="B166">
        <v>10.9733</v>
      </c>
      <c r="C166">
        <v>22.0428</v>
      </c>
      <c r="D166">
        <v>949</v>
      </c>
      <c r="E166">
        <v>0</v>
      </c>
      <c r="F166">
        <v>15.3</v>
      </c>
      <c r="G166">
        <v>74.989999999999995</v>
      </c>
      <c r="H166">
        <v>254</v>
      </c>
      <c r="I166">
        <v>1.8779999999999999</v>
      </c>
      <c r="J166">
        <v>0.42099999999999999</v>
      </c>
      <c r="K166">
        <v>10.244957146202101</v>
      </c>
      <c r="L166">
        <v>24.8657601455965</v>
      </c>
      <c r="M166">
        <v>2.2134786560522599</v>
      </c>
      <c r="N166">
        <v>2.7297702464681</v>
      </c>
      <c r="O166">
        <v>617.58406118036896</v>
      </c>
      <c r="P166">
        <v>23.646446564529299</v>
      </c>
      <c r="Q166">
        <v>664.96366165144002</v>
      </c>
    </row>
    <row r="167" spans="1:17" x14ac:dyDescent="0.3">
      <c r="A167" s="21">
        <v>45533.625</v>
      </c>
      <c r="B167">
        <v>9.9172899999999995</v>
      </c>
      <c r="C167">
        <v>26.425000000000001</v>
      </c>
      <c r="D167">
        <v>948</v>
      </c>
      <c r="E167">
        <v>0</v>
      </c>
      <c r="F167">
        <v>14.36</v>
      </c>
      <c r="G167">
        <v>77.22</v>
      </c>
      <c r="H167">
        <v>261</v>
      </c>
      <c r="I167">
        <v>2.1989999999999998</v>
      </c>
      <c r="J167">
        <v>0.316</v>
      </c>
      <c r="K167">
        <v>11.1479521631898</v>
      </c>
      <c r="L167">
        <v>23.095734815746699</v>
      </c>
      <c r="M167">
        <v>2.62662824069074</v>
      </c>
      <c r="N167">
        <v>1.10530230769658</v>
      </c>
      <c r="O167">
        <v>602.14034299023206</v>
      </c>
      <c r="P167">
        <v>24.918652232784801</v>
      </c>
      <c r="Q167">
        <v>668.85105749070397</v>
      </c>
    </row>
    <row r="168" spans="1:17" x14ac:dyDescent="0.3">
      <c r="A168" s="21">
        <v>45533.666666666701</v>
      </c>
      <c r="B168">
        <v>9.3147400000000005</v>
      </c>
      <c r="C168">
        <v>25.038699999999999</v>
      </c>
      <c r="D168">
        <v>949</v>
      </c>
      <c r="E168">
        <v>0</v>
      </c>
      <c r="F168">
        <v>13.6</v>
      </c>
      <c r="G168">
        <v>81.099999999999994</v>
      </c>
      <c r="H168">
        <v>224</v>
      </c>
      <c r="I168">
        <v>1.8839999999999999</v>
      </c>
      <c r="J168">
        <v>0.10299999999999999</v>
      </c>
      <c r="K168">
        <v>10.169209116931301</v>
      </c>
      <c r="L168">
        <v>27.096629264307499</v>
      </c>
      <c r="M168">
        <v>2.2400277174307499</v>
      </c>
      <c r="N168">
        <v>2.0911279134493799</v>
      </c>
      <c r="O168">
        <v>616.28230323820799</v>
      </c>
      <c r="P168">
        <v>26.786061770077399</v>
      </c>
      <c r="Q168">
        <v>649.00322812049899</v>
      </c>
    </row>
    <row r="169" spans="1:17" x14ac:dyDescent="0.3">
      <c r="A169" s="21">
        <v>45533.708333333299</v>
      </c>
      <c r="B169">
        <v>8.8209400000000002</v>
      </c>
      <c r="C169">
        <v>26.061</v>
      </c>
      <c r="D169">
        <v>949</v>
      </c>
      <c r="E169">
        <v>0</v>
      </c>
      <c r="F169">
        <v>12.92</v>
      </c>
      <c r="G169">
        <v>84.3</v>
      </c>
      <c r="H169">
        <v>245</v>
      </c>
      <c r="I169">
        <v>1.6359999999999999</v>
      </c>
      <c r="J169">
        <v>1.2999999999999999E-2</v>
      </c>
      <c r="K169">
        <v>13.3785249281652</v>
      </c>
      <c r="L169">
        <v>32.614586182652701</v>
      </c>
      <c r="M169">
        <v>2.6430785020643599</v>
      </c>
      <c r="N169">
        <v>0.97422863276983995</v>
      </c>
      <c r="O169">
        <v>655.02334330472399</v>
      </c>
      <c r="P169">
        <v>27.844676214070699</v>
      </c>
      <c r="Q169">
        <v>637.24500904445199</v>
      </c>
    </row>
    <row r="170" spans="1:17" x14ac:dyDescent="0.3">
      <c r="A170" s="21">
        <v>45533.75</v>
      </c>
      <c r="B170">
        <v>12.043200000000001</v>
      </c>
      <c r="C170">
        <v>31.433599999999998</v>
      </c>
      <c r="D170">
        <v>950</v>
      </c>
      <c r="E170">
        <v>0</v>
      </c>
      <c r="F170">
        <v>12.16</v>
      </c>
      <c r="G170">
        <v>88.2</v>
      </c>
      <c r="H170">
        <v>246</v>
      </c>
      <c r="I170">
        <v>1.63</v>
      </c>
      <c r="J170">
        <v>0</v>
      </c>
      <c r="K170">
        <v>13.204052989651901</v>
      </c>
      <c r="L170">
        <v>33.239451466133303</v>
      </c>
      <c r="M170">
        <v>2.6624542437682499</v>
      </c>
      <c r="N170">
        <v>1.0512337706397901</v>
      </c>
      <c r="O170">
        <v>676.44062806864702</v>
      </c>
      <c r="P170">
        <v>28.1052429332216</v>
      </c>
      <c r="Q170">
        <v>638.57024168560497</v>
      </c>
    </row>
    <row r="171" spans="1:17" x14ac:dyDescent="0.3">
      <c r="A171" s="21">
        <v>45533.791666666701</v>
      </c>
      <c r="B171">
        <v>10.3238</v>
      </c>
      <c r="C171">
        <v>20.195399999999999</v>
      </c>
      <c r="D171">
        <v>950</v>
      </c>
      <c r="E171">
        <v>0</v>
      </c>
      <c r="F171">
        <v>11.42</v>
      </c>
      <c r="G171">
        <v>93.4</v>
      </c>
      <c r="H171">
        <v>224</v>
      </c>
      <c r="I171">
        <v>1.349</v>
      </c>
      <c r="J171">
        <v>0</v>
      </c>
      <c r="K171">
        <v>11.4081132164672</v>
      </c>
      <c r="L171">
        <v>33.387298383826597</v>
      </c>
      <c r="M171">
        <v>2.27361443162521</v>
      </c>
      <c r="N171">
        <v>1.0752575746077799</v>
      </c>
      <c r="O171">
        <v>687.67893981738098</v>
      </c>
      <c r="P171">
        <v>28.1782280065515</v>
      </c>
      <c r="Q171">
        <v>642.935490787768</v>
      </c>
    </row>
    <row r="172" spans="1:17" x14ac:dyDescent="0.3">
      <c r="A172" s="21">
        <v>45533.833333333299</v>
      </c>
      <c r="B172">
        <v>5.1427500000000004</v>
      </c>
      <c r="C172">
        <v>7.97159</v>
      </c>
      <c r="D172">
        <v>951</v>
      </c>
      <c r="E172">
        <v>0</v>
      </c>
      <c r="F172">
        <v>10.98</v>
      </c>
      <c r="G172">
        <v>94.6</v>
      </c>
      <c r="H172">
        <v>242</v>
      </c>
      <c r="I172">
        <v>1.3260000000000001</v>
      </c>
      <c r="J172">
        <v>0</v>
      </c>
      <c r="K172">
        <v>11.671922442036999</v>
      </c>
      <c r="L172">
        <v>37.274086834467901</v>
      </c>
      <c r="M172">
        <v>1.1587324730290101</v>
      </c>
      <c r="N172">
        <v>1.6339299362397399</v>
      </c>
      <c r="O172">
        <v>724.71159435090101</v>
      </c>
      <c r="P172">
        <v>27.571494821168599</v>
      </c>
      <c r="Q172">
        <v>650.788178388196</v>
      </c>
    </row>
    <row r="173" spans="1:17" x14ac:dyDescent="0.3">
      <c r="A173" s="21">
        <v>45533.875</v>
      </c>
      <c r="B173">
        <v>0</v>
      </c>
      <c r="C173">
        <v>0.94031299999999995</v>
      </c>
      <c r="D173">
        <v>951</v>
      </c>
      <c r="E173">
        <v>0</v>
      </c>
      <c r="F173">
        <v>10.74</v>
      </c>
      <c r="G173">
        <v>94.8</v>
      </c>
      <c r="H173">
        <v>218</v>
      </c>
      <c r="I173">
        <v>1.0549999999999999</v>
      </c>
      <c r="J173">
        <v>0</v>
      </c>
      <c r="K173">
        <v>12.6319866989561</v>
      </c>
      <c r="L173">
        <v>37.511382924092104</v>
      </c>
      <c r="M173">
        <v>1.88579369235281</v>
      </c>
      <c r="N173">
        <v>0.97923244244553298</v>
      </c>
      <c r="O173">
        <v>707.29542889178697</v>
      </c>
      <c r="P173">
        <v>26.060272603619499</v>
      </c>
      <c r="Q173">
        <v>660.89458023028101</v>
      </c>
    </row>
    <row r="174" spans="1:17" x14ac:dyDescent="0.3">
      <c r="A174" s="21">
        <v>45533.916666666701</v>
      </c>
      <c r="B174">
        <v>0.71638900000000005</v>
      </c>
      <c r="C174">
        <v>9.9516100000000005</v>
      </c>
      <c r="D174">
        <v>951</v>
      </c>
      <c r="E174">
        <v>0</v>
      </c>
      <c r="F174">
        <v>10.53</v>
      </c>
      <c r="G174">
        <v>94.6</v>
      </c>
      <c r="H174">
        <v>263</v>
      </c>
      <c r="I174">
        <v>1.002</v>
      </c>
      <c r="J174">
        <v>0</v>
      </c>
      <c r="K174">
        <v>7.9121521422075203</v>
      </c>
      <c r="L174">
        <v>27.945361977034199</v>
      </c>
      <c r="M174">
        <v>2.2247544577226801</v>
      </c>
      <c r="N174">
        <v>1.7849735671542299</v>
      </c>
      <c r="O174">
        <v>643.142855400146</v>
      </c>
      <c r="P174">
        <v>25.165435280807799</v>
      </c>
      <c r="Q174">
        <v>664.08942950775304</v>
      </c>
    </row>
    <row r="175" spans="1:17" x14ac:dyDescent="0.3">
      <c r="A175" s="21">
        <v>45533.958333333299</v>
      </c>
      <c r="B175">
        <v>4.2735799999999999</v>
      </c>
      <c r="C175">
        <v>11.6441</v>
      </c>
      <c r="D175">
        <v>950</v>
      </c>
      <c r="E175">
        <v>0</v>
      </c>
      <c r="F175">
        <v>10.6</v>
      </c>
      <c r="G175">
        <v>94.3</v>
      </c>
      <c r="H175">
        <v>285</v>
      </c>
      <c r="I175">
        <v>1.105</v>
      </c>
      <c r="J175">
        <v>0</v>
      </c>
      <c r="K175">
        <v>7.7218313852621803</v>
      </c>
      <c r="L175">
        <v>28.058414746688701</v>
      </c>
      <c r="M175">
        <v>1.97965734898663</v>
      </c>
      <c r="N175">
        <v>3.3378613766469201</v>
      </c>
      <c r="O175">
        <v>624.884120013303</v>
      </c>
      <c r="P175">
        <v>24.3694844419445</v>
      </c>
      <c r="Q175">
        <v>666.93240163563701</v>
      </c>
    </row>
    <row r="176" spans="1:17" x14ac:dyDescent="0.3">
      <c r="A176" s="21">
        <v>45534</v>
      </c>
      <c r="B176">
        <v>3.8081</v>
      </c>
      <c r="C176">
        <v>8.0282699999999991</v>
      </c>
      <c r="D176">
        <v>950</v>
      </c>
      <c r="E176">
        <v>0</v>
      </c>
      <c r="F176">
        <v>10.64</v>
      </c>
      <c r="G176">
        <v>93</v>
      </c>
      <c r="H176">
        <v>211</v>
      </c>
      <c r="I176">
        <v>0.83199999999999996</v>
      </c>
      <c r="J176">
        <v>0</v>
      </c>
      <c r="K176">
        <v>5.0811508163374999</v>
      </c>
      <c r="L176">
        <v>23.834066637128799</v>
      </c>
      <c r="M176">
        <v>2.2117875346115801</v>
      </c>
      <c r="N176">
        <v>1.1480167264543599</v>
      </c>
      <c r="O176">
        <v>592.02423636405103</v>
      </c>
      <c r="P176">
        <v>24.303006607475499</v>
      </c>
      <c r="Q176">
        <v>663.900143276368</v>
      </c>
    </row>
    <row r="177" spans="1:17" x14ac:dyDescent="0.3">
      <c r="A177" s="21">
        <v>45534.041666666701</v>
      </c>
      <c r="B177">
        <v>1.7517100000000001</v>
      </c>
      <c r="C177">
        <v>3.7908200000000001</v>
      </c>
      <c r="D177">
        <v>949</v>
      </c>
      <c r="E177">
        <v>0</v>
      </c>
      <c r="F177">
        <v>10.61</v>
      </c>
      <c r="G177">
        <v>94.9</v>
      </c>
      <c r="H177">
        <v>219</v>
      </c>
      <c r="I177">
        <v>1.202</v>
      </c>
      <c r="J177">
        <v>0</v>
      </c>
      <c r="K177">
        <v>2.3332159447202199</v>
      </c>
      <c r="L177">
        <v>15.5604752593523</v>
      </c>
      <c r="M177">
        <v>1.6933513009843899</v>
      </c>
      <c r="N177">
        <v>1.1220559369348599</v>
      </c>
      <c r="O177">
        <v>556.85329722670099</v>
      </c>
      <c r="P177">
        <v>25.401758672065501</v>
      </c>
      <c r="Q177">
        <v>651.62888751661501</v>
      </c>
    </row>
    <row r="178" spans="1:17" x14ac:dyDescent="0.3">
      <c r="A178" s="21">
        <v>45534.083333333299</v>
      </c>
      <c r="B178">
        <v>5.3395099999999998</v>
      </c>
      <c r="C178">
        <v>7.0164600000000004</v>
      </c>
      <c r="D178">
        <v>948</v>
      </c>
      <c r="E178">
        <v>0</v>
      </c>
      <c r="F178">
        <v>10.51</v>
      </c>
      <c r="G178">
        <v>94</v>
      </c>
      <c r="H178">
        <v>220</v>
      </c>
      <c r="I178">
        <v>0.879</v>
      </c>
      <c r="J178">
        <v>0</v>
      </c>
      <c r="K178">
        <v>2.1060442315428798</v>
      </c>
      <c r="L178">
        <v>13.2835894692865</v>
      </c>
      <c r="M178">
        <v>1.95137290420006</v>
      </c>
      <c r="N178">
        <v>1.05410985003515</v>
      </c>
      <c r="O178">
        <v>530.795350748842</v>
      </c>
      <c r="P178">
        <v>26.8317348360799</v>
      </c>
      <c r="Q178">
        <v>633.42322785163901</v>
      </c>
    </row>
    <row r="179" spans="1:17" x14ac:dyDescent="0.3">
      <c r="A179" s="21">
        <v>45534.125</v>
      </c>
      <c r="B179">
        <v>4.17441</v>
      </c>
      <c r="C179">
        <v>6.6175600000000001</v>
      </c>
      <c r="D179">
        <v>948</v>
      </c>
      <c r="E179">
        <v>0.25</v>
      </c>
      <c r="F179">
        <v>10.54</v>
      </c>
      <c r="G179">
        <v>93.8</v>
      </c>
      <c r="H179">
        <v>261</v>
      </c>
      <c r="I179">
        <v>0.94199999999999995</v>
      </c>
      <c r="J179">
        <v>0</v>
      </c>
      <c r="K179">
        <v>1.9189361723896099</v>
      </c>
      <c r="L179">
        <v>13.6241959671144</v>
      </c>
      <c r="M179">
        <v>1.95288331109931</v>
      </c>
      <c r="N179">
        <v>1.08031196159287</v>
      </c>
      <c r="O179">
        <v>527.20166060995598</v>
      </c>
      <c r="P179">
        <v>28.2820617580395</v>
      </c>
      <c r="Q179">
        <v>613.36356795071094</v>
      </c>
    </row>
    <row r="180" spans="1:17" x14ac:dyDescent="0.3">
      <c r="A180" s="21">
        <v>45534.166666666701</v>
      </c>
      <c r="B180">
        <v>3.03559</v>
      </c>
      <c r="C180">
        <v>5.5768399999999998</v>
      </c>
      <c r="D180">
        <v>948</v>
      </c>
      <c r="E180">
        <v>0</v>
      </c>
      <c r="F180">
        <v>10.51</v>
      </c>
      <c r="G180">
        <v>93</v>
      </c>
      <c r="H180">
        <v>239</v>
      </c>
      <c r="I180">
        <v>1.085</v>
      </c>
      <c r="J180">
        <v>0</v>
      </c>
      <c r="K180">
        <v>2.5843129949485499</v>
      </c>
      <c r="L180">
        <v>12.4963972602342</v>
      </c>
      <c r="M180">
        <v>1.7056184135813901</v>
      </c>
      <c r="N180">
        <v>1.6126456668648901</v>
      </c>
      <c r="O180">
        <v>527.58710371633504</v>
      </c>
      <c r="P180">
        <v>29.655923104617301</v>
      </c>
      <c r="Q180">
        <v>588.72300662139003</v>
      </c>
    </row>
    <row r="181" spans="1:17" x14ac:dyDescent="0.3">
      <c r="A181" s="21">
        <v>45534.208333333299</v>
      </c>
      <c r="B181">
        <v>5.2364899999999999</v>
      </c>
      <c r="C181">
        <v>7.3920500000000002</v>
      </c>
      <c r="D181">
        <v>948</v>
      </c>
      <c r="E181">
        <v>0.25</v>
      </c>
      <c r="F181">
        <v>10.49</v>
      </c>
      <c r="G181">
        <v>93.4</v>
      </c>
      <c r="H181">
        <v>141</v>
      </c>
      <c r="I181">
        <v>0.76200000000000001</v>
      </c>
      <c r="J181">
        <v>0</v>
      </c>
      <c r="K181">
        <v>2.3111821616957098</v>
      </c>
      <c r="L181">
        <v>13.817382480849201</v>
      </c>
      <c r="M181">
        <v>1.7572716057222499</v>
      </c>
      <c r="N181">
        <v>1.1476943135233999</v>
      </c>
      <c r="O181">
        <v>529.91739700653397</v>
      </c>
      <c r="P181">
        <v>30.960091015464702</v>
      </c>
      <c r="Q181">
        <v>566.55075263573406</v>
      </c>
    </row>
    <row r="182" spans="1:17" x14ac:dyDescent="0.3">
      <c r="A182" s="21">
        <v>45534.25</v>
      </c>
      <c r="B182">
        <v>5.3527699999999996</v>
      </c>
      <c r="C182">
        <v>7.5869200000000001</v>
      </c>
      <c r="D182">
        <v>949</v>
      </c>
      <c r="E182">
        <v>0</v>
      </c>
      <c r="F182">
        <v>10.5</v>
      </c>
      <c r="G182">
        <v>94.2</v>
      </c>
      <c r="H182">
        <v>225</v>
      </c>
      <c r="I182">
        <v>1.1399999999999999</v>
      </c>
      <c r="J182">
        <v>0</v>
      </c>
      <c r="K182">
        <v>2.5389328719550899</v>
      </c>
      <c r="L182">
        <v>17.8382073935596</v>
      </c>
      <c r="M182">
        <v>1.94882116249391</v>
      </c>
      <c r="N182">
        <v>2.3385693881036</v>
      </c>
      <c r="O182">
        <v>547.62464873315196</v>
      </c>
      <c r="P182">
        <v>31.230020015328801</v>
      </c>
      <c r="Q182">
        <v>554.610976802359</v>
      </c>
    </row>
    <row r="183" spans="1:17" x14ac:dyDescent="0.3">
      <c r="A183" s="21">
        <v>45534.291666666701</v>
      </c>
      <c r="B183">
        <v>0</v>
      </c>
      <c r="C183">
        <v>1.44892</v>
      </c>
      <c r="D183">
        <v>949</v>
      </c>
      <c r="E183">
        <v>0</v>
      </c>
      <c r="F183">
        <v>10.29</v>
      </c>
      <c r="G183">
        <v>94.1</v>
      </c>
      <c r="H183">
        <v>216</v>
      </c>
      <c r="I183">
        <v>1.214</v>
      </c>
      <c r="J183">
        <v>3.0000000000000001E-3</v>
      </c>
      <c r="K183">
        <v>4.6203439670479503</v>
      </c>
      <c r="L183">
        <v>21.2617822917436</v>
      </c>
      <c r="M183">
        <v>1.69461080276668</v>
      </c>
      <c r="N183">
        <v>1.9628593982197</v>
      </c>
      <c r="O183">
        <v>582.39205206929</v>
      </c>
      <c r="P183">
        <v>31.662934132066798</v>
      </c>
      <c r="Q183">
        <v>549.29946830935796</v>
      </c>
    </row>
    <row r="184" spans="1:17" x14ac:dyDescent="0.3">
      <c r="A184" s="21">
        <v>45534.333333333299</v>
      </c>
      <c r="B184">
        <v>2.1026799999999999</v>
      </c>
      <c r="C184">
        <v>3.3306100000000001</v>
      </c>
      <c r="D184">
        <v>949</v>
      </c>
      <c r="E184">
        <v>0.25</v>
      </c>
      <c r="F184">
        <v>10.52</v>
      </c>
      <c r="G184">
        <v>92.9</v>
      </c>
      <c r="H184">
        <v>207</v>
      </c>
      <c r="I184">
        <v>0.91</v>
      </c>
      <c r="J184">
        <v>7.1999999999999995E-2</v>
      </c>
      <c r="K184">
        <v>8.4461199342297597</v>
      </c>
      <c r="L184">
        <v>28.124448397371999</v>
      </c>
      <c r="M184">
        <v>1.96614199652804</v>
      </c>
      <c r="N184">
        <v>1.81443101826205</v>
      </c>
      <c r="O184">
        <v>633.828209350777</v>
      </c>
      <c r="P184">
        <v>31.2892719449037</v>
      </c>
      <c r="Q184">
        <v>554.52496493269803</v>
      </c>
    </row>
    <row r="185" spans="1:17" x14ac:dyDescent="0.3">
      <c r="A185" s="21">
        <v>45534.375</v>
      </c>
      <c r="B185">
        <v>5.1258299999999997</v>
      </c>
      <c r="C185">
        <v>6.3530699999999998</v>
      </c>
      <c r="D185">
        <v>949</v>
      </c>
      <c r="E185">
        <v>0</v>
      </c>
      <c r="F185">
        <v>11.1</v>
      </c>
      <c r="G185">
        <v>86.5</v>
      </c>
      <c r="H185">
        <v>115</v>
      </c>
      <c r="I185">
        <v>0.57499999999999996</v>
      </c>
      <c r="J185">
        <v>0.151</v>
      </c>
      <c r="K185">
        <v>6.94349738409029</v>
      </c>
      <c r="L185">
        <v>29.795583116201399</v>
      </c>
      <c r="M185">
        <v>2.1995316839352701</v>
      </c>
      <c r="N185">
        <v>1.7629396946814699</v>
      </c>
      <c r="O185">
        <v>630.28513295313303</v>
      </c>
      <c r="P185">
        <v>30.228184848254699</v>
      </c>
      <c r="Q185">
        <v>563.70394439850202</v>
      </c>
    </row>
    <row r="186" spans="1:17" x14ac:dyDescent="0.3">
      <c r="A186" s="21">
        <v>45534.416666666701</v>
      </c>
      <c r="B186">
        <v>3.9475099999999999</v>
      </c>
      <c r="C186">
        <v>4.6208499999999999</v>
      </c>
      <c r="D186">
        <v>949</v>
      </c>
      <c r="E186">
        <v>0</v>
      </c>
      <c r="F186">
        <v>12.5</v>
      </c>
      <c r="G186">
        <v>77.42</v>
      </c>
      <c r="H186">
        <v>247</v>
      </c>
      <c r="I186">
        <v>0.99099999999999999</v>
      </c>
      <c r="J186">
        <v>0.40200000000000002</v>
      </c>
      <c r="K186">
        <v>11.7679108354045</v>
      </c>
      <c r="L186">
        <v>26.539321050964801</v>
      </c>
      <c r="M186">
        <v>2.2644831091798698</v>
      </c>
      <c r="N186">
        <v>1.7560023827400399</v>
      </c>
      <c r="O186">
        <v>658.26869181271104</v>
      </c>
      <c r="P186">
        <v>29.151485774466899</v>
      </c>
      <c r="Q186">
        <v>579.638112031486</v>
      </c>
    </row>
    <row r="187" spans="1:17" x14ac:dyDescent="0.3">
      <c r="A187" s="21">
        <v>45534.458333333299</v>
      </c>
      <c r="B187">
        <v>11.0693</v>
      </c>
      <c r="C187">
        <v>16.390499999999999</v>
      </c>
      <c r="D187">
        <v>949</v>
      </c>
      <c r="E187">
        <v>0</v>
      </c>
      <c r="F187">
        <v>13.89</v>
      </c>
      <c r="G187">
        <v>72.09</v>
      </c>
      <c r="H187">
        <v>183</v>
      </c>
      <c r="I187">
        <v>1.516</v>
      </c>
      <c r="J187">
        <v>0.54400000000000004</v>
      </c>
      <c r="K187">
        <v>11.026019303116501</v>
      </c>
      <c r="L187">
        <v>24.483174978350998</v>
      </c>
      <c r="M187">
        <v>2.1857635930237902</v>
      </c>
      <c r="N187">
        <v>2.1480726692329601</v>
      </c>
      <c r="O187">
        <v>639.66069870915499</v>
      </c>
      <c r="P187">
        <v>28.762270477007199</v>
      </c>
      <c r="Q187">
        <v>593.69549179388605</v>
      </c>
    </row>
    <row r="188" spans="1:17" x14ac:dyDescent="0.3">
      <c r="A188" s="21">
        <v>45534.5</v>
      </c>
      <c r="B188">
        <v>9.6312200000000008</v>
      </c>
      <c r="C188">
        <v>14.1851</v>
      </c>
      <c r="D188">
        <v>948</v>
      </c>
      <c r="E188">
        <v>0</v>
      </c>
      <c r="F188">
        <v>15.24</v>
      </c>
      <c r="G188">
        <v>62.98</v>
      </c>
      <c r="H188">
        <v>231</v>
      </c>
      <c r="I188">
        <v>1.595</v>
      </c>
      <c r="J188">
        <v>0.77500000000000002</v>
      </c>
      <c r="K188">
        <v>8.1185633752653406</v>
      </c>
      <c r="L188">
        <v>19.2826911512999</v>
      </c>
      <c r="M188">
        <v>2.71799908427323</v>
      </c>
      <c r="N188">
        <v>2.1883645324027601</v>
      </c>
      <c r="O188">
        <v>601.32731683001498</v>
      </c>
      <c r="P188">
        <v>29.453730217976702</v>
      </c>
      <c r="Q188">
        <v>602.913018433096</v>
      </c>
    </row>
    <row r="189" spans="1:17" x14ac:dyDescent="0.3">
      <c r="A189" s="21">
        <v>45534.541666666701</v>
      </c>
      <c r="B189">
        <v>9.1039600000000007</v>
      </c>
      <c r="C189">
        <v>16.201799999999999</v>
      </c>
      <c r="D189">
        <v>948</v>
      </c>
      <c r="E189">
        <v>0</v>
      </c>
      <c r="F189">
        <v>16.489999999999998</v>
      </c>
      <c r="G189">
        <v>62.97</v>
      </c>
      <c r="H189">
        <v>232</v>
      </c>
      <c r="I189">
        <v>1.899</v>
      </c>
      <c r="J189">
        <v>0.89500000000000002</v>
      </c>
      <c r="K189">
        <v>5.3294412027444302</v>
      </c>
      <c r="L189">
        <v>16.3558506758704</v>
      </c>
      <c r="M189">
        <v>2.9571839465477501</v>
      </c>
      <c r="N189">
        <v>2.28222933072986</v>
      </c>
      <c r="O189">
        <v>585.02098933495995</v>
      </c>
      <c r="P189">
        <v>31.2932160233388</v>
      </c>
      <c r="Q189">
        <v>609.80096747414905</v>
      </c>
    </row>
    <row r="190" spans="1:17" x14ac:dyDescent="0.3">
      <c r="A190" s="21">
        <v>45534.583333333299</v>
      </c>
      <c r="B190">
        <v>11.309200000000001</v>
      </c>
      <c r="C190">
        <v>20.598500000000001</v>
      </c>
      <c r="D190">
        <v>947</v>
      </c>
      <c r="E190">
        <v>0</v>
      </c>
      <c r="F190">
        <v>17.260000000000002</v>
      </c>
      <c r="G190">
        <v>60.59</v>
      </c>
      <c r="H190">
        <v>277</v>
      </c>
      <c r="I190">
        <v>1.649</v>
      </c>
      <c r="J190">
        <v>0.751</v>
      </c>
      <c r="K190">
        <v>5.9242723829497201</v>
      </c>
      <c r="L190">
        <v>17.116651993826501</v>
      </c>
      <c r="M190">
        <v>3.11605298088348</v>
      </c>
      <c r="N190">
        <v>2.7097580730568001</v>
      </c>
      <c r="O190">
        <v>574.81991574949996</v>
      </c>
      <c r="P190">
        <v>33.571566402082901</v>
      </c>
      <c r="Q190">
        <v>613.20037585119303</v>
      </c>
    </row>
    <row r="191" spans="1:17" x14ac:dyDescent="0.3">
      <c r="A191" s="21">
        <v>45534.625</v>
      </c>
      <c r="B191">
        <v>9.0319900000000004</v>
      </c>
      <c r="C191">
        <v>23.901900000000001</v>
      </c>
      <c r="D191">
        <v>947</v>
      </c>
      <c r="E191">
        <v>0</v>
      </c>
      <c r="F191">
        <v>17.350000000000001</v>
      </c>
      <c r="G191">
        <v>62.08</v>
      </c>
      <c r="H191">
        <v>163</v>
      </c>
      <c r="I191">
        <v>2.0390000000000001</v>
      </c>
      <c r="J191">
        <v>0.57199999999999995</v>
      </c>
      <c r="K191">
        <v>6.5586348342689096</v>
      </c>
      <c r="L191">
        <v>19.399843988128701</v>
      </c>
      <c r="M191">
        <v>3.1766421142408201</v>
      </c>
      <c r="N191">
        <v>2.58135858628214</v>
      </c>
      <c r="O191">
        <v>601.77012981051598</v>
      </c>
      <c r="P191">
        <v>35.240443834491302</v>
      </c>
      <c r="Q191">
        <v>615.62263556884602</v>
      </c>
    </row>
    <row r="192" spans="1:17" x14ac:dyDescent="0.3">
      <c r="A192" s="21">
        <v>45534.666666666701</v>
      </c>
      <c r="B192">
        <v>9.6599000000000004</v>
      </c>
      <c r="C192">
        <v>25.874500000000001</v>
      </c>
      <c r="D192">
        <v>947</v>
      </c>
      <c r="E192">
        <v>0</v>
      </c>
      <c r="F192">
        <v>16.079999999999998</v>
      </c>
      <c r="G192">
        <v>68.48</v>
      </c>
      <c r="H192">
        <v>222</v>
      </c>
      <c r="I192">
        <v>2.3929999999999998</v>
      </c>
      <c r="J192">
        <v>0.375</v>
      </c>
      <c r="K192">
        <v>8.3360344339410801</v>
      </c>
      <c r="L192">
        <v>19.7996945758604</v>
      </c>
      <c r="M192">
        <v>2.7033481111600302</v>
      </c>
      <c r="N192">
        <v>3.2817860489917599</v>
      </c>
      <c r="O192">
        <v>589.28262054321794</v>
      </c>
      <c r="P192">
        <v>37.063444471220201</v>
      </c>
      <c r="Q192">
        <v>610.05443696790098</v>
      </c>
    </row>
    <row r="193" spans="1:17" x14ac:dyDescent="0.3">
      <c r="A193" s="21">
        <v>45534.708333333299</v>
      </c>
      <c r="B193">
        <v>6.8634599999999999</v>
      </c>
      <c r="C193">
        <v>22.654800000000002</v>
      </c>
      <c r="D193">
        <v>947</v>
      </c>
      <c r="E193">
        <v>0</v>
      </c>
      <c r="F193">
        <v>14.27</v>
      </c>
      <c r="G193">
        <v>75.94</v>
      </c>
      <c r="H193">
        <v>191</v>
      </c>
      <c r="I193">
        <v>1.988</v>
      </c>
      <c r="J193">
        <v>0.13600000000000001</v>
      </c>
      <c r="K193">
        <v>8.9965143150773592</v>
      </c>
      <c r="L193">
        <v>22.601507452415799</v>
      </c>
      <c r="M193">
        <v>2.0930934380788599</v>
      </c>
      <c r="N193">
        <v>2.7503662185745998</v>
      </c>
      <c r="O193">
        <v>617.919921142048</v>
      </c>
      <c r="P193">
        <v>38.465978875575502</v>
      </c>
      <c r="Q193">
        <v>608.50878549151503</v>
      </c>
    </row>
    <row r="194" spans="1:17" x14ac:dyDescent="0.3">
      <c r="A194" s="21">
        <v>45534.75</v>
      </c>
      <c r="B194">
        <v>8.7143899999999999</v>
      </c>
      <c r="C194">
        <v>28.591100000000001</v>
      </c>
      <c r="D194">
        <v>948</v>
      </c>
      <c r="E194">
        <v>0</v>
      </c>
      <c r="F194">
        <v>12.67</v>
      </c>
      <c r="G194">
        <v>79.08</v>
      </c>
      <c r="H194">
        <v>231</v>
      </c>
      <c r="I194">
        <v>1.7949999999999999</v>
      </c>
      <c r="J194">
        <v>2E-3</v>
      </c>
      <c r="K194">
        <v>9.6956348913072894</v>
      </c>
      <c r="L194">
        <v>30.238051833368601</v>
      </c>
      <c r="M194">
        <v>2.1405854814742402</v>
      </c>
      <c r="N194">
        <v>1.7201384724422799</v>
      </c>
      <c r="O194">
        <v>672.155980204304</v>
      </c>
      <c r="P194">
        <v>38.8271784616635</v>
      </c>
      <c r="Q194">
        <v>610.24469654046504</v>
      </c>
    </row>
    <row r="195" spans="1:17" x14ac:dyDescent="0.3">
      <c r="A195" s="21">
        <v>45534.791666666701</v>
      </c>
      <c r="B195">
        <v>3.8044799999999999</v>
      </c>
      <c r="C195">
        <v>19.321200000000001</v>
      </c>
      <c r="D195">
        <v>949</v>
      </c>
      <c r="E195">
        <v>0</v>
      </c>
      <c r="F195">
        <v>11.91</v>
      </c>
      <c r="G195">
        <v>83.3</v>
      </c>
      <c r="H195">
        <v>223</v>
      </c>
      <c r="I195">
        <v>1.76</v>
      </c>
      <c r="J195">
        <v>0</v>
      </c>
      <c r="K195">
        <v>11.452232303442999</v>
      </c>
      <c r="L195">
        <v>30.371755400075401</v>
      </c>
      <c r="M195">
        <v>2.3129806063789902</v>
      </c>
      <c r="N195">
        <v>1.7717217547672099</v>
      </c>
      <c r="O195">
        <v>687.98708818317596</v>
      </c>
      <c r="P195">
        <v>38.520754472349402</v>
      </c>
      <c r="Q195">
        <v>616.28549522471701</v>
      </c>
    </row>
    <row r="196" spans="1:17" x14ac:dyDescent="0.3">
      <c r="A196" s="21">
        <v>45534.833333333299</v>
      </c>
      <c r="B196">
        <v>7.5977300000000003</v>
      </c>
      <c r="C196">
        <v>23.473500000000001</v>
      </c>
      <c r="D196">
        <v>949</v>
      </c>
      <c r="E196">
        <v>0</v>
      </c>
      <c r="F196">
        <v>11.37</v>
      </c>
      <c r="G196">
        <v>88.2</v>
      </c>
      <c r="H196">
        <v>215</v>
      </c>
      <c r="I196">
        <v>1.538</v>
      </c>
      <c r="J196">
        <v>0</v>
      </c>
      <c r="K196">
        <v>8.4424521349176995</v>
      </c>
      <c r="L196">
        <v>26.5341113325828</v>
      </c>
      <c r="M196">
        <v>1.7958834936943799</v>
      </c>
      <c r="N196">
        <v>1.98225990664962</v>
      </c>
      <c r="O196">
        <v>654.79432185114194</v>
      </c>
      <c r="P196">
        <v>37.4853112438838</v>
      </c>
      <c r="Q196">
        <v>622.96887085235801</v>
      </c>
    </row>
    <row r="197" spans="1:17" x14ac:dyDescent="0.3">
      <c r="A197" s="21">
        <v>45534.875</v>
      </c>
      <c r="B197">
        <v>8.37913</v>
      </c>
      <c r="C197">
        <v>15.220800000000001</v>
      </c>
      <c r="D197">
        <v>949</v>
      </c>
      <c r="E197">
        <v>0</v>
      </c>
      <c r="F197">
        <v>10.9</v>
      </c>
      <c r="G197">
        <v>92.6</v>
      </c>
      <c r="H197">
        <v>215</v>
      </c>
      <c r="I197">
        <v>1.3720000000000001</v>
      </c>
      <c r="J197">
        <v>0</v>
      </c>
      <c r="K197">
        <v>9.4611533399692096</v>
      </c>
      <c r="L197">
        <v>30.220993297005901</v>
      </c>
      <c r="M197">
        <v>1.70578367572001</v>
      </c>
      <c r="N197">
        <v>1.3018317988596499</v>
      </c>
      <c r="O197">
        <v>704.66740771192997</v>
      </c>
      <c r="P197">
        <v>35.104066530343701</v>
      </c>
      <c r="Q197">
        <v>637.92467314947896</v>
      </c>
    </row>
    <row r="198" spans="1:17" x14ac:dyDescent="0.3">
      <c r="A198" s="21">
        <v>45534.916666666701</v>
      </c>
      <c r="B198">
        <v>4.3942899999999998</v>
      </c>
      <c r="C198">
        <v>8.5784900000000004</v>
      </c>
      <c r="D198">
        <v>949</v>
      </c>
      <c r="E198">
        <v>0</v>
      </c>
      <c r="F198">
        <v>10.48</v>
      </c>
      <c r="G198">
        <v>93.3</v>
      </c>
      <c r="H198">
        <v>247</v>
      </c>
      <c r="I198">
        <v>1.3440000000000001</v>
      </c>
      <c r="J198">
        <v>0</v>
      </c>
      <c r="K198">
        <v>6.2395645079602904</v>
      </c>
      <c r="L198">
        <v>25.246953546920398</v>
      </c>
      <c r="M198">
        <v>1.7081586314617101</v>
      </c>
      <c r="N198">
        <v>1.33712932689106</v>
      </c>
      <c r="O198">
        <v>672.78487311584104</v>
      </c>
      <c r="P198">
        <v>32.699596394725397</v>
      </c>
      <c r="Q198">
        <v>650.17029282027204</v>
      </c>
    </row>
    <row r="199" spans="1:17" x14ac:dyDescent="0.3">
      <c r="A199" s="21">
        <v>45534.958333333299</v>
      </c>
      <c r="B199">
        <v>5.2633200000000002</v>
      </c>
      <c r="C199">
        <v>10.9762</v>
      </c>
      <c r="D199">
        <v>949</v>
      </c>
      <c r="E199">
        <v>0</v>
      </c>
      <c r="F199">
        <v>10.49</v>
      </c>
      <c r="G199">
        <v>92.5</v>
      </c>
      <c r="H199">
        <v>267</v>
      </c>
      <c r="I199">
        <v>0.96899999999999997</v>
      </c>
      <c r="J199">
        <v>0</v>
      </c>
      <c r="K199">
        <v>4.62017100393658</v>
      </c>
      <c r="L199">
        <v>23.360339609669399</v>
      </c>
      <c r="M199">
        <v>1.7682192402616199</v>
      </c>
      <c r="N199">
        <v>1.41263539789662</v>
      </c>
      <c r="O199">
        <v>626.32214572034604</v>
      </c>
      <c r="P199">
        <v>30.7911873281531</v>
      </c>
      <c r="Q199">
        <v>653.23929480900097</v>
      </c>
    </row>
    <row r="200" spans="1:17" x14ac:dyDescent="0.3">
      <c r="A200" s="21">
        <v>45535</v>
      </c>
      <c r="B200">
        <v>5.6927300000000001</v>
      </c>
      <c r="C200">
        <v>10.3645</v>
      </c>
      <c r="D200">
        <v>949</v>
      </c>
      <c r="E200">
        <v>0</v>
      </c>
      <c r="F200">
        <v>10.56</v>
      </c>
      <c r="G200">
        <v>92.1</v>
      </c>
      <c r="H200">
        <v>200</v>
      </c>
      <c r="I200">
        <v>0.748</v>
      </c>
      <c r="J200">
        <v>0</v>
      </c>
      <c r="K200">
        <v>3.8977641954856201</v>
      </c>
      <c r="L200">
        <v>22.736809669167599</v>
      </c>
      <c r="M200">
        <v>1.5044027240837901</v>
      </c>
      <c r="N200">
        <v>1.75368251441658</v>
      </c>
      <c r="O200">
        <v>610.06356919836298</v>
      </c>
      <c r="P200">
        <v>29.2229182348308</v>
      </c>
      <c r="Q200">
        <v>655.83691339089398</v>
      </c>
    </row>
    <row r="201" spans="1:17" x14ac:dyDescent="0.3">
      <c r="A201" s="21">
        <v>45535.041666666701</v>
      </c>
      <c r="B201">
        <v>5.6092500000000003</v>
      </c>
      <c r="C201">
        <v>8.3299199999999995</v>
      </c>
      <c r="D201">
        <v>948</v>
      </c>
      <c r="E201">
        <v>0</v>
      </c>
      <c r="F201">
        <v>10.62</v>
      </c>
      <c r="G201">
        <v>92.4</v>
      </c>
      <c r="H201">
        <v>12</v>
      </c>
      <c r="I201">
        <v>0.54600000000000004</v>
      </c>
      <c r="J201">
        <v>0</v>
      </c>
      <c r="K201">
        <v>3.9976031647864598</v>
      </c>
      <c r="L201">
        <v>21.2523408526541</v>
      </c>
      <c r="M201">
        <v>1.1448674772184899</v>
      </c>
      <c r="N201">
        <v>1.95944717147848</v>
      </c>
      <c r="O201">
        <v>608.86212265286997</v>
      </c>
      <c r="P201">
        <v>28.141024162208598</v>
      </c>
      <c r="Q201">
        <v>654.70468857974697</v>
      </c>
    </row>
    <row r="202" spans="1:17" x14ac:dyDescent="0.3">
      <c r="A202" s="21">
        <v>45535.083333333299</v>
      </c>
      <c r="B202">
        <v>7.3029200000000003</v>
      </c>
      <c r="C202">
        <v>11.1327</v>
      </c>
      <c r="D202">
        <v>948</v>
      </c>
      <c r="E202">
        <v>0.25</v>
      </c>
      <c r="F202">
        <v>10.83</v>
      </c>
      <c r="G202">
        <v>91.2</v>
      </c>
      <c r="H202">
        <v>217</v>
      </c>
      <c r="I202">
        <v>0.58299999999999996</v>
      </c>
      <c r="J202">
        <v>0</v>
      </c>
      <c r="K202">
        <v>2.2200808962409702</v>
      </c>
      <c r="L202">
        <v>22.849580324108299</v>
      </c>
      <c r="M202">
        <v>1.63538514752924</v>
      </c>
      <c r="N202">
        <v>1.5472602130011299</v>
      </c>
      <c r="O202">
        <v>609.79343839386297</v>
      </c>
      <c r="P202">
        <v>27.6917965717941</v>
      </c>
      <c r="Q202">
        <v>646.90937085344103</v>
      </c>
    </row>
    <row r="203" spans="1:17" x14ac:dyDescent="0.3">
      <c r="A203" s="21">
        <v>45535.125</v>
      </c>
      <c r="B203">
        <v>7.4822699999999998</v>
      </c>
      <c r="C203">
        <v>12.0375</v>
      </c>
      <c r="D203">
        <v>947</v>
      </c>
      <c r="E203">
        <v>0</v>
      </c>
      <c r="F203">
        <v>10.89</v>
      </c>
      <c r="G203">
        <v>89.6</v>
      </c>
      <c r="H203">
        <v>182</v>
      </c>
      <c r="I203">
        <v>0.61199999999999999</v>
      </c>
      <c r="J203">
        <v>0</v>
      </c>
      <c r="K203">
        <v>2.4467987345870501</v>
      </c>
      <c r="L203">
        <v>18.8411440088645</v>
      </c>
      <c r="M203">
        <v>1.80989175161238</v>
      </c>
      <c r="N203">
        <v>1.5459212379507701</v>
      </c>
      <c r="O203">
        <v>603.23769928507102</v>
      </c>
      <c r="P203">
        <v>27.743415434148901</v>
      </c>
      <c r="Q203">
        <v>636.31569724117799</v>
      </c>
    </row>
    <row r="204" spans="1:17" x14ac:dyDescent="0.3">
      <c r="A204" s="21">
        <v>45535.166666666701</v>
      </c>
      <c r="B204">
        <v>4.2591799999999997</v>
      </c>
      <c r="C204">
        <v>8.9189699999999998</v>
      </c>
      <c r="D204">
        <v>947</v>
      </c>
      <c r="E204">
        <v>0</v>
      </c>
      <c r="F204">
        <v>11.05</v>
      </c>
      <c r="G204">
        <v>87.9</v>
      </c>
      <c r="H204">
        <v>183</v>
      </c>
      <c r="I204">
        <v>0.81399999999999995</v>
      </c>
      <c r="J204">
        <v>0</v>
      </c>
      <c r="K204">
        <v>2.6526555043375</v>
      </c>
      <c r="L204">
        <v>17.936492398327601</v>
      </c>
      <c r="M204">
        <v>1.31078097390363</v>
      </c>
      <c r="N204">
        <v>2.45513824308579</v>
      </c>
      <c r="O204">
        <v>579.60360136119903</v>
      </c>
      <c r="P204">
        <v>27.534683422441098</v>
      </c>
      <c r="Q204">
        <v>626.91685717993505</v>
      </c>
    </row>
    <row r="205" spans="1:17" x14ac:dyDescent="0.3">
      <c r="A205" s="21">
        <v>45535.208333333299</v>
      </c>
      <c r="B205">
        <v>5.8148900000000001</v>
      </c>
      <c r="C205">
        <v>9.19712</v>
      </c>
      <c r="D205">
        <v>947</v>
      </c>
      <c r="E205">
        <v>0</v>
      </c>
      <c r="F205">
        <v>11.19</v>
      </c>
      <c r="G205">
        <v>85.1</v>
      </c>
      <c r="H205">
        <v>299</v>
      </c>
      <c r="I205">
        <v>0.81</v>
      </c>
      <c r="J205">
        <v>0</v>
      </c>
      <c r="K205">
        <v>1.3171778809083201</v>
      </c>
      <c r="L205">
        <v>14.844342104418899</v>
      </c>
      <c r="M205">
        <v>1.6086574668503799</v>
      </c>
      <c r="N205">
        <v>1.89467756253902</v>
      </c>
      <c r="O205">
        <v>577.69138673451403</v>
      </c>
      <c r="P205">
        <v>27.817651427878001</v>
      </c>
      <c r="Q205">
        <v>611.04485455775796</v>
      </c>
    </row>
    <row r="206" spans="1:17" x14ac:dyDescent="0.3">
      <c r="A206" s="21">
        <v>45535.25</v>
      </c>
      <c r="B206">
        <v>7.3558300000000001</v>
      </c>
      <c r="C206">
        <v>10.619400000000001</v>
      </c>
      <c r="D206">
        <v>948</v>
      </c>
      <c r="E206">
        <v>0</v>
      </c>
      <c r="F206">
        <v>11.17</v>
      </c>
      <c r="G206">
        <v>86.9</v>
      </c>
      <c r="H206">
        <v>212</v>
      </c>
      <c r="I206">
        <v>0.72299999999999998</v>
      </c>
      <c r="J206">
        <v>0</v>
      </c>
      <c r="K206">
        <v>2.03946079379724</v>
      </c>
      <c r="L206">
        <v>16.0392408556006</v>
      </c>
      <c r="M206">
        <v>1.8849849293035801</v>
      </c>
      <c r="N206">
        <v>1.9146033504631901</v>
      </c>
      <c r="O206">
        <v>581.685864417169</v>
      </c>
      <c r="P206">
        <v>27.914732661995401</v>
      </c>
      <c r="Q206">
        <v>599.65747847042405</v>
      </c>
    </row>
    <row r="207" spans="1:17" x14ac:dyDescent="0.3">
      <c r="A207" s="21">
        <v>45535.291666666701</v>
      </c>
      <c r="B207">
        <v>9.4910899999999998</v>
      </c>
      <c r="C207">
        <v>17.619700000000002</v>
      </c>
      <c r="D207">
        <v>949</v>
      </c>
      <c r="E207">
        <v>0</v>
      </c>
      <c r="F207">
        <v>10.87</v>
      </c>
      <c r="G207">
        <v>88.9</v>
      </c>
      <c r="H207">
        <v>223</v>
      </c>
      <c r="I207">
        <v>1.1419999999999999</v>
      </c>
      <c r="J207">
        <v>0</v>
      </c>
      <c r="K207">
        <v>7.7733106046367704</v>
      </c>
      <c r="L207">
        <v>27.986193379948801</v>
      </c>
      <c r="M207">
        <v>2.5260608602849102</v>
      </c>
      <c r="N207">
        <v>8.4948743204326806</v>
      </c>
      <c r="O207">
        <v>637.29696828673298</v>
      </c>
      <c r="P207">
        <v>27.1938664805046</v>
      </c>
      <c r="Q207">
        <v>601.029331291223</v>
      </c>
    </row>
    <row r="208" spans="1:17" x14ac:dyDescent="0.3">
      <c r="A208" s="21">
        <v>45535.333333333299</v>
      </c>
      <c r="B208">
        <v>6.8528399999999996</v>
      </c>
      <c r="C208">
        <v>15.3413</v>
      </c>
      <c r="D208">
        <v>949</v>
      </c>
      <c r="E208">
        <v>0</v>
      </c>
      <c r="F208">
        <v>11</v>
      </c>
      <c r="G208">
        <v>85.5</v>
      </c>
      <c r="H208">
        <v>180</v>
      </c>
      <c r="I208">
        <v>0.68899999999999995</v>
      </c>
      <c r="J208">
        <v>2.8000000000000001E-2</v>
      </c>
      <c r="K208">
        <v>7.4427057241705201</v>
      </c>
      <c r="L208">
        <v>29.767070722457198</v>
      </c>
      <c r="M208">
        <v>2.7448050745867301</v>
      </c>
      <c r="N208">
        <v>5.1098590076471799</v>
      </c>
      <c r="O208">
        <v>646.93304594620497</v>
      </c>
      <c r="P208">
        <v>26.557984397035501</v>
      </c>
      <c r="Q208">
        <v>605.63801588470301</v>
      </c>
    </row>
    <row r="209" spans="1:17" x14ac:dyDescent="0.3">
      <c r="A209" s="21">
        <v>45535.375</v>
      </c>
      <c r="B209">
        <v>8.7117299999999993</v>
      </c>
      <c r="C209">
        <v>16.496600000000001</v>
      </c>
      <c r="D209">
        <v>949</v>
      </c>
      <c r="E209">
        <v>0</v>
      </c>
      <c r="F209">
        <v>11.55</v>
      </c>
      <c r="G209">
        <v>83.5</v>
      </c>
      <c r="H209">
        <v>207</v>
      </c>
      <c r="I209">
        <v>0.56000000000000005</v>
      </c>
      <c r="J209">
        <v>0.123</v>
      </c>
      <c r="K209">
        <v>7.3718570896997804</v>
      </c>
      <c r="L209">
        <v>34.865447830750298</v>
      </c>
      <c r="M209">
        <v>1.95920491528296</v>
      </c>
      <c r="N209">
        <v>4.0917447361119299</v>
      </c>
      <c r="O209">
        <v>678.82623003988601</v>
      </c>
      <c r="P209">
        <v>25.5943167735687</v>
      </c>
      <c r="Q209">
        <v>614.38352930808003</v>
      </c>
    </row>
    <row r="210" spans="1:17" x14ac:dyDescent="0.3">
      <c r="A210" s="21">
        <v>45535.416666666701</v>
      </c>
      <c r="B210">
        <v>17.788</v>
      </c>
      <c r="C210">
        <v>31.843</v>
      </c>
      <c r="D210">
        <v>949</v>
      </c>
      <c r="E210">
        <v>0</v>
      </c>
      <c r="F210">
        <v>12.75</v>
      </c>
      <c r="G210">
        <v>75.98</v>
      </c>
      <c r="H210">
        <v>197</v>
      </c>
      <c r="I210">
        <v>1.2589999999999999</v>
      </c>
      <c r="J210">
        <v>0.39500000000000002</v>
      </c>
      <c r="K210">
        <v>17.7972172144399</v>
      </c>
      <c r="L210">
        <v>30.893667620656501</v>
      </c>
      <c r="M210">
        <v>2.7300283870099098</v>
      </c>
      <c r="N210">
        <v>3.2867964072447098</v>
      </c>
      <c r="O210">
        <v>735.10447340373503</v>
      </c>
      <c r="P210">
        <v>25.4375445613442</v>
      </c>
      <c r="Q210">
        <v>630.04740868431395</v>
      </c>
    </row>
    <row r="211" spans="1:17" x14ac:dyDescent="0.3">
      <c r="A211" s="21">
        <v>45535.458333333299</v>
      </c>
      <c r="B211">
        <v>8.0983199999999993</v>
      </c>
      <c r="C211">
        <v>23.388200000000001</v>
      </c>
      <c r="D211">
        <v>949</v>
      </c>
      <c r="E211">
        <v>0</v>
      </c>
      <c r="F211">
        <v>14.37</v>
      </c>
      <c r="G211">
        <v>67.53</v>
      </c>
      <c r="H211">
        <v>232</v>
      </c>
      <c r="I211">
        <v>1.345</v>
      </c>
      <c r="J211">
        <v>0.75</v>
      </c>
      <c r="K211">
        <v>12.4634642007985</v>
      </c>
      <c r="L211">
        <v>25.526059037133901</v>
      </c>
      <c r="M211">
        <v>2.3993993477157902</v>
      </c>
      <c r="N211">
        <v>2.6027501408587299</v>
      </c>
      <c r="O211">
        <v>690.51972192761502</v>
      </c>
      <c r="P211">
        <v>25.853414274446902</v>
      </c>
      <c r="Q211">
        <v>640.95766151463204</v>
      </c>
    </row>
    <row r="212" spans="1:17" x14ac:dyDescent="0.3">
      <c r="A212" s="21">
        <v>45535.5</v>
      </c>
      <c r="B212">
        <v>5.6817700000000002</v>
      </c>
      <c r="C212">
        <v>19.581700000000001</v>
      </c>
      <c r="D212">
        <v>948</v>
      </c>
      <c r="E212">
        <v>0</v>
      </c>
      <c r="F212">
        <v>16.47</v>
      </c>
      <c r="G212">
        <v>60.19</v>
      </c>
      <c r="H212">
        <v>255</v>
      </c>
      <c r="I212">
        <v>1.508</v>
      </c>
      <c r="J212">
        <v>0.90500000000000003</v>
      </c>
      <c r="K212">
        <v>8.6684977478380194</v>
      </c>
      <c r="L212">
        <v>20.0956329106656</v>
      </c>
      <c r="M212">
        <v>2.2537195939486701</v>
      </c>
      <c r="N212">
        <v>1.09226980298169</v>
      </c>
      <c r="O212">
        <v>647.47124636212402</v>
      </c>
      <c r="P212">
        <v>27.127574812424399</v>
      </c>
      <c r="Q212">
        <v>649.44111713974803</v>
      </c>
    </row>
    <row r="213" spans="1:17" x14ac:dyDescent="0.3">
      <c r="A213" s="21">
        <v>45535.541666666701</v>
      </c>
      <c r="B213">
        <v>6.3688599999999997</v>
      </c>
      <c r="C213">
        <v>18.917899999999999</v>
      </c>
      <c r="D213">
        <v>947</v>
      </c>
      <c r="E213">
        <v>0</v>
      </c>
      <c r="F213">
        <v>17.809999999999999</v>
      </c>
      <c r="G213">
        <v>57.61</v>
      </c>
      <c r="H213">
        <v>240</v>
      </c>
      <c r="I213">
        <v>2.2599999999999998</v>
      </c>
      <c r="J213">
        <v>0.88</v>
      </c>
      <c r="K213">
        <v>8.3369654906895292</v>
      </c>
      <c r="L213">
        <v>16.803314704237099</v>
      </c>
      <c r="M213">
        <v>3.2815246436100498</v>
      </c>
      <c r="N213">
        <v>1.58076106223187</v>
      </c>
      <c r="O213">
        <v>608.85445043417496</v>
      </c>
      <c r="P213">
        <v>28.714772048335998</v>
      </c>
      <c r="Q213">
        <v>653.33650010220504</v>
      </c>
    </row>
    <row r="214" spans="1:17" x14ac:dyDescent="0.3">
      <c r="A214" s="21">
        <v>45535.583333333299</v>
      </c>
      <c r="B214">
        <v>7.0709600000000004</v>
      </c>
      <c r="C214">
        <v>25.6907</v>
      </c>
      <c r="D214">
        <v>947</v>
      </c>
      <c r="E214">
        <v>0</v>
      </c>
      <c r="F214">
        <v>17.88</v>
      </c>
      <c r="G214">
        <v>60.12</v>
      </c>
      <c r="H214">
        <v>245</v>
      </c>
      <c r="I214">
        <v>2.2410000000000001</v>
      </c>
      <c r="J214">
        <v>0.75800000000000001</v>
      </c>
      <c r="K214">
        <v>7.9761546268586496</v>
      </c>
      <c r="L214">
        <v>20.691459186269601</v>
      </c>
      <c r="M214">
        <v>3.8132732532181399</v>
      </c>
      <c r="N214">
        <v>2.3717107622427802</v>
      </c>
      <c r="O214">
        <v>652.49162564610003</v>
      </c>
      <c r="P214">
        <v>30.573281654906101</v>
      </c>
      <c r="Q214">
        <v>662.18722025582201</v>
      </c>
    </row>
    <row r="215" spans="1:17" x14ac:dyDescent="0.3">
      <c r="A215" s="21">
        <v>45535.625</v>
      </c>
      <c r="B215">
        <v>11.636900000000001</v>
      </c>
      <c r="C215">
        <v>26.925000000000001</v>
      </c>
      <c r="D215">
        <v>947</v>
      </c>
      <c r="E215">
        <v>0</v>
      </c>
      <c r="F215">
        <v>17.41</v>
      </c>
      <c r="G215">
        <v>62.12</v>
      </c>
      <c r="H215">
        <v>210</v>
      </c>
      <c r="I215">
        <v>2.0880000000000001</v>
      </c>
      <c r="J215">
        <v>0.57899999999999996</v>
      </c>
      <c r="K215">
        <v>7.0986735088314203</v>
      </c>
      <c r="L215">
        <v>18.114098656800198</v>
      </c>
      <c r="M215">
        <v>2.7929537141493301</v>
      </c>
      <c r="N215">
        <v>2.6499681694555002</v>
      </c>
      <c r="O215">
        <v>611.69145369042496</v>
      </c>
      <c r="P215">
        <v>33.265777438830199</v>
      </c>
      <c r="Q215">
        <v>658.98653093128303</v>
      </c>
    </row>
    <row r="216" spans="1:17" x14ac:dyDescent="0.3">
      <c r="A216" s="21">
        <v>45535.666666666701</v>
      </c>
      <c r="B216">
        <v>11.2448</v>
      </c>
      <c r="C216">
        <v>28.110399999999998</v>
      </c>
      <c r="D216">
        <v>946</v>
      </c>
      <c r="E216">
        <v>0</v>
      </c>
      <c r="F216">
        <v>16.989999999999998</v>
      </c>
      <c r="G216">
        <v>65.069999999999993</v>
      </c>
      <c r="H216">
        <v>198</v>
      </c>
      <c r="I216">
        <v>1.9770000000000001</v>
      </c>
      <c r="J216">
        <v>0.376</v>
      </c>
      <c r="K216">
        <v>7.3880898617053097</v>
      </c>
      <c r="L216">
        <v>20.7384783052409</v>
      </c>
      <c r="M216">
        <v>2.7559831856427102</v>
      </c>
      <c r="N216">
        <v>3.29389534364591</v>
      </c>
      <c r="O216">
        <v>626.58448979542402</v>
      </c>
      <c r="P216">
        <v>35.647610820793403</v>
      </c>
      <c r="Q216">
        <v>656.44296141243603</v>
      </c>
    </row>
    <row r="217" spans="1:17" x14ac:dyDescent="0.3">
      <c r="A217" s="21">
        <v>45535.708333333299</v>
      </c>
      <c r="B217">
        <v>10.5444</v>
      </c>
      <c r="C217">
        <v>30.527000000000001</v>
      </c>
      <c r="D217">
        <v>946</v>
      </c>
      <c r="E217">
        <v>0</v>
      </c>
      <c r="F217">
        <v>15.86</v>
      </c>
      <c r="G217">
        <v>71.62</v>
      </c>
      <c r="H217">
        <v>256</v>
      </c>
      <c r="I217">
        <v>1.9330000000000001</v>
      </c>
      <c r="J217">
        <v>0.13400000000000001</v>
      </c>
      <c r="K217">
        <v>10.575793870838901</v>
      </c>
      <c r="L217">
        <v>29.4628194074179</v>
      </c>
      <c r="M217">
        <v>3.4377196265427399</v>
      </c>
      <c r="N217">
        <v>3.4517982609005702</v>
      </c>
      <c r="O217">
        <v>678.95597069334099</v>
      </c>
      <c r="P217">
        <v>37.605649786285703</v>
      </c>
      <c r="Q217">
        <v>656.459178994117</v>
      </c>
    </row>
    <row r="218" spans="1:17" x14ac:dyDescent="0.3">
      <c r="A218" s="21">
        <v>45535.75</v>
      </c>
      <c r="B218">
        <v>11.944599999999999</v>
      </c>
      <c r="C218">
        <v>32.058500000000002</v>
      </c>
      <c r="D218">
        <v>947</v>
      </c>
      <c r="E218">
        <v>0</v>
      </c>
      <c r="F218">
        <v>13.75</v>
      </c>
      <c r="G218">
        <v>80.3</v>
      </c>
      <c r="H218">
        <v>269</v>
      </c>
      <c r="I218">
        <v>1.66</v>
      </c>
      <c r="J218">
        <v>1E-3</v>
      </c>
      <c r="K218">
        <v>11.705716489945999</v>
      </c>
      <c r="L218">
        <v>35.924337197630997</v>
      </c>
      <c r="M218">
        <v>2.7921182367765902</v>
      </c>
      <c r="N218">
        <v>4.0377022540327099</v>
      </c>
      <c r="O218">
        <v>719.661671299413</v>
      </c>
      <c r="P218">
        <v>38.1210829520235</v>
      </c>
      <c r="Q218">
        <v>654.52882873107706</v>
      </c>
    </row>
    <row r="219" spans="1:17" x14ac:dyDescent="0.3">
      <c r="A219" s="21">
        <v>45535.791666666701</v>
      </c>
      <c r="B219">
        <v>6.4437499999999996</v>
      </c>
      <c r="C219">
        <v>26.164400000000001</v>
      </c>
      <c r="D219">
        <v>948</v>
      </c>
      <c r="E219">
        <v>0</v>
      </c>
      <c r="F219">
        <v>12.18</v>
      </c>
      <c r="G219">
        <v>84.4</v>
      </c>
      <c r="H219">
        <v>210</v>
      </c>
      <c r="I219">
        <v>1.599</v>
      </c>
      <c r="J219">
        <v>0</v>
      </c>
      <c r="K219">
        <v>10.143295317443901</v>
      </c>
      <c r="L219">
        <v>35.425370307107798</v>
      </c>
      <c r="M219">
        <v>2.5370763282536002</v>
      </c>
      <c r="N219">
        <v>1.8881819312333401</v>
      </c>
      <c r="O219">
        <v>742.93689260552105</v>
      </c>
      <c r="P219">
        <v>37.525041456875996</v>
      </c>
      <c r="Q219">
        <v>661.08097506581498</v>
      </c>
    </row>
    <row r="220" spans="1:17" x14ac:dyDescent="0.3">
      <c r="A220" s="21">
        <v>45535.833333333299</v>
      </c>
      <c r="B220">
        <v>11.196</v>
      </c>
      <c r="C220">
        <v>30.455500000000001</v>
      </c>
      <c r="D220">
        <v>948</v>
      </c>
      <c r="E220">
        <v>0</v>
      </c>
      <c r="F220">
        <v>11.86</v>
      </c>
      <c r="G220">
        <v>84.7</v>
      </c>
      <c r="H220">
        <v>334</v>
      </c>
      <c r="I220">
        <v>1.33</v>
      </c>
      <c r="J220">
        <v>0</v>
      </c>
      <c r="K220">
        <v>8.3270084582427</v>
      </c>
      <c r="L220">
        <v>35.294901655786298</v>
      </c>
      <c r="M220">
        <v>1.6632989965533</v>
      </c>
      <c r="N220">
        <v>1.96481282488006</v>
      </c>
      <c r="O220">
        <v>723.73550491573303</v>
      </c>
      <c r="P220">
        <v>35.903649943934802</v>
      </c>
      <c r="Q220">
        <v>670.61400738501698</v>
      </c>
    </row>
    <row r="221" spans="1:17" x14ac:dyDescent="0.3">
      <c r="A221" s="21">
        <v>45535.875</v>
      </c>
      <c r="B221">
        <v>6.3557800000000002</v>
      </c>
      <c r="C221">
        <v>22.215299999999999</v>
      </c>
      <c r="D221">
        <v>948</v>
      </c>
      <c r="E221">
        <v>0</v>
      </c>
      <c r="F221">
        <v>11.62</v>
      </c>
      <c r="G221">
        <v>85.1</v>
      </c>
      <c r="H221">
        <v>217</v>
      </c>
      <c r="I221">
        <v>0.90100000000000002</v>
      </c>
      <c r="J221">
        <v>0</v>
      </c>
      <c r="K221">
        <v>3.6014501718653298</v>
      </c>
      <c r="L221">
        <v>26.934356880913899</v>
      </c>
      <c r="M221">
        <v>2.7116112180910501</v>
      </c>
      <c r="N221">
        <v>0.91128747019727196</v>
      </c>
      <c r="O221">
        <v>672.24655818919598</v>
      </c>
      <c r="P221">
        <v>34.220590508098702</v>
      </c>
      <c r="Q221">
        <v>678.53802085439395</v>
      </c>
    </row>
    <row r="222" spans="1:17" x14ac:dyDescent="0.3">
      <c r="A222" s="21">
        <v>45535.916666666701</v>
      </c>
      <c r="B222">
        <v>16.5488</v>
      </c>
      <c r="C222">
        <v>35.0458</v>
      </c>
      <c r="D222">
        <v>948</v>
      </c>
      <c r="E222">
        <v>0</v>
      </c>
      <c r="F222">
        <v>11.69</v>
      </c>
      <c r="G222">
        <v>84.2</v>
      </c>
      <c r="H222">
        <v>195</v>
      </c>
      <c r="I222">
        <v>0.93799999999999994</v>
      </c>
      <c r="J222">
        <v>0</v>
      </c>
      <c r="K222">
        <v>8.4917809689431092</v>
      </c>
      <c r="L222">
        <v>41.152073306037799</v>
      </c>
      <c r="M222">
        <v>2.65403137470638</v>
      </c>
      <c r="N222">
        <v>0.88218266694090497</v>
      </c>
      <c r="O222">
        <v>784.02528806052896</v>
      </c>
      <c r="P222">
        <v>31.451830277170799</v>
      </c>
      <c r="Q222">
        <v>694.97972865619795</v>
      </c>
    </row>
    <row r="223" spans="1:17" x14ac:dyDescent="0.3">
      <c r="A223" s="21">
        <v>45535.958333333299</v>
      </c>
      <c r="B223">
        <v>3.6404000000000001</v>
      </c>
      <c r="C223">
        <v>18.729900000000001</v>
      </c>
      <c r="D223">
        <v>947</v>
      </c>
      <c r="E223">
        <v>0</v>
      </c>
      <c r="F223">
        <v>11.57</v>
      </c>
      <c r="G223">
        <v>85.9</v>
      </c>
      <c r="H223">
        <v>197</v>
      </c>
      <c r="I223">
        <v>1.0349999999999999</v>
      </c>
      <c r="J223">
        <v>0</v>
      </c>
      <c r="K223">
        <v>5.2298659715212201</v>
      </c>
      <c r="L223">
        <v>31.0885712726162</v>
      </c>
      <c r="M223">
        <v>1.9966356111074199</v>
      </c>
      <c r="N223">
        <v>1.4107822898664699</v>
      </c>
      <c r="O223">
        <v>702.17015778206996</v>
      </c>
      <c r="P223">
        <v>29.102950062978401</v>
      </c>
      <c r="Q223">
        <v>706.28956666765305</v>
      </c>
    </row>
    <row r="224" spans="1:17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518-397C-4177-8482-F70CCB9E2606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5.5546875" customWidth="1"/>
  </cols>
  <sheetData>
    <row r="1" spans="1:30" x14ac:dyDescent="0.3">
      <c r="A1" s="60" t="s">
        <v>39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 spans="1:30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4" spans="1:30" x14ac:dyDescent="0.3">
      <c r="A4" s="23" t="s">
        <v>40</v>
      </c>
      <c r="E4" s="13" t="s">
        <v>41</v>
      </c>
      <c r="F4" s="24" t="s">
        <v>42</v>
      </c>
      <c r="Q4" s="23" t="s">
        <v>43</v>
      </c>
      <c r="R4" s="23"/>
      <c r="U4" s="24" t="str">
        <f>": "&amp;'Tabla de datos'!B3</f>
        <v>: 23 al 31 de agosto</v>
      </c>
    </row>
    <row r="5" spans="1:30" x14ac:dyDescent="0.3">
      <c r="A5" s="23" t="s">
        <v>44</v>
      </c>
      <c r="E5" s="13" t="s">
        <v>41</v>
      </c>
      <c r="F5" s="24" t="str">
        <f>'Tabla de datos'!B1</f>
        <v>EMCA-04</v>
      </c>
      <c r="Q5" s="23" t="s">
        <v>45</v>
      </c>
      <c r="R5" s="23"/>
      <c r="U5" t="s">
        <v>46</v>
      </c>
    </row>
    <row r="6" spans="1:30" x14ac:dyDescent="0.3">
      <c r="A6" s="23" t="s">
        <v>47</v>
      </c>
      <c r="E6" s="13" t="s">
        <v>41</v>
      </c>
      <c r="F6" t="str">
        <f>'Tabla de datos'!B2</f>
        <v>ESPG - UNJBG</v>
      </c>
      <c r="Q6" s="23" t="s">
        <v>48</v>
      </c>
      <c r="R6" s="23"/>
      <c r="U6" s="24" t="s">
        <v>49</v>
      </c>
    </row>
    <row r="7" spans="1:30" x14ac:dyDescent="0.3">
      <c r="A7" s="23" t="s">
        <v>50</v>
      </c>
      <c r="E7" s="13" t="s">
        <v>41</v>
      </c>
      <c r="F7" t="s">
        <v>0</v>
      </c>
      <c r="Q7" s="23" t="s">
        <v>51</v>
      </c>
      <c r="R7" s="23"/>
      <c r="U7" s="24" t="s">
        <v>52</v>
      </c>
    </row>
    <row r="8" spans="1:30" x14ac:dyDescent="0.3">
      <c r="A8" s="23" t="s">
        <v>53</v>
      </c>
      <c r="E8" s="13" t="s">
        <v>41</v>
      </c>
      <c r="F8" s="25" t="s">
        <v>54</v>
      </c>
      <c r="Q8" s="23" t="s">
        <v>55</v>
      </c>
      <c r="R8" s="23"/>
      <c r="U8" s="24" t="s">
        <v>56</v>
      </c>
    </row>
    <row r="9" spans="1:30" x14ac:dyDescent="0.3">
      <c r="A9" s="23" t="s">
        <v>57</v>
      </c>
      <c r="E9" s="13"/>
      <c r="Q9" s="23" t="s">
        <v>58</v>
      </c>
      <c r="R9" s="23"/>
      <c r="U9" s="24" t="s">
        <v>59</v>
      </c>
    </row>
    <row r="10" spans="1:30" x14ac:dyDescent="0.3">
      <c r="C10" s="23" t="s">
        <v>60</v>
      </c>
      <c r="E10" s="13" t="s">
        <v>41</v>
      </c>
      <c r="F10" s="61">
        <v>368922</v>
      </c>
      <c r="G10" s="61"/>
      <c r="Q10" s="23"/>
      <c r="R10" s="23"/>
      <c r="U10" s="24"/>
    </row>
    <row r="11" spans="1:30" x14ac:dyDescent="0.3">
      <c r="C11" s="23" t="s">
        <v>61</v>
      </c>
      <c r="E11" s="13" t="s">
        <v>41</v>
      </c>
      <c r="F11" s="61">
        <v>8008629</v>
      </c>
      <c r="G11" s="61"/>
      <c r="I11" s="16"/>
      <c r="J11" s="26"/>
      <c r="K11" s="26"/>
      <c r="L11" s="26"/>
      <c r="M11" s="26"/>
    </row>
    <row r="12" spans="1:30" ht="15" thickBot="1" x14ac:dyDescent="0.35">
      <c r="A12" s="23"/>
      <c r="C12" s="23"/>
      <c r="E12" s="13"/>
      <c r="F12" s="61"/>
      <c r="G12" s="61"/>
      <c r="Q12" s="23"/>
      <c r="R12" s="23"/>
      <c r="U12" s="24"/>
    </row>
    <row r="13" spans="1:30" ht="19.95" customHeight="1" thickBot="1" x14ac:dyDescent="0.35">
      <c r="A13" s="27" t="s">
        <v>62</v>
      </c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datos'!F8:F31)</f>
        <v>11.31</v>
      </c>
      <c r="C14" s="34">
        <v>10.57</v>
      </c>
      <c r="D14" s="34">
        <v>10.5</v>
      </c>
      <c r="E14" s="34">
        <v>10.33</v>
      </c>
      <c r="F14" s="34">
        <v>10.38</v>
      </c>
      <c r="G14" s="34">
        <v>10.28</v>
      </c>
      <c r="H14" s="34">
        <v>10.050000000000001</v>
      </c>
      <c r="I14" s="34">
        <v>10.15</v>
      </c>
      <c r="J14" s="34">
        <v>10.35</v>
      </c>
      <c r="K14" s="34">
        <v>10.96</v>
      </c>
      <c r="L14" s="34">
        <v>11.77</v>
      </c>
      <c r="M14" s="34">
        <v>12.46</v>
      </c>
      <c r="N14" s="34">
        <v>12.96</v>
      </c>
      <c r="O14" s="34">
        <v>13.82</v>
      </c>
      <c r="P14" s="34">
        <v>15.24</v>
      </c>
      <c r="Q14" s="34">
        <v>15.39</v>
      </c>
      <c r="R14" s="34">
        <v>14.25</v>
      </c>
      <c r="S14" s="34">
        <v>13.86</v>
      </c>
      <c r="T14" s="34">
        <v>13.38</v>
      </c>
      <c r="U14" s="34">
        <v>12.29</v>
      </c>
      <c r="V14" s="34">
        <v>11.81</v>
      </c>
      <c r="W14" s="34">
        <v>11.59</v>
      </c>
      <c r="X14" s="34">
        <v>11.77</v>
      </c>
      <c r="Y14" s="35">
        <v>11.62</v>
      </c>
      <c r="Z14" s="36">
        <f t="shared" ref="Z14:Z22" si="0">AVERAGE(B14:Y14)</f>
        <v>11.962083333333332</v>
      </c>
      <c r="AA14" s="37">
        <f t="shared" ref="AA14:AA22" si="1">MAX(B14:Y14)</f>
        <v>15.39</v>
      </c>
      <c r="AB14" s="38">
        <f t="shared" ref="AB14:AB22" si="2">MIN(B14:Y14 )</f>
        <v>10.050000000000001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datos'!F32:F55)</f>
        <v>11.55</v>
      </c>
      <c r="C15" s="40">
        <v>11.2</v>
      </c>
      <c r="D15" s="40">
        <v>11</v>
      </c>
      <c r="E15" s="40">
        <v>10.69</v>
      </c>
      <c r="F15" s="40">
        <v>9.69</v>
      </c>
      <c r="G15" s="40">
        <v>9.5500000000000007</v>
      </c>
      <c r="H15" s="40">
        <v>9.49</v>
      </c>
      <c r="I15" s="40">
        <v>9.76</v>
      </c>
      <c r="J15" s="40">
        <v>9.98</v>
      </c>
      <c r="K15" s="40">
        <v>10.82</v>
      </c>
      <c r="L15" s="40">
        <v>11.01</v>
      </c>
      <c r="M15" s="40">
        <v>11.88</v>
      </c>
      <c r="N15" s="40">
        <v>13.72</v>
      </c>
      <c r="O15" s="40">
        <v>15.79</v>
      </c>
      <c r="P15" s="40">
        <v>17.670000000000002</v>
      </c>
      <c r="Q15" s="40">
        <v>18.690000000000001</v>
      </c>
      <c r="R15" s="40">
        <v>17.559999999999999</v>
      </c>
      <c r="S15" s="40">
        <v>15.44</v>
      </c>
      <c r="T15" s="40">
        <v>13.4</v>
      </c>
      <c r="U15" s="40">
        <v>11.99</v>
      </c>
      <c r="V15" s="40">
        <v>11.84</v>
      </c>
      <c r="W15" s="40">
        <v>11.5</v>
      </c>
      <c r="X15" s="40">
        <v>11.53</v>
      </c>
      <c r="Y15" s="41">
        <v>11.58</v>
      </c>
      <c r="Z15" s="42">
        <f t="shared" si="0"/>
        <v>12.38875</v>
      </c>
      <c r="AA15" s="43">
        <f t="shared" si="1"/>
        <v>18.690000000000001</v>
      </c>
      <c r="AB15" s="44">
        <f t="shared" si="2"/>
        <v>9.49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datos'!F56:F79)</f>
        <v>11.23</v>
      </c>
      <c r="C16" s="40">
        <v>11.03</v>
      </c>
      <c r="D16" s="40">
        <v>10.92</v>
      </c>
      <c r="E16" s="40">
        <v>10.71</v>
      </c>
      <c r="F16" s="40">
        <v>10.63</v>
      </c>
      <c r="G16" s="40">
        <v>10.119999999999999</v>
      </c>
      <c r="H16" s="40">
        <v>9.35</v>
      </c>
      <c r="I16" s="40">
        <v>8.3800000000000008</v>
      </c>
      <c r="J16" s="40">
        <v>11.06</v>
      </c>
      <c r="K16" s="40">
        <v>13.08</v>
      </c>
      <c r="L16" s="40">
        <v>15.05</v>
      </c>
      <c r="M16" s="40">
        <v>16.8</v>
      </c>
      <c r="N16" s="40">
        <v>18.63</v>
      </c>
      <c r="O16" s="40">
        <v>20.39</v>
      </c>
      <c r="P16" s="40">
        <v>21.44</v>
      </c>
      <c r="Q16" s="40">
        <v>21.12</v>
      </c>
      <c r="R16" s="40">
        <v>19.11</v>
      </c>
      <c r="S16" s="40">
        <v>16.95</v>
      </c>
      <c r="T16" s="40">
        <v>15.31</v>
      </c>
      <c r="U16" s="40">
        <v>13.44</v>
      </c>
      <c r="V16" s="40">
        <v>12.22</v>
      </c>
      <c r="W16" s="40">
        <v>12.1</v>
      </c>
      <c r="X16" s="40">
        <v>12</v>
      </c>
      <c r="Y16" s="41">
        <v>12</v>
      </c>
      <c r="Z16" s="42">
        <f t="shared" si="0"/>
        <v>13.877916666666669</v>
      </c>
      <c r="AA16" s="43">
        <f t="shared" si="1"/>
        <v>21.44</v>
      </c>
      <c r="AB16" s="44">
        <f t="shared" si="2"/>
        <v>8.3800000000000008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datos'!F80:F103)</f>
        <v>11.76</v>
      </c>
      <c r="C17" s="40">
        <v>11.58</v>
      </c>
      <c r="D17" s="40">
        <v>10.94</v>
      </c>
      <c r="E17" s="40">
        <v>10.85</v>
      </c>
      <c r="F17" s="40">
        <v>9.9600000000000009</v>
      </c>
      <c r="G17" s="40">
        <v>8.76</v>
      </c>
      <c r="H17" s="40">
        <v>8.64</v>
      </c>
      <c r="I17" s="40">
        <v>9.48</v>
      </c>
      <c r="J17" s="40">
        <v>13.01</v>
      </c>
      <c r="K17" s="40">
        <v>14.13</v>
      </c>
      <c r="L17" s="40">
        <v>15.32</v>
      </c>
      <c r="M17" s="40">
        <v>16.170000000000002</v>
      </c>
      <c r="N17" s="40">
        <v>17.75</v>
      </c>
      <c r="O17" s="40">
        <v>19.190000000000001</v>
      </c>
      <c r="P17" s="40">
        <v>19.670000000000002</v>
      </c>
      <c r="Q17" s="40">
        <v>19.48</v>
      </c>
      <c r="R17" s="40">
        <v>18.190000000000001</v>
      </c>
      <c r="S17" s="40">
        <v>16.579999999999998</v>
      </c>
      <c r="T17" s="40">
        <v>14.75</v>
      </c>
      <c r="U17" s="40">
        <v>12.93</v>
      </c>
      <c r="V17" s="40">
        <v>11.95</v>
      </c>
      <c r="W17" s="40">
        <v>11.54</v>
      </c>
      <c r="X17" s="40">
        <v>11.6</v>
      </c>
      <c r="Y17" s="41">
        <v>11.65</v>
      </c>
      <c r="Z17" s="42">
        <f t="shared" si="0"/>
        <v>13.578333333333335</v>
      </c>
      <c r="AA17" s="43">
        <f t="shared" si="1"/>
        <v>19.670000000000002</v>
      </c>
      <c r="AB17" s="44">
        <f t="shared" si="2"/>
        <v>8.64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datos'!F104:F127)</f>
        <v>11.23</v>
      </c>
      <c r="C18" s="34">
        <v>11.23</v>
      </c>
      <c r="D18" s="34">
        <v>10.96</v>
      </c>
      <c r="E18" s="34">
        <v>11.1</v>
      </c>
      <c r="F18" s="34">
        <v>10.73</v>
      </c>
      <c r="G18" s="34">
        <v>10.64</v>
      </c>
      <c r="H18" s="34">
        <v>10.54</v>
      </c>
      <c r="I18" s="34">
        <v>10.220000000000001</v>
      </c>
      <c r="J18" s="34">
        <v>10.68</v>
      </c>
      <c r="K18" s="34">
        <v>12.71</v>
      </c>
      <c r="L18" s="34">
        <v>13.4</v>
      </c>
      <c r="M18" s="34">
        <v>15.12</v>
      </c>
      <c r="N18" s="34">
        <v>17.28</v>
      </c>
      <c r="O18" s="34">
        <v>18.079999999999998</v>
      </c>
      <c r="P18" s="34">
        <v>19.329999999999998</v>
      </c>
      <c r="Q18" s="34">
        <v>19.77</v>
      </c>
      <c r="R18" s="34">
        <v>17.84</v>
      </c>
      <c r="S18" s="34">
        <v>16.14</v>
      </c>
      <c r="T18" s="34">
        <v>14.11</v>
      </c>
      <c r="U18" s="34">
        <v>12.75</v>
      </c>
      <c r="V18" s="34">
        <v>12.51</v>
      </c>
      <c r="W18" s="34">
        <v>12.54</v>
      </c>
      <c r="X18" s="34">
        <v>12.44</v>
      </c>
      <c r="Y18" s="35">
        <v>12.24</v>
      </c>
      <c r="Z18" s="42">
        <f t="shared" si="0"/>
        <v>13.482916666666668</v>
      </c>
      <c r="AA18" s="43">
        <f t="shared" si="1"/>
        <v>19.77</v>
      </c>
      <c r="AB18" s="44">
        <f t="shared" si="2"/>
        <v>10.220000000000001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datos'!F128:F151)</f>
        <v>12.19</v>
      </c>
      <c r="C19" s="40">
        <v>11.84</v>
      </c>
      <c r="D19" s="40">
        <v>11.85</v>
      </c>
      <c r="E19" s="40">
        <v>11.58</v>
      </c>
      <c r="F19" s="40">
        <v>11.56</v>
      </c>
      <c r="G19" s="40">
        <v>11.54</v>
      </c>
      <c r="H19" s="40">
        <v>11.74</v>
      </c>
      <c r="I19" s="40">
        <v>11.71</v>
      </c>
      <c r="J19" s="40">
        <v>12.07</v>
      </c>
      <c r="K19" s="40">
        <v>13.46</v>
      </c>
      <c r="L19" s="40">
        <v>15.42</v>
      </c>
      <c r="M19" s="40">
        <v>17.100000000000001</v>
      </c>
      <c r="N19" s="40">
        <v>18.489999999999998</v>
      </c>
      <c r="O19" s="40">
        <v>18.96</v>
      </c>
      <c r="P19" s="40">
        <v>18.489999999999998</v>
      </c>
      <c r="Q19" s="40">
        <v>17.350000000000001</v>
      </c>
      <c r="R19" s="40">
        <v>15.98</v>
      </c>
      <c r="S19" s="40">
        <v>14.13</v>
      </c>
      <c r="T19" s="40">
        <v>13.18</v>
      </c>
      <c r="U19" s="40">
        <v>13.06</v>
      </c>
      <c r="V19" s="40">
        <v>12.77</v>
      </c>
      <c r="W19" s="40">
        <v>12.43</v>
      </c>
      <c r="X19" s="40">
        <v>11.91</v>
      </c>
      <c r="Y19" s="41">
        <v>11.69</v>
      </c>
      <c r="Z19" s="42">
        <f t="shared" si="0"/>
        <v>13.770833333333334</v>
      </c>
      <c r="AA19" s="43">
        <f t="shared" si="1"/>
        <v>18.96</v>
      </c>
      <c r="AB19" s="44">
        <f t="shared" si="2"/>
        <v>11.54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datos'!F152:F175)</f>
        <v>11.76</v>
      </c>
      <c r="C20" s="40">
        <v>11.48</v>
      </c>
      <c r="D20" s="40">
        <v>11.31</v>
      </c>
      <c r="E20" s="40">
        <v>11.09</v>
      </c>
      <c r="F20" s="40">
        <v>11.04</v>
      </c>
      <c r="G20" s="40">
        <v>11.14</v>
      </c>
      <c r="H20" s="40">
        <v>11.17</v>
      </c>
      <c r="I20" s="40">
        <v>11.27</v>
      </c>
      <c r="J20" s="40">
        <v>11.47</v>
      </c>
      <c r="K20" s="40">
        <v>11.58</v>
      </c>
      <c r="L20" s="40">
        <v>11.69</v>
      </c>
      <c r="M20" s="40">
        <v>12.35</v>
      </c>
      <c r="N20" s="40">
        <v>14.06</v>
      </c>
      <c r="O20" s="40">
        <v>14.7</v>
      </c>
      <c r="P20" s="40">
        <v>15.3</v>
      </c>
      <c r="Q20" s="40">
        <v>14.36</v>
      </c>
      <c r="R20" s="40">
        <v>13.6</v>
      </c>
      <c r="S20" s="40">
        <v>12.92</v>
      </c>
      <c r="T20" s="40">
        <v>12.16</v>
      </c>
      <c r="U20" s="40">
        <v>11.42</v>
      </c>
      <c r="V20" s="40">
        <v>10.98</v>
      </c>
      <c r="W20" s="40">
        <v>10.74</v>
      </c>
      <c r="X20" s="40">
        <v>10.53</v>
      </c>
      <c r="Y20" s="41">
        <v>10.6</v>
      </c>
      <c r="Z20" s="42">
        <f t="shared" si="0"/>
        <v>12.03</v>
      </c>
      <c r="AA20" s="43">
        <f t="shared" si="1"/>
        <v>15.3</v>
      </c>
      <c r="AB20" s="44">
        <f t="shared" si="2"/>
        <v>10.53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datos'!F176:F199)</f>
        <v>10.64</v>
      </c>
      <c r="C21" s="40">
        <v>10.61</v>
      </c>
      <c r="D21" s="40">
        <v>10.51</v>
      </c>
      <c r="E21" s="40">
        <v>10.54</v>
      </c>
      <c r="F21" s="40">
        <v>10.51</v>
      </c>
      <c r="G21" s="40">
        <v>10.49</v>
      </c>
      <c r="H21" s="40">
        <v>10.5</v>
      </c>
      <c r="I21" s="40">
        <v>10.29</v>
      </c>
      <c r="J21" s="40">
        <v>10.52</v>
      </c>
      <c r="K21" s="40">
        <v>11.1</v>
      </c>
      <c r="L21" s="40">
        <v>12.5</v>
      </c>
      <c r="M21" s="40">
        <v>13.89</v>
      </c>
      <c r="N21" s="40">
        <v>15.24</v>
      </c>
      <c r="O21" s="40">
        <v>16.489999999999998</v>
      </c>
      <c r="P21" s="40">
        <v>17.260000000000002</v>
      </c>
      <c r="Q21" s="40">
        <v>17.350000000000001</v>
      </c>
      <c r="R21" s="40">
        <v>16.079999999999998</v>
      </c>
      <c r="S21" s="40">
        <v>14.27</v>
      </c>
      <c r="T21" s="40">
        <v>12.67</v>
      </c>
      <c r="U21" s="40">
        <v>11.91</v>
      </c>
      <c r="V21" s="40">
        <v>11.37</v>
      </c>
      <c r="W21" s="40">
        <v>10.9</v>
      </c>
      <c r="X21" s="40">
        <v>10.48</v>
      </c>
      <c r="Y21" s="41">
        <v>10.49</v>
      </c>
      <c r="Z21" s="42">
        <f t="shared" si="0"/>
        <v>12.358749999999999</v>
      </c>
      <c r="AA21" s="43">
        <f t="shared" si="1"/>
        <v>17.350000000000001</v>
      </c>
      <c r="AB21" s="44">
        <f t="shared" si="2"/>
        <v>10.29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datos'!F200:F223)</f>
        <v>10.56</v>
      </c>
      <c r="C22" s="34">
        <v>10.62</v>
      </c>
      <c r="D22" s="34">
        <v>10.83</v>
      </c>
      <c r="E22" s="34">
        <v>10.89</v>
      </c>
      <c r="F22" s="34">
        <v>11.05</v>
      </c>
      <c r="G22" s="34">
        <v>11.19</v>
      </c>
      <c r="H22" s="34">
        <v>11.17</v>
      </c>
      <c r="I22" s="34">
        <v>10.87</v>
      </c>
      <c r="J22" s="34">
        <v>11</v>
      </c>
      <c r="K22" s="34">
        <v>11.55</v>
      </c>
      <c r="L22" s="34">
        <v>12.75</v>
      </c>
      <c r="M22" s="34">
        <v>14.37</v>
      </c>
      <c r="N22" s="34">
        <v>16.47</v>
      </c>
      <c r="O22" s="34">
        <v>17.809999999999999</v>
      </c>
      <c r="P22" s="34">
        <v>17.88</v>
      </c>
      <c r="Q22" s="34">
        <v>17.41</v>
      </c>
      <c r="R22" s="34">
        <v>16.989999999999998</v>
      </c>
      <c r="S22" s="34">
        <v>15.86</v>
      </c>
      <c r="T22" s="34">
        <v>13.75</v>
      </c>
      <c r="U22" s="34">
        <v>12.18</v>
      </c>
      <c r="V22" s="34">
        <v>11.86</v>
      </c>
      <c r="W22" s="34">
        <v>11.62</v>
      </c>
      <c r="X22" s="34">
        <v>11.69</v>
      </c>
      <c r="Y22" s="35">
        <v>11.57</v>
      </c>
      <c r="Z22" s="42">
        <f t="shared" si="0"/>
        <v>12.9975</v>
      </c>
      <c r="AA22" s="43">
        <f t="shared" si="1"/>
        <v>17.88</v>
      </c>
      <c r="AB22" s="44">
        <f t="shared" si="2"/>
        <v>10.56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11.35888888888889</v>
      </c>
      <c r="C23" s="47">
        <f t="shared" si="3"/>
        <v>11.128888888888889</v>
      </c>
      <c r="D23" s="47">
        <f t="shared" si="3"/>
        <v>10.98</v>
      </c>
      <c r="E23" s="47">
        <f t="shared" si="3"/>
        <v>10.864444444444446</v>
      </c>
      <c r="F23" s="47">
        <f t="shared" si="3"/>
        <v>10.616666666666667</v>
      </c>
      <c r="G23" s="47">
        <f t="shared" si="3"/>
        <v>10.412222222222221</v>
      </c>
      <c r="H23" s="47">
        <f t="shared" si="3"/>
        <v>10.294444444444444</v>
      </c>
      <c r="I23" s="47">
        <f t="shared" si="3"/>
        <v>10.236666666666666</v>
      </c>
      <c r="J23" s="47">
        <f t="shared" si="3"/>
        <v>11.126666666666667</v>
      </c>
      <c r="K23" s="47">
        <f t="shared" si="3"/>
        <v>12.154444444444444</v>
      </c>
      <c r="L23" s="47">
        <f t="shared" si="3"/>
        <v>13.212222222222222</v>
      </c>
      <c r="M23" s="47">
        <f t="shared" si="3"/>
        <v>14.459999999999999</v>
      </c>
      <c r="N23" s="47">
        <f t="shared" si="3"/>
        <v>16.066666666666666</v>
      </c>
      <c r="O23" s="47">
        <f t="shared" si="3"/>
        <v>17.247777777777777</v>
      </c>
      <c r="P23" s="47">
        <f t="shared" si="3"/>
        <v>18.031111111111112</v>
      </c>
      <c r="Q23" s="47">
        <f t="shared" si="3"/>
        <v>17.880000000000003</v>
      </c>
      <c r="R23" s="47">
        <f t="shared" si="3"/>
        <v>16.622222222222224</v>
      </c>
      <c r="S23" s="47">
        <f t="shared" si="3"/>
        <v>15.127777777777775</v>
      </c>
      <c r="T23" s="47">
        <f t="shared" si="3"/>
        <v>13.634444444444444</v>
      </c>
      <c r="U23" s="47">
        <f t="shared" si="3"/>
        <v>12.441111111111111</v>
      </c>
      <c r="V23" s="47">
        <f t="shared" si="3"/>
        <v>11.923333333333334</v>
      </c>
      <c r="W23" s="47">
        <f t="shared" si="3"/>
        <v>11.662222222222221</v>
      </c>
      <c r="X23" s="47">
        <f t="shared" si="3"/>
        <v>11.55</v>
      </c>
      <c r="Y23" s="48">
        <f t="shared" si="3"/>
        <v>11.493333333333332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12.19</v>
      </c>
      <c r="C24" s="43">
        <f t="shared" si="4"/>
        <v>11.84</v>
      </c>
      <c r="D24" s="43">
        <f t="shared" si="4"/>
        <v>11.85</v>
      </c>
      <c r="E24" s="43">
        <f t="shared" si="4"/>
        <v>11.58</v>
      </c>
      <c r="F24" s="43">
        <f t="shared" si="4"/>
        <v>11.56</v>
      </c>
      <c r="G24" s="43">
        <f t="shared" si="4"/>
        <v>11.54</v>
      </c>
      <c r="H24" s="43">
        <f t="shared" si="4"/>
        <v>11.74</v>
      </c>
      <c r="I24" s="43">
        <f t="shared" si="4"/>
        <v>11.71</v>
      </c>
      <c r="J24" s="43">
        <f t="shared" si="4"/>
        <v>13.01</v>
      </c>
      <c r="K24" s="43">
        <f t="shared" si="4"/>
        <v>14.13</v>
      </c>
      <c r="L24" s="43">
        <f t="shared" si="4"/>
        <v>15.42</v>
      </c>
      <c r="M24" s="43">
        <f t="shared" si="4"/>
        <v>17.100000000000001</v>
      </c>
      <c r="N24" s="43">
        <f t="shared" si="4"/>
        <v>18.63</v>
      </c>
      <c r="O24" s="43">
        <f t="shared" si="4"/>
        <v>20.39</v>
      </c>
      <c r="P24" s="43">
        <f t="shared" si="4"/>
        <v>21.44</v>
      </c>
      <c r="Q24" s="43">
        <f t="shared" si="4"/>
        <v>21.12</v>
      </c>
      <c r="R24" s="43">
        <f t="shared" si="4"/>
        <v>19.11</v>
      </c>
      <c r="S24" s="43">
        <f t="shared" si="4"/>
        <v>16.95</v>
      </c>
      <c r="T24" s="43">
        <f t="shared" si="4"/>
        <v>15.31</v>
      </c>
      <c r="U24" s="43">
        <f t="shared" si="4"/>
        <v>13.44</v>
      </c>
      <c r="V24" s="43">
        <f t="shared" si="4"/>
        <v>12.77</v>
      </c>
      <c r="W24" s="43">
        <f t="shared" si="4"/>
        <v>12.54</v>
      </c>
      <c r="X24" s="43">
        <f t="shared" si="4"/>
        <v>12.44</v>
      </c>
      <c r="Y24" s="44">
        <f t="shared" si="4"/>
        <v>12.24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10.56</v>
      </c>
      <c r="C25" s="54">
        <f t="shared" si="5"/>
        <v>10.57</v>
      </c>
      <c r="D25" s="54">
        <f t="shared" si="5"/>
        <v>10.5</v>
      </c>
      <c r="E25" s="54">
        <f t="shared" si="5"/>
        <v>10.33</v>
      </c>
      <c r="F25" s="54">
        <f t="shared" si="5"/>
        <v>9.69</v>
      </c>
      <c r="G25" s="54">
        <f t="shared" si="5"/>
        <v>8.76</v>
      </c>
      <c r="H25" s="54">
        <f t="shared" si="5"/>
        <v>8.64</v>
      </c>
      <c r="I25" s="54">
        <f t="shared" si="5"/>
        <v>8.3800000000000008</v>
      </c>
      <c r="J25" s="54">
        <f t="shared" si="5"/>
        <v>9.98</v>
      </c>
      <c r="K25" s="54">
        <f t="shared" si="5"/>
        <v>10.82</v>
      </c>
      <c r="L25" s="54">
        <f t="shared" si="5"/>
        <v>11.01</v>
      </c>
      <c r="M25" s="54">
        <f t="shared" si="5"/>
        <v>11.88</v>
      </c>
      <c r="N25" s="54">
        <f t="shared" si="5"/>
        <v>12.96</v>
      </c>
      <c r="O25" s="54">
        <f t="shared" si="5"/>
        <v>13.82</v>
      </c>
      <c r="P25" s="54">
        <f t="shared" si="5"/>
        <v>15.24</v>
      </c>
      <c r="Q25" s="54">
        <f t="shared" si="5"/>
        <v>14.36</v>
      </c>
      <c r="R25" s="54">
        <f t="shared" si="5"/>
        <v>13.6</v>
      </c>
      <c r="S25" s="54">
        <f t="shared" si="5"/>
        <v>12.92</v>
      </c>
      <c r="T25" s="54">
        <f t="shared" si="5"/>
        <v>12.16</v>
      </c>
      <c r="U25" s="54">
        <f t="shared" si="5"/>
        <v>11.42</v>
      </c>
      <c r="V25" s="54">
        <f t="shared" si="5"/>
        <v>10.98</v>
      </c>
      <c r="W25" s="54">
        <f t="shared" si="5"/>
        <v>10.74</v>
      </c>
      <c r="X25" s="54">
        <f t="shared" si="5"/>
        <v>10.48</v>
      </c>
      <c r="Y25" s="55">
        <f t="shared" si="5"/>
        <v>10.49</v>
      </c>
      <c r="Z25" s="49"/>
      <c r="AA25" s="50"/>
      <c r="AB25" s="50"/>
    </row>
    <row r="26" spans="1:30" x14ac:dyDescent="0.3">
      <c r="A26" s="62" t="s">
        <v>66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1:30" x14ac:dyDescent="0.3">
      <c r="A27" s="24" t="s">
        <v>67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</sheetData>
  <mergeCells count="5">
    <mergeCell ref="A1:AB1"/>
    <mergeCell ref="F10:G10"/>
    <mergeCell ref="F11:G11"/>
    <mergeCell ref="F12:G12"/>
    <mergeCell ref="A26:AB26"/>
  </mergeCells>
  <phoneticPr fontId="13" type="noConversion"/>
  <pageMargins left="0.25" right="0.25" top="0.75" bottom="0.75" header="0.3" footer="0.3"/>
  <pageSetup paperSize="9" scale="7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654-6826-4F9C-A77B-FD60B73EA9FA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5.5546875" customWidth="1"/>
  </cols>
  <sheetData>
    <row r="1" spans="1:30" x14ac:dyDescent="0.3">
      <c r="A1" s="63" t="s">
        <v>73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72</v>
      </c>
      <c r="Q7" s="12" t="s">
        <v>51</v>
      </c>
      <c r="R7" s="12"/>
      <c r="U7" s="14" t="s">
        <v>52</v>
      </c>
    </row>
    <row r="8" spans="1:30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79</v>
      </c>
    </row>
    <row r="9" spans="1:30" x14ac:dyDescent="0.3">
      <c r="A9" s="12" t="s">
        <v>57</v>
      </c>
      <c r="E9" s="13"/>
      <c r="Q9" s="12" t="s">
        <v>58</v>
      </c>
      <c r="R9" s="12"/>
      <c r="U9" s="14" t="s">
        <v>80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 t="s">
        <v>62</v>
      </c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datos'!G8:G31)</f>
        <v>92.9</v>
      </c>
      <c r="C14" s="34">
        <v>94.7</v>
      </c>
      <c r="D14" s="34">
        <v>95</v>
      </c>
      <c r="E14" s="34">
        <v>95.1</v>
      </c>
      <c r="F14" s="34">
        <v>94.3</v>
      </c>
      <c r="G14" s="34">
        <v>94.9</v>
      </c>
      <c r="H14" s="34">
        <v>94.2</v>
      </c>
      <c r="I14" s="34">
        <v>93.6</v>
      </c>
      <c r="J14" s="34">
        <v>90.4</v>
      </c>
      <c r="K14" s="34">
        <v>85.4</v>
      </c>
      <c r="L14" s="34">
        <v>84</v>
      </c>
      <c r="M14" s="34">
        <v>81.400000000000006</v>
      </c>
      <c r="N14" s="34">
        <v>76.25</v>
      </c>
      <c r="O14" s="34">
        <v>72.3</v>
      </c>
      <c r="P14" s="34">
        <v>71.45</v>
      </c>
      <c r="Q14" s="34">
        <v>76.06</v>
      </c>
      <c r="R14" s="34">
        <v>79.77</v>
      </c>
      <c r="S14" s="34">
        <v>81.5</v>
      </c>
      <c r="T14" s="34">
        <v>85.6</v>
      </c>
      <c r="U14" s="34">
        <v>87.6</v>
      </c>
      <c r="V14" s="34">
        <v>89.9</v>
      </c>
      <c r="W14" s="34">
        <v>89.7</v>
      </c>
      <c r="X14" s="34">
        <v>91.2</v>
      </c>
      <c r="Y14" s="35">
        <v>91.3</v>
      </c>
      <c r="Z14" s="36">
        <f t="shared" ref="Z14:Z22" si="0">AVERAGE(B14:Y14)</f>
        <v>87.022083333333342</v>
      </c>
      <c r="AA14" s="37">
        <f t="shared" ref="AA14:AA22" si="1">MAX(B14:Y14)</f>
        <v>95.1</v>
      </c>
      <c r="AB14" s="38">
        <f t="shared" ref="AB14:AB22" si="2">MIN(B14:Y14 )</f>
        <v>71.45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datos'!G32:G55)</f>
        <v>92.7</v>
      </c>
      <c r="C15" s="40">
        <v>93.4</v>
      </c>
      <c r="D15" s="40">
        <v>93.1</v>
      </c>
      <c r="E15" s="40">
        <v>93.6</v>
      </c>
      <c r="F15" s="40">
        <v>95.3</v>
      </c>
      <c r="G15" s="40">
        <v>93.7</v>
      </c>
      <c r="H15" s="40">
        <v>94.3</v>
      </c>
      <c r="I15" s="40">
        <v>91.4</v>
      </c>
      <c r="J15" s="40">
        <v>90.4</v>
      </c>
      <c r="K15" s="40">
        <v>88.2</v>
      </c>
      <c r="L15" s="40">
        <v>87</v>
      </c>
      <c r="M15" s="40">
        <v>83.4</v>
      </c>
      <c r="N15" s="40">
        <v>71.260000000000005</v>
      </c>
      <c r="O15" s="40">
        <v>64.260000000000005</v>
      </c>
      <c r="P15" s="40">
        <v>55.44</v>
      </c>
      <c r="Q15" s="40">
        <v>53.37</v>
      </c>
      <c r="R15" s="40">
        <v>65.75</v>
      </c>
      <c r="S15" s="40">
        <v>70.81</v>
      </c>
      <c r="T15" s="40">
        <v>80.3</v>
      </c>
      <c r="U15" s="40">
        <v>83.7</v>
      </c>
      <c r="V15" s="40">
        <v>85.3</v>
      </c>
      <c r="W15" s="40">
        <v>86.1</v>
      </c>
      <c r="X15" s="40">
        <v>85.3</v>
      </c>
      <c r="Y15" s="41">
        <v>85.7</v>
      </c>
      <c r="Z15" s="42">
        <f t="shared" si="0"/>
        <v>82.657916666666651</v>
      </c>
      <c r="AA15" s="43">
        <f t="shared" si="1"/>
        <v>95.3</v>
      </c>
      <c r="AB15" s="44">
        <f t="shared" si="2"/>
        <v>53.37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datos'!G56:G79)</f>
        <v>87.4</v>
      </c>
      <c r="C16" s="40">
        <v>87.3</v>
      </c>
      <c r="D16" s="40">
        <v>86.5</v>
      </c>
      <c r="E16" s="40">
        <v>87.4</v>
      </c>
      <c r="F16" s="40">
        <v>85.8</v>
      </c>
      <c r="G16" s="40">
        <v>88</v>
      </c>
      <c r="H16" s="40">
        <v>91</v>
      </c>
      <c r="I16" s="40">
        <v>84.7</v>
      </c>
      <c r="J16" s="40">
        <v>74.239999999999995</v>
      </c>
      <c r="K16" s="40">
        <v>69.31</v>
      </c>
      <c r="L16" s="40">
        <v>59.92</v>
      </c>
      <c r="M16" s="40">
        <v>55.14</v>
      </c>
      <c r="N16" s="40">
        <v>47.5</v>
      </c>
      <c r="O16" s="40">
        <v>45.19</v>
      </c>
      <c r="P16" s="40">
        <v>43.28</v>
      </c>
      <c r="Q16" s="40">
        <v>48.98</v>
      </c>
      <c r="R16" s="40">
        <v>59.71</v>
      </c>
      <c r="S16" s="40">
        <v>66.66</v>
      </c>
      <c r="T16" s="40">
        <v>74.760000000000005</v>
      </c>
      <c r="U16" s="40">
        <v>83.3</v>
      </c>
      <c r="V16" s="40">
        <v>87.2</v>
      </c>
      <c r="W16" s="40">
        <v>85.3</v>
      </c>
      <c r="X16" s="40">
        <v>84.8</v>
      </c>
      <c r="Y16" s="41">
        <v>86.1</v>
      </c>
      <c r="Z16" s="42">
        <f t="shared" si="0"/>
        <v>73.728750000000005</v>
      </c>
      <c r="AA16" s="43">
        <f t="shared" si="1"/>
        <v>91</v>
      </c>
      <c r="AB16" s="44">
        <f t="shared" si="2"/>
        <v>43.28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datos'!G80:G103)</f>
        <v>87.8</v>
      </c>
      <c r="C17" s="40">
        <v>87</v>
      </c>
      <c r="D17" s="40">
        <v>88.3</v>
      </c>
      <c r="E17" s="40">
        <v>89.5</v>
      </c>
      <c r="F17" s="40">
        <v>90.8</v>
      </c>
      <c r="G17" s="40">
        <v>93</v>
      </c>
      <c r="H17" s="40">
        <v>92</v>
      </c>
      <c r="I17" s="40">
        <v>83.5</v>
      </c>
      <c r="J17" s="40">
        <v>60.49</v>
      </c>
      <c r="K17" s="40">
        <v>64.97</v>
      </c>
      <c r="L17" s="40">
        <v>63.59</v>
      </c>
      <c r="M17" s="40">
        <v>59.44</v>
      </c>
      <c r="N17" s="40">
        <v>54.08</v>
      </c>
      <c r="O17" s="40">
        <v>53.39</v>
      </c>
      <c r="P17" s="40">
        <v>51.49</v>
      </c>
      <c r="Q17" s="40">
        <v>54.54</v>
      </c>
      <c r="R17" s="40">
        <v>62.42</v>
      </c>
      <c r="S17" s="40">
        <v>68.569999999999993</v>
      </c>
      <c r="T17" s="40">
        <v>77.25</v>
      </c>
      <c r="U17" s="40">
        <v>83.9</v>
      </c>
      <c r="V17" s="40">
        <v>85.1</v>
      </c>
      <c r="W17" s="40">
        <v>86.9</v>
      </c>
      <c r="X17" s="40">
        <v>86.9</v>
      </c>
      <c r="Y17" s="41">
        <v>87</v>
      </c>
      <c r="Z17" s="42">
        <f t="shared" si="0"/>
        <v>75.49708333333335</v>
      </c>
      <c r="AA17" s="43">
        <f t="shared" si="1"/>
        <v>93</v>
      </c>
      <c r="AB17" s="44">
        <f t="shared" si="2"/>
        <v>51.49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datos'!G104:G127)</f>
        <v>89.3</v>
      </c>
      <c r="C18" s="34">
        <v>88</v>
      </c>
      <c r="D18" s="34">
        <v>88.1</v>
      </c>
      <c r="E18" s="34">
        <v>88.1</v>
      </c>
      <c r="F18" s="34">
        <v>86.2</v>
      </c>
      <c r="G18" s="34">
        <v>87</v>
      </c>
      <c r="H18" s="34">
        <v>91.5</v>
      </c>
      <c r="I18" s="34">
        <v>91.9</v>
      </c>
      <c r="J18" s="34">
        <v>84.6</v>
      </c>
      <c r="K18" s="34">
        <v>78</v>
      </c>
      <c r="L18" s="34">
        <v>71.53</v>
      </c>
      <c r="M18" s="34">
        <v>62.83</v>
      </c>
      <c r="N18" s="34">
        <v>57.34</v>
      </c>
      <c r="O18" s="34">
        <v>54.42</v>
      </c>
      <c r="P18" s="34">
        <v>52.17</v>
      </c>
      <c r="Q18" s="34">
        <v>54.07</v>
      </c>
      <c r="R18" s="34">
        <v>64.66</v>
      </c>
      <c r="S18" s="34">
        <v>71.42</v>
      </c>
      <c r="T18" s="34">
        <v>80.900000000000006</v>
      </c>
      <c r="U18" s="34">
        <v>83.4</v>
      </c>
      <c r="V18" s="34">
        <v>84.2</v>
      </c>
      <c r="W18" s="34">
        <v>83.4</v>
      </c>
      <c r="X18" s="34">
        <v>84.4</v>
      </c>
      <c r="Y18" s="35">
        <v>84.6</v>
      </c>
      <c r="Z18" s="42">
        <f t="shared" si="0"/>
        <v>77.585000000000022</v>
      </c>
      <c r="AA18" s="43">
        <f t="shared" si="1"/>
        <v>91.9</v>
      </c>
      <c r="AB18" s="44">
        <f t="shared" si="2"/>
        <v>52.17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datos'!G128:G151)</f>
        <v>86.7</v>
      </c>
      <c r="C19" s="40">
        <v>86.7</v>
      </c>
      <c r="D19" s="40">
        <v>87.4</v>
      </c>
      <c r="E19" s="40">
        <v>87.3</v>
      </c>
      <c r="F19" s="40">
        <v>86.7</v>
      </c>
      <c r="G19" s="40">
        <v>85.8</v>
      </c>
      <c r="H19" s="40">
        <v>87</v>
      </c>
      <c r="I19" s="40">
        <v>87.6</v>
      </c>
      <c r="J19" s="40">
        <v>80.3</v>
      </c>
      <c r="K19" s="40">
        <v>70.27</v>
      </c>
      <c r="L19" s="40">
        <v>65.22</v>
      </c>
      <c r="M19" s="40">
        <v>62.63</v>
      </c>
      <c r="N19" s="40">
        <v>58.56</v>
      </c>
      <c r="O19" s="40">
        <v>58.68</v>
      </c>
      <c r="P19" s="40">
        <v>61.68</v>
      </c>
      <c r="Q19" s="40">
        <v>66.56</v>
      </c>
      <c r="R19" s="40">
        <v>72.41</v>
      </c>
      <c r="S19" s="40">
        <v>79.900000000000006</v>
      </c>
      <c r="T19" s="40">
        <v>82.3</v>
      </c>
      <c r="U19" s="40">
        <v>82.6</v>
      </c>
      <c r="V19" s="40">
        <v>84.7</v>
      </c>
      <c r="W19" s="40">
        <v>87.6</v>
      </c>
      <c r="X19" s="40">
        <v>89.7</v>
      </c>
      <c r="Y19" s="41">
        <v>91.5</v>
      </c>
      <c r="Z19" s="42">
        <f t="shared" si="0"/>
        <v>78.742083333333341</v>
      </c>
      <c r="AA19" s="43">
        <f t="shared" si="1"/>
        <v>91.5</v>
      </c>
      <c r="AB19" s="44">
        <f t="shared" si="2"/>
        <v>58.56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datos'!G152:G175)</f>
        <v>91.2</v>
      </c>
      <c r="C20" s="40">
        <v>92.3</v>
      </c>
      <c r="D20" s="40">
        <v>92.4</v>
      </c>
      <c r="E20" s="40">
        <v>93.4</v>
      </c>
      <c r="F20" s="40">
        <v>94.2</v>
      </c>
      <c r="G20" s="40">
        <v>92.8</v>
      </c>
      <c r="H20" s="40">
        <v>92.9</v>
      </c>
      <c r="I20" s="40">
        <v>92.5</v>
      </c>
      <c r="J20" s="40">
        <v>91.5</v>
      </c>
      <c r="K20" s="40">
        <v>91</v>
      </c>
      <c r="L20" s="40">
        <v>88.8</v>
      </c>
      <c r="M20" s="40">
        <v>81.400000000000006</v>
      </c>
      <c r="N20" s="40">
        <v>78.27</v>
      </c>
      <c r="O20" s="40">
        <v>71.87</v>
      </c>
      <c r="P20" s="40">
        <v>74.989999999999995</v>
      </c>
      <c r="Q20" s="40">
        <v>77.22</v>
      </c>
      <c r="R20" s="40">
        <v>81.099999999999994</v>
      </c>
      <c r="S20" s="40">
        <v>84.3</v>
      </c>
      <c r="T20" s="40">
        <v>88.2</v>
      </c>
      <c r="U20" s="40">
        <v>93.4</v>
      </c>
      <c r="V20" s="40">
        <v>94.6</v>
      </c>
      <c r="W20" s="40">
        <v>94.8</v>
      </c>
      <c r="X20" s="40">
        <v>94.6</v>
      </c>
      <c r="Y20" s="41">
        <v>94.3</v>
      </c>
      <c r="Z20" s="42">
        <f t="shared" si="0"/>
        <v>88.418749999999989</v>
      </c>
      <c r="AA20" s="43">
        <f t="shared" si="1"/>
        <v>94.8</v>
      </c>
      <c r="AB20" s="44">
        <f t="shared" si="2"/>
        <v>71.87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datos'!G176:G199)</f>
        <v>93</v>
      </c>
      <c r="C21" s="40">
        <v>94.9</v>
      </c>
      <c r="D21" s="40">
        <v>94</v>
      </c>
      <c r="E21" s="40">
        <v>93.8</v>
      </c>
      <c r="F21" s="40">
        <v>93</v>
      </c>
      <c r="G21" s="40">
        <v>93.4</v>
      </c>
      <c r="H21" s="40">
        <v>94.2</v>
      </c>
      <c r="I21" s="40">
        <v>94.1</v>
      </c>
      <c r="J21" s="40">
        <v>92.9</v>
      </c>
      <c r="K21" s="40">
        <v>86.5</v>
      </c>
      <c r="L21" s="40">
        <v>77.42</v>
      </c>
      <c r="M21" s="40">
        <v>72.09</v>
      </c>
      <c r="N21" s="40">
        <v>62.98</v>
      </c>
      <c r="O21" s="40">
        <v>62.97</v>
      </c>
      <c r="P21" s="40">
        <v>60.59</v>
      </c>
      <c r="Q21" s="40">
        <v>62.08</v>
      </c>
      <c r="R21" s="40">
        <v>68.48</v>
      </c>
      <c r="S21" s="40">
        <v>75.94</v>
      </c>
      <c r="T21" s="40">
        <v>79.08</v>
      </c>
      <c r="U21" s="40">
        <v>83.3</v>
      </c>
      <c r="V21" s="40">
        <v>88.2</v>
      </c>
      <c r="W21" s="40">
        <v>92.6</v>
      </c>
      <c r="X21" s="40">
        <v>93.3</v>
      </c>
      <c r="Y21" s="41">
        <v>92.5</v>
      </c>
      <c r="Z21" s="42">
        <f t="shared" si="0"/>
        <v>83.388749999999987</v>
      </c>
      <c r="AA21" s="43">
        <f t="shared" si="1"/>
        <v>94.9</v>
      </c>
      <c r="AB21" s="44">
        <f t="shared" si="2"/>
        <v>60.59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datos'!G200:G223)</f>
        <v>92.1</v>
      </c>
      <c r="C22" s="34">
        <v>92.4</v>
      </c>
      <c r="D22" s="34">
        <v>91.2</v>
      </c>
      <c r="E22" s="34">
        <v>89.6</v>
      </c>
      <c r="F22" s="34">
        <v>87.9</v>
      </c>
      <c r="G22" s="34">
        <v>85.1</v>
      </c>
      <c r="H22" s="34">
        <v>86.9</v>
      </c>
      <c r="I22" s="34">
        <v>88.9</v>
      </c>
      <c r="J22" s="34">
        <v>85.5</v>
      </c>
      <c r="K22" s="34">
        <v>83.5</v>
      </c>
      <c r="L22" s="34">
        <v>75.98</v>
      </c>
      <c r="M22" s="34">
        <v>67.53</v>
      </c>
      <c r="N22" s="34">
        <v>60.19</v>
      </c>
      <c r="O22" s="34">
        <v>57.61</v>
      </c>
      <c r="P22" s="34">
        <v>60.12</v>
      </c>
      <c r="Q22" s="34">
        <v>62.12</v>
      </c>
      <c r="R22" s="34">
        <v>65.069999999999993</v>
      </c>
      <c r="S22" s="34">
        <v>71.62</v>
      </c>
      <c r="T22" s="34">
        <v>80.3</v>
      </c>
      <c r="U22" s="34">
        <v>84.4</v>
      </c>
      <c r="V22" s="34">
        <v>84.7</v>
      </c>
      <c r="W22" s="34">
        <v>85.1</v>
      </c>
      <c r="X22" s="34">
        <v>84.2</v>
      </c>
      <c r="Y22" s="35">
        <v>85.9</v>
      </c>
      <c r="Z22" s="42">
        <f t="shared" si="0"/>
        <v>79.497499999999988</v>
      </c>
      <c r="AA22" s="43">
        <f t="shared" si="1"/>
        <v>92.4</v>
      </c>
      <c r="AB22" s="44">
        <f t="shared" si="2"/>
        <v>57.61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90.344444444444463</v>
      </c>
      <c r="C23" s="47">
        <f t="shared" si="3"/>
        <v>90.74444444444444</v>
      </c>
      <c r="D23" s="47">
        <f t="shared" si="3"/>
        <v>90.666666666666671</v>
      </c>
      <c r="E23" s="47">
        <f t="shared" si="3"/>
        <v>90.86666666666666</v>
      </c>
      <c r="F23" s="47">
        <f t="shared" si="3"/>
        <v>90.466666666666669</v>
      </c>
      <c r="G23" s="47">
        <f t="shared" si="3"/>
        <v>90.411111111111097</v>
      </c>
      <c r="H23" s="47">
        <f t="shared" si="3"/>
        <v>91.555555555555557</v>
      </c>
      <c r="I23" s="47">
        <f t="shared" si="3"/>
        <v>89.800000000000011</v>
      </c>
      <c r="J23" s="47">
        <f t="shared" si="3"/>
        <v>83.37</v>
      </c>
      <c r="K23" s="47">
        <f t="shared" si="3"/>
        <v>79.683333333333337</v>
      </c>
      <c r="L23" s="47">
        <f t="shared" si="3"/>
        <v>74.828888888888883</v>
      </c>
      <c r="M23" s="47">
        <f t="shared" si="3"/>
        <v>69.540000000000006</v>
      </c>
      <c r="N23" s="47">
        <f t="shared" si="3"/>
        <v>62.93666666666666</v>
      </c>
      <c r="O23" s="47">
        <f t="shared" si="3"/>
        <v>60.076666666666675</v>
      </c>
      <c r="P23" s="47">
        <f t="shared" si="3"/>
        <v>59.023333333333341</v>
      </c>
      <c r="Q23" s="47">
        <f t="shared" si="3"/>
        <v>61.666666666666657</v>
      </c>
      <c r="R23" s="47">
        <f t="shared" si="3"/>
        <v>68.818888888888878</v>
      </c>
      <c r="S23" s="47">
        <f t="shared" si="3"/>
        <v>74.524444444444441</v>
      </c>
      <c r="T23" s="47">
        <f t="shared" si="3"/>
        <v>80.965555555555554</v>
      </c>
      <c r="U23" s="47">
        <f t="shared" si="3"/>
        <v>85.066666666666663</v>
      </c>
      <c r="V23" s="47">
        <f t="shared" si="3"/>
        <v>87.100000000000009</v>
      </c>
      <c r="W23" s="47">
        <f t="shared" si="3"/>
        <v>87.944444444444443</v>
      </c>
      <c r="X23" s="47">
        <f t="shared" si="3"/>
        <v>88.26666666666668</v>
      </c>
      <c r="Y23" s="48">
        <f t="shared" si="3"/>
        <v>88.766666666666666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93</v>
      </c>
      <c r="C24" s="43">
        <f t="shared" si="4"/>
        <v>94.9</v>
      </c>
      <c r="D24" s="43">
        <f t="shared" si="4"/>
        <v>95</v>
      </c>
      <c r="E24" s="43">
        <f t="shared" si="4"/>
        <v>95.1</v>
      </c>
      <c r="F24" s="43">
        <f t="shared" si="4"/>
        <v>95.3</v>
      </c>
      <c r="G24" s="43">
        <f t="shared" si="4"/>
        <v>94.9</v>
      </c>
      <c r="H24" s="43">
        <f t="shared" si="4"/>
        <v>94.3</v>
      </c>
      <c r="I24" s="43">
        <f t="shared" si="4"/>
        <v>94.1</v>
      </c>
      <c r="J24" s="43">
        <f t="shared" si="4"/>
        <v>92.9</v>
      </c>
      <c r="K24" s="43">
        <f t="shared" si="4"/>
        <v>91</v>
      </c>
      <c r="L24" s="43">
        <f t="shared" si="4"/>
        <v>88.8</v>
      </c>
      <c r="M24" s="43">
        <f t="shared" si="4"/>
        <v>83.4</v>
      </c>
      <c r="N24" s="43">
        <f t="shared" si="4"/>
        <v>78.27</v>
      </c>
      <c r="O24" s="43">
        <f t="shared" si="4"/>
        <v>72.3</v>
      </c>
      <c r="P24" s="43">
        <f t="shared" si="4"/>
        <v>74.989999999999995</v>
      </c>
      <c r="Q24" s="43">
        <f t="shared" si="4"/>
        <v>77.22</v>
      </c>
      <c r="R24" s="43">
        <f t="shared" si="4"/>
        <v>81.099999999999994</v>
      </c>
      <c r="S24" s="43">
        <f t="shared" si="4"/>
        <v>84.3</v>
      </c>
      <c r="T24" s="43">
        <f t="shared" si="4"/>
        <v>88.2</v>
      </c>
      <c r="U24" s="43">
        <f t="shared" si="4"/>
        <v>93.4</v>
      </c>
      <c r="V24" s="43">
        <f t="shared" si="4"/>
        <v>94.6</v>
      </c>
      <c r="W24" s="43">
        <f t="shared" si="4"/>
        <v>94.8</v>
      </c>
      <c r="X24" s="43">
        <f t="shared" si="4"/>
        <v>94.6</v>
      </c>
      <c r="Y24" s="44">
        <f t="shared" si="4"/>
        <v>94.3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86.7</v>
      </c>
      <c r="C25" s="54">
        <f t="shared" si="5"/>
        <v>86.7</v>
      </c>
      <c r="D25" s="54">
        <f t="shared" si="5"/>
        <v>86.5</v>
      </c>
      <c r="E25" s="54">
        <f t="shared" si="5"/>
        <v>87.3</v>
      </c>
      <c r="F25" s="54">
        <f t="shared" si="5"/>
        <v>85.8</v>
      </c>
      <c r="G25" s="54">
        <f t="shared" si="5"/>
        <v>85.1</v>
      </c>
      <c r="H25" s="54">
        <f t="shared" si="5"/>
        <v>86.9</v>
      </c>
      <c r="I25" s="54">
        <f t="shared" si="5"/>
        <v>83.5</v>
      </c>
      <c r="J25" s="54">
        <f t="shared" si="5"/>
        <v>60.49</v>
      </c>
      <c r="K25" s="54">
        <f t="shared" si="5"/>
        <v>64.97</v>
      </c>
      <c r="L25" s="54">
        <f t="shared" si="5"/>
        <v>59.92</v>
      </c>
      <c r="M25" s="54">
        <f t="shared" si="5"/>
        <v>55.14</v>
      </c>
      <c r="N25" s="54">
        <f t="shared" si="5"/>
        <v>47.5</v>
      </c>
      <c r="O25" s="54">
        <f t="shared" si="5"/>
        <v>45.19</v>
      </c>
      <c r="P25" s="54">
        <f t="shared" si="5"/>
        <v>43.28</v>
      </c>
      <c r="Q25" s="54">
        <f t="shared" si="5"/>
        <v>48.98</v>
      </c>
      <c r="R25" s="54">
        <f t="shared" si="5"/>
        <v>59.71</v>
      </c>
      <c r="S25" s="54">
        <f t="shared" si="5"/>
        <v>66.66</v>
      </c>
      <c r="T25" s="54">
        <f t="shared" si="5"/>
        <v>74.760000000000005</v>
      </c>
      <c r="U25" s="54">
        <f t="shared" si="5"/>
        <v>82.6</v>
      </c>
      <c r="V25" s="54">
        <f t="shared" si="5"/>
        <v>84.2</v>
      </c>
      <c r="W25" s="54">
        <f t="shared" si="5"/>
        <v>83.4</v>
      </c>
      <c r="X25" s="54">
        <f t="shared" si="5"/>
        <v>84.2</v>
      </c>
      <c r="Y25" s="55">
        <f t="shared" si="5"/>
        <v>84.6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9920-644F-4A18-81C5-5D498EFAC872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5.5546875" customWidth="1"/>
  </cols>
  <sheetData>
    <row r="1" spans="1:30" x14ac:dyDescent="0.3">
      <c r="A1" s="63" t="s">
        <v>74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7</v>
      </c>
      <c r="Q7" s="12" t="s">
        <v>51</v>
      </c>
      <c r="R7" s="12"/>
      <c r="U7" s="14" t="s">
        <v>52</v>
      </c>
    </row>
    <row r="8" spans="1:30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77</v>
      </c>
    </row>
    <row r="9" spans="1:30" x14ac:dyDescent="0.3">
      <c r="A9" s="12" t="s">
        <v>57</v>
      </c>
      <c r="E9" s="13"/>
      <c r="Q9" s="12" t="s">
        <v>58</v>
      </c>
      <c r="R9" s="12"/>
      <c r="U9" s="14" t="s">
        <v>78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datos'!I8:I31)</f>
        <v>0.72699999999999998</v>
      </c>
      <c r="C14" s="34">
        <v>0.90300000000000002</v>
      </c>
      <c r="D14" s="34">
        <v>0.79</v>
      </c>
      <c r="E14" s="34">
        <v>0.50700000000000001</v>
      </c>
      <c r="F14" s="34">
        <v>0.53800000000000003</v>
      </c>
      <c r="G14" s="34">
        <v>0.65100000000000002</v>
      </c>
      <c r="H14" s="34">
        <v>0.98699999999999999</v>
      </c>
      <c r="I14" s="34">
        <v>0.66800000000000004</v>
      </c>
      <c r="J14" s="34">
        <v>0.63500000000000001</v>
      </c>
      <c r="K14" s="34">
        <v>0.77900000000000003</v>
      </c>
      <c r="L14" s="34">
        <v>1.254</v>
      </c>
      <c r="M14" s="34">
        <v>1.4730000000000001</v>
      </c>
      <c r="N14" s="34">
        <v>1.49</v>
      </c>
      <c r="O14" s="34">
        <v>1.2</v>
      </c>
      <c r="P14" s="34">
        <v>1.32</v>
      </c>
      <c r="Q14" s="34">
        <v>1.9630000000000001</v>
      </c>
      <c r="R14" s="34">
        <v>1.417</v>
      </c>
      <c r="S14" s="34">
        <v>1.2390000000000001</v>
      </c>
      <c r="T14" s="34">
        <v>1.0549999999999999</v>
      </c>
      <c r="U14" s="34">
        <v>1.133</v>
      </c>
      <c r="V14" s="34">
        <v>1.1719999999999999</v>
      </c>
      <c r="W14" s="34">
        <v>0.72199999999999998</v>
      </c>
      <c r="X14" s="34">
        <v>0.80400000000000005</v>
      </c>
      <c r="Y14" s="35">
        <v>0.7</v>
      </c>
      <c r="Z14" s="36">
        <f t="shared" ref="Z14:Z22" si="0">AVERAGE(B14:Y14)</f>
        <v>1.0052916666666667</v>
      </c>
      <c r="AA14" s="37">
        <f t="shared" ref="AA14:AA22" si="1">MAX(B14:Y14)</f>
        <v>1.9630000000000001</v>
      </c>
      <c r="AB14" s="38">
        <f t="shared" ref="AB14:AB22" si="2">MIN(B14:Y14 )</f>
        <v>0.50700000000000001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datos'!I32:I55)</f>
        <v>0.78500000000000003</v>
      </c>
      <c r="C15" s="40">
        <v>0.72399999999999998</v>
      </c>
      <c r="D15" s="40">
        <v>0.64400000000000002</v>
      </c>
      <c r="E15" s="40">
        <v>0.80300000000000005</v>
      </c>
      <c r="F15" s="40">
        <v>1.224</v>
      </c>
      <c r="G15" s="40">
        <v>0.999</v>
      </c>
      <c r="H15" s="40">
        <v>0.57399999999999995</v>
      </c>
      <c r="I15" s="40">
        <v>0.91700000000000004</v>
      </c>
      <c r="J15" s="40">
        <v>0.90700000000000003</v>
      </c>
      <c r="K15" s="40">
        <v>0.78700000000000003</v>
      </c>
      <c r="L15" s="40">
        <v>1.04</v>
      </c>
      <c r="M15" s="40">
        <v>1.1990000000000001</v>
      </c>
      <c r="N15" s="40">
        <v>1.1379999999999999</v>
      </c>
      <c r="O15" s="40">
        <v>1.57</v>
      </c>
      <c r="P15" s="40">
        <v>1.488</v>
      </c>
      <c r="Q15" s="40">
        <v>1.744</v>
      </c>
      <c r="R15" s="40">
        <v>2.242</v>
      </c>
      <c r="S15" s="40">
        <v>1.655</v>
      </c>
      <c r="T15" s="40">
        <v>1.635</v>
      </c>
      <c r="U15" s="40">
        <v>1.28</v>
      </c>
      <c r="V15" s="40">
        <v>1.042</v>
      </c>
      <c r="W15" s="40">
        <v>1.2250000000000001</v>
      </c>
      <c r="X15" s="40">
        <v>1.002</v>
      </c>
      <c r="Y15" s="41">
        <v>1.085</v>
      </c>
      <c r="Z15" s="42">
        <f t="shared" si="0"/>
        <v>1.154541666666667</v>
      </c>
      <c r="AA15" s="43">
        <f t="shared" si="1"/>
        <v>2.242</v>
      </c>
      <c r="AB15" s="44">
        <f t="shared" si="2"/>
        <v>0.57399999999999995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datos'!I56:I79)</f>
        <v>0.88300000000000001</v>
      </c>
      <c r="C16" s="40">
        <v>0.88600000000000001</v>
      </c>
      <c r="D16" s="40">
        <v>0.88400000000000001</v>
      </c>
      <c r="E16" s="40">
        <v>0.94699999999999995</v>
      </c>
      <c r="F16" s="40">
        <v>0.92500000000000004</v>
      </c>
      <c r="G16" s="40">
        <v>1.4219999999999999</v>
      </c>
      <c r="H16" s="40">
        <v>1.367</v>
      </c>
      <c r="I16" s="40">
        <v>1.1140000000000001</v>
      </c>
      <c r="J16" s="40">
        <v>0.52800000000000002</v>
      </c>
      <c r="K16" s="40">
        <v>1.2689999999999999</v>
      </c>
      <c r="L16" s="40">
        <v>1.2869999999999999</v>
      </c>
      <c r="M16" s="40">
        <v>1.5680000000000001</v>
      </c>
      <c r="N16" s="40">
        <v>1.53</v>
      </c>
      <c r="O16" s="40">
        <v>1.675</v>
      </c>
      <c r="P16" s="40">
        <v>1.8520000000000001</v>
      </c>
      <c r="Q16" s="40">
        <v>2.0739999999999998</v>
      </c>
      <c r="R16" s="40">
        <v>2.206</v>
      </c>
      <c r="S16" s="40">
        <v>1.6319999999999999</v>
      </c>
      <c r="T16" s="40">
        <v>1.393</v>
      </c>
      <c r="U16" s="40">
        <v>1.325</v>
      </c>
      <c r="V16" s="40">
        <v>1.1559999999999999</v>
      </c>
      <c r="W16" s="40">
        <v>1.0469999999999999</v>
      </c>
      <c r="X16" s="40">
        <v>0.69299999999999995</v>
      </c>
      <c r="Y16" s="41">
        <v>0.78200000000000003</v>
      </c>
      <c r="Z16" s="42">
        <f t="shared" si="0"/>
        <v>1.2685416666666667</v>
      </c>
      <c r="AA16" s="43">
        <f t="shared" si="1"/>
        <v>2.206</v>
      </c>
      <c r="AB16" s="44">
        <f t="shared" si="2"/>
        <v>0.52800000000000002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datos'!I80:I103)</f>
        <v>0.84299999999999997</v>
      </c>
      <c r="C17" s="40">
        <v>0.9</v>
      </c>
      <c r="D17" s="40">
        <v>0.90600000000000003</v>
      </c>
      <c r="E17" s="40">
        <v>0.98899999999999999</v>
      </c>
      <c r="F17" s="40">
        <v>1.4490000000000001</v>
      </c>
      <c r="G17" s="40">
        <v>1.0920000000000001</v>
      </c>
      <c r="H17" s="40">
        <v>0.34399999999999997</v>
      </c>
      <c r="I17" s="40">
        <v>0.83899999999999997</v>
      </c>
      <c r="J17" s="40">
        <v>0.96899999999999997</v>
      </c>
      <c r="K17" s="40">
        <v>1.534</v>
      </c>
      <c r="L17" s="40">
        <v>1.7430000000000001</v>
      </c>
      <c r="M17" s="40">
        <v>1.6619999999999999</v>
      </c>
      <c r="N17" s="40">
        <v>1.5489999999999999</v>
      </c>
      <c r="O17" s="40">
        <v>1.804</v>
      </c>
      <c r="P17" s="40">
        <v>1.702</v>
      </c>
      <c r="Q17" s="40">
        <v>2.1</v>
      </c>
      <c r="R17" s="40">
        <v>2.137</v>
      </c>
      <c r="S17" s="40">
        <v>1.7509999999999999</v>
      </c>
      <c r="T17" s="40">
        <v>1.1000000000000001</v>
      </c>
      <c r="U17" s="40">
        <v>1.353</v>
      </c>
      <c r="V17" s="40">
        <v>0.88600000000000001</v>
      </c>
      <c r="W17" s="40">
        <v>0.69699999999999995</v>
      </c>
      <c r="X17" s="40">
        <v>0.61799999999999999</v>
      </c>
      <c r="Y17" s="41">
        <v>0.874</v>
      </c>
      <c r="Z17" s="42">
        <f t="shared" si="0"/>
        <v>1.2433749999999999</v>
      </c>
      <c r="AA17" s="43">
        <f t="shared" si="1"/>
        <v>2.137</v>
      </c>
      <c r="AB17" s="44">
        <f t="shared" si="2"/>
        <v>0.34399999999999997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datos'!I104:I127)</f>
        <v>0.79600000000000004</v>
      </c>
      <c r="C18" s="34">
        <v>1.048</v>
      </c>
      <c r="D18" s="34">
        <v>0.94699999999999995</v>
      </c>
      <c r="E18" s="34">
        <v>0.95499999999999996</v>
      </c>
      <c r="F18" s="34">
        <v>0.82499999999999996</v>
      </c>
      <c r="G18" s="34">
        <v>0.69099999999999995</v>
      </c>
      <c r="H18" s="34">
        <v>1.1870000000000001</v>
      </c>
      <c r="I18" s="34">
        <v>0.95299999999999996</v>
      </c>
      <c r="J18" s="34">
        <v>1.024</v>
      </c>
      <c r="K18" s="34">
        <v>1.609</v>
      </c>
      <c r="L18" s="34">
        <v>1.371</v>
      </c>
      <c r="M18" s="34">
        <v>1.3</v>
      </c>
      <c r="N18" s="34">
        <v>1.6619999999999999</v>
      </c>
      <c r="O18" s="34">
        <v>1.851</v>
      </c>
      <c r="P18" s="34">
        <v>1.752</v>
      </c>
      <c r="Q18" s="34">
        <v>2.0009999999999999</v>
      </c>
      <c r="R18" s="34">
        <v>2.242</v>
      </c>
      <c r="S18" s="34">
        <v>1.877</v>
      </c>
      <c r="T18" s="34">
        <v>1.5649999999999999</v>
      </c>
      <c r="U18" s="34">
        <v>1.046</v>
      </c>
      <c r="V18" s="34">
        <v>1.1000000000000001</v>
      </c>
      <c r="W18" s="34">
        <v>0.82099999999999995</v>
      </c>
      <c r="X18" s="34">
        <v>0.95</v>
      </c>
      <c r="Y18" s="35">
        <v>0.81200000000000006</v>
      </c>
      <c r="Z18" s="42">
        <f t="shared" si="0"/>
        <v>1.266041666666667</v>
      </c>
      <c r="AA18" s="43">
        <f t="shared" si="1"/>
        <v>2.242</v>
      </c>
      <c r="AB18" s="44">
        <f t="shared" si="2"/>
        <v>0.69099999999999995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datos'!I128:I151)</f>
        <v>1.1559999999999999</v>
      </c>
      <c r="C19" s="40">
        <v>0.58599999999999997</v>
      </c>
      <c r="D19" s="40">
        <v>1.2749999999999999</v>
      </c>
      <c r="E19" s="40">
        <v>0.89300000000000002</v>
      </c>
      <c r="F19" s="40">
        <v>0.91600000000000004</v>
      </c>
      <c r="G19" s="40">
        <v>0.875</v>
      </c>
      <c r="H19" s="40">
        <v>0.95099999999999996</v>
      </c>
      <c r="I19" s="40">
        <v>0.79200000000000004</v>
      </c>
      <c r="J19" s="40">
        <v>0.80500000000000005</v>
      </c>
      <c r="K19" s="40">
        <v>0.93400000000000005</v>
      </c>
      <c r="L19" s="40">
        <v>1.056</v>
      </c>
      <c r="M19" s="40">
        <v>1.4279999999999999</v>
      </c>
      <c r="N19" s="40">
        <v>1.9039999999999999</v>
      </c>
      <c r="O19" s="40">
        <v>2.1970000000000001</v>
      </c>
      <c r="P19" s="40">
        <v>2.3639999999999999</v>
      </c>
      <c r="Q19" s="40">
        <v>2.4350000000000001</v>
      </c>
      <c r="R19" s="40">
        <v>2.218</v>
      </c>
      <c r="S19" s="40">
        <v>2.0409999999999999</v>
      </c>
      <c r="T19" s="40">
        <v>1.2869999999999999</v>
      </c>
      <c r="U19" s="40">
        <v>0.98899999999999999</v>
      </c>
      <c r="V19" s="40">
        <v>1.206</v>
      </c>
      <c r="W19" s="40">
        <v>1.611</v>
      </c>
      <c r="X19" s="40">
        <v>1.1859999999999999</v>
      </c>
      <c r="Y19" s="41">
        <v>0.95599999999999996</v>
      </c>
      <c r="Z19" s="42">
        <f t="shared" si="0"/>
        <v>1.3358749999999999</v>
      </c>
      <c r="AA19" s="43">
        <f t="shared" si="1"/>
        <v>2.4350000000000001</v>
      </c>
      <c r="AB19" s="44">
        <f t="shared" si="2"/>
        <v>0.58599999999999997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datos'!I152:I175)</f>
        <v>0.73499999999999999</v>
      </c>
      <c r="C20" s="40">
        <v>1.111</v>
      </c>
      <c r="D20" s="40">
        <v>0.93200000000000005</v>
      </c>
      <c r="E20" s="40">
        <v>1.335</v>
      </c>
      <c r="F20" s="40">
        <v>1.1579999999999999</v>
      </c>
      <c r="G20" s="40">
        <v>0.95199999999999996</v>
      </c>
      <c r="H20" s="40">
        <v>1.01</v>
      </c>
      <c r="I20" s="40">
        <v>0.94499999999999995</v>
      </c>
      <c r="J20" s="40">
        <v>1.04</v>
      </c>
      <c r="K20" s="40">
        <v>1.3169999999999999</v>
      </c>
      <c r="L20" s="40">
        <v>1.141</v>
      </c>
      <c r="M20" s="40">
        <v>1.018</v>
      </c>
      <c r="N20" s="40">
        <v>1.343</v>
      </c>
      <c r="O20" s="40">
        <v>1.7290000000000001</v>
      </c>
      <c r="P20" s="40">
        <v>1.8779999999999999</v>
      </c>
      <c r="Q20" s="40">
        <v>2.1989999999999998</v>
      </c>
      <c r="R20" s="40">
        <v>1.8839999999999999</v>
      </c>
      <c r="S20" s="40">
        <v>1.6359999999999999</v>
      </c>
      <c r="T20" s="40">
        <v>1.63</v>
      </c>
      <c r="U20" s="40">
        <v>1.349</v>
      </c>
      <c r="V20" s="40">
        <v>1.3260000000000001</v>
      </c>
      <c r="W20" s="40">
        <v>1.0549999999999999</v>
      </c>
      <c r="X20" s="40">
        <v>1.002</v>
      </c>
      <c r="Y20" s="41">
        <v>1.105</v>
      </c>
      <c r="Z20" s="42">
        <f t="shared" si="0"/>
        <v>1.2845833333333334</v>
      </c>
      <c r="AA20" s="43">
        <f t="shared" si="1"/>
        <v>2.1989999999999998</v>
      </c>
      <c r="AB20" s="44">
        <f t="shared" si="2"/>
        <v>0.73499999999999999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datos'!I176:I199)</f>
        <v>0.83199999999999996</v>
      </c>
      <c r="C21" s="40">
        <v>1.202</v>
      </c>
      <c r="D21" s="40">
        <v>0.879</v>
      </c>
      <c r="E21" s="40">
        <v>0.94199999999999995</v>
      </c>
      <c r="F21" s="40">
        <v>1.085</v>
      </c>
      <c r="G21" s="40">
        <v>0.76200000000000001</v>
      </c>
      <c r="H21" s="40">
        <v>1.1399999999999999</v>
      </c>
      <c r="I21" s="40">
        <v>1.214</v>
      </c>
      <c r="J21" s="40">
        <v>0.91</v>
      </c>
      <c r="K21" s="40">
        <v>0.57499999999999996</v>
      </c>
      <c r="L21" s="40">
        <v>0.99099999999999999</v>
      </c>
      <c r="M21" s="40">
        <v>1.516</v>
      </c>
      <c r="N21" s="40">
        <v>1.595</v>
      </c>
      <c r="O21" s="40">
        <v>1.899</v>
      </c>
      <c r="P21" s="40">
        <v>1.649</v>
      </c>
      <c r="Q21" s="40">
        <v>2.0390000000000001</v>
      </c>
      <c r="R21" s="40">
        <v>2.3929999999999998</v>
      </c>
      <c r="S21" s="40">
        <v>1.988</v>
      </c>
      <c r="T21" s="40">
        <v>1.7949999999999999</v>
      </c>
      <c r="U21" s="40">
        <v>1.76</v>
      </c>
      <c r="V21" s="40">
        <v>1.538</v>
      </c>
      <c r="W21" s="40">
        <v>1.3720000000000001</v>
      </c>
      <c r="X21" s="40">
        <v>1.3440000000000001</v>
      </c>
      <c r="Y21" s="41">
        <v>0.96899999999999997</v>
      </c>
      <c r="Z21" s="42">
        <f t="shared" si="0"/>
        <v>1.3495416666666669</v>
      </c>
      <c r="AA21" s="43">
        <f t="shared" si="1"/>
        <v>2.3929999999999998</v>
      </c>
      <c r="AB21" s="44">
        <f t="shared" si="2"/>
        <v>0.57499999999999996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datos'!I200:I223)</f>
        <v>0.748</v>
      </c>
      <c r="C22" s="34">
        <v>0.54600000000000004</v>
      </c>
      <c r="D22" s="34">
        <v>0.58299999999999996</v>
      </c>
      <c r="E22" s="34">
        <v>0.61199999999999999</v>
      </c>
      <c r="F22" s="34">
        <v>0.81399999999999995</v>
      </c>
      <c r="G22" s="34">
        <v>0.81</v>
      </c>
      <c r="H22" s="34">
        <v>0.72299999999999998</v>
      </c>
      <c r="I22" s="34">
        <v>1.1419999999999999</v>
      </c>
      <c r="J22" s="34">
        <v>0.68899999999999995</v>
      </c>
      <c r="K22" s="34">
        <v>0.56000000000000005</v>
      </c>
      <c r="L22" s="34">
        <v>1.2589999999999999</v>
      </c>
      <c r="M22" s="34">
        <v>1.345</v>
      </c>
      <c r="N22" s="34">
        <v>1.508</v>
      </c>
      <c r="O22" s="34">
        <v>2.2599999999999998</v>
      </c>
      <c r="P22" s="34">
        <v>2.2410000000000001</v>
      </c>
      <c r="Q22" s="34">
        <v>2.0880000000000001</v>
      </c>
      <c r="R22" s="34">
        <v>1.9770000000000001</v>
      </c>
      <c r="S22" s="34">
        <v>1.9330000000000001</v>
      </c>
      <c r="T22" s="34">
        <v>1.66</v>
      </c>
      <c r="U22" s="34">
        <v>1.599</v>
      </c>
      <c r="V22" s="34">
        <v>1.33</v>
      </c>
      <c r="W22" s="34">
        <v>0.90100000000000002</v>
      </c>
      <c r="X22" s="34">
        <v>0.93799999999999994</v>
      </c>
      <c r="Y22" s="35">
        <v>1.0349999999999999</v>
      </c>
      <c r="Z22" s="42">
        <f t="shared" si="0"/>
        <v>1.2208749999999999</v>
      </c>
      <c r="AA22" s="43">
        <f t="shared" si="1"/>
        <v>2.2599999999999998</v>
      </c>
      <c r="AB22" s="44">
        <f t="shared" si="2"/>
        <v>0.54600000000000004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0.8338888888888889</v>
      </c>
      <c r="C23" s="47">
        <f t="shared" si="3"/>
        <v>0.87844444444444447</v>
      </c>
      <c r="D23" s="47">
        <f t="shared" si="3"/>
        <v>0.87111111111111106</v>
      </c>
      <c r="E23" s="47">
        <f t="shared" si="3"/>
        <v>0.88700000000000001</v>
      </c>
      <c r="F23" s="47">
        <f t="shared" si="3"/>
        <v>0.99266666666666681</v>
      </c>
      <c r="G23" s="47">
        <f t="shared" si="3"/>
        <v>0.9171111111111111</v>
      </c>
      <c r="H23" s="47">
        <f t="shared" si="3"/>
        <v>0.92033333333333323</v>
      </c>
      <c r="I23" s="47">
        <f t="shared" si="3"/>
        <v>0.95377777777777772</v>
      </c>
      <c r="J23" s="47">
        <f t="shared" si="3"/>
        <v>0.83411111111111114</v>
      </c>
      <c r="K23" s="47">
        <f t="shared" si="3"/>
        <v>1.0404444444444443</v>
      </c>
      <c r="L23" s="47">
        <f t="shared" si="3"/>
        <v>1.238</v>
      </c>
      <c r="M23" s="47">
        <f t="shared" si="3"/>
        <v>1.389888888888889</v>
      </c>
      <c r="N23" s="47">
        <f t="shared" si="3"/>
        <v>1.5243333333333335</v>
      </c>
      <c r="O23" s="47">
        <f t="shared" si="3"/>
        <v>1.7983333333333336</v>
      </c>
      <c r="P23" s="47">
        <f t="shared" si="3"/>
        <v>1.8051111111111113</v>
      </c>
      <c r="Q23" s="47">
        <f t="shared" si="3"/>
        <v>2.0714444444444444</v>
      </c>
      <c r="R23" s="47">
        <f t="shared" si="3"/>
        <v>2.0795555555555558</v>
      </c>
      <c r="S23" s="47">
        <f t="shared" si="3"/>
        <v>1.7502222222222221</v>
      </c>
      <c r="T23" s="47">
        <f t="shared" si="3"/>
        <v>1.4577777777777776</v>
      </c>
      <c r="U23" s="47">
        <f t="shared" si="3"/>
        <v>1.3148888888888888</v>
      </c>
      <c r="V23" s="47">
        <f t="shared" si="3"/>
        <v>1.1951111111111112</v>
      </c>
      <c r="W23" s="47">
        <f t="shared" si="3"/>
        <v>1.050111111111111</v>
      </c>
      <c r="X23" s="47">
        <f t="shared" si="3"/>
        <v>0.9485555555555556</v>
      </c>
      <c r="Y23" s="48">
        <f t="shared" si="3"/>
        <v>0.92422222222222217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1.1559999999999999</v>
      </c>
      <c r="C24" s="43">
        <f t="shared" si="4"/>
        <v>1.202</v>
      </c>
      <c r="D24" s="43">
        <f t="shared" si="4"/>
        <v>1.2749999999999999</v>
      </c>
      <c r="E24" s="43">
        <f t="shared" si="4"/>
        <v>1.335</v>
      </c>
      <c r="F24" s="43">
        <f t="shared" si="4"/>
        <v>1.4490000000000001</v>
      </c>
      <c r="G24" s="43">
        <f t="shared" si="4"/>
        <v>1.4219999999999999</v>
      </c>
      <c r="H24" s="43">
        <f t="shared" si="4"/>
        <v>1.367</v>
      </c>
      <c r="I24" s="43">
        <f t="shared" si="4"/>
        <v>1.214</v>
      </c>
      <c r="J24" s="43">
        <f t="shared" si="4"/>
        <v>1.04</v>
      </c>
      <c r="K24" s="43">
        <f t="shared" si="4"/>
        <v>1.609</v>
      </c>
      <c r="L24" s="43">
        <f t="shared" si="4"/>
        <v>1.7430000000000001</v>
      </c>
      <c r="M24" s="43">
        <f t="shared" si="4"/>
        <v>1.6619999999999999</v>
      </c>
      <c r="N24" s="43">
        <f t="shared" si="4"/>
        <v>1.9039999999999999</v>
      </c>
      <c r="O24" s="43">
        <f t="shared" si="4"/>
        <v>2.2599999999999998</v>
      </c>
      <c r="P24" s="43">
        <f t="shared" si="4"/>
        <v>2.3639999999999999</v>
      </c>
      <c r="Q24" s="43">
        <f t="shared" si="4"/>
        <v>2.4350000000000001</v>
      </c>
      <c r="R24" s="43">
        <f t="shared" si="4"/>
        <v>2.3929999999999998</v>
      </c>
      <c r="S24" s="43">
        <f t="shared" si="4"/>
        <v>2.0409999999999999</v>
      </c>
      <c r="T24" s="43">
        <f t="shared" si="4"/>
        <v>1.7949999999999999</v>
      </c>
      <c r="U24" s="43">
        <f t="shared" si="4"/>
        <v>1.76</v>
      </c>
      <c r="V24" s="43">
        <f t="shared" si="4"/>
        <v>1.538</v>
      </c>
      <c r="W24" s="43">
        <f t="shared" si="4"/>
        <v>1.611</v>
      </c>
      <c r="X24" s="43">
        <f t="shared" si="4"/>
        <v>1.3440000000000001</v>
      </c>
      <c r="Y24" s="44">
        <f t="shared" si="4"/>
        <v>1.105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0.72699999999999998</v>
      </c>
      <c r="C25" s="54">
        <f t="shared" si="5"/>
        <v>0.54600000000000004</v>
      </c>
      <c r="D25" s="54">
        <f t="shared" si="5"/>
        <v>0.58299999999999996</v>
      </c>
      <c r="E25" s="54">
        <f t="shared" si="5"/>
        <v>0.50700000000000001</v>
      </c>
      <c r="F25" s="54">
        <f t="shared" si="5"/>
        <v>0.53800000000000003</v>
      </c>
      <c r="G25" s="54">
        <f t="shared" si="5"/>
        <v>0.65100000000000002</v>
      </c>
      <c r="H25" s="54">
        <f t="shared" si="5"/>
        <v>0.34399999999999997</v>
      </c>
      <c r="I25" s="54">
        <f t="shared" si="5"/>
        <v>0.66800000000000004</v>
      </c>
      <c r="J25" s="54">
        <f t="shared" si="5"/>
        <v>0.52800000000000002</v>
      </c>
      <c r="K25" s="54">
        <f t="shared" si="5"/>
        <v>0.56000000000000005</v>
      </c>
      <c r="L25" s="54">
        <f t="shared" si="5"/>
        <v>0.99099999999999999</v>
      </c>
      <c r="M25" s="54">
        <f t="shared" si="5"/>
        <v>1.018</v>
      </c>
      <c r="N25" s="54">
        <f t="shared" si="5"/>
        <v>1.1379999999999999</v>
      </c>
      <c r="O25" s="54">
        <f t="shared" si="5"/>
        <v>1.2</v>
      </c>
      <c r="P25" s="54">
        <f t="shared" si="5"/>
        <v>1.32</v>
      </c>
      <c r="Q25" s="54">
        <f t="shared" si="5"/>
        <v>1.744</v>
      </c>
      <c r="R25" s="54">
        <f t="shared" si="5"/>
        <v>1.417</v>
      </c>
      <c r="S25" s="54">
        <f t="shared" si="5"/>
        <v>1.2390000000000001</v>
      </c>
      <c r="T25" s="54">
        <f t="shared" si="5"/>
        <v>1.0549999999999999</v>
      </c>
      <c r="U25" s="54">
        <f t="shared" si="5"/>
        <v>0.98899999999999999</v>
      </c>
      <c r="V25" s="54">
        <f t="shared" si="5"/>
        <v>0.88600000000000001</v>
      </c>
      <c r="W25" s="54">
        <f t="shared" si="5"/>
        <v>0.69699999999999995</v>
      </c>
      <c r="X25" s="54">
        <f t="shared" si="5"/>
        <v>0.61799999999999999</v>
      </c>
      <c r="Y25" s="55">
        <f t="shared" si="5"/>
        <v>0.7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9D1B-B1F2-44BF-AD16-07D50129F734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5.5546875" customWidth="1"/>
  </cols>
  <sheetData>
    <row r="1" spans="1:30" ht="16.2" x14ac:dyDescent="0.3">
      <c r="A1" s="63" t="s">
        <v>75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s="14" t="s">
        <v>8</v>
      </c>
      <c r="Q7" s="12" t="s">
        <v>51</v>
      </c>
      <c r="R7" s="12"/>
      <c r="U7" s="14" t="s">
        <v>52</v>
      </c>
    </row>
    <row r="8" spans="1:30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76</v>
      </c>
    </row>
    <row r="9" spans="1:30" x14ac:dyDescent="0.3">
      <c r="A9" s="12" t="s">
        <v>57</v>
      </c>
      <c r="E9" s="13"/>
      <c r="Q9" s="12" t="s">
        <v>58</v>
      </c>
      <c r="R9" s="12"/>
      <c r="U9" s="14" t="s">
        <v>81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datos'!J8:J31)</f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4.4999999999999998E-2</v>
      </c>
      <c r="K14" s="34">
        <v>0.192</v>
      </c>
      <c r="L14" s="34">
        <v>0.28000000000000003</v>
      </c>
      <c r="M14" s="34">
        <v>0.28399999999999997</v>
      </c>
      <c r="N14" s="34">
        <v>0.29699999999999999</v>
      </c>
      <c r="O14" s="34">
        <v>0.498</v>
      </c>
      <c r="P14" s="34">
        <v>0.72</v>
      </c>
      <c r="Q14" s="34">
        <v>0.54500000000000004</v>
      </c>
      <c r="R14" s="34">
        <v>0.22500000000000001</v>
      </c>
      <c r="S14" s="34">
        <v>0.11700000000000001</v>
      </c>
      <c r="T14" s="34">
        <v>8.0000000000000002E-3</v>
      </c>
      <c r="U14" s="34">
        <v>0</v>
      </c>
      <c r="V14" s="34">
        <v>0</v>
      </c>
      <c r="W14" s="34">
        <v>0</v>
      </c>
      <c r="X14" s="34">
        <v>0</v>
      </c>
      <c r="Y14" s="35">
        <v>0</v>
      </c>
      <c r="Z14" s="36">
        <f t="shared" ref="Z14:Z22" si="0">AVERAGE(B14:Y14)</f>
        <v>0.13379166666666667</v>
      </c>
      <c r="AA14" s="37">
        <f t="shared" ref="AA14:AA22" si="1">MAX(B14:Y14)</f>
        <v>0.72</v>
      </c>
      <c r="AB14" s="38">
        <f t="shared" ref="AB14:AB22" si="2">MIN(B14:Y14 )</f>
        <v>0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datos'!J32:J55)</f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1.4999999999999999E-2</v>
      </c>
      <c r="J15" s="40">
        <v>8.8999999999999996E-2</v>
      </c>
      <c r="K15" s="40">
        <v>0.13700000000000001</v>
      </c>
      <c r="L15" s="40">
        <v>0.191</v>
      </c>
      <c r="M15" s="40">
        <v>0.377</v>
      </c>
      <c r="N15" s="40">
        <v>0.80900000000000005</v>
      </c>
      <c r="O15" s="40">
        <v>0.89100000000000001</v>
      </c>
      <c r="P15" s="40">
        <v>0.78</v>
      </c>
      <c r="Q15" s="40">
        <v>0.61</v>
      </c>
      <c r="R15" s="40">
        <v>0.33900000000000002</v>
      </c>
      <c r="S15" s="40">
        <v>8.1000000000000003E-2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1">
        <v>0</v>
      </c>
      <c r="Z15" s="42">
        <f t="shared" si="0"/>
        <v>0.17995833333333333</v>
      </c>
      <c r="AA15" s="43">
        <f t="shared" si="1"/>
        <v>0.89100000000000001</v>
      </c>
      <c r="AB15" s="44">
        <f t="shared" si="2"/>
        <v>0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datos'!J56:J79)</f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9.1999999999999998E-2</v>
      </c>
      <c r="J16" s="40">
        <v>0.34300000000000003</v>
      </c>
      <c r="K16" s="40">
        <v>0.60299999999999998</v>
      </c>
      <c r="L16" s="40">
        <v>0.78400000000000003</v>
      </c>
      <c r="M16" s="40">
        <v>0.90100000000000002</v>
      </c>
      <c r="N16" s="40">
        <v>0.94399999999999995</v>
      </c>
      <c r="O16" s="40">
        <v>0.91</v>
      </c>
      <c r="P16" s="40">
        <v>0.80200000000000005</v>
      </c>
      <c r="Q16" s="40">
        <v>0.625</v>
      </c>
      <c r="R16" s="40">
        <v>0.39500000000000002</v>
      </c>
      <c r="S16" s="40">
        <v>9.7000000000000003E-2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1">
        <v>0</v>
      </c>
      <c r="Z16" s="42">
        <f t="shared" si="0"/>
        <v>0.27066666666666667</v>
      </c>
      <c r="AA16" s="43">
        <f t="shared" si="1"/>
        <v>0.94399999999999995</v>
      </c>
      <c r="AB16" s="44">
        <f t="shared" si="2"/>
        <v>0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datos'!J80:J103)</f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7.6999999999999999E-2</v>
      </c>
      <c r="J17" s="40">
        <v>0.33600000000000002</v>
      </c>
      <c r="K17" s="40">
        <v>0.57799999999999996</v>
      </c>
      <c r="L17" s="40">
        <v>0.76800000000000002</v>
      </c>
      <c r="M17" s="40">
        <v>0.88300000000000001</v>
      </c>
      <c r="N17" s="40">
        <v>0.92200000000000004</v>
      </c>
      <c r="O17" s="40">
        <v>0.88800000000000001</v>
      </c>
      <c r="P17" s="40">
        <v>0.78100000000000003</v>
      </c>
      <c r="Q17" s="40">
        <v>0.60799999999999998</v>
      </c>
      <c r="R17" s="40">
        <v>0.379</v>
      </c>
      <c r="S17" s="40">
        <v>0.11</v>
      </c>
      <c r="T17" s="40">
        <v>1E-3</v>
      </c>
      <c r="U17" s="40">
        <v>0</v>
      </c>
      <c r="V17" s="40">
        <v>0</v>
      </c>
      <c r="W17" s="40">
        <v>0</v>
      </c>
      <c r="X17" s="40">
        <v>0</v>
      </c>
      <c r="Y17" s="41">
        <v>0</v>
      </c>
      <c r="Z17" s="42">
        <f t="shared" si="0"/>
        <v>0.26379166666666665</v>
      </c>
      <c r="AA17" s="43">
        <f t="shared" si="1"/>
        <v>0.92200000000000004</v>
      </c>
      <c r="AB17" s="44">
        <f t="shared" si="2"/>
        <v>0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datos'!J104:J127)</f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7.0000000000000001E-3</v>
      </c>
      <c r="J18" s="34">
        <v>0.191</v>
      </c>
      <c r="K18" s="34">
        <v>0.55600000000000005</v>
      </c>
      <c r="L18" s="34">
        <v>0.73</v>
      </c>
      <c r="M18" s="34">
        <v>0.85499999999999998</v>
      </c>
      <c r="N18" s="34">
        <v>0.89300000000000002</v>
      </c>
      <c r="O18" s="34">
        <v>0.86</v>
      </c>
      <c r="P18" s="34">
        <v>0.75600000000000001</v>
      </c>
      <c r="Q18" s="34">
        <v>0.58799999999999997</v>
      </c>
      <c r="R18" s="34">
        <v>0.36299999999999999</v>
      </c>
      <c r="S18" s="34">
        <v>0.114</v>
      </c>
      <c r="T18" s="34">
        <v>1E-3</v>
      </c>
      <c r="U18" s="34">
        <v>0</v>
      </c>
      <c r="V18" s="34">
        <v>0</v>
      </c>
      <c r="W18" s="34">
        <v>0</v>
      </c>
      <c r="X18" s="34">
        <v>0</v>
      </c>
      <c r="Y18" s="35">
        <v>0</v>
      </c>
      <c r="Z18" s="42">
        <f t="shared" si="0"/>
        <v>0.24641666666666673</v>
      </c>
      <c r="AA18" s="43">
        <f t="shared" si="1"/>
        <v>0.89300000000000002</v>
      </c>
      <c r="AB18" s="44">
        <f t="shared" si="2"/>
        <v>0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datos'!J128:J151)</f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1.2E-2</v>
      </c>
      <c r="J19" s="40">
        <v>7.4999999999999997E-2</v>
      </c>
      <c r="K19" s="40">
        <v>0.495</v>
      </c>
      <c r="L19" s="40">
        <v>0.63500000000000001</v>
      </c>
      <c r="M19" s="40">
        <v>0.83199999999999996</v>
      </c>
      <c r="N19" s="40">
        <v>0.88200000000000001</v>
      </c>
      <c r="O19" s="40">
        <v>0.85899999999999999</v>
      </c>
      <c r="P19" s="40">
        <v>0.75</v>
      </c>
      <c r="Q19" s="40">
        <v>0.55300000000000005</v>
      </c>
      <c r="R19" s="40">
        <v>0.36099999999999999</v>
      </c>
      <c r="S19" s="40">
        <v>6.0999999999999999E-2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1">
        <v>0</v>
      </c>
      <c r="Z19" s="42">
        <f t="shared" si="0"/>
        <v>0.22979166666666664</v>
      </c>
      <c r="AA19" s="43">
        <f t="shared" si="1"/>
        <v>0.88200000000000001</v>
      </c>
      <c r="AB19" s="44">
        <f t="shared" si="2"/>
        <v>0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datos'!J152:J175)</f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2.7E-2</v>
      </c>
      <c r="K20" s="40">
        <v>7.2999999999999995E-2</v>
      </c>
      <c r="L20" s="40">
        <v>8.8999999999999996E-2</v>
      </c>
      <c r="M20" s="40">
        <v>0.19600000000000001</v>
      </c>
      <c r="N20" s="40">
        <v>0.443</v>
      </c>
      <c r="O20" s="40">
        <v>0.48899999999999999</v>
      </c>
      <c r="P20" s="40">
        <v>0.42099999999999999</v>
      </c>
      <c r="Q20" s="40">
        <v>0.316</v>
      </c>
      <c r="R20" s="40">
        <v>0.10299999999999999</v>
      </c>
      <c r="S20" s="40">
        <v>1.2999999999999999E-2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1">
        <v>0</v>
      </c>
      <c r="Z20" s="42">
        <f t="shared" si="0"/>
        <v>9.0416666666666687E-2</v>
      </c>
      <c r="AA20" s="43">
        <f t="shared" si="1"/>
        <v>0.48899999999999999</v>
      </c>
      <c r="AB20" s="44">
        <f t="shared" si="2"/>
        <v>0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datos'!J176:J199)</f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3.0000000000000001E-3</v>
      </c>
      <c r="J21" s="40">
        <v>7.1999999999999995E-2</v>
      </c>
      <c r="K21" s="40">
        <v>0.151</v>
      </c>
      <c r="L21" s="40">
        <v>0.40200000000000002</v>
      </c>
      <c r="M21" s="40">
        <v>0.54400000000000004</v>
      </c>
      <c r="N21" s="40">
        <v>0.77500000000000002</v>
      </c>
      <c r="O21" s="40">
        <v>0.89500000000000002</v>
      </c>
      <c r="P21" s="40">
        <v>0.751</v>
      </c>
      <c r="Q21" s="40">
        <v>0.57199999999999995</v>
      </c>
      <c r="R21" s="40">
        <v>0.375</v>
      </c>
      <c r="S21" s="40">
        <v>0.13600000000000001</v>
      </c>
      <c r="T21" s="40">
        <v>2E-3</v>
      </c>
      <c r="U21" s="40">
        <v>0</v>
      </c>
      <c r="V21" s="40">
        <v>0</v>
      </c>
      <c r="W21" s="40">
        <v>0</v>
      </c>
      <c r="X21" s="40">
        <v>0</v>
      </c>
      <c r="Y21" s="41">
        <v>0</v>
      </c>
      <c r="Z21" s="42">
        <f t="shared" si="0"/>
        <v>0.19491666666666665</v>
      </c>
      <c r="AA21" s="43">
        <f t="shared" si="1"/>
        <v>0.89500000000000002</v>
      </c>
      <c r="AB21" s="44">
        <f t="shared" si="2"/>
        <v>0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datos'!J200:J223)</f>
        <v>0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2.8000000000000001E-2</v>
      </c>
      <c r="K22" s="34">
        <v>0.123</v>
      </c>
      <c r="L22" s="34">
        <v>0.39500000000000002</v>
      </c>
      <c r="M22" s="34">
        <v>0.75</v>
      </c>
      <c r="N22" s="34">
        <v>0.90500000000000003</v>
      </c>
      <c r="O22" s="34">
        <v>0.88</v>
      </c>
      <c r="P22" s="34">
        <v>0.75800000000000001</v>
      </c>
      <c r="Q22" s="34">
        <v>0.57899999999999996</v>
      </c>
      <c r="R22" s="34">
        <v>0.376</v>
      </c>
      <c r="S22" s="34">
        <v>0.13400000000000001</v>
      </c>
      <c r="T22" s="34">
        <v>1E-3</v>
      </c>
      <c r="U22" s="34">
        <v>0</v>
      </c>
      <c r="V22" s="34">
        <v>0</v>
      </c>
      <c r="W22" s="34">
        <v>0</v>
      </c>
      <c r="X22" s="34">
        <v>0</v>
      </c>
      <c r="Y22" s="35">
        <v>0</v>
      </c>
      <c r="Z22" s="42">
        <f t="shared" si="0"/>
        <v>0.20537500000000006</v>
      </c>
      <c r="AA22" s="43">
        <f t="shared" si="1"/>
        <v>0.90500000000000003</v>
      </c>
      <c r="AB22" s="44">
        <f t="shared" si="2"/>
        <v>0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0</v>
      </c>
      <c r="C23" s="47">
        <f t="shared" si="3"/>
        <v>0</v>
      </c>
      <c r="D23" s="47">
        <f t="shared" si="3"/>
        <v>0</v>
      </c>
      <c r="E23" s="47">
        <f t="shared" si="3"/>
        <v>0</v>
      </c>
      <c r="F23" s="47">
        <f t="shared" si="3"/>
        <v>0</v>
      </c>
      <c r="G23" s="47">
        <f t="shared" si="3"/>
        <v>0</v>
      </c>
      <c r="H23" s="47">
        <f t="shared" si="3"/>
        <v>0</v>
      </c>
      <c r="I23" s="47">
        <f t="shared" si="3"/>
        <v>2.2888888888888889E-2</v>
      </c>
      <c r="J23" s="47">
        <f t="shared" si="3"/>
        <v>0.13400000000000001</v>
      </c>
      <c r="K23" s="47">
        <f t="shared" si="3"/>
        <v>0.32311111111111107</v>
      </c>
      <c r="L23" s="47">
        <f t="shared" si="3"/>
        <v>0.47488888888888892</v>
      </c>
      <c r="M23" s="47">
        <f t="shared" si="3"/>
        <v>0.6246666666666667</v>
      </c>
      <c r="N23" s="47">
        <f t="shared" si="3"/>
        <v>0.76333333333333331</v>
      </c>
      <c r="O23" s="47">
        <f t="shared" si="3"/>
        <v>0.79666666666666652</v>
      </c>
      <c r="P23" s="47">
        <f t="shared" si="3"/>
        <v>0.7243333333333335</v>
      </c>
      <c r="Q23" s="47">
        <f t="shared" si="3"/>
        <v>0.55511111111111111</v>
      </c>
      <c r="R23" s="47">
        <f t="shared" si="3"/>
        <v>0.32400000000000007</v>
      </c>
      <c r="S23" s="47">
        <f t="shared" si="3"/>
        <v>9.5888888888888898E-2</v>
      </c>
      <c r="T23" s="47">
        <f t="shared" si="3"/>
        <v>1.4444444444444446E-3</v>
      </c>
      <c r="U23" s="47">
        <f t="shared" si="3"/>
        <v>0</v>
      </c>
      <c r="V23" s="47">
        <f t="shared" si="3"/>
        <v>0</v>
      </c>
      <c r="W23" s="47">
        <f t="shared" si="3"/>
        <v>0</v>
      </c>
      <c r="X23" s="47">
        <f t="shared" si="3"/>
        <v>0</v>
      </c>
      <c r="Y23" s="48">
        <f t="shared" si="3"/>
        <v>0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0</v>
      </c>
      <c r="C24" s="43">
        <f t="shared" si="4"/>
        <v>0</v>
      </c>
      <c r="D24" s="43">
        <f t="shared" si="4"/>
        <v>0</v>
      </c>
      <c r="E24" s="43">
        <f t="shared" si="4"/>
        <v>0</v>
      </c>
      <c r="F24" s="43">
        <f t="shared" si="4"/>
        <v>0</v>
      </c>
      <c r="G24" s="43">
        <f t="shared" si="4"/>
        <v>0</v>
      </c>
      <c r="H24" s="43">
        <f t="shared" si="4"/>
        <v>0</v>
      </c>
      <c r="I24" s="43">
        <f t="shared" si="4"/>
        <v>9.1999999999999998E-2</v>
      </c>
      <c r="J24" s="43">
        <f t="shared" si="4"/>
        <v>0.34300000000000003</v>
      </c>
      <c r="K24" s="43">
        <f t="shared" si="4"/>
        <v>0.60299999999999998</v>
      </c>
      <c r="L24" s="43">
        <f t="shared" si="4"/>
        <v>0.78400000000000003</v>
      </c>
      <c r="M24" s="43">
        <f t="shared" si="4"/>
        <v>0.90100000000000002</v>
      </c>
      <c r="N24" s="43">
        <f t="shared" si="4"/>
        <v>0.94399999999999995</v>
      </c>
      <c r="O24" s="43">
        <f t="shared" si="4"/>
        <v>0.91</v>
      </c>
      <c r="P24" s="43">
        <f t="shared" si="4"/>
        <v>0.80200000000000005</v>
      </c>
      <c r="Q24" s="43">
        <f t="shared" si="4"/>
        <v>0.625</v>
      </c>
      <c r="R24" s="43">
        <f t="shared" si="4"/>
        <v>0.39500000000000002</v>
      </c>
      <c r="S24" s="43">
        <f t="shared" si="4"/>
        <v>0.13600000000000001</v>
      </c>
      <c r="T24" s="43">
        <f t="shared" si="4"/>
        <v>8.0000000000000002E-3</v>
      </c>
      <c r="U24" s="43">
        <f t="shared" si="4"/>
        <v>0</v>
      </c>
      <c r="V24" s="43">
        <f t="shared" si="4"/>
        <v>0</v>
      </c>
      <c r="W24" s="43">
        <f t="shared" si="4"/>
        <v>0</v>
      </c>
      <c r="X24" s="43">
        <f t="shared" si="4"/>
        <v>0</v>
      </c>
      <c r="Y24" s="44">
        <f t="shared" si="4"/>
        <v>0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0</v>
      </c>
      <c r="C25" s="54">
        <f t="shared" si="5"/>
        <v>0</v>
      </c>
      <c r="D25" s="54">
        <f t="shared" si="5"/>
        <v>0</v>
      </c>
      <c r="E25" s="54">
        <f t="shared" si="5"/>
        <v>0</v>
      </c>
      <c r="F25" s="54">
        <f t="shared" si="5"/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2.7E-2</v>
      </c>
      <c r="K25" s="54">
        <f t="shared" si="5"/>
        <v>7.2999999999999995E-2</v>
      </c>
      <c r="L25" s="54">
        <f t="shared" si="5"/>
        <v>8.8999999999999996E-2</v>
      </c>
      <c r="M25" s="54">
        <f t="shared" si="5"/>
        <v>0.19600000000000001</v>
      </c>
      <c r="N25" s="54">
        <f t="shared" si="5"/>
        <v>0.29699999999999999</v>
      </c>
      <c r="O25" s="54">
        <f t="shared" si="5"/>
        <v>0.48899999999999999</v>
      </c>
      <c r="P25" s="54">
        <f t="shared" si="5"/>
        <v>0.42099999999999999</v>
      </c>
      <c r="Q25" s="54">
        <f t="shared" si="5"/>
        <v>0.316</v>
      </c>
      <c r="R25" s="54">
        <f t="shared" si="5"/>
        <v>0.10299999999999999</v>
      </c>
      <c r="S25" s="54">
        <f t="shared" si="5"/>
        <v>1.2999999999999999E-2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5">
        <f t="shared" si="5"/>
        <v>0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A42C-B6CB-4D37-AAA3-C9A44F166890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x14ac:dyDescent="0.3">
      <c r="A1" s="63" t="s">
        <v>82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s="14" t="s">
        <v>9</v>
      </c>
      <c r="Q7" s="12" t="s">
        <v>51</v>
      </c>
      <c r="R7" s="12"/>
      <c r="U7" s="14" t="s">
        <v>52</v>
      </c>
    </row>
    <row r="8" spans="1:30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83</v>
      </c>
    </row>
    <row r="9" spans="1:30" x14ac:dyDescent="0.3">
      <c r="A9" s="12" t="s">
        <v>57</v>
      </c>
      <c r="E9" s="13"/>
      <c r="Q9" s="12" t="s">
        <v>58</v>
      </c>
      <c r="R9" s="12"/>
      <c r="U9" s="14" t="s">
        <v>84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datos'!D8:D31)</f>
        <v>948</v>
      </c>
      <c r="C14" s="34">
        <v>948</v>
      </c>
      <c r="D14" s="34">
        <v>947</v>
      </c>
      <c r="E14" s="34">
        <v>946</v>
      </c>
      <c r="F14" s="34">
        <v>946</v>
      </c>
      <c r="G14" s="34">
        <v>946</v>
      </c>
      <c r="H14" s="34">
        <v>946</v>
      </c>
      <c r="I14" s="34">
        <v>947</v>
      </c>
      <c r="J14" s="34">
        <v>948</v>
      </c>
      <c r="K14" s="34">
        <v>948</v>
      </c>
      <c r="L14" s="34">
        <v>949</v>
      </c>
      <c r="M14" s="34">
        <v>949</v>
      </c>
      <c r="N14" s="34">
        <v>949</v>
      </c>
      <c r="O14" s="34">
        <v>948</v>
      </c>
      <c r="P14" s="34">
        <v>948</v>
      </c>
      <c r="Q14" s="34">
        <v>947</v>
      </c>
      <c r="R14" s="34">
        <v>947</v>
      </c>
      <c r="S14" s="34">
        <v>947</v>
      </c>
      <c r="T14" s="34">
        <v>947</v>
      </c>
      <c r="U14" s="34">
        <v>948</v>
      </c>
      <c r="V14" s="34">
        <v>948</v>
      </c>
      <c r="W14" s="34">
        <v>948</v>
      </c>
      <c r="X14" s="34">
        <v>948</v>
      </c>
      <c r="Y14" s="35">
        <v>948</v>
      </c>
      <c r="Z14" s="36">
        <f t="shared" ref="Z14:Z22" si="0">AVERAGE(B14:Y14)</f>
        <v>947.54166666666663</v>
      </c>
      <c r="AA14" s="37">
        <f t="shared" ref="AA14:AA22" si="1">MAX(B14:Y14)</f>
        <v>949</v>
      </c>
      <c r="AB14" s="38">
        <f t="shared" ref="AB14:AB22" si="2">MIN(B14:Y14 )</f>
        <v>946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datos'!D32:D55)</f>
        <v>948</v>
      </c>
      <c r="C15" s="40">
        <v>947</v>
      </c>
      <c r="D15" s="40">
        <v>947</v>
      </c>
      <c r="E15" s="40">
        <v>946</v>
      </c>
      <c r="F15" s="40">
        <v>945</v>
      </c>
      <c r="G15" s="40">
        <v>945</v>
      </c>
      <c r="H15" s="40">
        <v>946</v>
      </c>
      <c r="I15" s="40">
        <v>947</v>
      </c>
      <c r="J15" s="40">
        <v>947</v>
      </c>
      <c r="K15" s="40">
        <v>948</v>
      </c>
      <c r="L15" s="40">
        <v>948</v>
      </c>
      <c r="M15" s="40">
        <v>948</v>
      </c>
      <c r="N15" s="40">
        <v>948</v>
      </c>
      <c r="O15" s="40">
        <v>947</v>
      </c>
      <c r="P15" s="40">
        <v>947</v>
      </c>
      <c r="Q15" s="40">
        <v>947</v>
      </c>
      <c r="R15" s="40">
        <v>947</v>
      </c>
      <c r="S15" s="40">
        <v>947</v>
      </c>
      <c r="T15" s="40">
        <v>948</v>
      </c>
      <c r="U15" s="40">
        <v>948</v>
      </c>
      <c r="V15" s="40">
        <v>949</v>
      </c>
      <c r="W15" s="40">
        <v>949</v>
      </c>
      <c r="X15" s="40">
        <v>949</v>
      </c>
      <c r="Y15" s="41">
        <v>949</v>
      </c>
      <c r="Z15" s="42">
        <f t="shared" si="0"/>
        <v>947.375</v>
      </c>
      <c r="AA15" s="43">
        <f t="shared" si="1"/>
        <v>949</v>
      </c>
      <c r="AB15" s="44">
        <f t="shared" si="2"/>
        <v>945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datos'!D56:D79)</f>
        <v>950</v>
      </c>
      <c r="C16" s="40">
        <v>949</v>
      </c>
      <c r="D16" s="40">
        <v>949</v>
      </c>
      <c r="E16" s="40">
        <v>949</v>
      </c>
      <c r="F16" s="40">
        <v>949</v>
      </c>
      <c r="G16" s="40">
        <v>949</v>
      </c>
      <c r="H16" s="40">
        <v>949</v>
      </c>
      <c r="I16" s="40">
        <v>949</v>
      </c>
      <c r="J16" s="40">
        <v>950</v>
      </c>
      <c r="K16" s="40">
        <v>950</v>
      </c>
      <c r="L16" s="40">
        <v>950</v>
      </c>
      <c r="M16" s="40">
        <v>950</v>
      </c>
      <c r="N16" s="40">
        <v>949</v>
      </c>
      <c r="O16" s="40">
        <v>949</v>
      </c>
      <c r="P16" s="40">
        <v>948</v>
      </c>
      <c r="Q16" s="40">
        <v>948</v>
      </c>
      <c r="R16" s="40">
        <v>948</v>
      </c>
      <c r="S16" s="40">
        <v>948</v>
      </c>
      <c r="T16" s="40">
        <v>949</v>
      </c>
      <c r="U16" s="40">
        <v>949</v>
      </c>
      <c r="V16" s="40">
        <v>950</v>
      </c>
      <c r="W16" s="40">
        <v>950</v>
      </c>
      <c r="X16" s="40">
        <v>950</v>
      </c>
      <c r="Y16" s="41">
        <v>950</v>
      </c>
      <c r="Z16" s="42">
        <f t="shared" si="0"/>
        <v>949.20833333333337</v>
      </c>
      <c r="AA16" s="43">
        <f t="shared" si="1"/>
        <v>950</v>
      </c>
      <c r="AB16" s="44">
        <f t="shared" si="2"/>
        <v>948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datos'!D80:D103)</f>
        <v>950</v>
      </c>
      <c r="C17" s="40">
        <v>949</v>
      </c>
      <c r="D17" s="40">
        <v>949</v>
      </c>
      <c r="E17" s="40">
        <v>949</v>
      </c>
      <c r="F17" s="40">
        <v>949</v>
      </c>
      <c r="G17" s="40">
        <v>948</v>
      </c>
      <c r="H17" s="40">
        <v>948</v>
      </c>
      <c r="I17" s="40">
        <v>949</v>
      </c>
      <c r="J17" s="40">
        <v>949</v>
      </c>
      <c r="K17" s="40">
        <v>949</v>
      </c>
      <c r="L17" s="40">
        <v>949</v>
      </c>
      <c r="M17" s="40">
        <v>949</v>
      </c>
      <c r="N17" s="40">
        <v>948</v>
      </c>
      <c r="O17" s="40">
        <v>947</v>
      </c>
      <c r="P17" s="40">
        <v>947</v>
      </c>
      <c r="Q17" s="40">
        <v>946</v>
      </c>
      <c r="R17" s="40">
        <v>946</v>
      </c>
      <c r="S17" s="40">
        <v>946</v>
      </c>
      <c r="T17" s="40">
        <v>947</v>
      </c>
      <c r="U17" s="40">
        <v>948</v>
      </c>
      <c r="V17" s="40">
        <v>948</v>
      </c>
      <c r="W17" s="40">
        <v>948</v>
      </c>
      <c r="X17" s="40">
        <v>948</v>
      </c>
      <c r="Y17" s="41">
        <v>948</v>
      </c>
      <c r="Z17" s="42">
        <f t="shared" si="0"/>
        <v>948.08333333333337</v>
      </c>
      <c r="AA17" s="43">
        <f t="shared" si="1"/>
        <v>950</v>
      </c>
      <c r="AB17" s="44">
        <f t="shared" si="2"/>
        <v>946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datos'!D104:D127)</f>
        <v>948</v>
      </c>
      <c r="C18" s="34">
        <v>947</v>
      </c>
      <c r="D18" s="34">
        <v>946</v>
      </c>
      <c r="E18" s="34">
        <v>946</v>
      </c>
      <c r="F18" s="34">
        <v>945</v>
      </c>
      <c r="G18" s="34">
        <v>945</v>
      </c>
      <c r="H18" s="34">
        <v>945</v>
      </c>
      <c r="I18" s="34">
        <v>947</v>
      </c>
      <c r="J18" s="34">
        <v>948</v>
      </c>
      <c r="K18" s="34">
        <v>948</v>
      </c>
      <c r="L18" s="34">
        <v>948</v>
      </c>
      <c r="M18" s="34">
        <v>948</v>
      </c>
      <c r="N18" s="34">
        <v>947</v>
      </c>
      <c r="O18" s="34">
        <v>946</v>
      </c>
      <c r="P18" s="34">
        <v>945</v>
      </c>
      <c r="Q18" s="34">
        <v>945</v>
      </c>
      <c r="R18" s="34">
        <v>945</v>
      </c>
      <c r="S18" s="34">
        <v>945</v>
      </c>
      <c r="T18" s="34">
        <v>946</v>
      </c>
      <c r="U18" s="34">
        <v>946</v>
      </c>
      <c r="V18" s="34">
        <v>946</v>
      </c>
      <c r="W18" s="34">
        <v>947</v>
      </c>
      <c r="X18" s="34">
        <v>946</v>
      </c>
      <c r="Y18" s="35">
        <v>946</v>
      </c>
      <c r="Z18" s="42">
        <f t="shared" si="0"/>
        <v>946.29166666666663</v>
      </c>
      <c r="AA18" s="43">
        <f t="shared" si="1"/>
        <v>948</v>
      </c>
      <c r="AB18" s="44">
        <f t="shared" si="2"/>
        <v>945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datos'!D128:D151)</f>
        <v>946</v>
      </c>
      <c r="C19" s="40">
        <v>946</v>
      </c>
      <c r="D19" s="40">
        <v>946</v>
      </c>
      <c r="E19" s="40">
        <v>946</v>
      </c>
      <c r="F19" s="40">
        <v>946</v>
      </c>
      <c r="G19" s="40">
        <v>946</v>
      </c>
      <c r="H19" s="40">
        <v>946</v>
      </c>
      <c r="I19" s="40">
        <v>947</v>
      </c>
      <c r="J19" s="40">
        <v>947</v>
      </c>
      <c r="K19" s="40">
        <v>947</v>
      </c>
      <c r="L19" s="40">
        <v>947</v>
      </c>
      <c r="M19" s="40">
        <v>947</v>
      </c>
      <c r="N19" s="40">
        <v>946</v>
      </c>
      <c r="O19" s="40">
        <v>946</v>
      </c>
      <c r="P19" s="40">
        <v>945</v>
      </c>
      <c r="Q19" s="40">
        <v>945</v>
      </c>
      <c r="R19" s="40">
        <v>946</v>
      </c>
      <c r="S19" s="40">
        <v>947</v>
      </c>
      <c r="T19" s="40">
        <v>947</v>
      </c>
      <c r="U19" s="40">
        <v>947</v>
      </c>
      <c r="V19" s="40">
        <v>947</v>
      </c>
      <c r="W19" s="40">
        <v>948</v>
      </c>
      <c r="X19" s="40">
        <v>949</v>
      </c>
      <c r="Y19" s="41">
        <v>949</v>
      </c>
      <c r="Z19" s="42">
        <f t="shared" si="0"/>
        <v>946.625</v>
      </c>
      <c r="AA19" s="43">
        <f t="shared" si="1"/>
        <v>949</v>
      </c>
      <c r="AB19" s="44">
        <f t="shared" si="2"/>
        <v>945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datos'!D152:D175)</f>
        <v>948</v>
      </c>
      <c r="C20" s="40">
        <v>948</v>
      </c>
      <c r="D20" s="40">
        <v>947</v>
      </c>
      <c r="E20" s="40">
        <v>947</v>
      </c>
      <c r="F20" s="40">
        <v>947</v>
      </c>
      <c r="G20" s="40">
        <v>947</v>
      </c>
      <c r="H20" s="40">
        <v>948</v>
      </c>
      <c r="I20" s="40">
        <v>948</v>
      </c>
      <c r="J20" s="40">
        <v>949</v>
      </c>
      <c r="K20" s="40">
        <v>950</v>
      </c>
      <c r="L20" s="40">
        <v>950</v>
      </c>
      <c r="M20" s="40">
        <v>950</v>
      </c>
      <c r="N20" s="40">
        <v>949</v>
      </c>
      <c r="O20" s="40">
        <v>949</v>
      </c>
      <c r="P20" s="40">
        <v>949</v>
      </c>
      <c r="Q20" s="40">
        <v>948</v>
      </c>
      <c r="R20" s="40">
        <v>949</v>
      </c>
      <c r="S20" s="40">
        <v>949</v>
      </c>
      <c r="T20" s="40">
        <v>950</v>
      </c>
      <c r="U20" s="40">
        <v>950</v>
      </c>
      <c r="V20" s="40">
        <v>951</v>
      </c>
      <c r="W20" s="40">
        <v>951</v>
      </c>
      <c r="X20" s="40">
        <v>951</v>
      </c>
      <c r="Y20" s="41">
        <v>950</v>
      </c>
      <c r="Z20" s="42">
        <f t="shared" si="0"/>
        <v>948.95833333333337</v>
      </c>
      <c r="AA20" s="43">
        <f t="shared" si="1"/>
        <v>951</v>
      </c>
      <c r="AB20" s="44">
        <f t="shared" si="2"/>
        <v>947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datos'!D176:D199)</f>
        <v>950</v>
      </c>
      <c r="C21" s="40">
        <v>949</v>
      </c>
      <c r="D21" s="40">
        <v>948</v>
      </c>
      <c r="E21" s="40">
        <v>948</v>
      </c>
      <c r="F21" s="40">
        <v>948</v>
      </c>
      <c r="G21" s="40">
        <v>948</v>
      </c>
      <c r="H21" s="40">
        <v>949</v>
      </c>
      <c r="I21" s="40">
        <v>949</v>
      </c>
      <c r="J21" s="40">
        <v>949</v>
      </c>
      <c r="K21" s="40">
        <v>949</v>
      </c>
      <c r="L21" s="40">
        <v>949</v>
      </c>
      <c r="M21" s="40">
        <v>949</v>
      </c>
      <c r="N21" s="40">
        <v>948</v>
      </c>
      <c r="O21" s="40">
        <v>948</v>
      </c>
      <c r="P21" s="40">
        <v>947</v>
      </c>
      <c r="Q21" s="40">
        <v>947</v>
      </c>
      <c r="R21" s="40">
        <v>947</v>
      </c>
      <c r="S21" s="40">
        <v>947</v>
      </c>
      <c r="T21" s="40">
        <v>948</v>
      </c>
      <c r="U21" s="40">
        <v>949</v>
      </c>
      <c r="V21" s="40">
        <v>949</v>
      </c>
      <c r="W21" s="40">
        <v>949</v>
      </c>
      <c r="X21" s="40">
        <v>949</v>
      </c>
      <c r="Y21" s="41">
        <v>949</v>
      </c>
      <c r="Z21" s="42">
        <f t="shared" si="0"/>
        <v>948.41666666666663</v>
      </c>
      <c r="AA21" s="43">
        <f t="shared" si="1"/>
        <v>950</v>
      </c>
      <c r="AB21" s="44">
        <f t="shared" si="2"/>
        <v>947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datos'!D200:D223)</f>
        <v>949</v>
      </c>
      <c r="C22" s="34">
        <v>948</v>
      </c>
      <c r="D22" s="34">
        <v>948</v>
      </c>
      <c r="E22" s="34">
        <v>947</v>
      </c>
      <c r="F22" s="34">
        <v>947</v>
      </c>
      <c r="G22" s="34">
        <v>947</v>
      </c>
      <c r="H22" s="34">
        <v>948</v>
      </c>
      <c r="I22" s="34">
        <v>949</v>
      </c>
      <c r="J22" s="34">
        <v>949</v>
      </c>
      <c r="K22" s="34">
        <v>949</v>
      </c>
      <c r="L22" s="34">
        <v>949</v>
      </c>
      <c r="M22" s="34">
        <v>949</v>
      </c>
      <c r="N22" s="34">
        <v>948</v>
      </c>
      <c r="O22" s="34">
        <v>947</v>
      </c>
      <c r="P22" s="34">
        <v>947</v>
      </c>
      <c r="Q22" s="34">
        <v>947</v>
      </c>
      <c r="R22" s="34">
        <v>946</v>
      </c>
      <c r="S22" s="34">
        <v>946</v>
      </c>
      <c r="T22" s="34">
        <v>947</v>
      </c>
      <c r="U22" s="34">
        <v>948</v>
      </c>
      <c r="V22" s="34">
        <v>948</v>
      </c>
      <c r="W22" s="34">
        <v>948</v>
      </c>
      <c r="X22" s="34">
        <v>948</v>
      </c>
      <c r="Y22" s="35">
        <v>947</v>
      </c>
      <c r="Z22" s="42">
        <f t="shared" si="0"/>
        <v>947.75</v>
      </c>
      <c r="AA22" s="43">
        <f t="shared" si="1"/>
        <v>949</v>
      </c>
      <c r="AB22" s="44">
        <f t="shared" si="2"/>
        <v>946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948.55555555555554</v>
      </c>
      <c r="C23" s="47">
        <f t="shared" si="3"/>
        <v>947.88888888888891</v>
      </c>
      <c r="D23" s="47">
        <f t="shared" si="3"/>
        <v>947.44444444444446</v>
      </c>
      <c r="E23" s="47">
        <f t="shared" si="3"/>
        <v>947.11111111111109</v>
      </c>
      <c r="F23" s="47">
        <f t="shared" si="3"/>
        <v>946.88888888888891</v>
      </c>
      <c r="G23" s="47">
        <f t="shared" si="3"/>
        <v>946.77777777777783</v>
      </c>
      <c r="H23" s="47">
        <f t="shared" si="3"/>
        <v>947.22222222222217</v>
      </c>
      <c r="I23" s="47">
        <f t="shared" si="3"/>
        <v>948</v>
      </c>
      <c r="J23" s="47">
        <f t="shared" si="3"/>
        <v>948.44444444444446</v>
      </c>
      <c r="K23" s="47">
        <f t="shared" si="3"/>
        <v>948.66666666666663</v>
      </c>
      <c r="L23" s="47">
        <f t="shared" si="3"/>
        <v>948.77777777777783</v>
      </c>
      <c r="M23" s="47">
        <f t="shared" si="3"/>
        <v>948.77777777777783</v>
      </c>
      <c r="N23" s="47">
        <f t="shared" si="3"/>
        <v>948</v>
      </c>
      <c r="O23" s="47">
        <f t="shared" si="3"/>
        <v>947.44444444444446</v>
      </c>
      <c r="P23" s="47">
        <f t="shared" si="3"/>
        <v>947</v>
      </c>
      <c r="Q23" s="47">
        <f t="shared" si="3"/>
        <v>946.66666666666663</v>
      </c>
      <c r="R23" s="47">
        <f t="shared" si="3"/>
        <v>946.77777777777783</v>
      </c>
      <c r="S23" s="47">
        <f t="shared" si="3"/>
        <v>946.88888888888891</v>
      </c>
      <c r="T23" s="47">
        <f t="shared" si="3"/>
        <v>947.66666666666663</v>
      </c>
      <c r="U23" s="47">
        <f t="shared" si="3"/>
        <v>948.11111111111109</v>
      </c>
      <c r="V23" s="47">
        <f t="shared" si="3"/>
        <v>948.44444444444446</v>
      </c>
      <c r="W23" s="47">
        <f t="shared" si="3"/>
        <v>948.66666666666663</v>
      </c>
      <c r="X23" s="47">
        <f t="shared" si="3"/>
        <v>948.66666666666663</v>
      </c>
      <c r="Y23" s="48">
        <f t="shared" si="3"/>
        <v>948.44444444444446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950</v>
      </c>
      <c r="C24" s="43">
        <f t="shared" si="4"/>
        <v>949</v>
      </c>
      <c r="D24" s="43">
        <f t="shared" si="4"/>
        <v>949</v>
      </c>
      <c r="E24" s="43">
        <f t="shared" si="4"/>
        <v>949</v>
      </c>
      <c r="F24" s="43">
        <f t="shared" si="4"/>
        <v>949</v>
      </c>
      <c r="G24" s="43">
        <f t="shared" si="4"/>
        <v>949</v>
      </c>
      <c r="H24" s="43">
        <f t="shared" si="4"/>
        <v>949</v>
      </c>
      <c r="I24" s="43">
        <f t="shared" si="4"/>
        <v>949</v>
      </c>
      <c r="J24" s="43">
        <f t="shared" si="4"/>
        <v>950</v>
      </c>
      <c r="K24" s="43">
        <f t="shared" si="4"/>
        <v>950</v>
      </c>
      <c r="L24" s="43">
        <f t="shared" si="4"/>
        <v>950</v>
      </c>
      <c r="M24" s="43">
        <f t="shared" si="4"/>
        <v>950</v>
      </c>
      <c r="N24" s="43">
        <f t="shared" si="4"/>
        <v>949</v>
      </c>
      <c r="O24" s="43">
        <f t="shared" si="4"/>
        <v>949</v>
      </c>
      <c r="P24" s="43">
        <f t="shared" si="4"/>
        <v>949</v>
      </c>
      <c r="Q24" s="43">
        <f t="shared" si="4"/>
        <v>948</v>
      </c>
      <c r="R24" s="43">
        <f t="shared" si="4"/>
        <v>949</v>
      </c>
      <c r="S24" s="43">
        <f t="shared" si="4"/>
        <v>949</v>
      </c>
      <c r="T24" s="43">
        <f t="shared" si="4"/>
        <v>950</v>
      </c>
      <c r="U24" s="43">
        <f t="shared" si="4"/>
        <v>950</v>
      </c>
      <c r="V24" s="43">
        <f t="shared" si="4"/>
        <v>951</v>
      </c>
      <c r="W24" s="43">
        <f t="shared" si="4"/>
        <v>951</v>
      </c>
      <c r="X24" s="43">
        <f t="shared" si="4"/>
        <v>951</v>
      </c>
      <c r="Y24" s="44">
        <f t="shared" si="4"/>
        <v>950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946</v>
      </c>
      <c r="C25" s="54">
        <f t="shared" si="5"/>
        <v>946</v>
      </c>
      <c r="D25" s="54">
        <f t="shared" si="5"/>
        <v>946</v>
      </c>
      <c r="E25" s="54">
        <f t="shared" si="5"/>
        <v>946</v>
      </c>
      <c r="F25" s="54">
        <f t="shared" si="5"/>
        <v>945</v>
      </c>
      <c r="G25" s="54">
        <f t="shared" si="5"/>
        <v>945</v>
      </c>
      <c r="H25" s="54">
        <f t="shared" si="5"/>
        <v>945</v>
      </c>
      <c r="I25" s="54">
        <f t="shared" si="5"/>
        <v>947</v>
      </c>
      <c r="J25" s="54">
        <f t="shared" si="5"/>
        <v>947</v>
      </c>
      <c r="K25" s="54">
        <f t="shared" si="5"/>
        <v>947</v>
      </c>
      <c r="L25" s="54">
        <f t="shared" si="5"/>
        <v>947</v>
      </c>
      <c r="M25" s="54">
        <f t="shared" si="5"/>
        <v>947</v>
      </c>
      <c r="N25" s="54">
        <f t="shared" si="5"/>
        <v>946</v>
      </c>
      <c r="O25" s="54">
        <f t="shared" si="5"/>
        <v>946</v>
      </c>
      <c r="P25" s="54">
        <f t="shared" si="5"/>
        <v>945</v>
      </c>
      <c r="Q25" s="54">
        <f t="shared" si="5"/>
        <v>945</v>
      </c>
      <c r="R25" s="54">
        <f t="shared" si="5"/>
        <v>945</v>
      </c>
      <c r="S25" s="54">
        <f t="shared" si="5"/>
        <v>945</v>
      </c>
      <c r="T25" s="54">
        <f t="shared" si="5"/>
        <v>946</v>
      </c>
      <c r="U25" s="54">
        <f t="shared" si="5"/>
        <v>946</v>
      </c>
      <c r="V25" s="54">
        <f t="shared" si="5"/>
        <v>946</v>
      </c>
      <c r="W25" s="54">
        <f t="shared" si="5"/>
        <v>947</v>
      </c>
      <c r="X25" s="54">
        <f t="shared" si="5"/>
        <v>946</v>
      </c>
      <c r="Y25" s="55">
        <f t="shared" si="5"/>
        <v>946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708-1276-46FC-975E-8388A871728D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ht="15.6" x14ac:dyDescent="0.35">
      <c r="A1" s="63" t="s">
        <v>86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35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datos'!C8:C31)</f>
        <v>10.9894</v>
      </c>
      <c r="C14" s="34">
        <v>16.7759</v>
      </c>
      <c r="D14" s="34">
        <v>15.8163</v>
      </c>
      <c r="E14" s="34">
        <v>11.1456</v>
      </c>
      <c r="F14" s="34">
        <v>14.3476</v>
      </c>
      <c r="G14" s="34">
        <v>11.864599999999999</v>
      </c>
      <c r="H14" s="34">
        <v>12.835900000000001</v>
      </c>
      <c r="I14" s="34">
        <v>12.4595</v>
      </c>
      <c r="J14" s="34">
        <v>14.124700000000001</v>
      </c>
      <c r="K14" s="34">
        <v>20.186900000000001</v>
      </c>
      <c r="L14" s="34">
        <v>31.456299999999999</v>
      </c>
      <c r="M14" s="34">
        <v>30.0959</v>
      </c>
      <c r="N14" s="34">
        <v>18.7058</v>
      </c>
      <c r="O14" s="34">
        <v>20.098800000000001</v>
      </c>
      <c r="P14" s="34">
        <v>35.8675</v>
      </c>
      <c r="Q14" s="34">
        <v>39.2273</v>
      </c>
      <c r="R14" s="34">
        <v>38.178400000000003</v>
      </c>
      <c r="S14" s="34">
        <v>42.070900000000002</v>
      </c>
      <c r="T14" s="34">
        <v>52.089199999999998</v>
      </c>
      <c r="U14" s="34">
        <v>38.015999999999998</v>
      </c>
      <c r="V14" s="34">
        <v>44.299599999999998</v>
      </c>
      <c r="W14" s="34">
        <v>46.691800000000001</v>
      </c>
      <c r="X14" s="34">
        <v>52.516100000000002</v>
      </c>
      <c r="Y14" s="35">
        <v>48.996299999999998</v>
      </c>
      <c r="Z14" s="36">
        <f t="shared" ref="Z14:Z22" si="0">AVERAGE(B14:Y14)</f>
        <v>28.285679166666672</v>
      </c>
      <c r="AA14" s="37">
        <f t="shared" ref="AA14:AA22" si="1">MAX(B14:Y14)</f>
        <v>52.516100000000002</v>
      </c>
      <c r="AB14" s="38">
        <f t="shared" ref="AB14:AB22" si="2">MIN(B14:Y14 )</f>
        <v>10.9894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datos'!C32:C55)</f>
        <v>48.554000000000002</v>
      </c>
      <c r="C15" s="40">
        <v>40.826099999999997</v>
      </c>
      <c r="D15" s="40">
        <v>37.734900000000003</v>
      </c>
      <c r="E15" s="40">
        <v>31.251100000000001</v>
      </c>
      <c r="F15" s="40">
        <v>40.117100000000001</v>
      </c>
      <c r="G15" s="40">
        <v>33.791699999999999</v>
      </c>
      <c r="H15" s="40">
        <v>34.819600000000001</v>
      </c>
      <c r="I15" s="40">
        <v>35.1158</v>
      </c>
      <c r="J15" s="40">
        <v>51.372399999999999</v>
      </c>
      <c r="K15" s="40">
        <v>49.262999999999998</v>
      </c>
      <c r="L15" s="40">
        <v>36.968299999999999</v>
      </c>
      <c r="M15" s="40">
        <v>47.4497</v>
      </c>
      <c r="N15" s="40">
        <v>53.183700000000002</v>
      </c>
      <c r="O15" s="40">
        <v>60.771700000000003</v>
      </c>
      <c r="P15" s="40">
        <v>61.731900000000003</v>
      </c>
      <c r="Q15" s="40">
        <v>53.430999999999997</v>
      </c>
      <c r="R15" s="40">
        <v>50.454999999999998</v>
      </c>
      <c r="S15" s="40">
        <v>44.789900000000003</v>
      </c>
      <c r="T15" s="40">
        <v>42.833199999999998</v>
      </c>
      <c r="U15" s="40">
        <v>29.957599999999999</v>
      </c>
      <c r="V15" s="40">
        <v>33.993899999999996</v>
      </c>
      <c r="W15" s="40">
        <v>40.679099999999998</v>
      </c>
      <c r="X15" s="40">
        <v>34.180700000000002</v>
      </c>
      <c r="Y15" s="41">
        <v>33.041800000000002</v>
      </c>
      <c r="Z15" s="42">
        <f t="shared" si="0"/>
        <v>42.763049999999993</v>
      </c>
      <c r="AA15" s="43">
        <f t="shared" si="1"/>
        <v>61.731900000000003</v>
      </c>
      <c r="AB15" s="44">
        <f t="shared" si="2"/>
        <v>29.957599999999999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datos'!C56:C79)</f>
        <v>31.545000000000002</v>
      </c>
      <c r="C16" s="40">
        <v>25.471900000000002</v>
      </c>
      <c r="D16" s="40">
        <v>30.7591</v>
      </c>
      <c r="E16" s="40">
        <v>21.523900000000001</v>
      </c>
      <c r="F16" s="40">
        <v>28.511900000000001</v>
      </c>
      <c r="G16" s="40">
        <v>33.109499999999997</v>
      </c>
      <c r="H16" s="40">
        <v>27.625399999999999</v>
      </c>
      <c r="I16" s="40">
        <v>35.840899999999998</v>
      </c>
      <c r="J16" s="40">
        <v>64.387500000000003</v>
      </c>
      <c r="K16" s="40">
        <v>67.426699999999997</v>
      </c>
      <c r="L16" s="40">
        <v>66.5137</v>
      </c>
      <c r="M16" s="40">
        <v>59.51</v>
      </c>
      <c r="N16" s="40">
        <v>48.325499999999998</v>
      </c>
      <c r="O16" s="40">
        <v>35.180900000000001</v>
      </c>
      <c r="P16" s="40">
        <v>35.7941</v>
      </c>
      <c r="Q16" s="40">
        <v>36.228200000000001</v>
      </c>
      <c r="R16" s="40">
        <v>43.384500000000003</v>
      </c>
      <c r="S16" s="40">
        <v>37.640999999999998</v>
      </c>
      <c r="T16" s="40">
        <v>42.367800000000003</v>
      </c>
      <c r="U16" s="40">
        <v>45.704099999999997</v>
      </c>
      <c r="V16" s="40">
        <v>41.047600000000003</v>
      </c>
      <c r="W16" s="40">
        <v>33.7941</v>
      </c>
      <c r="X16" s="40">
        <v>49.224600000000002</v>
      </c>
      <c r="Y16" s="41">
        <v>74.266499999999994</v>
      </c>
      <c r="Z16" s="42">
        <f t="shared" si="0"/>
        <v>42.299349999999997</v>
      </c>
      <c r="AA16" s="43">
        <f t="shared" si="1"/>
        <v>74.266499999999994</v>
      </c>
      <c r="AB16" s="44">
        <f t="shared" si="2"/>
        <v>21.523900000000001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datos'!C80:C103)</f>
        <v>48.792200000000001</v>
      </c>
      <c r="C17" s="40">
        <v>47.270899999999997</v>
      </c>
      <c r="D17" s="40">
        <v>59.195900000000002</v>
      </c>
      <c r="E17" s="40">
        <v>51.699199999999998</v>
      </c>
      <c r="F17" s="40">
        <v>61.441200000000002</v>
      </c>
      <c r="G17" s="40">
        <v>46.651899999999998</v>
      </c>
      <c r="H17" s="40">
        <v>65.076300000000003</v>
      </c>
      <c r="I17" s="40">
        <v>63.555</v>
      </c>
      <c r="J17" s="40">
        <v>165.16</v>
      </c>
      <c r="K17" s="40">
        <v>156.29400000000001</v>
      </c>
      <c r="L17" s="40">
        <v>92.980099999999993</v>
      </c>
      <c r="M17" s="40">
        <v>57.017099999999999</v>
      </c>
      <c r="N17" s="40">
        <v>59.331099999999999</v>
      </c>
      <c r="O17" s="40">
        <v>60.1693</v>
      </c>
      <c r="P17" s="40">
        <v>53.071899999999999</v>
      </c>
      <c r="Q17" s="40">
        <v>52.668100000000003</v>
      </c>
      <c r="R17" s="40">
        <v>45.677399999999999</v>
      </c>
      <c r="S17" s="40">
        <v>43.436399999999999</v>
      </c>
      <c r="T17" s="40">
        <v>42.979199999999999</v>
      </c>
      <c r="U17" s="40">
        <v>39.088799999999999</v>
      </c>
      <c r="V17" s="40">
        <v>46.161099999999998</v>
      </c>
      <c r="W17" s="40">
        <v>33.921599999999998</v>
      </c>
      <c r="X17" s="40">
        <v>43.237699999999997</v>
      </c>
      <c r="Y17" s="41">
        <v>49.641599999999997</v>
      </c>
      <c r="Z17" s="42">
        <f t="shared" si="0"/>
        <v>61.854916666666661</v>
      </c>
      <c r="AA17" s="43">
        <f t="shared" si="1"/>
        <v>165.16</v>
      </c>
      <c r="AB17" s="44">
        <f t="shared" si="2"/>
        <v>33.921599999999998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datos'!C104:C127)</f>
        <v>42.324399999999997</v>
      </c>
      <c r="C18" s="34">
        <v>43.003599999999999</v>
      </c>
      <c r="D18" s="34">
        <v>15.720800000000001</v>
      </c>
      <c r="E18" s="34">
        <v>56.543300000000002</v>
      </c>
      <c r="F18" s="34">
        <v>59.428100000000001</v>
      </c>
      <c r="G18" s="34">
        <v>47.2468</v>
      </c>
      <c r="H18" s="34">
        <v>53.186100000000003</v>
      </c>
      <c r="I18" s="34">
        <v>40.336500000000001</v>
      </c>
      <c r="J18" s="34">
        <v>66.949399999999997</v>
      </c>
      <c r="K18" s="34">
        <v>79.830799999999996</v>
      </c>
      <c r="L18" s="34">
        <v>55.968899999999998</v>
      </c>
      <c r="M18" s="34">
        <v>59.537700000000001</v>
      </c>
      <c r="N18" s="34">
        <v>79.168800000000005</v>
      </c>
      <c r="O18" s="34">
        <v>64.587599999999995</v>
      </c>
      <c r="P18" s="34">
        <v>57.509099999999997</v>
      </c>
      <c r="Q18" s="34">
        <v>50.394599999999997</v>
      </c>
      <c r="R18" s="34">
        <v>44.643999999999998</v>
      </c>
      <c r="S18" s="34">
        <v>38.146799999999999</v>
      </c>
      <c r="T18" s="34">
        <v>38.611699999999999</v>
      </c>
      <c r="U18" s="34">
        <v>41.845799999999997</v>
      </c>
      <c r="V18" s="34">
        <v>47.286999999999999</v>
      </c>
      <c r="W18" s="34">
        <v>54.205300000000001</v>
      </c>
      <c r="X18" s="34">
        <v>47.139600000000002</v>
      </c>
      <c r="Y18" s="35">
        <v>39.172499999999999</v>
      </c>
      <c r="Z18" s="42">
        <f t="shared" si="0"/>
        <v>50.949549999999995</v>
      </c>
      <c r="AA18" s="43">
        <f t="shared" si="1"/>
        <v>79.830799999999996</v>
      </c>
      <c r="AB18" s="44">
        <f t="shared" si="2"/>
        <v>15.720800000000001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datos'!C128:C151)</f>
        <v>44.227899999999998</v>
      </c>
      <c r="C19" s="40">
        <v>30.541899999999998</v>
      </c>
      <c r="D19" s="40">
        <v>38.003500000000003</v>
      </c>
      <c r="E19" s="40">
        <v>43.531399999999998</v>
      </c>
      <c r="F19" s="40">
        <v>36.908000000000001</v>
      </c>
      <c r="G19" s="40">
        <v>31.8292</v>
      </c>
      <c r="H19" s="40">
        <v>25.592199999999998</v>
      </c>
      <c r="I19" s="40">
        <v>25.190200000000001</v>
      </c>
      <c r="J19" s="40">
        <v>32.523400000000002</v>
      </c>
      <c r="K19" s="40">
        <v>34.435299999999998</v>
      </c>
      <c r="L19" s="40">
        <v>59.487499999999997</v>
      </c>
      <c r="M19" s="40">
        <v>48.625999999999998</v>
      </c>
      <c r="N19" s="40">
        <v>46.920499999999997</v>
      </c>
      <c r="O19" s="40">
        <v>49.212200000000003</v>
      </c>
      <c r="P19" s="40">
        <v>50.391800000000003</v>
      </c>
      <c r="Q19" s="40">
        <v>41.279699999999998</v>
      </c>
      <c r="R19" s="40">
        <v>32.7986</v>
      </c>
      <c r="S19" s="40">
        <v>35.224699999999999</v>
      </c>
      <c r="T19" s="40">
        <v>39.8825</v>
      </c>
      <c r="U19" s="40">
        <v>46.319099999999999</v>
      </c>
      <c r="V19" s="40">
        <v>42.504399999999997</v>
      </c>
      <c r="W19" s="40">
        <v>37.783299999999997</v>
      </c>
      <c r="X19" s="40">
        <v>32.194499999999998</v>
      </c>
      <c r="Y19" s="41">
        <v>24.418199999999999</v>
      </c>
      <c r="Z19" s="42">
        <f t="shared" si="0"/>
        <v>38.742750000000001</v>
      </c>
      <c r="AA19" s="43">
        <f t="shared" si="1"/>
        <v>59.487499999999997</v>
      </c>
      <c r="AB19" s="44">
        <f t="shared" si="2"/>
        <v>24.418199999999999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datos'!C152:C175)</f>
        <v>14.386799999999999</v>
      </c>
      <c r="C20" s="40">
        <v>20.892800000000001</v>
      </c>
      <c r="D20" s="40">
        <v>25.85</v>
      </c>
      <c r="E20" s="40">
        <v>18.688600000000001</v>
      </c>
      <c r="F20" s="40">
        <v>0</v>
      </c>
      <c r="G20" s="40">
        <v>0</v>
      </c>
      <c r="H20" s="40">
        <v>7.9731199999999998</v>
      </c>
      <c r="I20" s="40">
        <v>5.1536900000000001</v>
      </c>
      <c r="J20" s="40">
        <v>22.302600000000002</v>
      </c>
      <c r="K20" s="40">
        <v>21.480799999999999</v>
      </c>
      <c r="L20" s="40">
        <v>17.485800000000001</v>
      </c>
      <c r="M20" s="40">
        <v>17.6937</v>
      </c>
      <c r="N20" s="40">
        <v>21.728200000000001</v>
      </c>
      <c r="O20" s="40">
        <v>29.3459</v>
      </c>
      <c r="P20" s="40">
        <v>22.0428</v>
      </c>
      <c r="Q20" s="40">
        <v>26.425000000000001</v>
      </c>
      <c r="R20" s="40">
        <v>25.038699999999999</v>
      </c>
      <c r="S20" s="40">
        <v>26.061</v>
      </c>
      <c r="T20" s="40">
        <v>31.433599999999998</v>
      </c>
      <c r="U20" s="40">
        <v>20.195399999999999</v>
      </c>
      <c r="V20" s="40">
        <v>7.97159</v>
      </c>
      <c r="W20" s="40">
        <v>0.94031299999999995</v>
      </c>
      <c r="X20" s="40">
        <v>9.9516100000000005</v>
      </c>
      <c r="Y20" s="41">
        <v>11.6441</v>
      </c>
      <c r="Z20" s="42">
        <f t="shared" si="0"/>
        <v>16.861921791666667</v>
      </c>
      <c r="AA20" s="43">
        <f t="shared" si="1"/>
        <v>31.433599999999998</v>
      </c>
      <c r="AB20" s="44">
        <f t="shared" si="2"/>
        <v>0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datos'!C176:C199)</f>
        <v>8.0282699999999991</v>
      </c>
      <c r="C21" s="40">
        <v>3.7908200000000001</v>
      </c>
      <c r="D21" s="40">
        <v>7.0164600000000004</v>
      </c>
      <c r="E21" s="40">
        <v>6.6175600000000001</v>
      </c>
      <c r="F21" s="40">
        <v>5.5768399999999998</v>
      </c>
      <c r="G21" s="40">
        <v>7.3920500000000002</v>
      </c>
      <c r="H21" s="40">
        <v>7.5869200000000001</v>
      </c>
      <c r="I21" s="40">
        <v>1.44892</v>
      </c>
      <c r="J21" s="40">
        <v>3.3306100000000001</v>
      </c>
      <c r="K21" s="40">
        <v>6.3530699999999998</v>
      </c>
      <c r="L21" s="40">
        <v>4.6208499999999999</v>
      </c>
      <c r="M21" s="40">
        <v>16.390499999999999</v>
      </c>
      <c r="N21" s="40">
        <v>14.1851</v>
      </c>
      <c r="O21" s="40">
        <v>16.201799999999999</v>
      </c>
      <c r="P21" s="40">
        <v>20.598500000000001</v>
      </c>
      <c r="Q21" s="40">
        <v>23.901900000000001</v>
      </c>
      <c r="R21" s="40">
        <v>25.874500000000001</v>
      </c>
      <c r="S21" s="40">
        <v>22.654800000000002</v>
      </c>
      <c r="T21" s="40">
        <v>28.591100000000001</v>
      </c>
      <c r="U21" s="40">
        <v>19.321200000000001</v>
      </c>
      <c r="V21" s="40">
        <v>23.473500000000001</v>
      </c>
      <c r="W21" s="40">
        <v>15.220800000000001</v>
      </c>
      <c r="X21" s="40">
        <v>8.5784900000000004</v>
      </c>
      <c r="Y21" s="41">
        <v>10.9762</v>
      </c>
      <c r="Z21" s="42">
        <f t="shared" si="0"/>
        <v>12.822115000000002</v>
      </c>
      <c r="AA21" s="43">
        <f t="shared" si="1"/>
        <v>28.591100000000001</v>
      </c>
      <c r="AB21" s="44">
        <f t="shared" si="2"/>
        <v>1.44892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datos'!C200:C223)</f>
        <v>10.3645</v>
      </c>
      <c r="C22" s="34">
        <v>8.3299199999999995</v>
      </c>
      <c r="D22" s="34">
        <v>11.1327</v>
      </c>
      <c r="E22" s="34">
        <v>12.0375</v>
      </c>
      <c r="F22" s="34">
        <v>8.9189699999999998</v>
      </c>
      <c r="G22" s="34">
        <v>9.19712</v>
      </c>
      <c r="H22" s="34">
        <v>10.619400000000001</v>
      </c>
      <c r="I22" s="34">
        <v>17.619700000000002</v>
      </c>
      <c r="J22" s="34">
        <v>15.3413</v>
      </c>
      <c r="K22" s="34">
        <v>16.496600000000001</v>
      </c>
      <c r="L22" s="34">
        <v>31.843</v>
      </c>
      <c r="M22" s="34">
        <v>23.388200000000001</v>
      </c>
      <c r="N22" s="34">
        <v>19.581700000000001</v>
      </c>
      <c r="O22" s="34">
        <v>18.917899999999999</v>
      </c>
      <c r="P22" s="34">
        <v>25.6907</v>
      </c>
      <c r="Q22" s="34">
        <v>26.925000000000001</v>
      </c>
      <c r="R22" s="34">
        <v>28.110399999999998</v>
      </c>
      <c r="S22" s="34">
        <v>30.527000000000001</v>
      </c>
      <c r="T22" s="34">
        <v>32.058500000000002</v>
      </c>
      <c r="U22" s="34">
        <v>26.164400000000001</v>
      </c>
      <c r="V22" s="34">
        <v>30.455500000000001</v>
      </c>
      <c r="W22" s="34">
        <v>22.215299999999999</v>
      </c>
      <c r="X22" s="34">
        <v>35.0458</v>
      </c>
      <c r="Y22" s="35">
        <v>18.729900000000001</v>
      </c>
      <c r="Z22" s="42">
        <f t="shared" si="0"/>
        <v>20.404625416666665</v>
      </c>
      <c r="AA22" s="43">
        <f t="shared" si="1"/>
        <v>35.0458</v>
      </c>
      <c r="AB22" s="44">
        <f t="shared" si="2"/>
        <v>8.3299199999999995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28.801385555555555</v>
      </c>
      <c r="C23" s="47">
        <f t="shared" si="3"/>
        <v>26.322648888888885</v>
      </c>
      <c r="D23" s="47">
        <f t="shared" si="3"/>
        <v>26.803295555555554</v>
      </c>
      <c r="E23" s="47">
        <f t="shared" si="3"/>
        <v>28.11535111111111</v>
      </c>
      <c r="F23" s="47">
        <f t="shared" si="3"/>
        <v>28.361078888888887</v>
      </c>
      <c r="G23" s="47">
        <f t="shared" si="3"/>
        <v>24.564763333333335</v>
      </c>
      <c r="H23" s="47">
        <f t="shared" si="3"/>
        <v>27.257215555555558</v>
      </c>
      <c r="I23" s="47">
        <f t="shared" si="3"/>
        <v>26.302245555555558</v>
      </c>
      <c r="J23" s="47">
        <f t="shared" si="3"/>
        <v>48.387989999999995</v>
      </c>
      <c r="K23" s="47">
        <f t="shared" si="3"/>
        <v>50.196352222222224</v>
      </c>
      <c r="L23" s="47">
        <f t="shared" si="3"/>
        <v>44.14716111111111</v>
      </c>
      <c r="M23" s="47">
        <f t="shared" si="3"/>
        <v>39.967644444444439</v>
      </c>
      <c r="N23" s="47">
        <f t="shared" si="3"/>
        <v>40.125599999999999</v>
      </c>
      <c r="O23" s="47">
        <f t="shared" si="3"/>
        <v>39.387344444444437</v>
      </c>
      <c r="P23" s="47">
        <f t="shared" si="3"/>
        <v>40.299811111111111</v>
      </c>
      <c r="Q23" s="47">
        <f t="shared" si="3"/>
        <v>38.942311111111117</v>
      </c>
      <c r="R23" s="47">
        <f t="shared" si="3"/>
        <v>37.12905555555556</v>
      </c>
      <c r="S23" s="47">
        <f t="shared" si="3"/>
        <v>35.616944444444442</v>
      </c>
      <c r="T23" s="47">
        <f t="shared" si="3"/>
        <v>38.982977777777776</v>
      </c>
      <c r="U23" s="47">
        <f t="shared" si="3"/>
        <v>34.068044444444439</v>
      </c>
      <c r="V23" s="47">
        <f t="shared" si="3"/>
        <v>35.243798888888897</v>
      </c>
      <c r="W23" s="47">
        <f t="shared" si="3"/>
        <v>31.716845888888891</v>
      </c>
      <c r="X23" s="47">
        <f t="shared" si="3"/>
        <v>34.674344444444444</v>
      </c>
      <c r="Y23" s="48">
        <f t="shared" si="3"/>
        <v>34.543011111111106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48.792200000000001</v>
      </c>
      <c r="C24" s="43">
        <f t="shared" si="4"/>
        <v>47.270899999999997</v>
      </c>
      <c r="D24" s="43">
        <f t="shared" si="4"/>
        <v>59.195900000000002</v>
      </c>
      <c r="E24" s="43">
        <f t="shared" si="4"/>
        <v>56.543300000000002</v>
      </c>
      <c r="F24" s="43">
        <f t="shared" si="4"/>
        <v>61.441200000000002</v>
      </c>
      <c r="G24" s="43">
        <f t="shared" si="4"/>
        <v>47.2468</v>
      </c>
      <c r="H24" s="43">
        <f t="shared" si="4"/>
        <v>65.076300000000003</v>
      </c>
      <c r="I24" s="43">
        <f t="shared" si="4"/>
        <v>63.555</v>
      </c>
      <c r="J24" s="43">
        <f t="shared" si="4"/>
        <v>165.16</v>
      </c>
      <c r="K24" s="43">
        <f t="shared" si="4"/>
        <v>156.29400000000001</v>
      </c>
      <c r="L24" s="43">
        <f t="shared" si="4"/>
        <v>92.980099999999993</v>
      </c>
      <c r="M24" s="43">
        <f t="shared" si="4"/>
        <v>59.537700000000001</v>
      </c>
      <c r="N24" s="43">
        <f t="shared" si="4"/>
        <v>79.168800000000005</v>
      </c>
      <c r="O24" s="43">
        <f t="shared" si="4"/>
        <v>64.587599999999995</v>
      </c>
      <c r="P24" s="43">
        <f t="shared" si="4"/>
        <v>61.731900000000003</v>
      </c>
      <c r="Q24" s="43">
        <f t="shared" si="4"/>
        <v>53.430999999999997</v>
      </c>
      <c r="R24" s="43">
        <f t="shared" si="4"/>
        <v>50.454999999999998</v>
      </c>
      <c r="S24" s="43">
        <f t="shared" si="4"/>
        <v>44.789900000000003</v>
      </c>
      <c r="T24" s="43">
        <f t="shared" si="4"/>
        <v>52.089199999999998</v>
      </c>
      <c r="U24" s="43">
        <f t="shared" si="4"/>
        <v>46.319099999999999</v>
      </c>
      <c r="V24" s="43">
        <f t="shared" si="4"/>
        <v>47.286999999999999</v>
      </c>
      <c r="W24" s="43">
        <f t="shared" si="4"/>
        <v>54.205300000000001</v>
      </c>
      <c r="X24" s="43">
        <f t="shared" si="4"/>
        <v>52.516100000000002</v>
      </c>
      <c r="Y24" s="44">
        <f t="shared" si="4"/>
        <v>74.266499999999994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8.0282699999999991</v>
      </c>
      <c r="C25" s="54">
        <f t="shared" si="5"/>
        <v>3.7908200000000001</v>
      </c>
      <c r="D25" s="54">
        <f t="shared" si="5"/>
        <v>7.0164600000000004</v>
      </c>
      <c r="E25" s="54">
        <f t="shared" si="5"/>
        <v>6.6175600000000001</v>
      </c>
      <c r="F25" s="54">
        <f t="shared" si="5"/>
        <v>0</v>
      </c>
      <c r="G25" s="54">
        <f t="shared" si="5"/>
        <v>0</v>
      </c>
      <c r="H25" s="54">
        <f t="shared" si="5"/>
        <v>7.5869200000000001</v>
      </c>
      <c r="I25" s="54">
        <f t="shared" si="5"/>
        <v>1.44892</v>
      </c>
      <c r="J25" s="54">
        <f t="shared" si="5"/>
        <v>3.3306100000000001</v>
      </c>
      <c r="K25" s="54">
        <f t="shared" si="5"/>
        <v>6.3530699999999998</v>
      </c>
      <c r="L25" s="54">
        <f t="shared" si="5"/>
        <v>4.6208499999999999</v>
      </c>
      <c r="M25" s="54">
        <f t="shared" si="5"/>
        <v>16.390499999999999</v>
      </c>
      <c r="N25" s="54">
        <f t="shared" si="5"/>
        <v>14.1851</v>
      </c>
      <c r="O25" s="54">
        <f t="shared" si="5"/>
        <v>16.201799999999999</v>
      </c>
      <c r="P25" s="54">
        <f t="shared" si="5"/>
        <v>20.598500000000001</v>
      </c>
      <c r="Q25" s="54">
        <f t="shared" si="5"/>
        <v>23.901900000000001</v>
      </c>
      <c r="R25" s="54">
        <f t="shared" si="5"/>
        <v>25.038699999999999</v>
      </c>
      <c r="S25" s="54">
        <f t="shared" si="5"/>
        <v>22.654800000000002</v>
      </c>
      <c r="T25" s="54">
        <f t="shared" si="5"/>
        <v>28.591100000000001</v>
      </c>
      <c r="U25" s="54">
        <f t="shared" si="5"/>
        <v>19.321200000000001</v>
      </c>
      <c r="V25" s="54">
        <f t="shared" si="5"/>
        <v>7.97159</v>
      </c>
      <c r="W25" s="54">
        <f t="shared" si="5"/>
        <v>0.94031299999999995</v>
      </c>
      <c r="X25" s="54">
        <f t="shared" si="5"/>
        <v>8.5784900000000004</v>
      </c>
      <c r="Y25" s="55">
        <f t="shared" si="5"/>
        <v>10.9762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338F-522E-4C37-9B28-F8BAFE2A1A91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ht="15.6" x14ac:dyDescent="0.35">
      <c r="A1" s="63" t="s">
        <v>88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35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datos'!B8:B31)</f>
        <v>9.7539400000000001</v>
      </c>
      <c r="C14" s="34">
        <v>11.9587</v>
      </c>
      <c r="D14" s="34">
        <v>12.0115</v>
      </c>
      <c r="E14" s="34">
        <v>9.3422599999999996</v>
      </c>
      <c r="F14" s="34">
        <v>11.3371</v>
      </c>
      <c r="G14" s="34">
        <v>9.2090599999999991</v>
      </c>
      <c r="H14" s="34">
        <v>8.7907299999999999</v>
      </c>
      <c r="I14" s="34">
        <v>9.7312899999999996</v>
      </c>
      <c r="J14" s="34">
        <v>11.700799999999999</v>
      </c>
      <c r="K14" s="34">
        <v>14.1143</v>
      </c>
      <c r="L14" s="34">
        <v>16.773700000000002</v>
      </c>
      <c r="M14" s="34">
        <v>13.078799999999999</v>
      </c>
      <c r="N14" s="34">
        <v>5.8141600000000002</v>
      </c>
      <c r="O14" s="34">
        <v>7.5333800000000002</v>
      </c>
      <c r="P14" s="34">
        <v>12.1432</v>
      </c>
      <c r="Q14" s="34">
        <v>13.5036</v>
      </c>
      <c r="R14" s="34">
        <v>16.802499999999998</v>
      </c>
      <c r="S14" s="34">
        <v>15.5677</v>
      </c>
      <c r="T14" s="34">
        <v>14.2247</v>
      </c>
      <c r="U14" s="34">
        <v>9.6185299999999998</v>
      </c>
      <c r="V14" s="34">
        <v>12.1454</v>
      </c>
      <c r="W14" s="34">
        <v>14.388199999999999</v>
      </c>
      <c r="X14" s="34">
        <v>17.3629</v>
      </c>
      <c r="Y14" s="35">
        <v>19.753399999999999</v>
      </c>
      <c r="Z14" s="36">
        <f t="shared" ref="Z14:Z22" si="0">AVERAGE(B14:Y14)</f>
        <v>12.360827083333334</v>
      </c>
      <c r="AA14" s="37">
        <f t="shared" ref="AA14:AA22" si="1">MAX(B14:Y14)</f>
        <v>19.753399999999999</v>
      </c>
      <c r="AB14" s="38">
        <f t="shared" ref="AB14:AB22" si="2">MIN(B14:Y14 )</f>
        <v>5.8141600000000002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datos'!B32:B55)</f>
        <v>22.2742</v>
      </c>
      <c r="C15" s="40">
        <v>21.591799999999999</v>
      </c>
      <c r="D15" s="40">
        <v>24.116</v>
      </c>
      <c r="E15" s="40">
        <v>20.89</v>
      </c>
      <c r="F15" s="40">
        <v>29.308399999999999</v>
      </c>
      <c r="G15" s="40">
        <v>23.5105</v>
      </c>
      <c r="H15" s="40">
        <v>26.330400000000001</v>
      </c>
      <c r="I15" s="40">
        <v>24.109300000000001</v>
      </c>
      <c r="J15" s="40">
        <v>27.081099999999999</v>
      </c>
      <c r="K15" s="40">
        <v>25.406199999999998</v>
      </c>
      <c r="L15" s="40">
        <v>17.8874</v>
      </c>
      <c r="M15" s="40">
        <v>21.805299999999999</v>
      </c>
      <c r="N15" s="40">
        <v>22.873899999999999</v>
      </c>
      <c r="O15" s="40">
        <v>28.796399999999998</v>
      </c>
      <c r="P15" s="40">
        <v>29.061699999999998</v>
      </c>
      <c r="Q15" s="40">
        <v>23.890899999999998</v>
      </c>
      <c r="R15" s="40">
        <v>15.143800000000001</v>
      </c>
      <c r="S15" s="40">
        <v>11.9597</v>
      </c>
      <c r="T15" s="40">
        <v>10.4602</v>
      </c>
      <c r="U15" s="40">
        <v>2.4175</v>
      </c>
      <c r="V15" s="40">
        <v>8.2081300000000006</v>
      </c>
      <c r="W15" s="40">
        <v>10.0589</v>
      </c>
      <c r="X15" s="40">
        <v>10.831799999999999</v>
      </c>
      <c r="Y15" s="41">
        <v>12.866300000000001</v>
      </c>
      <c r="Z15" s="42">
        <f t="shared" si="0"/>
        <v>19.619992916666664</v>
      </c>
      <c r="AA15" s="43">
        <f t="shared" si="1"/>
        <v>29.308399999999999</v>
      </c>
      <c r="AB15" s="44">
        <f t="shared" si="2"/>
        <v>2.4175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datos'!B56:B79)</f>
        <v>14.1663</v>
      </c>
      <c r="C16" s="40">
        <v>11.646800000000001</v>
      </c>
      <c r="D16" s="40">
        <v>16.388999999999999</v>
      </c>
      <c r="E16" s="40">
        <v>9.8179099999999995</v>
      </c>
      <c r="F16" s="40">
        <v>16.367799999999999</v>
      </c>
      <c r="G16" s="40">
        <v>23.239699999999999</v>
      </c>
      <c r="H16" s="40">
        <v>17.6465</v>
      </c>
      <c r="I16" s="40">
        <v>26.793500000000002</v>
      </c>
      <c r="J16" s="40">
        <v>50.375</v>
      </c>
      <c r="K16" s="40">
        <v>34.146599999999999</v>
      </c>
      <c r="L16" s="40">
        <v>27.2074</v>
      </c>
      <c r="M16" s="40">
        <v>26.392399999999999</v>
      </c>
      <c r="N16" s="40">
        <v>22.004300000000001</v>
      </c>
      <c r="O16" s="40">
        <v>10.4674</v>
      </c>
      <c r="P16" s="40">
        <v>9.6796699999999998</v>
      </c>
      <c r="Q16" s="40">
        <v>10.94</v>
      </c>
      <c r="R16" s="40">
        <v>14.1073</v>
      </c>
      <c r="S16" s="40">
        <v>11.5288</v>
      </c>
      <c r="T16" s="40">
        <v>10.8575</v>
      </c>
      <c r="U16" s="40">
        <v>10.9138</v>
      </c>
      <c r="V16" s="40">
        <v>14.0258</v>
      </c>
      <c r="W16" s="40">
        <v>12.864000000000001</v>
      </c>
      <c r="X16" s="40">
        <v>22.649100000000001</v>
      </c>
      <c r="Y16" s="41">
        <v>40.370600000000003</v>
      </c>
      <c r="Z16" s="42">
        <f t="shared" si="0"/>
        <v>19.358215833333333</v>
      </c>
      <c r="AA16" s="43">
        <f t="shared" si="1"/>
        <v>50.375</v>
      </c>
      <c r="AB16" s="44">
        <f t="shared" si="2"/>
        <v>9.6796699999999998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datos'!B80:B103)</f>
        <v>21.176200000000001</v>
      </c>
      <c r="C17" s="40">
        <v>18.598800000000001</v>
      </c>
      <c r="D17" s="40">
        <v>27.599799999999998</v>
      </c>
      <c r="E17" s="40">
        <v>22.568999999999999</v>
      </c>
      <c r="F17" s="40">
        <v>37.747999999999998</v>
      </c>
      <c r="G17" s="40">
        <v>32.996699999999997</v>
      </c>
      <c r="H17" s="40">
        <v>33.506</v>
      </c>
      <c r="I17" s="40">
        <v>26.057700000000001</v>
      </c>
      <c r="J17" s="40">
        <v>109.85</v>
      </c>
      <c r="K17" s="40">
        <v>68.270600000000002</v>
      </c>
      <c r="L17" s="40">
        <v>42.1693</v>
      </c>
      <c r="M17" s="40">
        <v>21.733499999999999</v>
      </c>
      <c r="N17" s="40">
        <v>19.961500000000001</v>
      </c>
      <c r="O17" s="40">
        <v>16.982800000000001</v>
      </c>
      <c r="P17" s="40">
        <v>12.737</v>
      </c>
      <c r="Q17" s="40">
        <v>16.001100000000001</v>
      </c>
      <c r="R17" s="40">
        <v>9.7541399999999996</v>
      </c>
      <c r="S17" s="40">
        <v>9.8578600000000005</v>
      </c>
      <c r="T17" s="40">
        <v>9.5873699999999999</v>
      </c>
      <c r="U17" s="40">
        <v>8.3042899999999999</v>
      </c>
      <c r="V17" s="40">
        <v>13.268599999999999</v>
      </c>
      <c r="W17" s="40">
        <v>9.4497099999999996</v>
      </c>
      <c r="X17" s="40">
        <v>15.0703</v>
      </c>
      <c r="Y17" s="41">
        <v>19.624500000000001</v>
      </c>
      <c r="Z17" s="42">
        <f t="shared" si="0"/>
        <v>25.953115416666666</v>
      </c>
      <c r="AA17" s="43">
        <f t="shared" si="1"/>
        <v>109.85</v>
      </c>
      <c r="AB17" s="44">
        <f t="shared" si="2"/>
        <v>8.3042899999999999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datos'!B104:B127)</f>
        <v>19.520199999999999</v>
      </c>
      <c r="C18" s="34">
        <v>16.803100000000001</v>
      </c>
      <c r="D18" s="34">
        <v>0</v>
      </c>
      <c r="E18" s="34">
        <v>31.116299999999999</v>
      </c>
      <c r="F18" s="34">
        <v>40.013300000000001</v>
      </c>
      <c r="G18" s="34">
        <v>29.189499999999999</v>
      </c>
      <c r="H18" s="34">
        <v>31.299399999999999</v>
      </c>
      <c r="I18" s="34">
        <v>15.3645</v>
      </c>
      <c r="J18" s="34">
        <v>26.072099999999999</v>
      </c>
      <c r="K18" s="34">
        <v>29.813700000000001</v>
      </c>
      <c r="L18" s="34">
        <v>19.525500000000001</v>
      </c>
      <c r="M18" s="34">
        <v>21.479399999999998</v>
      </c>
      <c r="N18" s="34">
        <v>24.743099999999998</v>
      </c>
      <c r="O18" s="34">
        <v>19.6098</v>
      </c>
      <c r="P18" s="34">
        <v>14.0883</v>
      </c>
      <c r="Q18" s="34">
        <v>11.3764</v>
      </c>
      <c r="R18" s="34">
        <v>9.0677000000000003</v>
      </c>
      <c r="S18" s="34">
        <v>8.3710500000000003</v>
      </c>
      <c r="T18" s="34">
        <v>8.7504000000000008</v>
      </c>
      <c r="U18" s="34">
        <v>9.88931</v>
      </c>
      <c r="V18" s="34">
        <v>12.930300000000001</v>
      </c>
      <c r="W18" s="34">
        <v>19.305700000000002</v>
      </c>
      <c r="X18" s="34">
        <v>12.971399999999999</v>
      </c>
      <c r="Y18" s="35">
        <v>13.1023</v>
      </c>
      <c r="Z18" s="42">
        <f t="shared" si="0"/>
        <v>18.51678166666667</v>
      </c>
      <c r="AA18" s="43">
        <f t="shared" si="1"/>
        <v>40.013300000000001</v>
      </c>
      <c r="AB18" s="44">
        <f t="shared" si="2"/>
        <v>0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datos'!B128:B151)</f>
        <v>14.570399999999999</v>
      </c>
      <c r="C19" s="40">
        <v>12.208500000000001</v>
      </c>
      <c r="D19" s="40">
        <v>14.040699999999999</v>
      </c>
      <c r="E19" s="40">
        <v>10.2949</v>
      </c>
      <c r="F19" s="40">
        <v>6.9047299999999998</v>
      </c>
      <c r="G19" s="40">
        <v>16.526499999999999</v>
      </c>
      <c r="H19" s="40">
        <v>5.83636</v>
      </c>
      <c r="I19" s="40">
        <v>6.7054200000000002</v>
      </c>
      <c r="J19" s="40">
        <v>15.7798</v>
      </c>
      <c r="K19" s="40">
        <v>22.519200000000001</v>
      </c>
      <c r="L19" s="40">
        <v>30.363499999999998</v>
      </c>
      <c r="M19" s="40">
        <v>20.012699999999999</v>
      </c>
      <c r="N19" s="40">
        <v>19.320699999999999</v>
      </c>
      <c r="O19" s="40">
        <v>18.6096</v>
      </c>
      <c r="P19" s="40">
        <v>15.5787</v>
      </c>
      <c r="Q19" s="40">
        <v>10.620100000000001</v>
      </c>
      <c r="R19" s="40">
        <v>9.4303600000000003</v>
      </c>
      <c r="S19" s="40">
        <v>9.1895199999999999</v>
      </c>
      <c r="T19" s="40">
        <v>10.4055</v>
      </c>
      <c r="U19" s="40">
        <v>18.074100000000001</v>
      </c>
      <c r="V19" s="40">
        <v>11.624700000000001</v>
      </c>
      <c r="W19" s="40">
        <v>9.01126</v>
      </c>
      <c r="X19" s="40">
        <v>10.302</v>
      </c>
      <c r="Y19" s="41">
        <v>13.715400000000001</v>
      </c>
      <c r="Z19" s="42">
        <f t="shared" si="0"/>
        <v>13.818527083333334</v>
      </c>
      <c r="AA19" s="43">
        <f t="shared" si="1"/>
        <v>30.363499999999998</v>
      </c>
      <c r="AB19" s="44">
        <f t="shared" si="2"/>
        <v>5.83636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datos'!B152:B175)</f>
        <v>5.843</v>
      </c>
      <c r="C20" s="40">
        <v>10.8896</v>
      </c>
      <c r="D20" s="40">
        <v>17.5532</v>
      </c>
      <c r="E20" s="40">
        <v>12.1485</v>
      </c>
      <c r="F20" s="40">
        <v>0</v>
      </c>
      <c r="G20" s="40">
        <v>0</v>
      </c>
      <c r="H20" s="40">
        <v>6.4376199999999999</v>
      </c>
      <c r="I20" s="40">
        <v>2.5501800000000001</v>
      </c>
      <c r="J20" s="40">
        <v>20.522099999999998</v>
      </c>
      <c r="K20" s="40">
        <v>17.914899999999999</v>
      </c>
      <c r="L20" s="40">
        <v>11.235799999999999</v>
      </c>
      <c r="M20" s="40">
        <v>7.4049100000000001</v>
      </c>
      <c r="N20" s="40">
        <v>11.167999999999999</v>
      </c>
      <c r="O20" s="40">
        <v>15.224600000000001</v>
      </c>
      <c r="P20" s="40">
        <v>10.9733</v>
      </c>
      <c r="Q20" s="40">
        <v>9.9172899999999995</v>
      </c>
      <c r="R20" s="40">
        <v>9.3147400000000005</v>
      </c>
      <c r="S20" s="40">
        <v>8.8209400000000002</v>
      </c>
      <c r="T20" s="40">
        <v>12.043200000000001</v>
      </c>
      <c r="U20" s="40">
        <v>10.3238</v>
      </c>
      <c r="V20" s="40">
        <v>5.1427500000000004</v>
      </c>
      <c r="W20" s="40">
        <v>0</v>
      </c>
      <c r="X20" s="40">
        <v>0.71638900000000005</v>
      </c>
      <c r="Y20" s="41">
        <v>4.2735799999999999</v>
      </c>
      <c r="Z20" s="42">
        <f t="shared" si="0"/>
        <v>8.7674332916666682</v>
      </c>
      <c r="AA20" s="43">
        <f t="shared" si="1"/>
        <v>20.522099999999998</v>
      </c>
      <c r="AB20" s="44">
        <f t="shared" si="2"/>
        <v>0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datos'!B176:B199)</f>
        <v>3.8081</v>
      </c>
      <c r="C21" s="40">
        <v>1.7517100000000001</v>
      </c>
      <c r="D21" s="40">
        <v>5.3395099999999998</v>
      </c>
      <c r="E21" s="40">
        <v>4.17441</v>
      </c>
      <c r="F21" s="40">
        <v>3.03559</v>
      </c>
      <c r="G21" s="40">
        <v>5.2364899999999999</v>
      </c>
      <c r="H21" s="40">
        <v>5.3527699999999996</v>
      </c>
      <c r="I21" s="40">
        <v>0</v>
      </c>
      <c r="J21" s="40">
        <v>2.1026799999999999</v>
      </c>
      <c r="K21" s="40">
        <v>5.1258299999999997</v>
      </c>
      <c r="L21" s="40">
        <v>3.9475099999999999</v>
      </c>
      <c r="M21" s="40">
        <v>11.0693</v>
      </c>
      <c r="N21" s="40">
        <v>9.6312200000000008</v>
      </c>
      <c r="O21" s="40">
        <v>9.1039600000000007</v>
      </c>
      <c r="P21" s="40">
        <v>11.309200000000001</v>
      </c>
      <c r="Q21" s="40">
        <v>9.0319900000000004</v>
      </c>
      <c r="R21" s="40">
        <v>9.6599000000000004</v>
      </c>
      <c r="S21" s="40">
        <v>6.8634599999999999</v>
      </c>
      <c r="T21" s="40">
        <v>8.7143899999999999</v>
      </c>
      <c r="U21" s="40">
        <v>3.8044799999999999</v>
      </c>
      <c r="V21" s="40">
        <v>7.5977300000000003</v>
      </c>
      <c r="W21" s="40">
        <v>8.37913</v>
      </c>
      <c r="X21" s="40">
        <v>4.3942899999999998</v>
      </c>
      <c r="Y21" s="41">
        <v>5.2633200000000002</v>
      </c>
      <c r="Z21" s="42">
        <f t="shared" si="0"/>
        <v>6.0290404166666667</v>
      </c>
      <c r="AA21" s="43">
        <f t="shared" si="1"/>
        <v>11.309200000000001</v>
      </c>
      <c r="AB21" s="44">
        <f t="shared" si="2"/>
        <v>0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datos'!B200:B223)</f>
        <v>5.6927300000000001</v>
      </c>
      <c r="C22" s="34">
        <v>5.6092500000000003</v>
      </c>
      <c r="D22" s="34">
        <v>7.3029200000000003</v>
      </c>
      <c r="E22" s="34">
        <v>7.4822699999999998</v>
      </c>
      <c r="F22" s="34">
        <v>4.2591799999999997</v>
      </c>
      <c r="G22" s="34">
        <v>5.8148900000000001</v>
      </c>
      <c r="H22" s="34">
        <v>7.3558300000000001</v>
      </c>
      <c r="I22" s="34">
        <v>9.4910899999999998</v>
      </c>
      <c r="J22" s="34">
        <v>6.8528399999999996</v>
      </c>
      <c r="K22" s="34">
        <v>8.7117299999999993</v>
      </c>
      <c r="L22" s="34">
        <v>17.788</v>
      </c>
      <c r="M22" s="34">
        <v>8.0983199999999993</v>
      </c>
      <c r="N22" s="34">
        <v>5.6817700000000002</v>
      </c>
      <c r="O22" s="34">
        <v>6.3688599999999997</v>
      </c>
      <c r="P22" s="34">
        <v>7.0709600000000004</v>
      </c>
      <c r="Q22" s="34">
        <v>11.636900000000001</v>
      </c>
      <c r="R22" s="34">
        <v>11.2448</v>
      </c>
      <c r="S22" s="34">
        <v>10.5444</v>
      </c>
      <c r="T22" s="34">
        <v>11.944599999999999</v>
      </c>
      <c r="U22" s="34">
        <v>6.4437499999999996</v>
      </c>
      <c r="V22" s="34">
        <v>11.196</v>
      </c>
      <c r="W22" s="34">
        <v>6.3557800000000002</v>
      </c>
      <c r="X22" s="34">
        <v>16.5488</v>
      </c>
      <c r="Y22" s="35">
        <v>3.6404000000000001</v>
      </c>
      <c r="Z22" s="42">
        <f t="shared" si="0"/>
        <v>8.4640029166666668</v>
      </c>
      <c r="AA22" s="43">
        <f t="shared" si="1"/>
        <v>17.788</v>
      </c>
      <c r="AB22" s="44">
        <f t="shared" si="2"/>
        <v>3.6404000000000001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12.978341111111112</v>
      </c>
      <c r="C23" s="47">
        <f t="shared" si="3"/>
        <v>12.339806666666668</v>
      </c>
      <c r="D23" s="47">
        <f t="shared" si="3"/>
        <v>13.816958888888889</v>
      </c>
      <c r="E23" s="47">
        <f t="shared" si="3"/>
        <v>14.203949999999999</v>
      </c>
      <c r="F23" s="47">
        <f t="shared" si="3"/>
        <v>16.552677777777781</v>
      </c>
      <c r="G23" s="47">
        <f t="shared" si="3"/>
        <v>16.191482222222223</v>
      </c>
      <c r="H23" s="47">
        <f t="shared" si="3"/>
        <v>15.839512222222218</v>
      </c>
      <c r="I23" s="47">
        <f t="shared" si="3"/>
        <v>13.422553333333333</v>
      </c>
      <c r="J23" s="47">
        <f t="shared" si="3"/>
        <v>30.037380000000002</v>
      </c>
      <c r="K23" s="47">
        <f t="shared" si="3"/>
        <v>25.113673333333335</v>
      </c>
      <c r="L23" s="47">
        <f t="shared" si="3"/>
        <v>20.766456666666667</v>
      </c>
      <c r="M23" s="47">
        <f t="shared" si="3"/>
        <v>16.786069999999999</v>
      </c>
      <c r="N23" s="47">
        <f t="shared" si="3"/>
        <v>15.68873888888889</v>
      </c>
      <c r="O23" s="47">
        <f t="shared" si="3"/>
        <v>14.744088888888889</v>
      </c>
      <c r="P23" s="47">
        <f t="shared" si="3"/>
        <v>13.626892222222221</v>
      </c>
      <c r="Q23" s="47">
        <f t="shared" si="3"/>
        <v>12.990919999999997</v>
      </c>
      <c r="R23" s="47">
        <f t="shared" si="3"/>
        <v>11.613915555555556</v>
      </c>
      <c r="S23" s="47">
        <f t="shared" si="3"/>
        <v>10.300381111111111</v>
      </c>
      <c r="T23" s="47">
        <f t="shared" si="3"/>
        <v>10.776428888888887</v>
      </c>
      <c r="U23" s="47">
        <f t="shared" si="3"/>
        <v>8.8655066666666666</v>
      </c>
      <c r="V23" s="47">
        <f t="shared" si="3"/>
        <v>10.682156666666666</v>
      </c>
      <c r="W23" s="47">
        <f t="shared" si="3"/>
        <v>9.9791866666666653</v>
      </c>
      <c r="X23" s="47">
        <f t="shared" si="3"/>
        <v>12.316331</v>
      </c>
      <c r="Y23" s="48">
        <f t="shared" si="3"/>
        <v>14.734422222222223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22.2742</v>
      </c>
      <c r="C24" s="43">
        <f t="shared" si="4"/>
        <v>21.591799999999999</v>
      </c>
      <c r="D24" s="43">
        <f t="shared" si="4"/>
        <v>27.599799999999998</v>
      </c>
      <c r="E24" s="43">
        <f t="shared" si="4"/>
        <v>31.116299999999999</v>
      </c>
      <c r="F24" s="43">
        <f t="shared" si="4"/>
        <v>40.013300000000001</v>
      </c>
      <c r="G24" s="43">
        <f t="shared" si="4"/>
        <v>32.996699999999997</v>
      </c>
      <c r="H24" s="43">
        <f t="shared" si="4"/>
        <v>33.506</v>
      </c>
      <c r="I24" s="43">
        <f t="shared" si="4"/>
        <v>26.793500000000002</v>
      </c>
      <c r="J24" s="43">
        <f t="shared" si="4"/>
        <v>109.85</v>
      </c>
      <c r="K24" s="43">
        <f t="shared" si="4"/>
        <v>68.270600000000002</v>
      </c>
      <c r="L24" s="43">
        <f t="shared" si="4"/>
        <v>42.1693</v>
      </c>
      <c r="M24" s="43">
        <f t="shared" si="4"/>
        <v>26.392399999999999</v>
      </c>
      <c r="N24" s="43">
        <f t="shared" si="4"/>
        <v>24.743099999999998</v>
      </c>
      <c r="O24" s="43">
        <f t="shared" si="4"/>
        <v>28.796399999999998</v>
      </c>
      <c r="P24" s="43">
        <f t="shared" si="4"/>
        <v>29.061699999999998</v>
      </c>
      <c r="Q24" s="43">
        <f t="shared" si="4"/>
        <v>23.890899999999998</v>
      </c>
      <c r="R24" s="43">
        <f t="shared" si="4"/>
        <v>16.802499999999998</v>
      </c>
      <c r="S24" s="43">
        <f t="shared" si="4"/>
        <v>15.5677</v>
      </c>
      <c r="T24" s="43">
        <f t="shared" si="4"/>
        <v>14.2247</v>
      </c>
      <c r="U24" s="43">
        <f t="shared" si="4"/>
        <v>18.074100000000001</v>
      </c>
      <c r="V24" s="43">
        <f t="shared" si="4"/>
        <v>14.0258</v>
      </c>
      <c r="W24" s="43">
        <f t="shared" si="4"/>
        <v>19.305700000000002</v>
      </c>
      <c r="X24" s="43">
        <f t="shared" si="4"/>
        <v>22.649100000000001</v>
      </c>
      <c r="Y24" s="44">
        <f t="shared" si="4"/>
        <v>40.370600000000003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3.8081</v>
      </c>
      <c r="C25" s="54">
        <f t="shared" si="5"/>
        <v>1.7517100000000001</v>
      </c>
      <c r="D25" s="54">
        <f t="shared" si="5"/>
        <v>0</v>
      </c>
      <c r="E25" s="54">
        <f t="shared" si="5"/>
        <v>4.17441</v>
      </c>
      <c r="F25" s="54">
        <f t="shared" si="5"/>
        <v>0</v>
      </c>
      <c r="G25" s="54">
        <f t="shared" si="5"/>
        <v>0</v>
      </c>
      <c r="H25" s="54">
        <f t="shared" si="5"/>
        <v>5.3527699999999996</v>
      </c>
      <c r="I25" s="54">
        <f t="shared" si="5"/>
        <v>0</v>
      </c>
      <c r="J25" s="54">
        <f t="shared" si="5"/>
        <v>2.1026799999999999</v>
      </c>
      <c r="K25" s="54">
        <f t="shared" si="5"/>
        <v>5.1258299999999997</v>
      </c>
      <c r="L25" s="54">
        <f t="shared" si="5"/>
        <v>3.9475099999999999</v>
      </c>
      <c r="M25" s="54">
        <f t="shared" si="5"/>
        <v>7.4049100000000001</v>
      </c>
      <c r="N25" s="54">
        <f t="shared" si="5"/>
        <v>5.6817700000000002</v>
      </c>
      <c r="O25" s="54">
        <f t="shared" si="5"/>
        <v>6.3688599999999997</v>
      </c>
      <c r="P25" s="54">
        <f t="shared" si="5"/>
        <v>7.0709600000000004</v>
      </c>
      <c r="Q25" s="54">
        <f t="shared" si="5"/>
        <v>9.0319900000000004</v>
      </c>
      <c r="R25" s="54">
        <f t="shared" si="5"/>
        <v>9.0677000000000003</v>
      </c>
      <c r="S25" s="54">
        <f t="shared" si="5"/>
        <v>6.8634599999999999</v>
      </c>
      <c r="T25" s="54">
        <f t="shared" si="5"/>
        <v>8.7143899999999999</v>
      </c>
      <c r="U25" s="54">
        <f t="shared" si="5"/>
        <v>2.4175</v>
      </c>
      <c r="V25" s="54">
        <f t="shared" si="5"/>
        <v>5.1427500000000004</v>
      </c>
      <c r="W25" s="54">
        <f t="shared" si="5"/>
        <v>0</v>
      </c>
      <c r="X25" s="54">
        <f t="shared" si="5"/>
        <v>0.71638900000000005</v>
      </c>
      <c r="Y25" s="55">
        <f t="shared" si="5"/>
        <v>3.6404000000000001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450E-0F85-4704-8476-93255628004D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ht="15.6" x14ac:dyDescent="0.35">
      <c r="A1" s="65" t="s">
        <v>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s="56" t="s">
        <v>36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datos'!L8:L31)</f>
        <v>42.312505162248897</v>
      </c>
      <c r="C14" s="34">
        <v>25.339430750113099</v>
      </c>
      <c r="D14" s="34">
        <v>23.3099727294274</v>
      </c>
      <c r="E14" s="34">
        <v>21.589543166268498</v>
      </c>
      <c r="F14" s="34">
        <v>23.811027268832898</v>
      </c>
      <c r="G14" s="34">
        <v>23.5252262560779</v>
      </c>
      <c r="H14" s="34">
        <v>25.66600674284</v>
      </c>
      <c r="I14" s="34">
        <v>27.861047292894899</v>
      </c>
      <c r="J14" s="34">
        <v>35.864905031251297</v>
      </c>
      <c r="K14" s="34">
        <v>33.777387802459799</v>
      </c>
      <c r="L14" s="34">
        <v>43.951911379596403</v>
      </c>
      <c r="M14" s="34">
        <v>38.371042880067698</v>
      </c>
      <c r="N14" s="34">
        <v>26.811242019799501</v>
      </c>
      <c r="O14" s="34">
        <v>23.336190590165799</v>
      </c>
      <c r="P14" s="34">
        <v>29.137447104136701</v>
      </c>
      <c r="Q14" s="34">
        <v>26.812163594531299</v>
      </c>
      <c r="R14" s="34">
        <v>34.590085062406899</v>
      </c>
      <c r="S14" s="34">
        <v>39.277421032653201</v>
      </c>
      <c r="T14" s="34">
        <v>55.956513105333002</v>
      </c>
      <c r="U14" s="34">
        <v>48.337535067227797</v>
      </c>
      <c r="V14" s="34">
        <v>43.3251465237094</v>
      </c>
      <c r="W14" s="34">
        <v>50.781118680164901</v>
      </c>
      <c r="X14" s="34">
        <v>67.3008159395321</v>
      </c>
      <c r="Y14" s="35">
        <v>58.127686750598102</v>
      </c>
      <c r="Z14" s="36">
        <f t="shared" ref="Z14:Z22" si="0">AVERAGE(B14:Y14)</f>
        <v>36.2155571638474</v>
      </c>
      <c r="AA14" s="37">
        <f t="shared" ref="AA14:AA22" si="1">MAX(B14:Y14)</f>
        <v>67.3008159395321</v>
      </c>
      <c r="AB14" s="38">
        <f t="shared" ref="AB14:AB22" si="2">MIN(B14:Y14 )</f>
        <v>21.589543166268498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datos'!L32:L55)</f>
        <v>60.941480098667398</v>
      </c>
      <c r="C15" s="40">
        <v>51.4005109381973</v>
      </c>
      <c r="D15" s="40">
        <v>41.6042279617132</v>
      </c>
      <c r="E15" s="40">
        <v>37.699139669968197</v>
      </c>
      <c r="F15" s="40">
        <v>33.540449058139799</v>
      </c>
      <c r="G15" s="40">
        <v>33.806426810336497</v>
      </c>
      <c r="H15" s="40">
        <v>32.021280131825598</v>
      </c>
      <c r="I15" s="40">
        <v>37.502129561478597</v>
      </c>
      <c r="J15" s="40">
        <v>41.324783933843101</v>
      </c>
      <c r="K15" s="40">
        <v>45.564196969121397</v>
      </c>
      <c r="L15" s="40">
        <v>35.0366538467485</v>
      </c>
      <c r="M15" s="40">
        <v>33.684496831020198</v>
      </c>
      <c r="N15" s="40">
        <v>28.877299722692399</v>
      </c>
      <c r="O15" s="40">
        <v>33.795029375897897</v>
      </c>
      <c r="P15" s="40">
        <v>31.243583904040701</v>
      </c>
      <c r="Q15" s="40">
        <v>27.8708836925837</v>
      </c>
      <c r="R15" s="40">
        <v>30.041210993707299</v>
      </c>
      <c r="S15" s="40">
        <v>33.009208244354802</v>
      </c>
      <c r="T15" s="40">
        <v>37.913697313657899</v>
      </c>
      <c r="U15" s="40">
        <v>37.676645723452403</v>
      </c>
      <c r="V15" s="40">
        <v>37.784789697086303</v>
      </c>
      <c r="W15" s="40">
        <v>40.705542136991397</v>
      </c>
      <c r="X15" s="40">
        <v>30.336096100247499</v>
      </c>
      <c r="Y15" s="41">
        <v>26.571895896588099</v>
      </c>
      <c r="Z15" s="42">
        <f t="shared" si="0"/>
        <v>36.664652442181684</v>
      </c>
      <c r="AA15" s="43">
        <f t="shared" si="1"/>
        <v>60.941480098667398</v>
      </c>
      <c r="AB15" s="44">
        <f t="shared" si="2"/>
        <v>26.571895896588099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datos'!L56:L79)</f>
        <v>22.9674666591931</v>
      </c>
      <c r="C16" s="40">
        <v>20.2409031806393</v>
      </c>
      <c r="D16" s="40">
        <v>20.702405237166101</v>
      </c>
      <c r="E16" s="40">
        <v>16.0364027815795</v>
      </c>
      <c r="F16" s="40">
        <v>18.710504207949899</v>
      </c>
      <c r="G16" s="40">
        <v>21.354353533174201</v>
      </c>
      <c r="H16" s="40">
        <v>22.880293212620298</v>
      </c>
      <c r="I16" s="40">
        <v>24.2319236142161</v>
      </c>
      <c r="J16" s="40">
        <v>29.175513782855798</v>
      </c>
      <c r="K16" s="40">
        <v>39.466588352098398</v>
      </c>
      <c r="L16" s="40">
        <v>32.378456167178904</v>
      </c>
      <c r="M16" s="40">
        <v>25.1603255221277</v>
      </c>
      <c r="N16" s="40">
        <v>22.4973695077183</v>
      </c>
      <c r="O16" s="40">
        <v>21.784183511161999</v>
      </c>
      <c r="P16" s="40">
        <v>21.624920351382499</v>
      </c>
      <c r="Q16" s="40">
        <v>20.901220879824201</v>
      </c>
      <c r="R16" s="40">
        <v>19.204338491446201</v>
      </c>
      <c r="S16" s="40">
        <v>24.3097120446422</v>
      </c>
      <c r="T16" s="40">
        <v>37.995529388315497</v>
      </c>
      <c r="U16" s="40">
        <v>42.504023437642701</v>
      </c>
      <c r="V16" s="40">
        <v>30.0222905002333</v>
      </c>
      <c r="W16" s="40">
        <v>25.420266019448501</v>
      </c>
      <c r="X16" s="40">
        <v>37.651650359807199</v>
      </c>
      <c r="Y16" s="41">
        <v>42.118466662078198</v>
      </c>
      <c r="Z16" s="42">
        <f t="shared" si="0"/>
        <v>26.639129475187502</v>
      </c>
      <c r="AA16" s="43">
        <f t="shared" si="1"/>
        <v>42.504023437642701</v>
      </c>
      <c r="AB16" s="44">
        <f t="shared" si="2"/>
        <v>16.0364027815795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datos'!L80:L103)</f>
        <v>26.3827097694953</v>
      </c>
      <c r="C17" s="40">
        <v>28.897405097964501</v>
      </c>
      <c r="D17" s="40">
        <v>41.758619940767304</v>
      </c>
      <c r="E17" s="40">
        <v>31.6941775249662</v>
      </c>
      <c r="F17" s="40">
        <v>35.644723900932597</v>
      </c>
      <c r="G17" s="40">
        <v>38.097391607654899</v>
      </c>
      <c r="H17" s="40">
        <v>43.002896289927897</v>
      </c>
      <c r="I17" s="40">
        <v>43.638124587229797</v>
      </c>
      <c r="J17" s="40">
        <v>70.977391313076595</v>
      </c>
      <c r="K17" s="40">
        <v>73.990056726746801</v>
      </c>
      <c r="L17" s="40">
        <v>46.512252868762999</v>
      </c>
      <c r="M17" s="40">
        <v>24.0622786329678</v>
      </c>
      <c r="N17" s="40">
        <v>23.0269176332203</v>
      </c>
      <c r="O17" s="40">
        <v>24.434481978744401</v>
      </c>
      <c r="P17" s="40">
        <v>25.2058024139967</v>
      </c>
      <c r="Q17" s="40">
        <v>25.1561126090679</v>
      </c>
      <c r="R17" s="40">
        <v>28.071297985286801</v>
      </c>
      <c r="S17" s="40">
        <v>33.2264741892972</v>
      </c>
      <c r="T17" s="40">
        <v>43.032518334879803</v>
      </c>
      <c r="U17" s="40">
        <v>52.436812320324101</v>
      </c>
      <c r="V17" s="40">
        <v>57.331352144053</v>
      </c>
      <c r="W17" s="40">
        <v>51.165565804521599</v>
      </c>
      <c r="X17" s="40">
        <v>43.0536769384168</v>
      </c>
      <c r="Y17" s="41">
        <v>50.681118417936801</v>
      </c>
      <c r="Z17" s="42">
        <f t="shared" si="0"/>
        <v>40.061673292926585</v>
      </c>
      <c r="AA17" s="43">
        <f t="shared" si="1"/>
        <v>73.990056726746801</v>
      </c>
      <c r="AB17" s="44">
        <f t="shared" si="2"/>
        <v>23.0269176332203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datos'!L104:L127)</f>
        <v>24.995025107472301</v>
      </c>
      <c r="C18" s="34">
        <v>28.796069492757599</v>
      </c>
      <c r="D18" s="34">
        <v>17.742491513452201</v>
      </c>
      <c r="E18" s="34">
        <v>36.393738466145003</v>
      </c>
      <c r="F18" s="34">
        <v>45.074257749440697</v>
      </c>
      <c r="G18" s="34">
        <v>46.189701712620099</v>
      </c>
      <c r="H18" s="34">
        <v>45.1198662948429</v>
      </c>
      <c r="I18" s="34">
        <v>24.9567515446297</v>
      </c>
      <c r="J18" s="34">
        <v>36.376811583315302</v>
      </c>
      <c r="K18" s="34">
        <v>54.975374553583201</v>
      </c>
      <c r="L18" s="34">
        <v>26.947070850683701</v>
      </c>
      <c r="M18" s="34">
        <v>24.781802806761402</v>
      </c>
      <c r="N18" s="34">
        <v>31.068353051458601</v>
      </c>
      <c r="O18" s="34">
        <v>25.397696842342299</v>
      </c>
      <c r="P18" s="34">
        <v>26.517880332713901</v>
      </c>
      <c r="Q18" s="34">
        <v>24.422727199001599</v>
      </c>
      <c r="R18" s="34">
        <v>25.6246111104976</v>
      </c>
      <c r="S18" s="34">
        <v>30.3478696876379</v>
      </c>
      <c r="T18" s="34">
        <v>38.162127530654601</v>
      </c>
      <c r="U18" s="34">
        <v>46.392824306576003</v>
      </c>
      <c r="V18" s="34">
        <v>49.965336966013297</v>
      </c>
      <c r="W18" s="34">
        <v>55.533961686961902</v>
      </c>
      <c r="X18" s="34">
        <v>48.276090482556199</v>
      </c>
      <c r="Y18" s="35">
        <v>38.999067848343202</v>
      </c>
      <c r="Z18" s="42">
        <f t="shared" si="0"/>
        <v>35.544062863352558</v>
      </c>
      <c r="AA18" s="43">
        <f t="shared" si="1"/>
        <v>55.533961686961902</v>
      </c>
      <c r="AB18" s="44">
        <f t="shared" si="2"/>
        <v>17.742491513452201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datos'!L128:L151)</f>
        <v>38.945484860363599</v>
      </c>
      <c r="C19" s="40">
        <v>20.8096276360682</v>
      </c>
      <c r="D19" s="40">
        <v>23.1268238572105</v>
      </c>
      <c r="E19" s="40">
        <v>24.714132890737901</v>
      </c>
      <c r="F19" s="40">
        <v>22.7803305656874</v>
      </c>
      <c r="G19" s="40">
        <v>19.712521129287701</v>
      </c>
      <c r="H19" s="40">
        <v>29.3805171415706</v>
      </c>
      <c r="I19" s="40">
        <v>34.377408183476099</v>
      </c>
      <c r="J19" s="40">
        <v>33.7445308421227</v>
      </c>
      <c r="K19" s="40">
        <v>20.106240423905501</v>
      </c>
      <c r="L19" s="40">
        <v>38.9326016217654</v>
      </c>
      <c r="M19" s="40">
        <v>32.780356788497798</v>
      </c>
      <c r="N19" s="40">
        <v>27.471841833698299</v>
      </c>
      <c r="O19" s="40">
        <v>24.339164820765799</v>
      </c>
      <c r="P19" s="40">
        <v>23.718625296230499</v>
      </c>
      <c r="Q19" s="40">
        <v>22.1847111742069</v>
      </c>
      <c r="R19" s="40">
        <v>22.198986178726599</v>
      </c>
      <c r="S19" s="40">
        <v>26.6637336397628</v>
      </c>
      <c r="T19" s="40">
        <v>32.161340683417201</v>
      </c>
      <c r="U19" s="40">
        <v>35.709760746293703</v>
      </c>
      <c r="V19" s="40">
        <v>36.949824182394401</v>
      </c>
      <c r="W19" s="40">
        <v>27.9530731125455</v>
      </c>
      <c r="X19" s="40">
        <v>23.9789983694459</v>
      </c>
      <c r="Y19" s="41">
        <v>21.1219850472182</v>
      </c>
      <c r="Z19" s="42">
        <f t="shared" si="0"/>
        <v>27.660942542724971</v>
      </c>
      <c r="AA19" s="43">
        <f t="shared" si="1"/>
        <v>38.945484860363599</v>
      </c>
      <c r="AB19" s="44">
        <f t="shared" si="2"/>
        <v>19.712521129287701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datos'!L152:L175)</f>
        <v>17.733053835892299</v>
      </c>
      <c r="C20" s="40">
        <v>17.537817288570199</v>
      </c>
      <c r="D20" s="40">
        <v>15.352776764738101</v>
      </c>
      <c r="E20" s="40">
        <v>10.969607475117</v>
      </c>
      <c r="F20" s="40">
        <v>9.9674250464804892</v>
      </c>
      <c r="G20" s="40">
        <v>11.491378638341301</v>
      </c>
      <c r="H20" s="40">
        <v>14.788406279725899</v>
      </c>
      <c r="I20" s="40">
        <v>27.501896454544699</v>
      </c>
      <c r="J20" s="40">
        <v>46.184999800722899</v>
      </c>
      <c r="K20" s="40">
        <v>44.9647032022377</v>
      </c>
      <c r="L20" s="40">
        <v>37.637112048221297</v>
      </c>
      <c r="M20" s="40">
        <v>35.027513330020497</v>
      </c>
      <c r="N20" s="40">
        <v>32.628052458326003</v>
      </c>
      <c r="O20" s="40">
        <v>26.362585586575602</v>
      </c>
      <c r="P20" s="40">
        <v>24.8657601455965</v>
      </c>
      <c r="Q20" s="40">
        <v>23.095734815746699</v>
      </c>
      <c r="R20" s="40">
        <v>27.096629264307499</v>
      </c>
      <c r="S20" s="40">
        <v>32.614586182652701</v>
      </c>
      <c r="T20" s="40">
        <v>33.239451466133303</v>
      </c>
      <c r="U20" s="40">
        <v>33.387298383826597</v>
      </c>
      <c r="V20" s="40">
        <v>37.274086834467901</v>
      </c>
      <c r="W20" s="40">
        <v>37.511382924092104</v>
      </c>
      <c r="X20" s="40">
        <v>27.945361977034199</v>
      </c>
      <c r="Y20" s="41">
        <v>28.058414746688701</v>
      </c>
      <c r="Z20" s="42">
        <f t="shared" si="0"/>
        <v>27.218168122919181</v>
      </c>
      <c r="AA20" s="43">
        <f t="shared" si="1"/>
        <v>46.184999800722899</v>
      </c>
      <c r="AB20" s="44">
        <f t="shared" si="2"/>
        <v>9.9674250464804892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datos'!L176:L199)</f>
        <v>23.834066637128799</v>
      </c>
      <c r="C21" s="40">
        <v>15.5604752593523</v>
      </c>
      <c r="D21" s="40">
        <v>13.2835894692865</v>
      </c>
      <c r="E21" s="40">
        <v>13.6241959671144</v>
      </c>
      <c r="F21" s="40">
        <v>12.4963972602342</v>
      </c>
      <c r="G21" s="40">
        <v>13.817382480849201</v>
      </c>
      <c r="H21" s="40">
        <v>17.8382073935596</v>
      </c>
      <c r="I21" s="40">
        <v>21.2617822917436</v>
      </c>
      <c r="J21" s="40">
        <v>28.124448397371999</v>
      </c>
      <c r="K21" s="40">
        <v>29.795583116201399</v>
      </c>
      <c r="L21" s="40">
        <v>26.539321050964801</v>
      </c>
      <c r="M21" s="40">
        <v>24.483174978350998</v>
      </c>
      <c r="N21" s="40">
        <v>19.2826911512999</v>
      </c>
      <c r="O21" s="40">
        <v>16.3558506758704</v>
      </c>
      <c r="P21" s="40">
        <v>17.116651993826501</v>
      </c>
      <c r="Q21" s="40">
        <v>19.399843988128701</v>
      </c>
      <c r="R21" s="40">
        <v>19.7996945758604</v>
      </c>
      <c r="S21" s="40">
        <v>22.601507452415799</v>
      </c>
      <c r="T21" s="40">
        <v>30.238051833368601</v>
      </c>
      <c r="U21" s="40">
        <v>30.371755400075401</v>
      </c>
      <c r="V21" s="40">
        <v>26.5341113325828</v>
      </c>
      <c r="W21" s="40">
        <v>30.220993297005901</v>
      </c>
      <c r="X21" s="40">
        <v>25.246953546920398</v>
      </c>
      <c r="Y21" s="41">
        <v>23.360339609669399</v>
      </c>
      <c r="Z21" s="42">
        <f t="shared" si="0"/>
        <v>21.716127881632584</v>
      </c>
      <c r="AA21" s="43">
        <f t="shared" si="1"/>
        <v>30.371755400075401</v>
      </c>
      <c r="AB21" s="44">
        <f t="shared" si="2"/>
        <v>12.4963972602342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datos'!L200:L223)</f>
        <v>22.736809669167599</v>
      </c>
      <c r="C22" s="34">
        <v>21.2523408526541</v>
      </c>
      <c r="D22" s="34">
        <v>22.849580324108299</v>
      </c>
      <c r="E22" s="34">
        <v>18.8411440088645</v>
      </c>
      <c r="F22" s="34">
        <v>17.936492398327601</v>
      </c>
      <c r="G22" s="34">
        <v>14.844342104418899</v>
      </c>
      <c r="H22" s="34">
        <v>16.0392408556006</v>
      </c>
      <c r="I22" s="34">
        <v>27.986193379948801</v>
      </c>
      <c r="J22" s="34">
        <v>29.767070722457198</v>
      </c>
      <c r="K22" s="34">
        <v>34.865447830750298</v>
      </c>
      <c r="L22" s="34">
        <v>30.893667620656501</v>
      </c>
      <c r="M22" s="34">
        <v>25.526059037133901</v>
      </c>
      <c r="N22" s="34">
        <v>20.0956329106656</v>
      </c>
      <c r="O22" s="34">
        <v>16.803314704237099</v>
      </c>
      <c r="P22" s="34">
        <v>20.691459186269601</v>
      </c>
      <c r="Q22" s="34">
        <v>18.114098656800198</v>
      </c>
      <c r="R22" s="34">
        <v>20.7384783052409</v>
      </c>
      <c r="S22" s="34">
        <v>29.4628194074179</v>
      </c>
      <c r="T22" s="34">
        <v>35.924337197630997</v>
      </c>
      <c r="U22" s="34">
        <v>35.425370307107798</v>
      </c>
      <c r="V22" s="34">
        <v>35.294901655786298</v>
      </c>
      <c r="W22" s="34">
        <v>26.934356880913899</v>
      </c>
      <c r="X22" s="34">
        <v>41.152073306037799</v>
      </c>
      <c r="Y22" s="35">
        <v>31.0885712726162</v>
      </c>
      <c r="Z22" s="42">
        <f t="shared" si="0"/>
        <v>25.635991774783857</v>
      </c>
      <c r="AA22" s="43">
        <f t="shared" si="1"/>
        <v>41.152073306037799</v>
      </c>
      <c r="AB22" s="44">
        <f t="shared" si="2"/>
        <v>14.844342104418899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31.205400199958806</v>
      </c>
      <c r="C23" s="47">
        <f t="shared" si="3"/>
        <v>25.537175610701848</v>
      </c>
      <c r="D23" s="47">
        <f t="shared" si="3"/>
        <v>24.414498644207736</v>
      </c>
      <c r="E23" s="47">
        <f t="shared" si="3"/>
        <v>23.50689799452902</v>
      </c>
      <c r="F23" s="47">
        <f t="shared" si="3"/>
        <v>24.440178606225064</v>
      </c>
      <c r="G23" s="47">
        <f t="shared" si="3"/>
        <v>24.759858252528964</v>
      </c>
      <c r="H23" s="47">
        <f t="shared" si="3"/>
        <v>27.41519048250149</v>
      </c>
      <c r="I23" s="47">
        <f t="shared" si="3"/>
        <v>29.924139656684694</v>
      </c>
      <c r="J23" s="47">
        <f t="shared" si="3"/>
        <v>39.060050600779654</v>
      </c>
      <c r="K23" s="47">
        <f t="shared" si="3"/>
        <v>41.945064330789393</v>
      </c>
      <c r="L23" s="47">
        <f t="shared" si="3"/>
        <v>35.42544971717539</v>
      </c>
      <c r="M23" s="47">
        <f t="shared" si="3"/>
        <v>29.31967231188311</v>
      </c>
      <c r="N23" s="47">
        <f t="shared" si="3"/>
        <v>25.751044476542102</v>
      </c>
      <c r="O23" s="47">
        <f t="shared" si="3"/>
        <v>23.623166453973479</v>
      </c>
      <c r="P23" s="47">
        <f t="shared" si="3"/>
        <v>24.458014525354848</v>
      </c>
      <c r="Q23" s="47">
        <f t="shared" si="3"/>
        <v>23.106388512210135</v>
      </c>
      <c r="R23" s="47">
        <f t="shared" si="3"/>
        <v>25.262814663053355</v>
      </c>
      <c r="S23" s="47">
        <f t="shared" si="3"/>
        <v>30.168147986759394</v>
      </c>
      <c r="T23" s="47">
        <f t="shared" si="3"/>
        <v>38.291507428154546</v>
      </c>
      <c r="U23" s="47">
        <f t="shared" si="3"/>
        <v>40.24911396583628</v>
      </c>
      <c r="V23" s="47">
        <f t="shared" si="3"/>
        <v>39.38687109292519</v>
      </c>
      <c r="W23" s="47">
        <f t="shared" si="3"/>
        <v>38.469584504738414</v>
      </c>
      <c r="X23" s="47">
        <f t="shared" si="3"/>
        <v>38.326857446666452</v>
      </c>
      <c r="Y23" s="48">
        <f t="shared" si="3"/>
        <v>35.569727361304103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60.941480098667398</v>
      </c>
      <c r="C24" s="43">
        <f t="shared" si="4"/>
        <v>51.4005109381973</v>
      </c>
      <c r="D24" s="43">
        <f t="shared" si="4"/>
        <v>41.758619940767304</v>
      </c>
      <c r="E24" s="43">
        <f t="shared" si="4"/>
        <v>37.699139669968197</v>
      </c>
      <c r="F24" s="43">
        <f t="shared" si="4"/>
        <v>45.074257749440697</v>
      </c>
      <c r="G24" s="43">
        <f t="shared" si="4"/>
        <v>46.189701712620099</v>
      </c>
      <c r="H24" s="43">
        <f t="shared" si="4"/>
        <v>45.1198662948429</v>
      </c>
      <c r="I24" s="43">
        <f t="shared" si="4"/>
        <v>43.638124587229797</v>
      </c>
      <c r="J24" s="43">
        <f t="shared" si="4"/>
        <v>70.977391313076595</v>
      </c>
      <c r="K24" s="43">
        <f t="shared" si="4"/>
        <v>73.990056726746801</v>
      </c>
      <c r="L24" s="43">
        <f t="shared" si="4"/>
        <v>46.512252868762999</v>
      </c>
      <c r="M24" s="43">
        <f t="shared" si="4"/>
        <v>38.371042880067698</v>
      </c>
      <c r="N24" s="43">
        <f t="shared" si="4"/>
        <v>32.628052458326003</v>
      </c>
      <c r="O24" s="43">
        <f t="shared" si="4"/>
        <v>33.795029375897897</v>
      </c>
      <c r="P24" s="43">
        <f t="shared" si="4"/>
        <v>31.243583904040701</v>
      </c>
      <c r="Q24" s="43">
        <f t="shared" si="4"/>
        <v>27.8708836925837</v>
      </c>
      <c r="R24" s="43">
        <f t="shared" si="4"/>
        <v>34.590085062406899</v>
      </c>
      <c r="S24" s="43">
        <f t="shared" si="4"/>
        <v>39.277421032653201</v>
      </c>
      <c r="T24" s="43">
        <f t="shared" si="4"/>
        <v>55.956513105333002</v>
      </c>
      <c r="U24" s="43">
        <f t="shared" si="4"/>
        <v>52.436812320324101</v>
      </c>
      <c r="V24" s="43">
        <f t="shared" si="4"/>
        <v>57.331352144053</v>
      </c>
      <c r="W24" s="43">
        <f t="shared" si="4"/>
        <v>55.533961686961902</v>
      </c>
      <c r="X24" s="43">
        <f t="shared" si="4"/>
        <v>67.3008159395321</v>
      </c>
      <c r="Y24" s="44">
        <f t="shared" si="4"/>
        <v>58.127686750598102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17.733053835892299</v>
      </c>
      <c r="C25" s="54">
        <f t="shared" si="5"/>
        <v>15.5604752593523</v>
      </c>
      <c r="D25" s="54">
        <f t="shared" si="5"/>
        <v>13.2835894692865</v>
      </c>
      <c r="E25" s="54">
        <f t="shared" si="5"/>
        <v>10.969607475117</v>
      </c>
      <c r="F25" s="54">
        <f t="shared" si="5"/>
        <v>9.9674250464804892</v>
      </c>
      <c r="G25" s="54">
        <f t="shared" si="5"/>
        <v>11.491378638341301</v>
      </c>
      <c r="H25" s="54">
        <f t="shared" si="5"/>
        <v>14.788406279725899</v>
      </c>
      <c r="I25" s="54">
        <f t="shared" si="5"/>
        <v>21.2617822917436</v>
      </c>
      <c r="J25" s="54">
        <f t="shared" si="5"/>
        <v>28.124448397371999</v>
      </c>
      <c r="K25" s="54">
        <f t="shared" si="5"/>
        <v>20.106240423905501</v>
      </c>
      <c r="L25" s="54">
        <f t="shared" si="5"/>
        <v>26.539321050964801</v>
      </c>
      <c r="M25" s="54">
        <f t="shared" si="5"/>
        <v>24.0622786329678</v>
      </c>
      <c r="N25" s="54">
        <f t="shared" si="5"/>
        <v>19.2826911512999</v>
      </c>
      <c r="O25" s="54">
        <f t="shared" si="5"/>
        <v>16.3558506758704</v>
      </c>
      <c r="P25" s="54">
        <f t="shared" si="5"/>
        <v>17.116651993826501</v>
      </c>
      <c r="Q25" s="54">
        <f t="shared" si="5"/>
        <v>18.114098656800198</v>
      </c>
      <c r="R25" s="54">
        <f t="shared" si="5"/>
        <v>19.204338491446201</v>
      </c>
      <c r="S25" s="54">
        <f t="shared" si="5"/>
        <v>22.601507452415799</v>
      </c>
      <c r="T25" s="54">
        <f t="shared" si="5"/>
        <v>30.238051833368601</v>
      </c>
      <c r="U25" s="54">
        <f t="shared" si="5"/>
        <v>30.371755400075401</v>
      </c>
      <c r="V25" s="54">
        <f t="shared" si="5"/>
        <v>26.5341113325828</v>
      </c>
      <c r="W25" s="54">
        <f t="shared" si="5"/>
        <v>25.420266019448501</v>
      </c>
      <c r="X25" s="54">
        <f t="shared" si="5"/>
        <v>23.9789983694459</v>
      </c>
      <c r="Y25" s="55">
        <f t="shared" si="5"/>
        <v>21.1219850472182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2F55-CBE1-44ED-9EF9-3D3EAD9DD220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ht="15.6" x14ac:dyDescent="0.35">
      <c r="A1" s="65" t="s">
        <v>91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s="56" t="s">
        <v>37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datos'!M8:M31)</f>
        <v>2.7124938383876498</v>
      </c>
      <c r="C14" s="34">
        <v>3.3451833051205302</v>
      </c>
      <c r="D14" s="34">
        <v>2.2850306144466499</v>
      </c>
      <c r="E14" s="34">
        <v>2.5975816519685302</v>
      </c>
      <c r="F14" s="34">
        <v>2.6593847156150998</v>
      </c>
      <c r="G14" s="34">
        <v>3.1035051059844099</v>
      </c>
      <c r="H14" s="34">
        <v>2.6317982480066999</v>
      </c>
      <c r="I14" s="34">
        <v>2.7863013237833001</v>
      </c>
      <c r="J14" s="34">
        <v>2.6138784369344998</v>
      </c>
      <c r="K14" s="34">
        <v>2.7693979665304198</v>
      </c>
      <c r="L14" s="34">
        <v>3.1377334877535401</v>
      </c>
      <c r="M14" s="34">
        <v>3.1859528417019298</v>
      </c>
      <c r="N14" s="34">
        <v>2.96125919040978</v>
      </c>
      <c r="O14" s="34">
        <v>2.7624679567239201</v>
      </c>
      <c r="P14" s="34">
        <v>3.0707067262388499</v>
      </c>
      <c r="Q14" s="34">
        <v>2.7362748244205299</v>
      </c>
      <c r="R14" s="34">
        <v>2.77709273932388</v>
      </c>
      <c r="S14" s="34">
        <v>2.9975016226479898</v>
      </c>
      <c r="T14" s="34">
        <v>2.9085926873111898</v>
      </c>
      <c r="U14" s="34">
        <v>2.9347832005632601</v>
      </c>
      <c r="V14" s="34">
        <v>2.9084303061290302</v>
      </c>
      <c r="W14" s="34">
        <v>2.88333193727957</v>
      </c>
      <c r="X14" s="34">
        <v>2.9197262744946499</v>
      </c>
      <c r="Y14" s="35">
        <v>2.68156284223695</v>
      </c>
      <c r="Z14" s="36">
        <f t="shared" ref="Z14:Z22" si="0">AVERAGE(B14:Y14)</f>
        <v>2.8487488268338694</v>
      </c>
      <c r="AA14" s="37">
        <f t="shared" ref="AA14:AA22" si="1">MAX(B14:Y14)</f>
        <v>3.3451833051205302</v>
      </c>
      <c r="AB14" s="38">
        <f t="shared" ref="AB14:AB22" si="2">MIN(B14:Y14 )</f>
        <v>2.2850306144466499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datos'!M32:M55)</f>
        <v>3.1753613981427899</v>
      </c>
      <c r="C15" s="40">
        <v>2.78834156476564</v>
      </c>
      <c r="D15" s="40">
        <v>2.66000019267653</v>
      </c>
      <c r="E15" s="40">
        <v>2.2075106237975102</v>
      </c>
      <c r="F15" s="40">
        <v>3.31045206549696</v>
      </c>
      <c r="G15" s="40">
        <v>2.70373573075616</v>
      </c>
      <c r="H15" s="40">
        <v>2.7445065027356499</v>
      </c>
      <c r="I15" s="40">
        <v>2.7036283496518201</v>
      </c>
      <c r="J15" s="40">
        <v>3.7158864487416401</v>
      </c>
      <c r="K15" s="40">
        <v>3.52114426840456</v>
      </c>
      <c r="L15" s="40">
        <v>3.52049474367591</v>
      </c>
      <c r="M15" s="40">
        <v>2.8878052769430198</v>
      </c>
      <c r="N15" s="40">
        <v>3.03061428855258</v>
      </c>
      <c r="O15" s="40">
        <v>4.3642090328346903</v>
      </c>
      <c r="P15" s="40">
        <v>4.4147724377191304</v>
      </c>
      <c r="Q15" s="40">
        <v>5.5698055007512899</v>
      </c>
      <c r="R15" s="40">
        <v>4.2228666899672502</v>
      </c>
      <c r="S15" s="40">
        <v>3.3213630333177799</v>
      </c>
      <c r="T15" s="40">
        <v>2.8158887466041702</v>
      </c>
      <c r="U15" s="40">
        <v>2.8149275547678201</v>
      </c>
      <c r="V15" s="40">
        <v>2.69579738618945</v>
      </c>
      <c r="W15" s="40">
        <v>2.4036194251160898</v>
      </c>
      <c r="X15" s="40">
        <v>2.5286909116256902</v>
      </c>
      <c r="Y15" s="41">
        <v>3.0206042743876398</v>
      </c>
      <c r="Z15" s="42">
        <f t="shared" si="0"/>
        <v>3.2142511019842406</v>
      </c>
      <c r="AA15" s="43">
        <f t="shared" si="1"/>
        <v>5.5698055007512899</v>
      </c>
      <c r="AB15" s="44">
        <f t="shared" si="2"/>
        <v>2.2075106237975102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datos'!M56:M79)</f>
        <v>2.6490001771106599</v>
      </c>
      <c r="C16" s="40">
        <v>2.54788070068548</v>
      </c>
      <c r="D16" s="40">
        <v>2.2185789966029699</v>
      </c>
      <c r="E16" s="40">
        <v>2.46346972409459</v>
      </c>
      <c r="F16" s="40">
        <v>2.0291885857438099</v>
      </c>
      <c r="G16" s="40">
        <v>2.4719051646028198</v>
      </c>
      <c r="H16" s="40">
        <v>2.5383028299891999</v>
      </c>
      <c r="I16" s="40">
        <v>2.3124078198541702</v>
      </c>
      <c r="J16" s="40">
        <v>2.9705934893328099</v>
      </c>
      <c r="K16" s="40">
        <v>3.76640271070224</v>
      </c>
      <c r="L16" s="40">
        <v>3.29118894300007</v>
      </c>
      <c r="M16" s="40">
        <v>3.98896707326699</v>
      </c>
      <c r="N16" s="40">
        <v>3.4076345839700899</v>
      </c>
      <c r="O16" s="40">
        <v>3.3793121629392999</v>
      </c>
      <c r="P16" s="40">
        <v>2.7889020417492301</v>
      </c>
      <c r="Q16" s="40">
        <v>3.33946067797496</v>
      </c>
      <c r="R16" s="40">
        <v>2.9093207835796</v>
      </c>
      <c r="S16" s="40">
        <v>2.65253065829704</v>
      </c>
      <c r="T16" s="40">
        <v>2.5602329324505502</v>
      </c>
      <c r="U16" s="40">
        <v>2.9544863236827901</v>
      </c>
      <c r="V16" s="40">
        <v>2.4121245323895701</v>
      </c>
      <c r="W16" s="40">
        <v>2.11113660646848</v>
      </c>
      <c r="X16" s="40">
        <v>3.0288647622673399</v>
      </c>
      <c r="Y16" s="41">
        <v>4.0913248371587301</v>
      </c>
      <c r="Z16" s="42">
        <f t="shared" si="0"/>
        <v>2.87013404657973</v>
      </c>
      <c r="AA16" s="43">
        <f t="shared" si="1"/>
        <v>4.0913248371587301</v>
      </c>
      <c r="AB16" s="44">
        <f t="shared" si="2"/>
        <v>2.0291885857438099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datos'!M80:M103)</f>
        <v>3.1540842251768102</v>
      </c>
      <c r="C17" s="40">
        <v>2.98080778950112</v>
      </c>
      <c r="D17" s="40">
        <v>2.6243025231139598</v>
      </c>
      <c r="E17" s="40">
        <v>2.84608378933248</v>
      </c>
      <c r="F17" s="40">
        <v>2.5424825739990902</v>
      </c>
      <c r="G17" s="40">
        <v>2.5767046700450398</v>
      </c>
      <c r="H17" s="40">
        <v>3.4057802956318501</v>
      </c>
      <c r="I17" s="40">
        <v>2.9980385281696602</v>
      </c>
      <c r="J17" s="40">
        <v>5.17046041183771</v>
      </c>
      <c r="K17" s="40">
        <v>5.8503661358614298</v>
      </c>
      <c r="L17" s="40">
        <v>3.9460460601495</v>
      </c>
      <c r="M17" s="40">
        <v>3.9851799250507498</v>
      </c>
      <c r="N17" s="40">
        <v>2.65303351615148</v>
      </c>
      <c r="O17" s="40">
        <v>2.8037442056091799</v>
      </c>
      <c r="P17" s="40">
        <v>3.8469594913629499</v>
      </c>
      <c r="Q17" s="40">
        <v>3.9428560556354002</v>
      </c>
      <c r="R17" s="40">
        <v>3.7093807252498299</v>
      </c>
      <c r="S17" s="40">
        <v>3.4695961002218398</v>
      </c>
      <c r="T17" s="40">
        <v>2.8981557677802399</v>
      </c>
      <c r="U17" s="40">
        <v>2.69523167110321</v>
      </c>
      <c r="V17" s="40">
        <v>2.9365562983104199</v>
      </c>
      <c r="W17" s="40">
        <v>3.4483686892310401</v>
      </c>
      <c r="X17" s="40">
        <v>2.8463797421322301</v>
      </c>
      <c r="Y17" s="41">
        <v>2.82390566271062</v>
      </c>
      <c r="Z17" s="42">
        <f t="shared" si="0"/>
        <v>3.3397710355569941</v>
      </c>
      <c r="AA17" s="43">
        <f t="shared" si="1"/>
        <v>5.8503661358614298</v>
      </c>
      <c r="AB17" s="44">
        <f t="shared" si="2"/>
        <v>2.5424825739990902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datos'!M104:M127)</f>
        <v>2.7623762899275399</v>
      </c>
      <c r="C18" s="34">
        <v>2.4408047158313799</v>
      </c>
      <c r="D18" s="34">
        <v>2.7392553048286099</v>
      </c>
      <c r="E18" s="34">
        <v>2.8882845633355401</v>
      </c>
      <c r="F18" s="34">
        <v>2.8663264370250001</v>
      </c>
      <c r="G18" s="34">
        <v>3.24715221401804</v>
      </c>
      <c r="H18" s="34">
        <v>3.3212006521356101</v>
      </c>
      <c r="I18" s="34">
        <v>2.7246305222286602</v>
      </c>
      <c r="J18" s="34">
        <v>2.9074769714466502</v>
      </c>
      <c r="K18" s="34">
        <v>2.9014479152960302</v>
      </c>
      <c r="L18" s="34">
        <v>2.6257141917782398</v>
      </c>
      <c r="M18" s="34">
        <v>2.5904913562209302</v>
      </c>
      <c r="N18" s="34">
        <v>3.3437952079181699</v>
      </c>
      <c r="O18" s="34">
        <v>3.5505038337601298</v>
      </c>
      <c r="P18" s="34">
        <v>3.26693914677998</v>
      </c>
      <c r="Q18" s="34">
        <v>2.8871583712656999</v>
      </c>
      <c r="R18" s="34">
        <v>3.2827608358355498</v>
      </c>
      <c r="S18" s="34">
        <v>2.68190069985791</v>
      </c>
      <c r="T18" s="34">
        <v>2.5912246905919898</v>
      </c>
      <c r="U18" s="34">
        <v>2.80559063679345</v>
      </c>
      <c r="V18" s="34">
        <v>3.3131968312857798</v>
      </c>
      <c r="W18" s="34">
        <v>2.7026095386863198</v>
      </c>
      <c r="X18" s="34">
        <v>3.14800802610233</v>
      </c>
      <c r="Y18" s="35">
        <v>2.6983431040775501</v>
      </c>
      <c r="Z18" s="42">
        <f t="shared" si="0"/>
        <v>2.9286330023761291</v>
      </c>
      <c r="AA18" s="43">
        <f t="shared" si="1"/>
        <v>3.5505038337601298</v>
      </c>
      <c r="AB18" s="44">
        <f t="shared" si="2"/>
        <v>2.4408047158313799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datos'!M128:M151)</f>
        <v>2.7608389067996399</v>
      </c>
      <c r="C19" s="40">
        <v>2.6638816267404799</v>
      </c>
      <c r="D19" s="40">
        <v>2.71766646475493</v>
      </c>
      <c r="E19" s="40">
        <v>2.68644999200979</v>
      </c>
      <c r="F19" s="40">
        <v>2.3176776130256198</v>
      </c>
      <c r="G19" s="40">
        <v>2.43525966036565</v>
      </c>
      <c r="H19" s="40">
        <v>2.7045188271023899</v>
      </c>
      <c r="I19" s="40">
        <v>2.4814157256800402</v>
      </c>
      <c r="J19" s="40">
        <v>2.48312465666974</v>
      </c>
      <c r="K19" s="40">
        <v>3.1503520770383902</v>
      </c>
      <c r="L19" s="40">
        <v>3.34529592432752</v>
      </c>
      <c r="M19" s="40">
        <v>3.0987253373159098</v>
      </c>
      <c r="N19" s="40">
        <v>4.9522515316267697</v>
      </c>
      <c r="O19" s="40">
        <v>5.0138856664628699</v>
      </c>
      <c r="P19" s="40">
        <v>3.4931780383539999</v>
      </c>
      <c r="Q19" s="40">
        <v>2.9412915431064</v>
      </c>
      <c r="R19" s="40">
        <v>2.63335920259652</v>
      </c>
      <c r="S19" s="40">
        <v>2.1753067687027698</v>
      </c>
      <c r="T19" s="40">
        <v>2.0517828796212401</v>
      </c>
      <c r="U19" s="40">
        <v>2.0841574968623902</v>
      </c>
      <c r="V19" s="40">
        <v>2.75579985204994</v>
      </c>
      <c r="W19" s="40">
        <v>1.89682696987051</v>
      </c>
      <c r="X19" s="40">
        <v>2.62944110181401</v>
      </c>
      <c r="Y19" s="41">
        <v>1.9430961782021401</v>
      </c>
      <c r="Z19" s="42">
        <f t="shared" si="0"/>
        <v>2.8089826683791532</v>
      </c>
      <c r="AA19" s="43">
        <f t="shared" si="1"/>
        <v>5.0138856664628699</v>
      </c>
      <c r="AB19" s="44">
        <f t="shared" si="2"/>
        <v>1.89682696987051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datos'!M152:M175)</f>
        <v>2.0802721342214401</v>
      </c>
      <c r="C20" s="40">
        <v>1.6518304327053499</v>
      </c>
      <c r="D20" s="40">
        <v>1.9186059530704</v>
      </c>
      <c r="E20" s="40">
        <v>2.2363157359875401</v>
      </c>
      <c r="F20" s="40">
        <v>1.5042914144024699</v>
      </c>
      <c r="G20" s="40">
        <v>2.1812881581192798</v>
      </c>
      <c r="H20" s="40">
        <v>2.0764108668526902</v>
      </c>
      <c r="I20" s="40">
        <v>2.2491634922633401</v>
      </c>
      <c r="J20" s="40">
        <v>2.3553469044258102</v>
      </c>
      <c r="K20" s="40">
        <v>2.5753312395301</v>
      </c>
      <c r="L20" s="40">
        <v>2.66017828816664</v>
      </c>
      <c r="M20" s="40">
        <v>2.8003656293996699</v>
      </c>
      <c r="N20" s="40">
        <v>2.0906519584334999</v>
      </c>
      <c r="O20" s="40">
        <v>2.8875302765538802</v>
      </c>
      <c r="P20" s="40">
        <v>2.2134786560522599</v>
      </c>
      <c r="Q20" s="40">
        <v>2.62662824069074</v>
      </c>
      <c r="R20" s="40">
        <v>2.2400277174307499</v>
      </c>
      <c r="S20" s="40">
        <v>2.6430785020643599</v>
      </c>
      <c r="T20" s="40">
        <v>2.6624542437682499</v>
      </c>
      <c r="U20" s="40">
        <v>2.27361443162521</v>
      </c>
      <c r="V20" s="40">
        <v>1.1587324730290101</v>
      </c>
      <c r="W20" s="40">
        <v>1.88579369235281</v>
      </c>
      <c r="X20" s="40">
        <v>2.2247544577226801</v>
      </c>
      <c r="Y20" s="41">
        <v>1.97965734898663</v>
      </c>
      <c r="Z20" s="42">
        <f t="shared" si="0"/>
        <v>2.2156584269939512</v>
      </c>
      <c r="AA20" s="43">
        <f t="shared" si="1"/>
        <v>2.8875302765538802</v>
      </c>
      <c r="AB20" s="44">
        <f t="shared" si="2"/>
        <v>1.1587324730290101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datos'!M176:M199)</f>
        <v>2.2117875346115801</v>
      </c>
      <c r="C21" s="40">
        <v>1.6933513009843899</v>
      </c>
      <c r="D21" s="40">
        <v>1.95137290420006</v>
      </c>
      <c r="E21" s="40">
        <v>1.95288331109931</v>
      </c>
      <c r="F21" s="40">
        <v>1.7056184135813901</v>
      </c>
      <c r="G21" s="40">
        <v>1.7572716057222499</v>
      </c>
      <c r="H21" s="40">
        <v>1.94882116249391</v>
      </c>
      <c r="I21" s="40">
        <v>1.69461080276668</v>
      </c>
      <c r="J21" s="40">
        <v>1.96614199652804</v>
      </c>
      <c r="K21" s="40">
        <v>2.1995316839352701</v>
      </c>
      <c r="L21" s="40">
        <v>2.2644831091798698</v>
      </c>
      <c r="M21" s="40">
        <v>2.1857635930237902</v>
      </c>
      <c r="N21" s="40">
        <v>2.71799908427323</v>
      </c>
      <c r="O21" s="40">
        <v>2.9571839465477501</v>
      </c>
      <c r="P21" s="40">
        <v>3.11605298088348</v>
      </c>
      <c r="Q21" s="40">
        <v>3.1766421142408201</v>
      </c>
      <c r="R21" s="40">
        <v>2.7033481111600302</v>
      </c>
      <c r="S21" s="40">
        <v>2.0930934380788599</v>
      </c>
      <c r="T21" s="40">
        <v>2.1405854814742402</v>
      </c>
      <c r="U21" s="40">
        <v>2.3129806063789902</v>
      </c>
      <c r="V21" s="40">
        <v>1.7958834936943799</v>
      </c>
      <c r="W21" s="40">
        <v>1.70578367572001</v>
      </c>
      <c r="X21" s="40">
        <v>1.7081586314617101</v>
      </c>
      <c r="Y21" s="41">
        <v>1.7682192402616199</v>
      </c>
      <c r="Z21" s="42">
        <f t="shared" si="0"/>
        <v>2.1553153425959031</v>
      </c>
      <c r="AA21" s="43">
        <f t="shared" si="1"/>
        <v>3.1766421142408201</v>
      </c>
      <c r="AB21" s="44">
        <f t="shared" si="2"/>
        <v>1.6933513009843899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datos'!M200:M223)</f>
        <v>1.5044027240837901</v>
      </c>
      <c r="C22" s="34">
        <v>1.1448674772184899</v>
      </c>
      <c r="D22" s="34">
        <v>1.63538514752924</v>
      </c>
      <c r="E22" s="34">
        <v>1.80989175161238</v>
      </c>
      <c r="F22" s="34">
        <v>1.31078097390363</v>
      </c>
      <c r="G22" s="34">
        <v>1.6086574668503799</v>
      </c>
      <c r="H22" s="34">
        <v>1.8849849293035801</v>
      </c>
      <c r="I22" s="34">
        <v>2.5260608602849102</v>
      </c>
      <c r="J22" s="34">
        <v>2.7448050745867301</v>
      </c>
      <c r="K22" s="34">
        <v>1.95920491528296</v>
      </c>
      <c r="L22" s="34">
        <v>2.7300283870099098</v>
      </c>
      <c r="M22" s="34">
        <v>2.3993993477157902</v>
      </c>
      <c r="N22" s="34">
        <v>2.2537195939486701</v>
      </c>
      <c r="O22" s="34">
        <v>3.2815246436100498</v>
      </c>
      <c r="P22" s="34">
        <v>3.8132732532181399</v>
      </c>
      <c r="Q22" s="34">
        <v>2.7929537141493301</v>
      </c>
      <c r="R22" s="34">
        <v>2.7559831856427102</v>
      </c>
      <c r="S22" s="34">
        <v>3.4377196265427399</v>
      </c>
      <c r="T22" s="34">
        <v>2.7921182367765902</v>
      </c>
      <c r="U22" s="34">
        <v>2.5370763282536002</v>
      </c>
      <c r="V22" s="34">
        <v>1.6632989965533</v>
      </c>
      <c r="W22" s="34">
        <v>2.7116112180910501</v>
      </c>
      <c r="X22" s="34">
        <v>2.65403137470638</v>
      </c>
      <c r="Y22" s="35">
        <v>1.9966356111074199</v>
      </c>
      <c r="Z22" s="42">
        <f t="shared" si="0"/>
        <v>2.3311839515825734</v>
      </c>
      <c r="AA22" s="43">
        <f t="shared" si="1"/>
        <v>3.8132732532181399</v>
      </c>
      <c r="AB22" s="44">
        <f t="shared" si="2"/>
        <v>1.1448674772184899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2.5567352476068774</v>
      </c>
      <c r="C23" s="47">
        <f t="shared" si="3"/>
        <v>2.3618832126169842</v>
      </c>
      <c r="D23" s="47">
        <f t="shared" si="3"/>
        <v>2.3055775668025946</v>
      </c>
      <c r="E23" s="47">
        <f t="shared" si="3"/>
        <v>2.409830127026408</v>
      </c>
      <c r="F23" s="47">
        <f t="shared" si="3"/>
        <v>2.2495780880881187</v>
      </c>
      <c r="G23" s="47">
        <f t="shared" si="3"/>
        <v>2.4539421973848921</v>
      </c>
      <c r="H23" s="47">
        <f t="shared" si="3"/>
        <v>2.5840360349168425</v>
      </c>
      <c r="I23" s="47">
        <f t="shared" si="3"/>
        <v>2.4973619360758423</v>
      </c>
      <c r="J23" s="47">
        <f t="shared" si="3"/>
        <v>2.991968265611515</v>
      </c>
      <c r="K23" s="47">
        <f t="shared" si="3"/>
        <v>3.1881309902868225</v>
      </c>
      <c r="L23" s="47">
        <f t="shared" si="3"/>
        <v>3.0579070150045782</v>
      </c>
      <c r="M23" s="47">
        <f t="shared" si="3"/>
        <v>3.0136278200709752</v>
      </c>
      <c r="N23" s="47">
        <f t="shared" si="3"/>
        <v>3.0456621061426969</v>
      </c>
      <c r="O23" s="47">
        <f t="shared" si="3"/>
        <v>3.4444846361157522</v>
      </c>
      <c r="P23" s="47">
        <f t="shared" si="3"/>
        <v>3.3360291969286688</v>
      </c>
      <c r="Q23" s="47">
        <f t="shared" si="3"/>
        <v>3.3347856713594632</v>
      </c>
      <c r="R23" s="47">
        <f t="shared" si="3"/>
        <v>3.0260155545317904</v>
      </c>
      <c r="S23" s="47">
        <f t="shared" si="3"/>
        <v>2.8302322721923656</v>
      </c>
      <c r="T23" s="47">
        <f t="shared" si="3"/>
        <v>2.602337296264273</v>
      </c>
      <c r="U23" s="47">
        <f t="shared" si="3"/>
        <v>2.6014275833367466</v>
      </c>
      <c r="V23" s="47">
        <f t="shared" si="3"/>
        <v>2.4044244632923202</v>
      </c>
      <c r="W23" s="47">
        <f t="shared" si="3"/>
        <v>2.4165646392017646</v>
      </c>
      <c r="X23" s="47">
        <f t="shared" si="3"/>
        <v>2.6320061424807801</v>
      </c>
      <c r="Y23" s="48">
        <f t="shared" si="3"/>
        <v>2.5559276776810331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3.1753613981427899</v>
      </c>
      <c r="C24" s="43">
        <f t="shared" si="4"/>
        <v>3.3451833051205302</v>
      </c>
      <c r="D24" s="43">
        <f t="shared" si="4"/>
        <v>2.7392553048286099</v>
      </c>
      <c r="E24" s="43">
        <f t="shared" si="4"/>
        <v>2.8882845633355401</v>
      </c>
      <c r="F24" s="43">
        <f t="shared" si="4"/>
        <v>3.31045206549696</v>
      </c>
      <c r="G24" s="43">
        <f t="shared" si="4"/>
        <v>3.24715221401804</v>
      </c>
      <c r="H24" s="43">
        <f t="shared" si="4"/>
        <v>3.4057802956318501</v>
      </c>
      <c r="I24" s="43">
        <f t="shared" si="4"/>
        <v>2.9980385281696602</v>
      </c>
      <c r="J24" s="43">
        <f t="shared" si="4"/>
        <v>5.17046041183771</v>
      </c>
      <c r="K24" s="43">
        <f t="shared" si="4"/>
        <v>5.8503661358614298</v>
      </c>
      <c r="L24" s="43">
        <f t="shared" si="4"/>
        <v>3.9460460601495</v>
      </c>
      <c r="M24" s="43">
        <f t="shared" si="4"/>
        <v>3.98896707326699</v>
      </c>
      <c r="N24" s="43">
        <f t="shared" si="4"/>
        <v>4.9522515316267697</v>
      </c>
      <c r="O24" s="43">
        <f t="shared" si="4"/>
        <v>5.0138856664628699</v>
      </c>
      <c r="P24" s="43">
        <f t="shared" si="4"/>
        <v>4.4147724377191304</v>
      </c>
      <c r="Q24" s="43">
        <f t="shared" si="4"/>
        <v>5.5698055007512899</v>
      </c>
      <c r="R24" s="43">
        <f t="shared" si="4"/>
        <v>4.2228666899672502</v>
      </c>
      <c r="S24" s="43">
        <f t="shared" si="4"/>
        <v>3.4695961002218398</v>
      </c>
      <c r="T24" s="43">
        <f t="shared" si="4"/>
        <v>2.9085926873111898</v>
      </c>
      <c r="U24" s="43">
        <f t="shared" si="4"/>
        <v>2.9544863236827901</v>
      </c>
      <c r="V24" s="43">
        <f t="shared" si="4"/>
        <v>3.3131968312857798</v>
      </c>
      <c r="W24" s="43">
        <f t="shared" si="4"/>
        <v>3.4483686892310401</v>
      </c>
      <c r="X24" s="43">
        <f t="shared" si="4"/>
        <v>3.14800802610233</v>
      </c>
      <c r="Y24" s="44">
        <f t="shared" si="4"/>
        <v>4.0913248371587301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1.5044027240837901</v>
      </c>
      <c r="C25" s="54">
        <f t="shared" si="5"/>
        <v>1.1448674772184899</v>
      </c>
      <c r="D25" s="54">
        <f t="shared" si="5"/>
        <v>1.63538514752924</v>
      </c>
      <c r="E25" s="54">
        <f t="shared" si="5"/>
        <v>1.80989175161238</v>
      </c>
      <c r="F25" s="54">
        <f t="shared" si="5"/>
        <v>1.31078097390363</v>
      </c>
      <c r="G25" s="54">
        <f t="shared" si="5"/>
        <v>1.6086574668503799</v>
      </c>
      <c r="H25" s="54">
        <f t="shared" si="5"/>
        <v>1.8849849293035801</v>
      </c>
      <c r="I25" s="54">
        <f t="shared" si="5"/>
        <v>1.69461080276668</v>
      </c>
      <c r="J25" s="54">
        <f t="shared" si="5"/>
        <v>1.96614199652804</v>
      </c>
      <c r="K25" s="54">
        <f t="shared" si="5"/>
        <v>1.95920491528296</v>
      </c>
      <c r="L25" s="54">
        <f t="shared" si="5"/>
        <v>2.2644831091798698</v>
      </c>
      <c r="M25" s="54">
        <f t="shared" si="5"/>
        <v>2.1857635930237902</v>
      </c>
      <c r="N25" s="54">
        <f t="shared" si="5"/>
        <v>2.0906519584334999</v>
      </c>
      <c r="O25" s="54">
        <f t="shared" si="5"/>
        <v>2.7624679567239201</v>
      </c>
      <c r="P25" s="54">
        <f t="shared" si="5"/>
        <v>2.2134786560522599</v>
      </c>
      <c r="Q25" s="54">
        <f t="shared" si="5"/>
        <v>2.62662824069074</v>
      </c>
      <c r="R25" s="54">
        <f t="shared" si="5"/>
        <v>2.2400277174307499</v>
      </c>
      <c r="S25" s="54">
        <f t="shared" si="5"/>
        <v>2.0930934380788599</v>
      </c>
      <c r="T25" s="54">
        <f t="shared" si="5"/>
        <v>2.0517828796212401</v>
      </c>
      <c r="U25" s="54">
        <f t="shared" si="5"/>
        <v>2.0841574968623902</v>
      </c>
      <c r="V25" s="54">
        <f t="shared" si="5"/>
        <v>1.1587324730290101</v>
      </c>
      <c r="W25" s="54">
        <f t="shared" si="5"/>
        <v>1.70578367572001</v>
      </c>
      <c r="X25" s="54">
        <f t="shared" si="5"/>
        <v>1.7081586314617101</v>
      </c>
      <c r="Y25" s="55">
        <f t="shared" si="5"/>
        <v>1.7682192402616199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4CD1-C957-433D-AA3F-3D8FC19A5327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20" width="6.6640625" customWidth="1"/>
    <col min="21" max="21" width="7.109375" customWidth="1"/>
    <col min="22" max="26" width="6.6640625" customWidth="1"/>
    <col min="27" max="27" width="6.33203125" customWidth="1"/>
    <col min="28" max="28" width="6" bestFit="1" customWidth="1"/>
  </cols>
  <sheetData>
    <row r="1" spans="1:30" ht="15.6" x14ac:dyDescent="0.35">
      <c r="A1" s="65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s="56" t="s">
        <v>37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datos'!N8:N31)</f>
        <v>2.6604458930545398</v>
      </c>
      <c r="C14" s="34">
        <v>1.80792563375621</v>
      </c>
      <c r="D14" s="34">
        <v>1.94949890731663</v>
      </c>
      <c r="E14" s="34">
        <v>1.7614990076866099</v>
      </c>
      <c r="F14" s="34">
        <v>1.87716081505404</v>
      </c>
      <c r="G14" s="34">
        <v>1.9827336335144701</v>
      </c>
      <c r="H14" s="34">
        <v>3.1602765014720502</v>
      </c>
      <c r="I14" s="34">
        <v>2.4174950704162299</v>
      </c>
      <c r="J14" s="34">
        <v>3.1285270483269501</v>
      </c>
      <c r="K14" s="34">
        <v>4.1249070099657397</v>
      </c>
      <c r="L14" s="34">
        <v>3.5915114598592899</v>
      </c>
      <c r="M14" s="34">
        <v>2.0249385172296801</v>
      </c>
      <c r="N14" s="34">
        <v>1.5480321091279701</v>
      </c>
      <c r="O14" s="34">
        <v>1.8784593839894499</v>
      </c>
      <c r="P14" s="34">
        <v>2.1781640783510898</v>
      </c>
      <c r="Q14" s="34">
        <v>3.9128752251447398</v>
      </c>
      <c r="R14" s="34">
        <v>2.3040082266841799</v>
      </c>
      <c r="S14" s="34">
        <v>2.1634214196541</v>
      </c>
      <c r="T14" s="34">
        <v>2.8592927445753098</v>
      </c>
      <c r="U14" s="34">
        <v>7.4375814438600303</v>
      </c>
      <c r="V14" s="34">
        <v>5.2912963968847198</v>
      </c>
      <c r="W14" s="34">
        <v>4.3409055606226996</v>
      </c>
      <c r="X14" s="34">
        <v>4.2744096352551599</v>
      </c>
      <c r="Y14" s="35">
        <v>3.9304351653732801</v>
      </c>
      <c r="Z14" s="36">
        <f t="shared" ref="Z14:Z22" si="0">AVERAGE(B14:Y14)</f>
        <v>3.0252417036322985</v>
      </c>
      <c r="AA14" s="37">
        <f t="shared" ref="AA14:AA22" si="1">MAX(B14:Y14)</f>
        <v>7.4375814438600303</v>
      </c>
      <c r="AB14" s="38">
        <f t="shared" ref="AB14:AB22" si="2">MIN(B14:Y14 )</f>
        <v>1.5480321091279701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datos'!N32:N55)</f>
        <v>3.12822748575064</v>
      </c>
      <c r="C15" s="40">
        <v>3.60491235687731</v>
      </c>
      <c r="D15" s="40">
        <v>3.3398579960508301</v>
      </c>
      <c r="E15" s="40">
        <v>3.3406591517781501</v>
      </c>
      <c r="F15" s="40">
        <v>2.55135077602251</v>
      </c>
      <c r="G15" s="40">
        <v>2.5992947213739499</v>
      </c>
      <c r="H15" s="40">
        <v>2.7061187360833099</v>
      </c>
      <c r="I15" s="40">
        <v>2.79188559165009</v>
      </c>
      <c r="J15" s="40">
        <v>2.8827115714706002</v>
      </c>
      <c r="K15" s="40">
        <v>3.1036508146650901</v>
      </c>
      <c r="L15" s="40">
        <v>5.6486815169847802</v>
      </c>
      <c r="M15" s="40">
        <v>8.0077493451933002</v>
      </c>
      <c r="N15" s="40">
        <v>6.6595073613728797</v>
      </c>
      <c r="O15" s="40">
        <v>5.2897874374887497</v>
      </c>
      <c r="P15" s="40">
        <v>4.1535507655174602</v>
      </c>
      <c r="Q15" s="40">
        <v>4.0051404986458197</v>
      </c>
      <c r="R15" s="40">
        <v>3.5781008096411102</v>
      </c>
      <c r="S15" s="40">
        <v>2.56644315661091</v>
      </c>
      <c r="T15" s="40">
        <v>1.4019124509793099</v>
      </c>
      <c r="U15" s="40">
        <v>1.4724852140131801</v>
      </c>
      <c r="V15" s="40">
        <v>1.2980136996603899</v>
      </c>
      <c r="W15" s="40">
        <v>4.0231017133951701</v>
      </c>
      <c r="X15" s="40">
        <v>2.4861645661048501</v>
      </c>
      <c r="Y15" s="41">
        <v>2.04293595815105</v>
      </c>
      <c r="Z15" s="42">
        <f t="shared" si="0"/>
        <v>3.4450934873117265</v>
      </c>
      <c r="AA15" s="43">
        <f t="shared" si="1"/>
        <v>8.0077493451933002</v>
      </c>
      <c r="AB15" s="44">
        <f t="shared" si="2"/>
        <v>1.2980136996603899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datos'!N56:N79)</f>
        <v>1.9218137520090699</v>
      </c>
      <c r="C16" s="40">
        <v>2.2470216714713498</v>
      </c>
      <c r="D16" s="40">
        <v>1.93630422081625</v>
      </c>
      <c r="E16" s="40">
        <v>1.4828654056106301</v>
      </c>
      <c r="F16" s="40">
        <v>1.55256316725883</v>
      </c>
      <c r="G16" s="40">
        <v>1.40150142325833</v>
      </c>
      <c r="H16" s="40">
        <v>1.7221197653888001</v>
      </c>
      <c r="I16" s="40">
        <v>1.7921115163560699</v>
      </c>
      <c r="J16" s="40">
        <v>1.89033320852548</v>
      </c>
      <c r="K16" s="40">
        <v>2.63698108678707</v>
      </c>
      <c r="L16" s="40">
        <v>1.9090969723164699</v>
      </c>
      <c r="M16" s="40">
        <v>4.0094054337437699</v>
      </c>
      <c r="N16" s="40">
        <v>2.5674156899981599</v>
      </c>
      <c r="O16" s="40">
        <v>1.79930380481594</v>
      </c>
      <c r="P16" s="40">
        <v>1.8436446393659001</v>
      </c>
      <c r="Q16" s="40">
        <v>1.4265587877802799</v>
      </c>
      <c r="R16" s="40">
        <v>1.17751918161434</v>
      </c>
      <c r="S16" s="40">
        <v>2.1815136059484401</v>
      </c>
      <c r="T16" s="40">
        <v>5.1717277361965897</v>
      </c>
      <c r="U16" s="40">
        <v>5.3605218249823903</v>
      </c>
      <c r="V16" s="40">
        <v>4.9908281662820801</v>
      </c>
      <c r="W16" s="40">
        <v>3.9750045034698198</v>
      </c>
      <c r="X16" s="40">
        <v>4.1232308528527604</v>
      </c>
      <c r="Y16" s="41">
        <v>2.8773333782402499</v>
      </c>
      <c r="Z16" s="42">
        <f t="shared" si="0"/>
        <v>2.5831966581287111</v>
      </c>
      <c r="AA16" s="43">
        <f t="shared" si="1"/>
        <v>5.3605218249823903</v>
      </c>
      <c r="AB16" s="44">
        <f t="shared" si="2"/>
        <v>1.17751918161434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datos'!N80:N103)</f>
        <v>2.5090650800774199</v>
      </c>
      <c r="C17" s="40">
        <v>2.19665753916625</v>
      </c>
      <c r="D17" s="40">
        <v>3.5621989134395502</v>
      </c>
      <c r="E17" s="40">
        <v>2.81525147260166</v>
      </c>
      <c r="F17" s="40">
        <v>2.9753028805198398</v>
      </c>
      <c r="G17" s="40">
        <v>2.8908931130894202</v>
      </c>
      <c r="H17" s="40">
        <v>2.78624545532975</v>
      </c>
      <c r="I17" s="40">
        <v>3.0250135484143001</v>
      </c>
      <c r="J17" s="40">
        <v>2.0561027783652599</v>
      </c>
      <c r="K17" s="40">
        <v>3.1962045042280001</v>
      </c>
      <c r="L17" s="40">
        <v>3.8687127348262602</v>
      </c>
      <c r="M17" s="40">
        <v>1.32359160640795</v>
      </c>
      <c r="N17" s="40">
        <v>1.46786916370951</v>
      </c>
      <c r="O17" s="40">
        <v>1.8673783552948799</v>
      </c>
      <c r="P17" s="40">
        <v>2.3003159437669698</v>
      </c>
      <c r="Q17" s="40">
        <v>1.16582272598976</v>
      </c>
      <c r="R17" s="40">
        <v>2.0102571643622502</v>
      </c>
      <c r="S17" s="40">
        <v>3.5918054491783602</v>
      </c>
      <c r="T17" s="40">
        <v>2.65466781861767</v>
      </c>
      <c r="U17" s="40">
        <v>5.1978983588509298</v>
      </c>
      <c r="V17" s="40">
        <v>4.61595695161183</v>
      </c>
      <c r="W17" s="40">
        <v>3.5638513842092898</v>
      </c>
      <c r="X17" s="40">
        <v>3.2459764779520301</v>
      </c>
      <c r="Y17" s="41">
        <v>2.6911475738397401</v>
      </c>
      <c r="Z17" s="42">
        <f t="shared" si="0"/>
        <v>2.8157577914103697</v>
      </c>
      <c r="AA17" s="43">
        <f t="shared" si="1"/>
        <v>5.1978983588509298</v>
      </c>
      <c r="AB17" s="44">
        <f t="shared" si="2"/>
        <v>1.16582272598976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datos'!N104:N127)</f>
        <v>1.1973381023310601</v>
      </c>
      <c r="C18" s="34">
        <v>2.3118121801254299</v>
      </c>
      <c r="D18" s="34">
        <v>1.12037183793032</v>
      </c>
      <c r="E18" s="34">
        <v>2.2697368746409001</v>
      </c>
      <c r="F18" s="34">
        <v>2.65838796782106</v>
      </c>
      <c r="G18" s="34">
        <v>2.8138484050931201</v>
      </c>
      <c r="H18" s="34">
        <v>2.7885667169675199</v>
      </c>
      <c r="I18" s="34">
        <v>3.1015385501735802</v>
      </c>
      <c r="J18" s="34">
        <v>2.84061954621437</v>
      </c>
      <c r="K18" s="34">
        <v>3.09253773974143</v>
      </c>
      <c r="L18" s="34">
        <v>1.41670805562002</v>
      </c>
      <c r="M18" s="34">
        <v>2.5710341272570298</v>
      </c>
      <c r="N18" s="34">
        <v>2.1064390443841901</v>
      </c>
      <c r="O18" s="34">
        <v>1.60042212043746</v>
      </c>
      <c r="P18" s="34">
        <v>0.89059438408347003</v>
      </c>
      <c r="Q18" s="34">
        <v>1.30743208639077</v>
      </c>
      <c r="R18" s="34">
        <v>2.2207131107004701</v>
      </c>
      <c r="S18" s="34">
        <v>1.4448725110496601</v>
      </c>
      <c r="T18" s="34">
        <v>1.3936709968452301</v>
      </c>
      <c r="U18" s="34">
        <v>0.88133817913859402</v>
      </c>
      <c r="V18" s="34">
        <v>0.93443627277959596</v>
      </c>
      <c r="W18" s="34">
        <v>1.75166220866943</v>
      </c>
      <c r="X18" s="34">
        <v>2.7096312814547399</v>
      </c>
      <c r="Y18" s="35">
        <v>2.58144079182633</v>
      </c>
      <c r="Z18" s="42">
        <f t="shared" si="0"/>
        <v>2.0002147121531575</v>
      </c>
      <c r="AA18" s="43">
        <f t="shared" si="1"/>
        <v>3.1015385501735802</v>
      </c>
      <c r="AB18" s="44">
        <f t="shared" si="2"/>
        <v>0.88133817913859402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datos'!N128:N151)</f>
        <v>3.2067309938278301</v>
      </c>
      <c r="C19" s="40">
        <v>3.3094976772711799</v>
      </c>
      <c r="D19" s="40">
        <v>4.5815657745380296</v>
      </c>
      <c r="E19" s="40">
        <v>5.5084681181893398</v>
      </c>
      <c r="F19" s="40">
        <v>4.96479687505858</v>
      </c>
      <c r="G19" s="40">
        <v>5.1096318974149204</v>
      </c>
      <c r="H19" s="40">
        <v>3.9680030990701902</v>
      </c>
      <c r="I19" s="40">
        <v>4.2976306115186604</v>
      </c>
      <c r="J19" s="40">
        <v>3.9933725659972201</v>
      </c>
      <c r="K19" s="40">
        <v>1.081927370202</v>
      </c>
      <c r="L19" s="40">
        <v>1.74053938054561</v>
      </c>
      <c r="M19" s="40">
        <v>2.2595656801897102</v>
      </c>
      <c r="N19" s="40">
        <v>4.0863512164241902</v>
      </c>
      <c r="O19" s="40">
        <v>3.6626986745031598</v>
      </c>
      <c r="P19" s="40">
        <v>2.1492764927954</v>
      </c>
      <c r="Q19" s="40">
        <v>1.6407320966932599</v>
      </c>
      <c r="R19" s="40">
        <v>1.5232631606678599</v>
      </c>
      <c r="S19" s="40">
        <v>1.91157149852815</v>
      </c>
      <c r="T19" s="40">
        <v>1.6319904427224701</v>
      </c>
      <c r="U19" s="40">
        <v>1.6462733076977001</v>
      </c>
      <c r="V19" s="40">
        <v>2.7465847635416498</v>
      </c>
      <c r="W19" s="40">
        <v>2.3557991128410598</v>
      </c>
      <c r="X19" s="40">
        <v>1.4107488503230701</v>
      </c>
      <c r="Y19" s="41">
        <v>1.7454410602824999</v>
      </c>
      <c r="Z19" s="42">
        <f t="shared" si="0"/>
        <v>2.938852530035156</v>
      </c>
      <c r="AA19" s="43">
        <f t="shared" si="1"/>
        <v>5.5084681181893398</v>
      </c>
      <c r="AB19" s="44">
        <f t="shared" si="2"/>
        <v>1.081927370202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datos'!N152:N175)</f>
        <v>2.0081448998707501</v>
      </c>
      <c r="C20" s="40">
        <v>1.89064809755918</v>
      </c>
      <c r="D20" s="40">
        <v>2.1989760141754</v>
      </c>
      <c r="E20" s="40">
        <v>1.9186063424711699</v>
      </c>
      <c r="F20" s="40">
        <v>2.2035823112789101</v>
      </c>
      <c r="G20" s="40">
        <v>1.8352220543717299</v>
      </c>
      <c r="H20" s="40">
        <v>2.0769091409323401</v>
      </c>
      <c r="I20" s="40">
        <v>2.91065866986813</v>
      </c>
      <c r="J20" s="40">
        <v>3.4251943174963202</v>
      </c>
      <c r="K20" s="40">
        <v>5.9434371589230501</v>
      </c>
      <c r="L20" s="40">
        <v>5.3463559984090603</v>
      </c>
      <c r="M20" s="40">
        <v>6.1063852672883598</v>
      </c>
      <c r="N20" s="40">
        <v>4.3403259418704199</v>
      </c>
      <c r="O20" s="40">
        <v>3.1316870851783598</v>
      </c>
      <c r="P20" s="40">
        <v>2.7297702464681</v>
      </c>
      <c r="Q20" s="40">
        <v>1.10530230769658</v>
      </c>
      <c r="R20" s="40">
        <v>2.0911279134493799</v>
      </c>
      <c r="S20" s="40">
        <v>0.97422863276983995</v>
      </c>
      <c r="T20" s="40">
        <v>1.0512337706397901</v>
      </c>
      <c r="U20" s="40">
        <v>1.0752575746077799</v>
      </c>
      <c r="V20" s="40">
        <v>1.6339299362397399</v>
      </c>
      <c r="W20" s="40">
        <v>0.97923244244553298</v>
      </c>
      <c r="X20" s="40">
        <v>1.7849735671542299</v>
      </c>
      <c r="Y20" s="41">
        <v>3.3378613766469201</v>
      </c>
      <c r="Z20" s="42">
        <f t="shared" si="0"/>
        <v>2.5874604611587944</v>
      </c>
      <c r="AA20" s="43">
        <f t="shared" si="1"/>
        <v>6.1063852672883598</v>
      </c>
      <c r="AB20" s="44">
        <f t="shared" si="2"/>
        <v>0.97422863276983995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datos'!N176:N199)</f>
        <v>1.1480167264543599</v>
      </c>
      <c r="C21" s="40">
        <v>1.1220559369348599</v>
      </c>
      <c r="D21" s="40">
        <v>1.05410985003515</v>
      </c>
      <c r="E21" s="40">
        <v>1.08031196159287</v>
      </c>
      <c r="F21" s="40">
        <v>1.6126456668648901</v>
      </c>
      <c r="G21" s="40">
        <v>1.1476943135233999</v>
      </c>
      <c r="H21" s="40">
        <v>2.3385693881036</v>
      </c>
      <c r="I21" s="40">
        <v>1.9628593982197</v>
      </c>
      <c r="J21" s="40">
        <v>1.81443101826205</v>
      </c>
      <c r="K21" s="40">
        <v>1.7629396946814699</v>
      </c>
      <c r="L21" s="40">
        <v>1.7560023827400399</v>
      </c>
      <c r="M21" s="40">
        <v>2.1480726692329601</v>
      </c>
      <c r="N21" s="40">
        <v>2.1883645324027601</v>
      </c>
      <c r="O21" s="40">
        <v>2.28222933072986</v>
      </c>
      <c r="P21" s="40">
        <v>2.7097580730568001</v>
      </c>
      <c r="Q21" s="40">
        <v>2.58135858628214</v>
      </c>
      <c r="R21" s="40">
        <v>3.2817860489917599</v>
      </c>
      <c r="S21" s="40">
        <v>2.7503662185745998</v>
      </c>
      <c r="T21" s="40">
        <v>1.7201384724422799</v>
      </c>
      <c r="U21" s="40">
        <v>1.7717217547672099</v>
      </c>
      <c r="V21" s="40">
        <v>1.98225990664962</v>
      </c>
      <c r="W21" s="40">
        <v>1.3018317988596499</v>
      </c>
      <c r="X21" s="40">
        <v>1.33712932689106</v>
      </c>
      <c r="Y21" s="41">
        <v>1.41263539789662</v>
      </c>
      <c r="Z21" s="42">
        <f t="shared" si="0"/>
        <v>1.8444703522579047</v>
      </c>
      <c r="AA21" s="43">
        <f t="shared" si="1"/>
        <v>3.2817860489917599</v>
      </c>
      <c r="AB21" s="44">
        <f t="shared" si="2"/>
        <v>1.05410985003515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datos'!N200:N223)</f>
        <v>1.75368251441658</v>
      </c>
      <c r="C22" s="34">
        <v>1.95944717147848</v>
      </c>
      <c r="D22" s="34">
        <v>1.5472602130011299</v>
      </c>
      <c r="E22" s="34">
        <v>1.5459212379507701</v>
      </c>
      <c r="F22" s="34">
        <v>2.45513824308579</v>
      </c>
      <c r="G22" s="34">
        <v>1.89467756253902</v>
      </c>
      <c r="H22" s="34">
        <v>1.9146033504631901</v>
      </c>
      <c r="I22" s="34">
        <v>8.4948743204326806</v>
      </c>
      <c r="J22" s="34">
        <v>5.1098590076471799</v>
      </c>
      <c r="K22" s="34">
        <v>4.0917447361119299</v>
      </c>
      <c r="L22" s="34">
        <v>3.2867964072447098</v>
      </c>
      <c r="M22" s="34">
        <v>2.6027501408587299</v>
      </c>
      <c r="N22" s="34">
        <v>1.09226980298169</v>
      </c>
      <c r="O22" s="34">
        <v>1.58076106223187</v>
      </c>
      <c r="P22" s="34">
        <v>2.3717107622427802</v>
      </c>
      <c r="Q22" s="34">
        <v>2.6499681694555002</v>
      </c>
      <c r="R22" s="34">
        <v>3.29389534364591</v>
      </c>
      <c r="S22" s="34">
        <v>3.4517982609005702</v>
      </c>
      <c r="T22" s="34">
        <v>4.0377022540327099</v>
      </c>
      <c r="U22" s="34">
        <v>1.8881819312333401</v>
      </c>
      <c r="V22" s="34">
        <v>1.96481282488006</v>
      </c>
      <c r="W22" s="34">
        <v>0.91128747019727196</v>
      </c>
      <c r="X22" s="34">
        <v>0.88218266694090497</v>
      </c>
      <c r="Y22" s="35">
        <v>1.4107822898664699</v>
      </c>
      <c r="Z22" s="42">
        <f t="shared" si="0"/>
        <v>2.5913378226599693</v>
      </c>
      <c r="AA22" s="43">
        <f t="shared" si="1"/>
        <v>8.4948743204326806</v>
      </c>
      <c r="AB22" s="44">
        <f t="shared" si="2"/>
        <v>0.88218266694090497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2.1703850497546946</v>
      </c>
      <c r="C23" s="47">
        <f t="shared" si="3"/>
        <v>2.2722198071822501</v>
      </c>
      <c r="D23" s="47">
        <f t="shared" si="3"/>
        <v>2.3655715252559215</v>
      </c>
      <c r="E23" s="47">
        <f t="shared" si="3"/>
        <v>2.4137021747246772</v>
      </c>
      <c r="F23" s="47">
        <f t="shared" si="3"/>
        <v>2.5389920781071615</v>
      </c>
      <c r="G23" s="47">
        <f t="shared" si="3"/>
        <v>2.4083885693531513</v>
      </c>
      <c r="H23" s="47">
        <f t="shared" si="3"/>
        <v>2.6068235726456388</v>
      </c>
      <c r="I23" s="47">
        <f t="shared" si="3"/>
        <v>3.4215630307832705</v>
      </c>
      <c r="J23" s="47">
        <f t="shared" si="3"/>
        <v>3.0156834513672699</v>
      </c>
      <c r="K23" s="47">
        <f t="shared" si="3"/>
        <v>3.2260366794784203</v>
      </c>
      <c r="L23" s="47">
        <f t="shared" si="3"/>
        <v>3.1738227676162487</v>
      </c>
      <c r="M23" s="47">
        <f t="shared" si="3"/>
        <v>3.4503880874890545</v>
      </c>
      <c r="N23" s="47">
        <f t="shared" si="3"/>
        <v>2.8951749846968631</v>
      </c>
      <c r="O23" s="47">
        <f t="shared" si="3"/>
        <v>2.5658585838521919</v>
      </c>
      <c r="P23" s="47">
        <f t="shared" si="3"/>
        <v>2.3696428206275524</v>
      </c>
      <c r="Q23" s="47">
        <f t="shared" si="3"/>
        <v>2.1994656093420941</v>
      </c>
      <c r="R23" s="47">
        <f t="shared" si="3"/>
        <v>2.3867412177508065</v>
      </c>
      <c r="S23" s="47">
        <f t="shared" si="3"/>
        <v>2.3373356392460702</v>
      </c>
      <c r="T23" s="47">
        <f t="shared" si="3"/>
        <v>2.4358151874501512</v>
      </c>
      <c r="U23" s="47">
        <f t="shared" si="3"/>
        <v>2.9701399543501283</v>
      </c>
      <c r="V23" s="47">
        <f t="shared" si="3"/>
        <v>2.8286798798366317</v>
      </c>
      <c r="W23" s="47">
        <f t="shared" si="3"/>
        <v>2.5780751327455467</v>
      </c>
      <c r="X23" s="47">
        <f t="shared" si="3"/>
        <v>2.4727163583254228</v>
      </c>
      <c r="Y23" s="48">
        <f t="shared" si="3"/>
        <v>2.4477792213470178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3.2067309938278301</v>
      </c>
      <c r="C24" s="43">
        <f t="shared" si="4"/>
        <v>3.60491235687731</v>
      </c>
      <c r="D24" s="43">
        <f t="shared" si="4"/>
        <v>4.5815657745380296</v>
      </c>
      <c r="E24" s="43">
        <f t="shared" si="4"/>
        <v>5.5084681181893398</v>
      </c>
      <c r="F24" s="43">
        <f t="shared" si="4"/>
        <v>4.96479687505858</v>
      </c>
      <c r="G24" s="43">
        <f t="shared" si="4"/>
        <v>5.1096318974149204</v>
      </c>
      <c r="H24" s="43">
        <f t="shared" si="4"/>
        <v>3.9680030990701902</v>
      </c>
      <c r="I24" s="43">
        <f t="shared" si="4"/>
        <v>8.4948743204326806</v>
      </c>
      <c r="J24" s="43">
        <f t="shared" si="4"/>
        <v>5.1098590076471799</v>
      </c>
      <c r="K24" s="43">
        <f t="shared" si="4"/>
        <v>5.9434371589230501</v>
      </c>
      <c r="L24" s="43">
        <f t="shared" si="4"/>
        <v>5.6486815169847802</v>
      </c>
      <c r="M24" s="43">
        <f t="shared" si="4"/>
        <v>8.0077493451933002</v>
      </c>
      <c r="N24" s="43">
        <f t="shared" si="4"/>
        <v>6.6595073613728797</v>
      </c>
      <c r="O24" s="43">
        <f t="shared" si="4"/>
        <v>5.2897874374887497</v>
      </c>
      <c r="P24" s="43">
        <f t="shared" si="4"/>
        <v>4.1535507655174602</v>
      </c>
      <c r="Q24" s="43">
        <f t="shared" si="4"/>
        <v>4.0051404986458197</v>
      </c>
      <c r="R24" s="43">
        <f t="shared" si="4"/>
        <v>3.5781008096411102</v>
      </c>
      <c r="S24" s="43">
        <f t="shared" si="4"/>
        <v>3.5918054491783602</v>
      </c>
      <c r="T24" s="43">
        <f t="shared" si="4"/>
        <v>5.1717277361965897</v>
      </c>
      <c r="U24" s="43">
        <f t="shared" si="4"/>
        <v>7.4375814438600303</v>
      </c>
      <c r="V24" s="43">
        <f t="shared" si="4"/>
        <v>5.2912963968847198</v>
      </c>
      <c r="W24" s="43">
        <f t="shared" si="4"/>
        <v>4.3409055606226996</v>
      </c>
      <c r="X24" s="43">
        <f t="shared" si="4"/>
        <v>4.2744096352551599</v>
      </c>
      <c r="Y24" s="44">
        <f t="shared" si="4"/>
        <v>3.9304351653732801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1.1480167264543599</v>
      </c>
      <c r="C25" s="54">
        <f t="shared" si="5"/>
        <v>1.1220559369348599</v>
      </c>
      <c r="D25" s="54">
        <f t="shared" si="5"/>
        <v>1.05410985003515</v>
      </c>
      <c r="E25" s="54">
        <f t="shared" si="5"/>
        <v>1.08031196159287</v>
      </c>
      <c r="F25" s="54">
        <f t="shared" si="5"/>
        <v>1.55256316725883</v>
      </c>
      <c r="G25" s="54">
        <f t="shared" si="5"/>
        <v>1.1476943135233999</v>
      </c>
      <c r="H25" s="54">
        <f t="shared" si="5"/>
        <v>1.7221197653888001</v>
      </c>
      <c r="I25" s="54">
        <f t="shared" si="5"/>
        <v>1.7921115163560699</v>
      </c>
      <c r="J25" s="54">
        <f t="shared" si="5"/>
        <v>1.81443101826205</v>
      </c>
      <c r="K25" s="54">
        <f t="shared" si="5"/>
        <v>1.081927370202</v>
      </c>
      <c r="L25" s="54">
        <f t="shared" si="5"/>
        <v>1.41670805562002</v>
      </c>
      <c r="M25" s="54">
        <f t="shared" si="5"/>
        <v>1.32359160640795</v>
      </c>
      <c r="N25" s="54">
        <f t="shared" si="5"/>
        <v>1.09226980298169</v>
      </c>
      <c r="O25" s="54">
        <f t="shared" si="5"/>
        <v>1.58076106223187</v>
      </c>
      <c r="P25" s="54">
        <f t="shared" si="5"/>
        <v>0.89059438408347003</v>
      </c>
      <c r="Q25" s="54">
        <f t="shared" si="5"/>
        <v>1.10530230769658</v>
      </c>
      <c r="R25" s="54">
        <f t="shared" si="5"/>
        <v>1.17751918161434</v>
      </c>
      <c r="S25" s="54">
        <f t="shared" si="5"/>
        <v>0.97422863276983995</v>
      </c>
      <c r="T25" s="54">
        <f t="shared" si="5"/>
        <v>1.0512337706397901</v>
      </c>
      <c r="U25" s="54">
        <f t="shared" si="5"/>
        <v>0.88133817913859402</v>
      </c>
      <c r="V25" s="54">
        <f t="shared" si="5"/>
        <v>0.93443627277959596</v>
      </c>
      <c r="W25" s="54">
        <f t="shared" si="5"/>
        <v>0.91128747019727196</v>
      </c>
      <c r="X25" s="54">
        <f t="shared" si="5"/>
        <v>0.88218266694090497</v>
      </c>
      <c r="Y25" s="55">
        <f t="shared" si="5"/>
        <v>1.4107822898664699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761F-D1B4-424E-9A54-DE9E1C11F966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9" width="6.6640625" customWidth="1"/>
    <col min="10" max="11" width="7.109375" bestFit="1" customWidth="1"/>
    <col min="12" max="20" width="6.6640625" customWidth="1"/>
    <col min="21" max="21" width="7.109375" customWidth="1"/>
    <col min="22" max="26" width="6.6640625" customWidth="1"/>
    <col min="27" max="27" width="7.109375" bestFit="1" customWidth="1"/>
    <col min="28" max="28" width="6" bestFit="1" customWidth="1"/>
  </cols>
  <sheetData>
    <row r="1" spans="1:30" x14ac:dyDescent="0.3">
      <c r="A1" s="63" t="s">
        <v>93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38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cm="1">
        <f t="array" ref="B14:Y14">TRANSPOSE('Tabla de datos'!O8:O31)</f>
        <v>486.18391827337899</v>
      </c>
      <c r="C14" s="34">
        <v>395.46371105893201</v>
      </c>
      <c r="D14" s="34">
        <v>396.69378528612202</v>
      </c>
      <c r="E14" s="34">
        <v>385.56334264202502</v>
      </c>
      <c r="F14" s="34">
        <v>414.072734759029</v>
      </c>
      <c r="G14" s="34">
        <v>407.77269810316199</v>
      </c>
      <c r="H14" s="34">
        <v>419.917476765174</v>
      </c>
      <c r="I14" s="34">
        <v>388.34789998540498</v>
      </c>
      <c r="J14" s="34">
        <v>542.17577030952305</v>
      </c>
      <c r="K14" s="34">
        <v>585.85783372635001</v>
      </c>
      <c r="L14" s="34">
        <v>603.45618575178901</v>
      </c>
      <c r="M14" s="34">
        <v>543.66544035434902</v>
      </c>
      <c r="N14" s="34">
        <v>449.21504621468102</v>
      </c>
      <c r="O14" s="34">
        <v>409.10674807027902</v>
      </c>
      <c r="P14" s="34">
        <v>455.99213455836002</v>
      </c>
      <c r="Q14" s="34">
        <v>441.34621260177602</v>
      </c>
      <c r="R14" s="34">
        <v>457.46840684815101</v>
      </c>
      <c r="S14" s="34">
        <v>471.22400790393402</v>
      </c>
      <c r="T14" s="34">
        <v>620.81417976169303</v>
      </c>
      <c r="U14" s="34">
        <v>593.62555436749801</v>
      </c>
      <c r="V14" s="34">
        <v>551.21261333569805</v>
      </c>
      <c r="W14" s="34">
        <v>569.93420108023099</v>
      </c>
      <c r="X14" s="34">
        <v>699.49633231149699</v>
      </c>
      <c r="Y14" s="35">
        <v>617.79773819656202</v>
      </c>
      <c r="Z14" s="36">
        <f t="shared" ref="Z14:Z22" si="0">AVERAGE(B14:Y14)</f>
        <v>496.10016551106656</v>
      </c>
      <c r="AA14" s="37">
        <f t="shared" ref="AA14:AA22" si="1">MAX(B14:Y14)</f>
        <v>699.49633231149699</v>
      </c>
      <c r="AB14" s="38">
        <f t="shared" ref="AB14:AB22" si="2">MIN(B14:Y14 )</f>
        <v>385.56334264202502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datos'!O32:O55)</f>
        <v>635.07935355169604</v>
      </c>
      <c r="C15" s="40">
        <v>566.56941788420102</v>
      </c>
      <c r="D15" s="40">
        <v>534.41492031198197</v>
      </c>
      <c r="E15" s="40">
        <v>513.62641394886896</v>
      </c>
      <c r="F15" s="40">
        <v>516.60083007726905</v>
      </c>
      <c r="G15" s="40">
        <v>508.12795238054002</v>
      </c>
      <c r="H15" s="40">
        <v>513.12542951915805</v>
      </c>
      <c r="I15" s="40">
        <v>573.87623285001496</v>
      </c>
      <c r="J15" s="40">
        <v>625.79150301239599</v>
      </c>
      <c r="K15" s="40">
        <v>634.74051631112104</v>
      </c>
      <c r="L15" s="40">
        <v>560.33717157859405</v>
      </c>
      <c r="M15" s="40">
        <v>546.27628492518602</v>
      </c>
      <c r="N15" s="40">
        <v>505.88548881779002</v>
      </c>
      <c r="O15" s="40">
        <v>533.02258438492902</v>
      </c>
      <c r="P15" s="40">
        <v>491.05062416200099</v>
      </c>
      <c r="Q15" s="40">
        <v>438.39859198344601</v>
      </c>
      <c r="R15" s="40">
        <v>465.161695516885</v>
      </c>
      <c r="S15" s="40">
        <v>466.30577218825499</v>
      </c>
      <c r="T15" s="40">
        <v>534.87101653679099</v>
      </c>
      <c r="U15" s="40">
        <v>559.64346559569299</v>
      </c>
      <c r="V15" s="40">
        <v>555.27969081913795</v>
      </c>
      <c r="W15" s="40">
        <v>564.90626408828598</v>
      </c>
      <c r="X15" s="40">
        <v>498.28483932703</v>
      </c>
      <c r="Y15" s="41">
        <v>482.56446322096502</v>
      </c>
      <c r="Z15" s="42">
        <f t="shared" si="0"/>
        <v>534.33085512467642</v>
      </c>
      <c r="AA15" s="43">
        <f t="shared" si="1"/>
        <v>635.07935355169604</v>
      </c>
      <c r="AB15" s="44">
        <f t="shared" si="2"/>
        <v>438.39859198344601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datos'!O56:O79)</f>
        <v>440.89492582749199</v>
      </c>
      <c r="C16" s="40">
        <v>416.52887533797201</v>
      </c>
      <c r="D16" s="40">
        <v>432.93734640132402</v>
      </c>
      <c r="E16" s="40">
        <v>396.89795791198998</v>
      </c>
      <c r="F16" s="40">
        <v>429.483931902758</v>
      </c>
      <c r="G16" s="40">
        <v>452.445279306732</v>
      </c>
      <c r="H16" s="40">
        <v>456.12004304018598</v>
      </c>
      <c r="I16" s="40">
        <v>515.81551551293501</v>
      </c>
      <c r="J16" s="40">
        <v>583.42642746439401</v>
      </c>
      <c r="K16" s="40">
        <v>627.92140253071</v>
      </c>
      <c r="L16" s="40">
        <v>577.47759520759496</v>
      </c>
      <c r="M16" s="40">
        <v>463.40384134991501</v>
      </c>
      <c r="N16" s="40">
        <v>432.57194267213401</v>
      </c>
      <c r="O16" s="40">
        <v>423.97115649358</v>
      </c>
      <c r="P16" s="40">
        <v>433.39538930848897</v>
      </c>
      <c r="Q16" s="40">
        <v>439.43960900070402</v>
      </c>
      <c r="R16" s="40">
        <v>415.15096776249402</v>
      </c>
      <c r="S16" s="40">
        <v>437.18958772998502</v>
      </c>
      <c r="T16" s="40">
        <v>509.08320086343201</v>
      </c>
      <c r="U16" s="40">
        <v>574.57188551527099</v>
      </c>
      <c r="V16" s="40">
        <v>497.48898977583099</v>
      </c>
      <c r="W16" s="40">
        <v>442.40360465296499</v>
      </c>
      <c r="X16" s="40">
        <v>523.16229472240002</v>
      </c>
      <c r="Y16" s="41">
        <v>596.09222993330604</v>
      </c>
      <c r="Z16" s="42">
        <f t="shared" si="0"/>
        <v>479.91141667602477</v>
      </c>
      <c r="AA16" s="43">
        <f t="shared" si="1"/>
        <v>627.92140253071</v>
      </c>
      <c r="AB16" s="44">
        <f t="shared" si="2"/>
        <v>396.89795791198998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datos'!O80:O103)</f>
        <v>476.15369469229103</v>
      </c>
      <c r="C17" s="40">
        <v>497.87546347875099</v>
      </c>
      <c r="D17" s="40">
        <v>573.60049101990205</v>
      </c>
      <c r="E17" s="40">
        <v>525.18146236790699</v>
      </c>
      <c r="F17" s="40">
        <v>556.67477500363395</v>
      </c>
      <c r="G17" s="40">
        <v>584.95136681307099</v>
      </c>
      <c r="H17" s="40">
        <v>710.55039630082399</v>
      </c>
      <c r="I17" s="40">
        <v>675.32403397170697</v>
      </c>
      <c r="J17" s="40">
        <v>1165.6562178338199</v>
      </c>
      <c r="K17" s="40">
        <v>1115.8315700104599</v>
      </c>
      <c r="L17" s="40">
        <v>661.37582587346196</v>
      </c>
      <c r="M17" s="40">
        <v>472.31575317315998</v>
      </c>
      <c r="N17" s="40">
        <v>452.81549248644802</v>
      </c>
      <c r="O17" s="40">
        <v>468.261042848214</v>
      </c>
      <c r="P17" s="40">
        <v>469.51974475710102</v>
      </c>
      <c r="Q17" s="40">
        <v>446.53549520776897</v>
      </c>
      <c r="R17" s="40">
        <v>475.52480178075399</v>
      </c>
      <c r="S17" s="40">
        <v>480.98032182653702</v>
      </c>
      <c r="T17" s="40">
        <v>553.698412192879</v>
      </c>
      <c r="U17" s="40">
        <v>678.26226471044004</v>
      </c>
      <c r="V17" s="40">
        <v>701.27319525911503</v>
      </c>
      <c r="W17" s="40">
        <v>622.36671619552703</v>
      </c>
      <c r="X17" s="40">
        <v>564.378484148506</v>
      </c>
      <c r="Y17" s="41">
        <v>635.95341392929299</v>
      </c>
      <c r="Z17" s="42">
        <f t="shared" si="0"/>
        <v>606.87751816173216</v>
      </c>
      <c r="AA17" s="43">
        <f t="shared" si="1"/>
        <v>1165.6562178338199</v>
      </c>
      <c r="AB17" s="44">
        <f t="shared" si="2"/>
        <v>446.53549520776897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datos'!O104:O127)</f>
        <v>477.642334140576</v>
      </c>
      <c r="C18" s="34">
        <v>513.42315740881497</v>
      </c>
      <c r="D18" s="34">
        <v>450.32969362926599</v>
      </c>
      <c r="E18" s="34">
        <v>573.53075398728595</v>
      </c>
      <c r="F18" s="34">
        <v>630.00549775830905</v>
      </c>
      <c r="G18" s="34">
        <v>686.33527094921396</v>
      </c>
      <c r="H18" s="34">
        <v>686.08815680079897</v>
      </c>
      <c r="I18" s="34">
        <v>488.40542637312598</v>
      </c>
      <c r="J18" s="34">
        <v>628.40429426558899</v>
      </c>
      <c r="K18" s="34">
        <v>946.41775917353505</v>
      </c>
      <c r="L18" s="34">
        <v>535.45124238944197</v>
      </c>
      <c r="M18" s="34">
        <v>515.41083460445498</v>
      </c>
      <c r="N18" s="34">
        <v>559.178781066375</v>
      </c>
      <c r="O18" s="34">
        <v>511.86294875628602</v>
      </c>
      <c r="P18" s="34">
        <v>527.07088935996103</v>
      </c>
      <c r="Q18" s="34">
        <v>504.79191137693499</v>
      </c>
      <c r="R18" s="34">
        <v>506.09824974816797</v>
      </c>
      <c r="S18" s="34">
        <v>524.26537655357799</v>
      </c>
      <c r="T18" s="34">
        <v>602.24431873015806</v>
      </c>
      <c r="U18" s="34">
        <v>674.41562037607298</v>
      </c>
      <c r="V18" s="34">
        <v>668.21394843452003</v>
      </c>
      <c r="W18" s="34">
        <v>738.89764122869099</v>
      </c>
      <c r="X18" s="34">
        <v>688.095873373627</v>
      </c>
      <c r="Y18" s="35">
        <v>569.95996599375906</v>
      </c>
      <c r="Z18" s="42">
        <f t="shared" si="0"/>
        <v>591.93916443660589</v>
      </c>
      <c r="AA18" s="43">
        <f t="shared" si="1"/>
        <v>946.41775917353505</v>
      </c>
      <c r="AB18" s="44">
        <f t="shared" si="2"/>
        <v>450.32969362926599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datos'!O128:O151)</f>
        <v>603.12421915482105</v>
      </c>
      <c r="C19" s="40">
        <v>498.91270164202501</v>
      </c>
      <c r="D19" s="40">
        <v>521.51047748843803</v>
      </c>
      <c r="E19" s="40">
        <v>512.236024704172</v>
      </c>
      <c r="F19" s="40">
        <v>516.27825335989803</v>
      </c>
      <c r="G19" s="40">
        <v>512.67494431996204</v>
      </c>
      <c r="H19" s="40">
        <v>546.71520454097697</v>
      </c>
      <c r="I19" s="40">
        <v>564.44341173059695</v>
      </c>
      <c r="J19" s="40">
        <v>597.20012121500997</v>
      </c>
      <c r="K19" s="40">
        <v>566.65633152583496</v>
      </c>
      <c r="L19" s="40">
        <v>673.30864518018302</v>
      </c>
      <c r="M19" s="40">
        <v>619.98867193225601</v>
      </c>
      <c r="N19" s="40">
        <v>596.664783567261</v>
      </c>
      <c r="O19" s="40">
        <v>566.55327187172304</v>
      </c>
      <c r="P19" s="40">
        <v>567.30904266854395</v>
      </c>
      <c r="Q19" s="40">
        <v>552.99898067363904</v>
      </c>
      <c r="R19" s="40">
        <v>545.72182398606401</v>
      </c>
      <c r="S19" s="40">
        <v>552.266112022176</v>
      </c>
      <c r="T19" s="40">
        <v>580.18004835986596</v>
      </c>
      <c r="U19" s="40">
        <v>614.34237701563995</v>
      </c>
      <c r="V19" s="40">
        <v>641.35637355147799</v>
      </c>
      <c r="W19" s="40">
        <v>598.67158405427494</v>
      </c>
      <c r="X19" s="40">
        <v>573.97642973595703</v>
      </c>
      <c r="Y19" s="41">
        <v>559.37150261956504</v>
      </c>
      <c r="Z19" s="42">
        <f t="shared" si="0"/>
        <v>570.10255570501511</v>
      </c>
      <c r="AA19" s="43">
        <f t="shared" si="1"/>
        <v>673.30864518018302</v>
      </c>
      <c r="AB19" s="44">
        <f t="shared" si="2"/>
        <v>498.91270164202501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datos'!O152:O175)</f>
        <v>521.28053994904099</v>
      </c>
      <c r="C20" s="40">
        <v>522.23659000702003</v>
      </c>
      <c r="D20" s="40">
        <v>509.58132252497302</v>
      </c>
      <c r="E20" s="40">
        <v>498.88407396032801</v>
      </c>
      <c r="F20" s="40">
        <v>485.13419844088401</v>
      </c>
      <c r="G20" s="40">
        <v>491.29109668826197</v>
      </c>
      <c r="H20" s="40">
        <v>509.63754729182801</v>
      </c>
      <c r="I20" s="40">
        <v>571.04117627612004</v>
      </c>
      <c r="J20" s="40">
        <v>775.06493819985099</v>
      </c>
      <c r="K20" s="40">
        <v>749.089095913101</v>
      </c>
      <c r="L20" s="40">
        <v>665.83876693941897</v>
      </c>
      <c r="M20" s="40">
        <v>652.756947000075</v>
      </c>
      <c r="N20" s="40">
        <v>661.890093547481</v>
      </c>
      <c r="O20" s="40">
        <v>626.44421415510499</v>
      </c>
      <c r="P20" s="40">
        <v>617.58406118036896</v>
      </c>
      <c r="Q20" s="40">
        <v>602.14034299023206</v>
      </c>
      <c r="R20" s="40">
        <v>616.28230323820799</v>
      </c>
      <c r="S20" s="40">
        <v>655.02334330472399</v>
      </c>
      <c r="T20" s="40">
        <v>676.44062806864702</v>
      </c>
      <c r="U20" s="40">
        <v>687.67893981738098</v>
      </c>
      <c r="V20" s="40">
        <v>724.71159435090101</v>
      </c>
      <c r="W20" s="40">
        <v>707.29542889178697</v>
      </c>
      <c r="X20" s="40">
        <v>643.142855400146</v>
      </c>
      <c r="Y20" s="41">
        <v>624.884120013303</v>
      </c>
      <c r="Z20" s="42">
        <f t="shared" si="0"/>
        <v>616.4730924228827</v>
      </c>
      <c r="AA20" s="43">
        <f t="shared" si="1"/>
        <v>775.06493819985099</v>
      </c>
      <c r="AB20" s="44">
        <f t="shared" si="2"/>
        <v>485.13419844088401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datos'!O176:O199)</f>
        <v>592.02423636405103</v>
      </c>
      <c r="C21" s="40">
        <v>556.85329722670099</v>
      </c>
      <c r="D21" s="40">
        <v>530.795350748842</v>
      </c>
      <c r="E21" s="40">
        <v>527.20166060995598</v>
      </c>
      <c r="F21" s="40">
        <v>527.58710371633504</v>
      </c>
      <c r="G21" s="40">
        <v>529.91739700653397</v>
      </c>
      <c r="H21" s="40">
        <v>547.62464873315196</v>
      </c>
      <c r="I21" s="40">
        <v>582.39205206929</v>
      </c>
      <c r="J21" s="40">
        <v>633.828209350777</v>
      </c>
      <c r="K21" s="40">
        <v>630.28513295313303</v>
      </c>
      <c r="L21" s="40">
        <v>658.26869181271104</v>
      </c>
      <c r="M21" s="40">
        <v>639.66069870915499</v>
      </c>
      <c r="N21" s="40">
        <v>601.32731683001498</v>
      </c>
      <c r="O21" s="40">
        <v>585.02098933495995</v>
      </c>
      <c r="P21" s="40">
        <v>574.81991574949996</v>
      </c>
      <c r="Q21" s="40">
        <v>601.77012981051598</v>
      </c>
      <c r="R21" s="40">
        <v>589.28262054321794</v>
      </c>
      <c r="S21" s="40">
        <v>617.919921142048</v>
      </c>
      <c r="T21" s="40">
        <v>672.155980204304</v>
      </c>
      <c r="U21" s="40">
        <v>687.98708818317596</v>
      </c>
      <c r="V21" s="40">
        <v>654.79432185114194</v>
      </c>
      <c r="W21" s="40">
        <v>704.66740771192997</v>
      </c>
      <c r="X21" s="40">
        <v>672.78487311584104</v>
      </c>
      <c r="Y21" s="41">
        <v>626.32214572034604</v>
      </c>
      <c r="Z21" s="42">
        <f t="shared" si="0"/>
        <v>606.05379956240142</v>
      </c>
      <c r="AA21" s="43">
        <f t="shared" si="1"/>
        <v>704.66740771192997</v>
      </c>
      <c r="AB21" s="44">
        <f t="shared" si="2"/>
        <v>527.20166060995598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datos'!O200:O223)</f>
        <v>610.06356919836298</v>
      </c>
      <c r="C22" s="34">
        <v>608.86212265286997</v>
      </c>
      <c r="D22" s="34">
        <v>609.79343839386297</v>
      </c>
      <c r="E22" s="34">
        <v>603.23769928507102</v>
      </c>
      <c r="F22" s="34">
        <v>579.60360136119903</v>
      </c>
      <c r="G22" s="34">
        <v>577.69138673451403</v>
      </c>
      <c r="H22" s="34">
        <v>581.685864417169</v>
      </c>
      <c r="I22" s="34">
        <v>637.29696828673298</v>
      </c>
      <c r="J22" s="34">
        <v>646.93304594620497</v>
      </c>
      <c r="K22" s="34">
        <v>678.82623003988601</v>
      </c>
      <c r="L22" s="34">
        <v>735.10447340373503</v>
      </c>
      <c r="M22" s="34">
        <v>690.51972192761502</v>
      </c>
      <c r="N22" s="34">
        <v>647.47124636212402</v>
      </c>
      <c r="O22" s="34">
        <v>608.85445043417496</v>
      </c>
      <c r="P22" s="34">
        <v>652.49162564610003</v>
      </c>
      <c r="Q22" s="34">
        <v>611.69145369042496</v>
      </c>
      <c r="R22" s="34">
        <v>626.58448979542402</v>
      </c>
      <c r="S22" s="34">
        <v>678.95597069334099</v>
      </c>
      <c r="T22" s="34">
        <v>719.661671299413</v>
      </c>
      <c r="U22" s="34">
        <v>742.93689260552105</v>
      </c>
      <c r="V22" s="34">
        <v>723.73550491573303</v>
      </c>
      <c r="W22" s="34">
        <v>672.24655818919598</v>
      </c>
      <c r="X22" s="34">
        <v>784.02528806052896</v>
      </c>
      <c r="Y22" s="35">
        <v>702.17015778206996</v>
      </c>
      <c r="Z22" s="42">
        <f t="shared" si="0"/>
        <v>655.43514296338651</v>
      </c>
      <c r="AA22" s="43">
        <f t="shared" si="1"/>
        <v>784.02528806052896</v>
      </c>
      <c r="AB22" s="44">
        <f t="shared" si="2"/>
        <v>577.69138673451403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538.049643461301</v>
      </c>
      <c r="C23" s="47">
        <f t="shared" si="3"/>
        <v>508.52503741080972</v>
      </c>
      <c r="D23" s="47">
        <f t="shared" si="3"/>
        <v>506.62853620052351</v>
      </c>
      <c r="E23" s="47">
        <f t="shared" si="3"/>
        <v>504.03993215751154</v>
      </c>
      <c r="F23" s="47">
        <f t="shared" si="3"/>
        <v>517.27121404214608</v>
      </c>
      <c r="G23" s="47">
        <f t="shared" si="3"/>
        <v>527.91193247799902</v>
      </c>
      <c r="H23" s="47">
        <f t="shared" si="3"/>
        <v>552.38497415658514</v>
      </c>
      <c r="I23" s="47">
        <f t="shared" si="3"/>
        <v>555.21585745065875</v>
      </c>
      <c r="J23" s="47">
        <f t="shared" si="3"/>
        <v>688.72005862195169</v>
      </c>
      <c r="K23" s="47">
        <f t="shared" si="3"/>
        <v>726.18065246490346</v>
      </c>
      <c r="L23" s="47">
        <f t="shared" si="3"/>
        <v>630.06873312632558</v>
      </c>
      <c r="M23" s="47">
        <f t="shared" si="3"/>
        <v>571.55535488624059</v>
      </c>
      <c r="N23" s="47">
        <f t="shared" si="3"/>
        <v>545.22446572936758</v>
      </c>
      <c r="O23" s="47">
        <f t="shared" si="3"/>
        <v>525.89971181658348</v>
      </c>
      <c r="P23" s="47">
        <f t="shared" si="3"/>
        <v>532.13704748782504</v>
      </c>
      <c r="Q23" s="47">
        <f t="shared" si="3"/>
        <v>515.45696970393806</v>
      </c>
      <c r="R23" s="47">
        <f t="shared" si="3"/>
        <v>521.91948435770735</v>
      </c>
      <c r="S23" s="47">
        <f t="shared" si="3"/>
        <v>542.68115704050877</v>
      </c>
      <c r="T23" s="47">
        <f t="shared" si="3"/>
        <v>607.68327289079809</v>
      </c>
      <c r="U23" s="47">
        <f t="shared" si="3"/>
        <v>645.94045424296587</v>
      </c>
      <c r="V23" s="47">
        <f t="shared" si="3"/>
        <v>635.34069247706179</v>
      </c>
      <c r="W23" s="47">
        <f t="shared" si="3"/>
        <v>624.59882289920961</v>
      </c>
      <c r="X23" s="47">
        <f t="shared" si="3"/>
        <v>627.48303002172588</v>
      </c>
      <c r="Y23" s="48">
        <f t="shared" si="3"/>
        <v>601.6795263787966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635.07935355169604</v>
      </c>
      <c r="C24" s="43">
        <f t="shared" si="4"/>
        <v>608.86212265286997</v>
      </c>
      <c r="D24" s="43">
        <f t="shared" si="4"/>
        <v>609.79343839386297</v>
      </c>
      <c r="E24" s="43">
        <f t="shared" si="4"/>
        <v>603.23769928507102</v>
      </c>
      <c r="F24" s="43">
        <f t="shared" si="4"/>
        <v>630.00549775830905</v>
      </c>
      <c r="G24" s="43">
        <f t="shared" si="4"/>
        <v>686.33527094921396</v>
      </c>
      <c r="H24" s="43">
        <f t="shared" si="4"/>
        <v>710.55039630082399</v>
      </c>
      <c r="I24" s="43">
        <f t="shared" si="4"/>
        <v>675.32403397170697</v>
      </c>
      <c r="J24" s="43">
        <f t="shared" si="4"/>
        <v>1165.6562178338199</v>
      </c>
      <c r="K24" s="43">
        <f t="shared" si="4"/>
        <v>1115.8315700104599</v>
      </c>
      <c r="L24" s="43">
        <f t="shared" si="4"/>
        <v>735.10447340373503</v>
      </c>
      <c r="M24" s="43">
        <f t="shared" si="4"/>
        <v>690.51972192761502</v>
      </c>
      <c r="N24" s="43">
        <f t="shared" si="4"/>
        <v>661.890093547481</v>
      </c>
      <c r="O24" s="43">
        <f t="shared" si="4"/>
        <v>626.44421415510499</v>
      </c>
      <c r="P24" s="43">
        <f t="shared" si="4"/>
        <v>652.49162564610003</v>
      </c>
      <c r="Q24" s="43">
        <f t="shared" si="4"/>
        <v>611.69145369042496</v>
      </c>
      <c r="R24" s="43">
        <f t="shared" si="4"/>
        <v>626.58448979542402</v>
      </c>
      <c r="S24" s="43">
        <f t="shared" si="4"/>
        <v>678.95597069334099</v>
      </c>
      <c r="T24" s="43">
        <f t="shared" si="4"/>
        <v>719.661671299413</v>
      </c>
      <c r="U24" s="43">
        <f t="shared" si="4"/>
        <v>742.93689260552105</v>
      </c>
      <c r="V24" s="43">
        <f t="shared" si="4"/>
        <v>724.71159435090101</v>
      </c>
      <c r="W24" s="43">
        <f t="shared" si="4"/>
        <v>738.89764122869099</v>
      </c>
      <c r="X24" s="43">
        <f t="shared" si="4"/>
        <v>784.02528806052896</v>
      </c>
      <c r="Y24" s="44">
        <f t="shared" si="4"/>
        <v>702.17015778206996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440.89492582749199</v>
      </c>
      <c r="C25" s="54">
        <f t="shared" si="5"/>
        <v>395.46371105893201</v>
      </c>
      <c r="D25" s="54">
        <f t="shared" si="5"/>
        <v>396.69378528612202</v>
      </c>
      <c r="E25" s="54">
        <f t="shared" si="5"/>
        <v>385.56334264202502</v>
      </c>
      <c r="F25" s="54">
        <f t="shared" si="5"/>
        <v>414.072734759029</v>
      </c>
      <c r="G25" s="54">
        <f t="shared" si="5"/>
        <v>407.77269810316199</v>
      </c>
      <c r="H25" s="54">
        <f t="shared" si="5"/>
        <v>419.917476765174</v>
      </c>
      <c r="I25" s="54">
        <f t="shared" si="5"/>
        <v>388.34789998540498</v>
      </c>
      <c r="J25" s="54">
        <f t="shared" si="5"/>
        <v>542.17577030952305</v>
      </c>
      <c r="K25" s="54">
        <f t="shared" si="5"/>
        <v>566.65633152583496</v>
      </c>
      <c r="L25" s="54">
        <f t="shared" si="5"/>
        <v>535.45124238944197</v>
      </c>
      <c r="M25" s="54">
        <f t="shared" si="5"/>
        <v>463.40384134991501</v>
      </c>
      <c r="N25" s="54">
        <f t="shared" si="5"/>
        <v>432.57194267213401</v>
      </c>
      <c r="O25" s="54">
        <f t="shared" si="5"/>
        <v>409.10674807027902</v>
      </c>
      <c r="P25" s="54">
        <f t="shared" si="5"/>
        <v>433.39538930848897</v>
      </c>
      <c r="Q25" s="54">
        <f t="shared" si="5"/>
        <v>438.39859198344601</v>
      </c>
      <c r="R25" s="54">
        <f t="shared" si="5"/>
        <v>415.15096776249402</v>
      </c>
      <c r="S25" s="54">
        <f t="shared" si="5"/>
        <v>437.18958772998502</v>
      </c>
      <c r="T25" s="54">
        <f t="shared" si="5"/>
        <v>509.08320086343201</v>
      </c>
      <c r="U25" s="54">
        <f t="shared" si="5"/>
        <v>559.64346559569299</v>
      </c>
      <c r="V25" s="54">
        <f t="shared" si="5"/>
        <v>497.48898977583099</v>
      </c>
      <c r="W25" s="54">
        <f t="shared" si="5"/>
        <v>442.40360465296499</v>
      </c>
      <c r="X25" s="54">
        <f t="shared" si="5"/>
        <v>498.28483932703</v>
      </c>
      <c r="Y25" s="55">
        <f t="shared" si="5"/>
        <v>482.56446322096502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3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CB46-FCA0-49C4-8BCC-701910BA0186}">
  <sheetPr>
    <pageSetUpPr fitToPage="1"/>
  </sheetPr>
  <dimension ref="A1:AD27"/>
  <sheetViews>
    <sheetView tabSelected="1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7" width="6" bestFit="1" customWidth="1"/>
    <col min="8" max="9" width="6.6640625" customWidth="1"/>
    <col min="10" max="11" width="7.109375" bestFit="1" customWidth="1"/>
    <col min="12" max="20" width="6.6640625" customWidth="1"/>
    <col min="21" max="21" width="7.109375" customWidth="1"/>
    <col min="22" max="26" width="6.6640625" customWidth="1"/>
    <col min="27" max="27" width="7.109375" bestFit="1" customWidth="1"/>
    <col min="28" max="28" width="6" bestFit="1" customWidth="1"/>
  </cols>
  <sheetData>
    <row r="1" spans="1:30" x14ac:dyDescent="0.3">
      <c r="A1" s="63" t="s">
        <v>94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38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J12">
        <v>12</v>
      </c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t="s">
        <v>95</v>
      </c>
      <c r="C14" s="34" t="s">
        <v>95</v>
      </c>
      <c r="D14" s="34" t="s">
        <v>95</v>
      </c>
      <c r="E14" s="34" t="s">
        <v>95</v>
      </c>
      <c r="F14" s="34" t="s">
        <v>95</v>
      </c>
      <c r="G14" s="34" cm="1">
        <f t="array" ref="G14:Y14">TRANSPOSE('Tabla de datos'!Q13:Q31)</f>
        <v>414.29169835377502</v>
      </c>
      <c r="H14" s="34">
        <v>403.24729143574098</v>
      </c>
      <c r="I14" s="34">
        <v>411.75194585915398</v>
      </c>
      <c r="J14" s="34">
        <v>418.75092736367202</v>
      </c>
      <c r="K14" s="34">
        <v>442.55019269709902</v>
      </c>
      <c r="L14" s="34">
        <v>468.39549275530698</v>
      </c>
      <c r="M14" s="34">
        <v>488.15825496934798</v>
      </c>
      <c r="N14" s="34">
        <v>492.55104390130401</v>
      </c>
      <c r="O14" s="34">
        <v>492.717800147194</v>
      </c>
      <c r="P14" s="34">
        <v>497.22713237134201</v>
      </c>
      <c r="Q14" s="34">
        <v>503.851921448388</v>
      </c>
      <c r="R14" s="34">
        <v>493.263501015717</v>
      </c>
      <c r="S14" s="34">
        <v>478.93427278791501</v>
      </c>
      <c r="T14" s="34">
        <v>481.10402203915299</v>
      </c>
      <c r="U14" s="34">
        <v>487.34903629079599</v>
      </c>
      <c r="V14" s="34">
        <v>500.09873218092298</v>
      </c>
      <c r="W14" s="34">
        <v>520.20216380716704</v>
      </c>
      <c r="X14" s="34">
        <v>550.64018852631</v>
      </c>
      <c r="Y14" s="35">
        <v>572.69662922565794</v>
      </c>
      <c r="Z14" s="36">
        <f t="shared" ref="Z14:Z22" si="0">AVERAGE(B14:Y14)</f>
        <v>479.88327616715594</v>
      </c>
      <c r="AA14" s="37">
        <f t="shared" ref="AA14:AA22" si="1">MAX(B14:Y14)</f>
        <v>572.69662922565794</v>
      </c>
      <c r="AB14" s="38">
        <f t="shared" ref="AB14:AB22" si="2">MIN(B14:Y14 )</f>
        <v>403.24729143574098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datos'!Q32:Q55)</f>
        <v>594.89799756360105</v>
      </c>
      <c r="C15" s="40">
        <v>606.81617381113404</v>
      </c>
      <c r="D15" s="40">
        <v>596.01626637992001</v>
      </c>
      <c r="E15" s="40">
        <v>586.01637382759202</v>
      </c>
      <c r="F15" s="40">
        <v>581.68990092028798</v>
      </c>
      <c r="G15" s="40">
        <v>573.96411983282701</v>
      </c>
      <c r="H15" s="40">
        <v>550.66775698378501</v>
      </c>
      <c r="I15" s="40">
        <v>545.17756881546597</v>
      </c>
      <c r="J15" s="40">
        <v>544.01658749805404</v>
      </c>
      <c r="K15" s="40">
        <v>552.53797480141895</v>
      </c>
      <c r="L15" s="40">
        <v>555.778256209745</v>
      </c>
      <c r="M15" s="40">
        <v>559.859490081785</v>
      </c>
      <c r="N15" s="40">
        <v>558.52007242435002</v>
      </c>
      <c r="O15" s="40">
        <v>561.63190142489896</v>
      </c>
      <c r="P15" s="40">
        <v>558.872550755254</v>
      </c>
      <c r="Q15" s="40">
        <v>541.93784564693306</v>
      </c>
      <c r="R15" s="40">
        <v>521.85911970999405</v>
      </c>
      <c r="S15" s="40">
        <v>500.80477669463602</v>
      </c>
      <c r="T15" s="40">
        <v>497.62150731441</v>
      </c>
      <c r="U15" s="40">
        <v>499.29240489822399</v>
      </c>
      <c r="V15" s="40">
        <v>505.46668014839202</v>
      </c>
      <c r="W15" s="40">
        <v>509.45214011131202</v>
      </c>
      <c r="X15" s="40">
        <v>510.356417006941</v>
      </c>
      <c r="Y15" s="41">
        <v>515.87715091163</v>
      </c>
      <c r="Z15" s="42">
        <f t="shared" si="0"/>
        <v>547.0471264071914</v>
      </c>
      <c r="AA15" s="43">
        <f t="shared" si="1"/>
        <v>606.81617381113404</v>
      </c>
      <c r="AB15" s="44">
        <f t="shared" si="2"/>
        <v>497.62150731441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datos'!Q56:Q79)</f>
        <v>512.84380470045596</v>
      </c>
      <c r="C16" s="40">
        <v>506.62169259417101</v>
      </c>
      <c r="D16" s="40">
        <v>493.87998382723799</v>
      </c>
      <c r="E16" s="40">
        <v>473.53679536677498</v>
      </c>
      <c r="F16" s="40">
        <v>457.812325502227</v>
      </c>
      <c r="G16" s="40">
        <v>443.75470240453302</v>
      </c>
      <c r="H16" s="40">
        <v>438.48410286867698</v>
      </c>
      <c r="I16" s="40">
        <v>442.64048440517399</v>
      </c>
      <c r="J16" s="40">
        <v>460.45692210978598</v>
      </c>
      <c r="K16" s="40">
        <v>486.880988008879</v>
      </c>
      <c r="L16" s="40">
        <v>504.94851910966298</v>
      </c>
      <c r="M16" s="40">
        <v>513.261754539403</v>
      </c>
      <c r="N16" s="40">
        <v>513.64775588557495</v>
      </c>
      <c r="O16" s="40">
        <v>510.08849053393101</v>
      </c>
      <c r="P16" s="40">
        <v>507.24790881746901</v>
      </c>
      <c r="Q16" s="40">
        <v>497.70092050343999</v>
      </c>
      <c r="R16" s="40">
        <v>476.66648804070297</v>
      </c>
      <c r="S16" s="40">
        <v>452.82501119061197</v>
      </c>
      <c r="T16" s="40">
        <v>444.27571189759198</v>
      </c>
      <c r="U16" s="40">
        <v>458.17171741826098</v>
      </c>
      <c r="V16" s="40">
        <v>466.28634830622298</v>
      </c>
      <c r="W16" s="40">
        <v>468.59040432614597</v>
      </c>
      <c r="X16" s="40">
        <v>479.81126750288502</v>
      </c>
      <c r="Y16" s="41">
        <v>499.39284511946101</v>
      </c>
      <c r="Z16" s="42">
        <f t="shared" si="0"/>
        <v>479.57612270746995</v>
      </c>
      <c r="AA16" s="43">
        <f t="shared" si="1"/>
        <v>513.64775588557495</v>
      </c>
      <c r="AB16" s="44">
        <f t="shared" si="2"/>
        <v>438.48410286867698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datos'!Q80:Q103)</f>
        <v>507.01818598568502</v>
      </c>
      <c r="C17" s="40">
        <v>514.60392045428102</v>
      </c>
      <c r="D17" s="40">
        <v>522.66858172384002</v>
      </c>
      <c r="E17" s="40">
        <v>516.49477883041902</v>
      </c>
      <c r="F17" s="40">
        <v>523.89300198389401</v>
      </c>
      <c r="G17" s="40">
        <v>541.71147225390803</v>
      </c>
      <c r="H17" s="40">
        <v>565.13498495121098</v>
      </c>
      <c r="I17" s="40">
        <v>575.03896045601095</v>
      </c>
      <c r="J17" s="40">
        <v>661.226775848702</v>
      </c>
      <c r="K17" s="40">
        <v>738.47128916516601</v>
      </c>
      <c r="L17" s="40">
        <v>749.44320602186099</v>
      </c>
      <c r="M17" s="40">
        <v>742.83499237251795</v>
      </c>
      <c r="N17" s="40">
        <v>729.85258205786999</v>
      </c>
      <c r="O17" s="40">
        <v>715.26629156226204</v>
      </c>
      <c r="P17" s="40">
        <v>685.13746011929697</v>
      </c>
      <c r="Q17" s="40">
        <v>656.53889277380495</v>
      </c>
      <c r="R17" s="40">
        <v>570.27246576717198</v>
      </c>
      <c r="S17" s="40">
        <v>490.91605974418098</v>
      </c>
      <c r="T17" s="40">
        <v>477.456383034108</v>
      </c>
      <c r="U17" s="40">
        <v>503.199696976268</v>
      </c>
      <c r="V17" s="40">
        <v>534.25690982285096</v>
      </c>
      <c r="W17" s="40">
        <v>553.52011899126501</v>
      </c>
      <c r="X17" s="40">
        <v>565.37746141519096</v>
      </c>
      <c r="Y17" s="41">
        <v>589.05470125538102</v>
      </c>
      <c r="Z17" s="42">
        <f t="shared" si="0"/>
        <v>592.89121556529767</v>
      </c>
      <c r="AA17" s="43">
        <f t="shared" si="1"/>
        <v>749.44320602186099</v>
      </c>
      <c r="AB17" s="44">
        <f t="shared" si="2"/>
        <v>477.456383034108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datos'!Q104:Q127)</f>
        <v>589.31939280035897</v>
      </c>
      <c r="C18" s="34">
        <v>593.37474724814399</v>
      </c>
      <c r="D18" s="34">
        <v>580.45365742769195</v>
      </c>
      <c r="E18" s="34">
        <v>567.362218587298</v>
      </c>
      <c r="F18" s="34">
        <v>558.453756399697</v>
      </c>
      <c r="G18" s="34">
        <v>566.44982574390804</v>
      </c>
      <c r="H18" s="34">
        <v>581.66353482544503</v>
      </c>
      <c r="I18" s="34">
        <v>563.22003638092394</v>
      </c>
      <c r="J18" s="34">
        <v>582.06528139654995</v>
      </c>
      <c r="K18" s="34">
        <v>636.18960661714004</v>
      </c>
      <c r="L18" s="34">
        <v>646.82980021216201</v>
      </c>
      <c r="M18" s="34">
        <v>639.56481028930898</v>
      </c>
      <c r="N18" s="34">
        <v>630.711470702817</v>
      </c>
      <c r="O18" s="34">
        <v>608.902430428701</v>
      </c>
      <c r="P18" s="34">
        <v>589.02527199859605</v>
      </c>
      <c r="Q18" s="34">
        <v>591.07358262407195</v>
      </c>
      <c r="R18" s="34">
        <v>575.78532705939494</v>
      </c>
      <c r="S18" s="34">
        <v>523.01627923189994</v>
      </c>
      <c r="T18" s="34">
        <v>531.36541377448998</v>
      </c>
      <c r="U18" s="34">
        <v>551.24101199594202</v>
      </c>
      <c r="V18" s="34">
        <v>564.87040791695995</v>
      </c>
      <c r="W18" s="34">
        <v>593.24974447601096</v>
      </c>
      <c r="X18" s="34">
        <v>613.37786747771895</v>
      </c>
      <c r="Y18" s="35">
        <v>621.52387430482202</v>
      </c>
      <c r="Z18" s="42">
        <f t="shared" si="0"/>
        <v>587.46205624666891</v>
      </c>
      <c r="AA18" s="43">
        <f t="shared" si="1"/>
        <v>646.82980021216201</v>
      </c>
      <c r="AB18" s="44">
        <f t="shared" si="2"/>
        <v>523.01627923189994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datos'!Q128:Q151)</f>
        <v>633.65212048065302</v>
      </c>
      <c r="C19" s="40">
        <v>630.48303611670894</v>
      </c>
      <c r="D19" s="40">
        <v>620.39130596149403</v>
      </c>
      <c r="E19" s="40">
        <v>600.11885650250701</v>
      </c>
      <c r="F19" s="40">
        <v>581.12689461817899</v>
      </c>
      <c r="G19" s="40">
        <v>552.84905750458802</v>
      </c>
      <c r="H19" s="40">
        <v>535.17647390050604</v>
      </c>
      <c r="I19" s="40">
        <v>534.486904617611</v>
      </c>
      <c r="J19" s="40">
        <v>533.74639237513497</v>
      </c>
      <c r="K19" s="40">
        <v>542.21434611061102</v>
      </c>
      <c r="L19" s="40">
        <v>561.18911707207894</v>
      </c>
      <c r="M19" s="40">
        <v>574.65819797559004</v>
      </c>
      <c r="N19" s="40">
        <v>584.70651425151004</v>
      </c>
      <c r="O19" s="40">
        <v>591.44130519548003</v>
      </c>
      <c r="P19" s="40">
        <v>594.01553496142606</v>
      </c>
      <c r="Q19" s="40">
        <v>592.58498107930598</v>
      </c>
      <c r="R19" s="40">
        <v>586.15019392568797</v>
      </c>
      <c r="S19" s="40">
        <v>584.35141648773094</v>
      </c>
      <c r="T19" s="40">
        <v>572.71034188519104</v>
      </c>
      <c r="U19" s="40">
        <v>572.00455502061402</v>
      </c>
      <c r="V19" s="40">
        <v>577.59100376864103</v>
      </c>
      <c r="W19" s="40">
        <v>581.60579279145998</v>
      </c>
      <c r="X19" s="40">
        <v>582.43921617488695</v>
      </c>
      <c r="Y19" s="41">
        <v>583.235781418128</v>
      </c>
      <c r="Z19" s="42">
        <f t="shared" si="0"/>
        <v>579.28872250815527</v>
      </c>
      <c r="AA19" s="43">
        <f t="shared" si="1"/>
        <v>633.65212048065302</v>
      </c>
      <c r="AB19" s="44">
        <f t="shared" si="2"/>
        <v>533.74639237513497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datos'!Q152:Q175)</f>
        <v>580.18062091349998</v>
      </c>
      <c r="C20" s="40">
        <v>576.42693066160496</v>
      </c>
      <c r="D20" s="40">
        <v>567.60208993224398</v>
      </c>
      <c r="E20" s="40">
        <v>553.16980205032996</v>
      </c>
      <c r="F20" s="40">
        <v>533.64203016150498</v>
      </c>
      <c r="G20" s="40">
        <v>520.21946924075405</v>
      </c>
      <c r="H20" s="40">
        <v>512.17710893523804</v>
      </c>
      <c r="I20" s="40">
        <v>513.63581814230702</v>
      </c>
      <c r="J20" s="40">
        <v>545.35886792365795</v>
      </c>
      <c r="K20" s="40">
        <v>573.71543116191799</v>
      </c>
      <c r="L20" s="40">
        <v>593.24761171372404</v>
      </c>
      <c r="M20" s="40">
        <v>612.48172084369196</v>
      </c>
      <c r="N20" s="40">
        <v>634.576207732017</v>
      </c>
      <c r="O20" s="40">
        <v>651.47034741537198</v>
      </c>
      <c r="P20" s="40">
        <v>664.96366165144002</v>
      </c>
      <c r="Q20" s="40">
        <v>668.85105749070397</v>
      </c>
      <c r="R20" s="40">
        <v>649.00322812049899</v>
      </c>
      <c r="S20" s="40">
        <v>637.24500904445199</v>
      </c>
      <c r="T20" s="40">
        <v>638.57024168560497</v>
      </c>
      <c r="U20" s="40">
        <v>642.935490787768</v>
      </c>
      <c r="V20" s="40">
        <v>650.788178388196</v>
      </c>
      <c r="W20" s="40">
        <v>660.89458023028101</v>
      </c>
      <c r="X20" s="40">
        <v>664.08942950775304</v>
      </c>
      <c r="Y20" s="41">
        <v>666.93240163563701</v>
      </c>
      <c r="Z20" s="42">
        <f t="shared" si="0"/>
        <v>604.67405564042485</v>
      </c>
      <c r="AA20" s="43">
        <f t="shared" si="1"/>
        <v>668.85105749070397</v>
      </c>
      <c r="AB20" s="44">
        <f t="shared" si="2"/>
        <v>512.17710893523804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datos'!Q176:Q199)</f>
        <v>663.900143276368</v>
      </c>
      <c r="C21" s="40">
        <v>651.62888751661501</v>
      </c>
      <c r="D21" s="40">
        <v>633.42322785163901</v>
      </c>
      <c r="E21" s="40">
        <v>613.36356795071094</v>
      </c>
      <c r="F21" s="40">
        <v>588.72300662139003</v>
      </c>
      <c r="G21" s="40">
        <v>566.55075263573406</v>
      </c>
      <c r="H21" s="40">
        <v>554.610976802359</v>
      </c>
      <c r="I21" s="40">
        <v>549.29946830935796</v>
      </c>
      <c r="J21" s="40">
        <v>554.52496493269803</v>
      </c>
      <c r="K21" s="40">
        <v>563.70394439850202</v>
      </c>
      <c r="L21" s="40">
        <v>579.638112031486</v>
      </c>
      <c r="M21" s="40">
        <v>593.69549179388605</v>
      </c>
      <c r="N21" s="40">
        <v>602.913018433096</v>
      </c>
      <c r="O21" s="40">
        <v>609.80096747414905</v>
      </c>
      <c r="P21" s="40">
        <v>613.20037585119303</v>
      </c>
      <c r="Q21" s="40">
        <v>615.62263556884602</v>
      </c>
      <c r="R21" s="40">
        <v>610.05443696790098</v>
      </c>
      <c r="S21" s="40">
        <v>608.50878549151503</v>
      </c>
      <c r="T21" s="40">
        <v>610.24469654046504</v>
      </c>
      <c r="U21" s="40">
        <v>616.28549522471701</v>
      </c>
      <c r="V21" s="40">
        <v>622.96887085235801</v>
      </c>
      <c r="W21" s="40">
        <v>637.92467314947896</v>
      </c>
      <c r="X21" s="40">
        <v>650.17029282027204</v>
      </c>
      <c r="Y21" s="41">
        <v>653.23929480900097</v>
      </c>
      <c r="Z21" s="42">
        <f t="shared" si="0"/>
        <v>606.83317030432238</v>
      </c>
      <c r="AA21" s="43">
        <f t="shared" si="1"/>
        <v>663.900143276368</v>
      </c>
      <c r="AB21" s="44">
        <f t="shared" si="2"/>
        <v>549.29946830935796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datos'!Q200:Q223)</f>
        <v>655.83691339089398</v>
      </c>
      <c r="C22" s="34">
        <v>654.70468857974697</v>
      </c>
      <c r="D22" s="34">
        <v>646.90937085344103</v>
      </c>
      <c r="E22" s="34">
        <v>636.31569724117799</v>
      </c>
      <c r="F22" s="34">
        <v>626.91685717993505</v>
      </c>
      <c r="G22" s="34">
        <v>611.04485455775796</v>
      </c>
      <c r="H22" s="34">
        <v>599.65747847042405</v>
      </c>
      <c r="I22" s="34">
        <v>601.029331291223</v>
      </c>
      <c r="J22" s="34">
        <v>605.63801588470301</v>
      </c>
      <c r="K22" s="34">
        <v>614.38352930808003</v>
      </c>
      <c r="L22" s="34">
        <v>630.04740868431395</v>
      </c>
      <c r="M22" s="34">
        <v>640.95766151463204</v>
      </c>
      <c r="N22" s="34">
        <v>649.44111713974803</v>
      </c>
      <c r="O22" s="34">
        <v>653.33650010220504</v>
      </c>
      <c r="P22" s="34">
        <v>662.18722025582201</v>
      </c>
      <c r="Q22" s="34">
        <v>658.98653093128303</v>
      </c>
      <c r="R22" s="34">
        <v>656.44296141243603</v>
      </c>
      <c r="S22" s="34">
        <v>656.459178994117</v>
      </c>
      <c r="T22" s="34">
        <v>654.52882873107706</v>
      </c>
      <c r="U22" s="34">
        <v>661.08097506581498</v>
      </c>
      <c r="V22" s="34">
        <v>670.61400738501698</v>
      </c>
      <c r="W22" s="34">
        <v>678.53802085439395</v>
      </c>
      <c r="X22" s="34">
        <v>694.97972865619795</v>
      </c>
      <c r="Y22" s="35">
        <v>706.28956666765305</v>
      </c>
      <c r="Z22" s="42">
        <f t="shared" si="0"/>
        <v>646.93026846467058</v>
      </c>
      <c r="AA22" s="43">
        <f t="shared" si="1"/>
        <v>706.28956666765305</v>
      </c>
      <c r="AB22" s="44">
        <f t="shared" si="2"/>
        <v>599.65747847042405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592.20614738893948</v>
      </c>
      <c r="C23" s="47">
        <f t="shared" si="3"/>
        <v>591.83250962280079</v>
      </c>
      <c r="D23" s="47">
        <f t="shared" si="3"/>
        <v>582.66806049468858</v>
      </c>
      <c r="E23" s="47">
        <f t="shared" si="3"/>
        <v>568.29726129460118</v>
      </c>
      <c r="F23" s="47">
        <f t="shared" si="3"/>
        <v>556.53222167338936</v>
      </c>
      <c r="G23" s="47">
        <f t="shared" si="3"/>
        <v>532.31510583642057</v>
      </c>
      <c r="H23" s="47">
        <f t="shared" si="3"/>
        <v>526.75774546370963</v>
      </c>
      <c r="I23" s="47">
        <f t="shared" si="3"/>
        <v>526.25339091969192</v>
      </c>
      <c r="J23" s="47">
        <f t="shared" si="3"/>
        <v>545.08719281477306</v>
      </c>
      <c r="K23" s="47">
        <f t="shared" si="3"/>
        <v>572.29414469653489</v>
      </c>
      <c r="L23" s="47">
        <f t="shared" si="3"/>
        <v>587.72416931226007</v>
      </c>
      <c r="M23" s="47">
        <f t="shared" si="3"/>
        <v>596.16359715335159</v>
      </c>
      <c r="N23" s="47">
        <f t="shared" si="3"/>
        <v>599.65775361425415</v>
      </c>
      <c r="O23" s="47">
        <f t="shared" si="3"/>
        <v>599.40622603157703</v>
      </c>
      <c r="P23" s="47">
        <f t="shared" si="3"/>
        <v>596.87523519798219</v>
      </c>
      <c r="Q23" s="47">
        <f t="shared" si="3"/>
        <v>591.90537422964189</v>
      </c>
      <c r="R23" s="47">
        <f t="shared" si="3"/>
        <v>571.05530244661168</v>
      </c>
      <c r="S23" s="47">
        <f t="shared" si="3"/>
        <v>548.1178655185621</v>
      </c>
      <c r="T23" s="47">
        <f t="shared" si="3"/>
        <v>545.31968298912125</v>
      </c>
      <c r="U23" s="47">
        <f t="shared" si="3"/>
        <v>554.61782040871162</v>
      </c>
      <c r="V23" s="47">
        <f t="shared" si="3"/>
        <v>565.88234875217336</v>
      </c>
      <c r="W23" s="47">
        <f t="shared" si="3"/>
        <v>578.21973763750168</v>
      </c>
      <c r="X23" s="47">
        <f t="shared" si="3"/>
        <v>590.1379854542397</v>
      </c>
      <c r="Y23" s="48">
        <f t="shared" si="3"/>
        <v>600.91580503859677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663.900143276368</v>
      </c>
      <c r="C24" s="43">
        <f t="shared" si="4"/>
        <v>654.70468857974697</v>
      </c>
      <c r="D24" s="43">
        <f t="shared" si="4"/>
        <v>646.90937085344103</v>
      </c>
      <c r="E24" s="43">
        <f t="shared" si="4"/>
        <v>636.31569724117799</v>
      </c>
      <c r="F24" s="43">
        <f t="shared" si="4"/>
        <v>626.91685717993505</v>
      </c>
      <c r="G24" s="43">
        <f t="shared" si="4"/>
        <v>611.04485455775796</v>
      </c>
      <c r="H24" s="43">
        <f t="shared" si="4"/>
        <v>599.65747847042405</v>
      </c>
      <c r="I24" s="43">
        <f t="shared" si="4"/>
        <v>601.029331291223</v>
      </c>
      <c r="J24" s="43">
        <f t="shared" si="4"/>
        <v>661.226775848702</v>
      </c>
      <c r="K24" s="43">
        <f t="shared" si="4"/>
        <v>738.47128916516601</v>
      </c>
      <c r="L24" s="43">
        <f t="shared" si="4"/>
        <v>749.44320602186099</v>
      </c>
      <c r="M24" s="43">
        <f t="shared" si="4"/>
        <v>742.83499237251795</v>
      </c>
      <c r="N24" s="43">
        <f t="shared" si="4"/>
        <v>729.85258205786999</v>
      </c>
      <c r="O24" s="43">
        <f t="shared" si="4"/>
        <v>715.26629156226204</v>
      </c>
      <c r="P24" s="43">
        <f t="shared" si="4"/>
        <v>685.13746011929697</v>
      </c>
      <c r="Q24" s="43">
        <f t="shared" si="4"/>
        <v>668.85105749070397</v>
      </c>
      <c r="R24" s="43">
        <f t="shared" si="4"/>
        <v>656.44296141243603</v>
      </c>
      <c r="S24" s="43">
        <f t="shared" si="4"/>
        <v>656.459178994117</v>
      </c>
      <c r="T24" s="43">
        <f t="shared" si="4"/>
        <v>654.52882873107706</v>
      </c>
      <c r="U24" s="43">
        <f t="shared" si="4"/>
        <v>661.08097506581498</v>
      </c>
      <c r="V24" s="43">
        <f t="shared" si="4"/>
        <v>670.61400738501698</v>
      </c>
      <c r="W24" s="43">
        <f t="shared" si="4"/>
        <v>678.53802085439395</v>
      </c>
      <c r="X24" s="43">
        <f t="shared" si="4"/>
        <v>694.97972865619795</v>
      </c>
      <c r="Y24" s="44">
        <f t="shared" si="4"/>
        <v>706.28956666765305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507.01818598568502</v>
      </c>
      <c r="C25" s="54">
        <f t="shared" si="5"/>
        <v>506.62169259417101</v>
      </c>
      <c r="D25" s="54">
        <f t="shared" si="5"/>
        <v>493.87998382723799</v>
      </c>
      <c r="E25" s="54">
        <f t="shared" si="5"/>
        <v>473.53679536677498</v>
      </c>
      <c r="F25" s="54">
        <f t="shared" si="5"/>
        <v>457.812325502227</v>
      </c>
      <c r="G25" s="54">
        <f t="shared" si="5"/>
        <v>414.29169835377502</v>
      </c>
      <c r="H25" s="54">
        <f t="shared" si="5"/>
        <v>403.24729143574098</v>
      </c>
      <c r="I25" s="54">
        <f t="shared" si="5"/>
        <v>411.75194585915398</v>
      </c>
      <c r="J25" s="54">
        <f t="shared" si="5"/>
        <v>418.75092736367202</v>
      </c>
      <c r="K25" s="54">
        <f t="shared" si="5"/>
        <v>442.55019269709902</v>
      </c>
      <c r="L25" s="54">
        <f t="shared" si="5"/>
        <v>468.39549275530698</v>
      </c>
      <c r="M25" s="54">
        <f t="shared" si="5"/>
        <v>488.15825496934798</v>
      </c>
      <c r="N25" s="54">
        <f t="shared" si="5"/>
        <v>492.55104390130401</v>
      </c>
      <c r="O25" s="54">
        <f t="shared" si="5"/>
        <v>492.717800147194</v>
      </c>
      <c r="P25" s="54">
        <f t="shared" si="5"/>
        <v>497.22713237134201</v>
      </c>
      <c r="Q25" s="54">
        <f t="shared" si="5"/>
        <v>497.70092050343999</v>
      </c>
      <c r="R25" s="54">
        <f t="shared" si="5"/>
        <v>476.66648804070297</v>
      </c>
      <c r="S25" s="54">
        <f t="shared" si="5"/>
        <v>452.82501119061197</v>
      </c>
      <c r="T25" s="54">
        <f t="shared" si="5"/>
        <v>444.27571189759198</v>
      </c>
      <c r="U25" s="54">
        <f t="shared" si="5"/>
        <v>458.17171741826098</v>
      </c>
      <c r="V25" s="54">
        <f t="shared" si="5"/>
        <v>466.28634830622298</v>
      </c>
      <c r="W25" s="54">
        <f t="shared" si="5"/>
        <v>468.59040432614597</v>
      </c>
      <c r="X25" s="54">
        <f t="shared" si="5"/>
        <v>479.81126750288502</v>
      </c>
      <c r="Y25" s="55">
        <f t="shared" si="5"/>
        <v>499.39284511946101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59FE-310D-45ED-903A-2FE8A1273C23}">
  <sheetPr>
    <pageSetUpPr fitToPage="1"/>
  </sheetPr>
  <dimension ref="A1:AD27"/>
  <sheetViews>
    <sheetView tabSelected="1" topLeftCell="A6" workbookViewId="0">
      <selection activeCell="C22" sqref="B22:Y22"/>
    </sheetView>
  </sheetViews>
  <sheetFormatPr baseColWidth="10" defaultRowHeight="14.4" x14ac:dyDescent="0.3"/>
  <cols>
    <col min="1" max="1" width="11.88671875" customWidth="1"/>
    <col min="2" max="5" width="6.6640625" customWidth="1"/>
    <col min="6" max="6" width="6.5546875" customWidth="1"/>
    <col min="7" max="7" width="6" bestFit="1" customWidth="1"/>
    <col min="8" max="9" width="6.6640625" customWidth="1"/>
    <col min="10" max="11" width="7.109375" bestFit="1" customWidth="1"/>
    <col min="12" max="20" width="6.6640625" customWidth="1"/>
    <col min="21" max="21" width="7.109375" customWidth="1"/>
    <col min="22" max="26" width="6.6640625" customWidth="1"/>
    <col min="27" max="27" width="7.109375" bestFit="1" customWidth="1"/>
    <col min="28" max="28" width="6" bestFit="1" customWidth="1"/>
  </cols>
  <sheetData>
    <row r="1" spans="1:30" ht="15.6" x14ac:dyDescent="0.35">
      <c r="A1" s="65" t="s">
        <v>96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3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1:30" x14ac:dyDescent="0.3">
      <c r="A4" s="12" t="s">
        <v>40</v>
      </c>
      <c r="E4" s="13" t="s">
        <v>41</v>
      </c>
      <c r="F4" s="14" t="s">
        <v>42</v>
      </c>
      <c r="Q4" s="12" t="s">
        <v>43</v>
      </c>
      <c r="R4" s="12"/>
      <c r="U4" s="14" t="str">
        <f>": "&amp;'Tabla de datos'!B3</f>
        <v>: 23 al 31 de agosto</v>
      </c>
    </row>
    <row r="5" spans="1:30" x14ac:dyDescent="0.3">
      <c r="A5" s="12" t="s">
        <v>44</v>
      </c>
      <c r="E5" s="13" t="s">
        <v>41</v>
      </c>
      <c r="F5" s="14" t="str">
        <f>'Tabla de datos'!B1</f>
        <v>EMCA-04</v>
      </c>
      <c r="Q5" s="12" t="s">
        <v>45</v>
      </c>
      <c r="R5" s="12"/>
      <c r="U5" t="s">
        <v>46</v>
      </c>
    </row>
    <row r="6" spans="1:30" x14ac:dyDescent="0.3">
      <c r="A6" s="12" t="s">
        <v>47</v>
      </c>
      <c r="E6" s="13" t="s">
        <v>41</v>
      </c>
      <c r="F6" t="str">
        <f>'Tabla de datos'!B2</f>
        <v>ESPG - UNJBG</v>
      </c>
      <c r="Q6" s="12" t="s">
        <v>48</v>
      </c>
      <c r="R6" s="12"/>
      <c r="U6" s="14" t="s">
        <v>49</v>
      </c>
    </row>
    <row r="7" spans="1:30" x14ac:dyDescent="0.3">
      <c r="A7" s="12" t="s">
        <v>50</v>
      </c>
      <c r="E7" s="13" t="s">
        <v>41</v>
      </c>
      <c r="F7" t="s">
        <v>38</v>
      </c>
      <c r="Q7" s="12" t="s">
        <v>51</v>
      </c>
      <c r="R7" s="12"/>
      <c r="U7" s="14" t="s">
        <v>52</v>
      </c>
    </row>
    <row r="8" spans="1:30" ht="16.2" x14ac:dyDescent="0.3">
      <c r="A8" s="12" t="s">
        <v>53</v>
      </c>
      <c r="E8" s="13" t="s">
        <v>41</v>
      </c>
      <c r="F8" s="15" t="s">
        <v>54</v>
      </c>
      <c r="Q8" s="12" t="s">
        <v>55</v>
      </c>
      <c r="R8" s="12"/>
      <c r="U8" s="14" t="s">
        <v>87</v>
      </c>
    </row>
    <row r="9" spans="1:30" ht="16.2" x14ac:dyDescent="0.3">
      <c r="A9" s="12" t="s">
        <v>57</v>
      </c>
      <c r="E9" s="13"/>
      <c r="Q9" s="12" t="s">
        <v>58</v>
      </c>
      <c r="R9" s="12"/>
      <c r="U9" s="14" t="s">
        <v>89</v>
      </c>
    </row>
    <row r="10" spans="1:30" x14ac:dyDescent="0.3">
      <c r="C10" s="12" t="s">
        <v>60</v>
      </c>
      <c r="E10" s="13" t="s">
        <v>41</v>
      </c>
      <c r="F10" s="61">
        <v>368922</v>
      </c>
      <c r="G10" s="61"/>
      <c r="Q10" s="12"/>
      <c r="R10" s="12"/>
      <c r="U10" s="14"/>
    </row>
    <row r="11" spans="1:30" ht="15.6" x14ac:dyDescent="0.3">
      <c r="C11" s="12" t="s">
        <v>61</v>
      </c>
      <c r="E11" s="13" t="s">
        <v>41</v>
      </c>
      <c r="F11" s="61">
        <v>8008629</v>
      </c>
      <c r="G11" s="61"/>
      <c r="I11" s="16"/>
      <c r="J11" s="17"/>
      <c r="K11" s="17"/>
      <c r="L11" s="17"/>
      <c r="M11" s="17"/>
    </row>
    <row r="12" spans="1:30" ht="15" thickBot="1" x14ac:dyDescent="0.35">
      <c r="A12" s="12"/>
      <c r="C12" s="12"/>
      <c r="E12" s="13"/>
      <c r="F12" s="61"/>
      <c r="G12" s="61"/>
      <c r="J12">
        <v>12</v>
      </c>
      <c r="Q12" s="12"/>
      <c r="R12" s="12"/>
      <c r="U12" s="14"/>
    </row>
    <row r="13" spans="1:30" ht="19.95" customHeight="1" thickBot="1" x14ac:dyDescent="0.35">
      <c r="A13" s="27"/>
      <c r="B13" s="28">
        <f t="array" ref="B13:Y13">TRANSPOSE([1]DATA!B11:B34)</f>
        <v>4.0000000000000702</v>
      </c>
      <c r="C13" s="28">
        <v>4.0416666666667398</v>
      </c>
      <c r="D13" s="28">
        <v>4.0833333333334103</v>
      </c>
      <c r="E13" s="28">
        <v>4.1250000000000702</v>
      </c>
      <c r="F13" s="28">
        <v>4.1666666666667398</v>
      </c>
      <c r="G13" s="28">
        <v>4.2083333333334103</v>
      </c>
      <c r="H13" s="28">
        <v>4.2500000000000702</v>
      </c>
      <c r="I13" s="28">
        <v>4.2916666666667398</v>
      </c>
      <c r="J13" s="28">
        <v>4.3333333333334103</v>
      </c>
      <c r="K13" s="28">
        <v>4.3750000000000702</v>
      </c>
      <c r="L13" s="28">
        <v>4.4166666666667398</v>
      </c>
      <c r="M13" s="28">
        <v>4.4583333333334103</v>
      </c>
      <c r="N13" s="28">
        <v>4.5000000000000702</v>
      </c>
      <c r="O13" s="28">
        <v>4.5416666666667398</v>
      </c>
      <c r="P13" s="28">
        <v>4.5833333333334103</v>
      </c>
      <c r="Q13" s="28">
        <v>4.6250000000000702</v>
      </c>
      <c r="R13" s="28">
        <v>4.6666666666667398</v>
      </c>
      <c r="S13" s="28">
        <v>4.7083333333334103</v>
      </c>
      <c r="T13" s="28">
        <v>4.7500000000000702</v>
      </c>
      <c r="U13" s="28">
        <v>4.7916666666667398</v>
      </c>
      <c r="V13" s="28">
        <v>4.8333333333334103</v>
      </c>
      <c r="W13" s="28">
        <v>4.8750000000000702</v>
      </c>
      <c r="X13" s="28">
        <v>4.9166666666667398</v>
      </c>
      <c r="Y13" s="28">
        <v>4.9583333333334103</v>
      </c>
      <c r="Z13" s="29" t="s">
        <v>63</v>
      </c>
      <c r="AA13" s="30" t="s">
        <v>64</v>
      </c>
      <c r="AB13" s="31" t="s">
        <v>65</v>
      </c>
    </row>
    <row r="14" spans="1:30" ht="19.95" customHeight="1" thickBot="1" x14ac:dyDescent="0.35">
      <c r="A14" s="32">
        <f>'Tabla de datos'!A8+AD14</f>
        <v>45527</v>
      </c>
      <c r="B14" s="33" t="s">
        <v>95</v>
      </c>
      <c r="C14" s="34" t="s">
        <v>95</v>
      </c>
      <c r="D14" s="34" t="s">
        <v>95</v>
      </c>
      <c r="E14" s="34" t="s">
        <v>95</v>
      </c>
      <c r="F14" s="34" t="s">
        <v>95</v>
      </c>
      <c r="G14" s="34" cm="1">
        <f t="array" ref="G14:Y14">TRANSPOSE('Tabla de datos'!P13:P31)</f>
        <v>16.349025978854801</v>
      </c>
      <c r="H14" s="34">
        <v>16.5795007858095</v>
      </c>
      <c r="I14" s="34">
        <v>16.383149452154601</v>
      </c>
      <c r="J14" s="34">
        <v>17.046166206588701</v>
      </c>
      <c r="K14" s="34">
        <v>16.9891615187192</v>
      </c>
      <c r="L14" s="34">
        <v>16.771793250686802</v>
      </c>
      <c r="M14" s="34">
        <v>17.033328819950899</v>
      </c>
      <c r="N14" s="34">
        <v>18.862941184185701</v>
      </c>
      <c r="O14" s="34">
        <v>21.4667354289959</v>
      </c>
      <c r="P14" s="34">
        <v>24.737056363713101</v>
      </c>
      <c r="Q14" s="34">
        <v>27.068789157296301</v>
      </c>
      <c r="R14" s="34">
        <v>29.0673277744656</v>
      </c>
      <c r="S14" s="34">
        <v>30.2387769554153</v>
      </c>
      <c r="T14" s="34">
        <v>30.362507944884101</v>
      </c>
      <c r="U14" s="34">
        <v>29.682188753822601</v>
      </c>
      <c r="V14" s="34">
        <v>28.0737091921862</v>
      </c>
      <c r="W14" s="34">
        <v>25.141981749715601</v>
      </c>
      <c r="X14" s="34">
        <v>20.735309762386301</v>
      </c>
      <c r="Y14" s="35">
        <v>16.420126168597601</v>
      </c>
      <c r="Z14" s="36">
        <f t="shared" ref="Z14:Z22" si="0">AVERAGE(B14:Y14)</f>
        <v>22.053135602548885</v>
      </c>
      <c r="AA14" s="37">
        <f t="shared" ref="AA14:AA22" si="1">MAX(B14:Y14)</f>
        <v>30.362507944884101</v>
      </c>
      <c r="AB14" s="38">
        <f t="shared" ref="AB14:AB22" si="2">MIN(B14:Y14 )</f>
        <v>16.349025978854801</v>
      </c>
      <c r="AD14">
        <v>0</v>
      </c>
    </row>
    <row r="15" spans="1:30" ht="19.95" customHeight="1" thickBot="1" x14ac:dyDescent="0.35">
      <c r="A15" s="32">
        <f>'Tabla de datos'!A9+AD15</f>
        <v>45528.041666666701</v>
      </c>
      <c r="B15" s="39" cm="1">
        <f t="array" ref="B15:Y15">TRANSPOSE('Tabla de datos'!P32:P55)</f>
        <v>12.663402741987101</v>
      </c>
      <c r="C15" s="40">
        <v>9.8963987051882292</v>
      </c>
      <c r="D15" s="40">
        <v>8.7148043145226897</v>
      </c>
      <c r="E15" s="40">
        <v>7.8593525883971997</v>
      </c>
      <c r="F15" s="40">
        <v>6.5324861137102799</v>
      </c>
      <c r="G15" s="40">
        <v>5.7580295212041799</v>
      </c>
      <c r="H15" s="40">
        <v>6.2207150528858497</v>
      </c>
      <c r="I15" s="40">
        <v>6.7063051823551802</v>
      </c>
      <c r="J15" s="40">
        <v>7.4866052900750697</v>
      </c>
      <c r="K15" s="40">
        <v>8.1636088062431291</v>
      </c>
      <c r="L15" s="40">
        <v>9.5650809093731795</v>
      </c>
      <c r="M15" s="40">
        <v>11.136284760063401</v>
      </c>
      <c r="N15" s="40">
        <v>13.859526205171401</v>
      </c>
      <c r="O15" s="40">
        <v>17.792247018870999</v>
      </c>
      <c r="P15" s="40">
        <v>22.869972065724301</v>
      </c>
      <c r="Q15" s="40">
        <v>28.345914131341299</v>
      </c>
      <c r="R15" s="40">
        <v>32.671594909507299</v>
      </c>
      <c r="S15" s="40">
        <v>35.3559494091392</v>
      </c>
      <c r="T15" s="40">
        <v>36.159789385986699</v>
      </c>
      <c r="U15" s="40">
        <v>36.2211090133979</v>
      </c>
      <c r="V15" s="40">
        <v>35.429725260384203</v>
      </c>
      <c r="W15" s="40">
        <v>33.237877253636597</v>
      </c>
      <c r="X15" s="40">
        <v>30.3270885016988</v>
      </c>
      <c r="Y15" s="41">
        <v>26.842208228441699</v>
      </c>
      <c r="Z15" s="42">
        <f t="shared" si="0"/>
        <v>18.742336473721078</v>
      </c>
      <c r="AA15" s="43">
        <f t="shared" si="1"/>
        <v>36.2211090133979</v>
      </c>
      <c r="AB15" s="44">
        <f t="shared" si="2"/>
        <v>5.7580295212041799</v>
      </c>
      <c r="AD15">
        <v>1</v>
      </c>
    </row>
    <row r="16" spans="1:30" ht="19.95" customHeight="1" thickBot="1" x14ac:dyDescent="0.35">
      <c r="A16" s="32">
        <f>'Tabla de datos'!A10+AD16</f>
        <v>45529.083333333299</v>
      </c>
      <c r="B16" s="39" cm="1">
        <f t="array" ref="B16:Y16">TRANSPOSE('Tabla de datos'!P56:P79)</f>
        <v>24.8277260175884</v>
      </c>
      <c r="C16" s="40">
        <v>24.234478244665802</v>
      </c>
      <c r="D16" s="40">
        <v>24.4349394650283</v>
      </c>
      <c r="E16" s="40">
        <v>25.378319857683799</v>
      </c>
      <c r="F16" s="40">
        <v>25.416831036483199</v>
      </c>
      <c r="G16" s="40">
        <v>24.9052654222854</v>
      </c>
      <c r="H16" s="40">
        <v>23.646368565963201</v>
      </c>
      <c r="I16" s="40">
        <v>21.9756466391622</v>
      </c>
      <c r="J16" s="40">
        <v>20.521909119526001</v>
      </c>
      <c r="K16" s="40">
        <v>19.661783611399201</v>
      </c>
      <c r="L16" s="40">
        <v>20.553103640382599</v>
      </c>
      <c r="M16" s="40">
        <v>22.8775663789399</v>
      </c>
      <c r="N16" s="40">
        <v>26.719108585856699</v>
      </c>
      <c r="O16" s="40">
        <v>31.510700798663201</v>
      </c>
      <c r="P16" s="40">
        <v>36.065086127020301</v>
      </c>
      <c r="Q16" s="40">
        <v>40.270234102204697</v>
      </c>
      <c r="R16" s="40">
        <v>43.428892731241703</v>
      </c>
      <c r="S16" s="40">
        <v>45.089423335966899</v>
      </c>
      <c r="T16" s="40">
        <v>43.915380580056301</v>
      </c>
      <c r="U16" s="40">
        <v>40.3220430554045</v>
      </c>
      <c r="V16" s="40">
        <v>36.9067703703994</v>
      </c>
      <c r="W16" s="40">
        <v>33.398689202915001</v>
      </c>
      <c r="X16" s="40">
        <v>29.124591721719899</v>
      </c>
      <c r="Y16" s="41">
        <v>25.2394973720736</v>
      </c>
      <c r="Z16" s="42">
        <f t="shared" si="0"/>
        <v>29.601014832609593</v>
      </c>
      <c r="AA16" s="43">
        <f t="shared" si="1"/>
        <v>45.089423335966899</v>
      </c>
      <c r="AB16" s="44">
        <f t="shared" si="2"/>
        <v>19.661783611399201</v>
      </c>
      <c r="AD16">
        <v>2</v>
      </c>
    </row>
    <row r="17" spans="1:30" ht="19.95" customHeight="1" thickBot="1" x14ac:dyDescent="0.35">
      <c r="A17" s="32">
        <f>'Tabla de datos'!A11+AD17</f>
        <v>45530.125</v>
      </c>
      <c r="B17" s="39" cm="1">
        <f t="array" ref="B17:Y17">TRANSPOSE('Tabla de datos'!P80:P103)</f>
        <v>23.051377598672499</v>
      </c>
      <c r="C17" s="40">
        <v>21.0554303489576</v>
      </c>
      <c r="D17" s="40">
        <v>18.9521776757292</v>
      </c>
      <c r="E17" s="40">
        <v>18.140408580500399</v>
      </c>
      <c r="F17" s="40">
        <v>15.672410575048501</v>
      </c>
      <c r="G17" s="40">
        <v>13.030701423496</v>
      </c>
      <c r="H17" s="40">
        <v>11.0656065311167</v>
      </c>
      <c r="I17" s="40">
        <v>10.0926396635138</v>
      </c>
      <c r="J17" s="40">
        <v>8.3101656590980308</v>
      </c>
      <c r="K17" s="40">
        <v>7.7313883371304</v>
      </c>
      <c r="L17" s="40">
        <v>10.7701896602014</v>
      </c>
      <c r="M17" s="40">
        <v>14.675072834727301</v>
      </c>
      <c r="N17" s="40">
        <v>20.057994987789499</v>
      </c>
      <c r="O17" s="40">
        <v>25.766384553654799</v>
      </c>
      <c r="P17" s="40">
        <v>32.093018715917601</v>
      </c>
      <c r="Q17" s="40">
        <v>37.293469110350202</v>
      </c>
      <c r="R17" s="40">
        <v>41.4851201449844</v>
      </c>
      <c r="S17" s="40">
        <v>44.192275489594401</v>
      </c>
      <c r="T17" s="40">
        <v>43.326709704123701</v>
      </c>
      <c r="U17" s="40">
        <v>39.7804788983631</v>
      </c>
      <c r="V17" s="40">
        <v>35.1209667102152</v>
      </c>
      <c r="W17" s="40">
        <v>30.3955136022559</v>
      </c>
      <c r="X17" s="40">
        <v>26.056723914142001</v>
      </c>
      <c r="Y17" s="41">
        <v>21.502580675673901</v>
      </c>
      <c r="Z17" s="42">
        <f t="shared" si="0"/>
        <v>23.734116891469025</v>
      </c>
      <c r="AA17" s="43">
        <f t="shared" si="1"/>
        <v>44.192275489594401</v>
      </c>
      <c r="AB17" s="44">
        <f t="shared" si="2"/>
        <v>7.7313883371304</v>
      </c>
      <c r="AD17">
        <v>3</v>
      </c>
    </row>
    <row r="18" spans="1:30" ht="19.95" customHeight="1" thickBot="1" x14ac:dyDescent="0.35">
      <c r="A18" s="32">
        <f>'Tabla de datos'!A12+AD18</f>
        <v>45531.166666666701</v>
      </c>
      <c r="B18" s="33" cm="1">
        <f t="array" ref="B18:Y18">TRANSPOSE('Tabla de datos'!P104:P127)</f>
        <v>19.383300768789798</v>
      </c>
      <c r="C18" s="34">
        <v>17.586613610575601</v>
      </c>
      <c r="D18" s="34">
        <v>17.967982448511801</v>
      </c>
      <c r="E18" s="34">
        <v>17.3376230559658</v>
      </c>
      <c r="F18" s="34">
        <v>16.255594570720401</v>
      </c>
      <c r="G18" s="34">
        <v>14.7287986640077</v>
      </c>
      <c r="H18" s="34">
        <v>13.1724474081905</v>
      </c>
      <c r="I18" s="34">
        <v>14.858264510310599</v>
      </c>
      <c r="J18" s="34">
        <v>14.090521435892001</v>
      </c>
      <c r="K18" s="34">
        <v>13.8030319664083</v>
      </c>
      <c r="L18" s="34">
        <v>14.455001867325</v>
      </c>
      <c r="M18" s="34">
        <v>18.2043169018302</v>
      </c>
      <c r="N18" s="34">
        <v>23.633311434308599</v>
      </c>
      <c r="O18" s="34">
        <v>30.0903483822533</v>
      </c>
      <c r="P18" s="34">
        <v>35.950085826102303</v>
      </c>
      <c r="Q18" s="34">
        <v>38.9506980210571</v>
      </c>
      <c r="R18" s="34">
        <v>41.493472614073298</v>
      </c>
      <c r="S18" s="34">
        <v>43.412248131577201</v>
      </c>
      <c r="T18" s="34">
        <v>42.535357837316198</v>
      </c>
      <c r="U18" s="34">
        <v>39.785098719092296</v>
      </c>
      <c r="V18" s="34">
        <v>35.984134898254197</v>
      </c>
      <c r="W18" s="34">
        <v>30.986916390228998</v>
      </c>
      <c r="X18" s="34">
        <v>26.471421441247202</v>
      </c>
      <c r="Y18" s="35">
        <v>22.635971461953002</v>
      </c>
      <c r="Z18" s="42">
        <f t="shared" si="0"/>
        <v>25.157190098582976</v>
      </c>
      <c r="AA18" s="43">
        <f t="shared" si="1"/>
        <v>43.412248131577201</v>
      </c>
      <c r="AB18" s="44">
        <f t="shared" si="2"/>
        <v>13.1724474081905</v>
      </c>
      <c r="AD18">
        <v>4</v>
      </c>
    </row>
    <row r="19" spans="1:30" ht="19.95" customHeight="1" thickBot="1" x14ac:dyDescent="0.35">
      <c r="A19" s="32">
        <f>'Tabla de datos'!A13+AD19</f>
        <v>45532.208333333299</v>
      </c>
      <c r="B19" s="39" cm="1">
        <f t="array" ref="B19:Y19">TRANSPOSE('Tabla de datos'!P128:P151)</f>
        <v>19.969369730292101</v>
      </c>
      <c r="C19" s="40">
        <v>19.139114239069901</v>
      </c>
      <c r="D19" s="40">
        <v>19.029253994600001</v>
      </c>
      <c r="E19" s="40">
        <v>19.8432649354069</v>
      </c>
      <c r="F19" s="40">
        <v>20.854249481447798</v>
      </c>
      <c r="G19" s="40">
        <v>22.860593351351</v>
      </c>
      <c r="H19" s="40">
        <v>23.551485027292198</v>
      </c>
      <c r="I19" s="40">
        <v>23.695112028349399</v>
      </c>
      <c r="J19" s="40">
        <v>24.040081535454298</v>
      </c>
      <c r="K19" s="40">
        <v>24.6032458991689</v>
      </c>
      <c r="L19" s="40">
        <v>25.6371929287257</v>
      </c>
      <c r="M19" s="40">
        <v>27.1309782970242</v>
      </c>
      <c r="N19" s="40">
        <v>29.132409238379299</v>
      </c>
      <c r="O19" s="40">
        <v>31.0968129359184</v>
      </c>
      <c r="P19" s="40">
        <v>34.131435449020501</v>
      </c>
      <c r="Q19" s="40">
        <v>36.805865244316699</v>
      </c>
      <c r="R19" s="40">
        <v>38.905110802533002</v>
      </c>
      <c r="S19" s="40">
        <v>38.688063849348303</v>
      </c>
      <c r="T19" s="40">
        <v>37.734023652663602</v>
      </c>
      <c r="U19" s="40">
        <v>35.813313868832701</v>
      </c>
      <c r="V19" s="40">
        <v>33.3645954900744</v>
      </c>
      <c r="W19" s="40">
        <v>31.059443528581401</v>
      </c>
      <c r="X19" s="40">
        <v>29.002170028935499</v>
      </c>
      <c r="Y19" s="41">
        <v>27.370484176944501</v>
      </c>
      <c r="Z19" s="42">
        <f t="shared" si="0"/>
        <v>28.06073623807211</v>
      </c>
      <c r="AA19" s="43">
        <f t="shared" si="1"/>
        <v>38.905110802533002</v>
      </c>
      <c r="AB19" s="44">
        <f t="shared" si="2"/>
        <v>19.029253994600001</v>
      </c>
      <c r="AD19">
        <v>5</v>
      </c>
    </row>
    <row r="20" spans="1:30" ht="19.95" customHeight="1" thickBot="1" x14ac:dyDescent="0.35">
      <c r="A20" s="32">
        <f>'Tabla de datos'!A14+AD20</f>
        <v>45533.25</v>
      </c>
      <c r="B20" s="39" cm="1">
        <f t="array" ref="B20:Y20">TRANSPOSE('Tabla de datos'!P152:P175)</f>
        <v>26.194515984733201</v>
      </c>
      <c r="C20" s="40">
        <v>26.073471040223499</v>
      </c>
      <c r="D20" s="40">
        <v>26.6030052674808</v>
      </c>
      <c r="E20" s="40">
        <v>27.890857251866599</v>
      </c>
      <c r="F20" s="40">
        <v>29.4414662924945</v>
      </c>
      <c r="G20" s="40">
        <v>30.268285431796599</v>
      </c>
      <c r="H20" s="40">
        <v>30.4729507258144</v>
      </c>
      <c r="I20" s="40">
        <v>29.857939390731001</v>
      </c>
      <c r="J20" s="40">
        <v>28.099229930557701</v>
      </c>
      <c r="K20" s="40">
        <v>26.435201899563399</v>
      </c>
      <c r="L20" s="40">
        <v>25.250271230609702</v>
      </c>
      <c r="M20" s="40">
        <v>23.837415506568501</v>
      </c>
      <c r="N20" s="40">
        <v>23.033598585900901</v>
      </c>
      <c r="O20" s="40">
        <v>23.1429707261366</v>
      </c>
      <c r="P20" s="40">
        <v>23.646446564529299</v>
      </c>
      <c r="Q20" s="40">
        <v>24.918652232784801</v>
      </c>
      <c r="R20" s="40">
        <v>26.786061770077399</v>
      </c>
      <c r="S20" s="40">
        <v>27.844676214070699</v>
      </c>
      <c r="T20" s="40">
        <v>28.1052429332216</v>
      </c>
      <c r="U20" s="40">
        <v>28.1782280065515</v>
      </c>
      <c r="V20" s="40">
        <v>27.571494821168599</v>
      </c>
      <c r="W20" s="40">
        <v>26.060272603619499</v>
      </c>
      <c r="X20" s="40">
        <v>25.165435280807799</v>
      </c>
      <c r="Y20" s="41">
        <v>24.3694844419445</v>
      </c>
      <c r="Z20" s="42">
        <f t="shared" si="0"/>
        <v>26.63529892221888</v>
      </c>
      <c r="AA20" s="43">
        <f t="shared" si="1"/>
        <v>30.4729507258144</v>
      </c>
      <c r="AB20" s="44">
        <f t="shared" si="2"/>
        <v>23.033598585900901</v>
      </c>
      <c r="AD20">
        <v>6</v>
      </c>
    </row>
    <row r="21" spans="1:30" ht="19.95" customHeight="1" thickBot="1" x14ac:dyDescent="0.35">
      <c r="A21" s="32">
        <f>'Tabla de datos'!A15+AD21</f>
        <v>45534.291666666701</v>
      </c>
      <c r="B21" s="39" cm="1">
        <f t="array" ref="B21:Y21">TRANSPOSE('Tabla de datos'!P176:P199)</f>
        <v>24.303006607475499</v>
      </c>
      <c r="C21" s="40">
        <v>25.401758672065501</v>
      </c>
      <c r="D21" s="40">
        <v>26.8317348360799</v>
      </c>
      <c r="E21" s="40">
        <v>28.2820617580395</v>
      </c>
      <c r="F21" s="40">
        <v>29.655923104617301</v>
      </c>
      <c r="G21" s="40">
        <v>30.960091015464702</v>
      </c>
      <c r="H21" s="40">
        <v>31.230020015328801</v>
      </c>
      <c r="I21" s="40">
        <v>31.662934132066798</v>
      </c>
      <c r="J21" s="40">
        <v>31.2892719449037</v>
      </c>
      <c r="K21" s="40">
        <v>30.228184848254699</v>
      </c>
      <c r="L21" s="40">
        <v>29.151485774466899</v>
      </c>
      <c r="M21" s="40">
        <v>28.762270477007199</v>
      </c>
      <c r="N21" s="40">
        <v>29.453730217976702</v>
      </c>
      <c r="O21" s="40">
        <v>31.2932160233388</v>
      </c>
      <c r="P21" s="40">
        <v>33.571566402082901</v>
      </c>
      <c r="Q21" s="40">
        <v>35.240443834491302</v>
      </c>
      <c r="R21" s="40">
        <v>37.063444471220201</v>
      </c>
      <c r="S21" s="40">
        <v>38.465978875575502</v>
      </c>
      <c r="T21" s="40">
        <v>38.8271784616635</v>
      </c>
      <c r="U21" s="40">
        <v>38.520754472349402</v>
      </c>
      <c r="V21" s="40">
        <v>37.4853112438838</v>
      </c>
      <c r="W21" s="40">
        <v>35.104066530343701</v>
      </c>
      <c r="X21" s="40">
        <v>32.699596394725397</v>
      </c>
      <c r="Y21" s="41">
        <v>30.7911873281531</v>
      </c>
      <c r="Z21" s="42">
        <f t="shared" si="0"/>
        <v>31.928134060065616</v>
      </c>
      <c r="AA21" s="43">
        <f t="shared" si="1"/>
        <v>38.8271784616635</v>
      </c>
      <c r="AB21" s="44">
        <f t="shared" si="2"/>
        <v>24.303006607475499</v>
      </c>
      <c r="AD21">
        <v>7</v>
      </c>
    </row>
    <row r="22" spans="1:30" ht="19.95" customHeight="1" x14ac:dyDescent="0.3">
      <c r="A22" s="32">
        <f>'Tabla de datos'!A16+AD22</f>
        <v>45535.333333333299</v>
      </c>
      <c r="B22" s="33" cm="1">
        <f t="array" ref="B22:Y22">TRANSPOSE('Tabla de datos'!P200:P223)</f>
        <v>29.2229182348308</v>
      </c>
      <c r="C22" s="34">
        <v>28.141024162208598</v>
      </c>
      <c r="D22" s="34">
        <v>27.6917965717941</v>
      </c>
      <c r="E22" s="34">
        <v>27.743415434148901</v>
      </c>
      <c r="F22" s="34">
        <v>27.534683422441098</v>
      </c>
      <c r="G22" s="34">
        <v>27.817651427878001</v>
      </c>
      <c r="H22" s="34">
        <v>27.914732661995401</v>
      </c>
      <c r="I22" s="34">
        <v>27.1938664805046</v>
      </c>
      <c r="J22" s="34">
        <v>26.557984397035501</v>
      </c>
      <c r="K22" s="34">
        <v>25.5943167735687</v>
      </c>
      <c r="L22" s="34">
        <v>25.4375445613442</v>
      </c>
      <c r="M22" s="34">
        <v>25.853414274446902</v>
      </c>
      <c r="N22" s="34">
        <v>27.127574812424399</v>
      </c>
      <c r="O22" s="34">
        <v>28.714772048335998</v>
      </c>
      <c r="P22" s="34">
        <v>30.573281654906101</v>
      </c>
      <c r="Q22" s="34">
        <v>33.265777438830199</v>
      </c>
      <c r="R22" s="34">
        <v>35.647610820793403</v>
      </c>
      <c r="S22" s="34">
        <v>37.605649786285703</v>
      </c>
      <c r="T22" s="34">
        <v>38.1210829520235</v>
      </c>
      <c r="U22" s="34">
        <v>37.525041456875996</v>
      </c>
      <c r="V22" s="34">
        <v>35.903649943934802</v>
      </c>
      <c r="W22" s="34">
        <v>34.220590508098702</v>
      </c>
      <c r="X22" s="34">
        <v>31.451830277170799</v>
      </c>
      <c r="Y22" s="35">
        <v>29.102950062978401</v>
      </c>
      <c r="Z22" s="42">
        <f t="shared" si="0"/>
        <v>30.248465006868944</v>
      </c>
      <c r="AA22" s="43">
        <f t="shared" si="1"/>
        <v>38.1210829520235</v>
      </c>
      <c r="AB22" s="44">
        <f t="shared" si="2"/>
        <v>25.4375445613442</v>
      </c>
      <c r="AD22">
        <v>8</v>
      </c>
    </row>
    <row r="23" spans="1:30" ht="19.95" customHeight="1" x14ac:dyDescent="0.3">
      <c r="A23" s="45" t="s">
        <v>63</v>
      </c>
      <c r="B23" s="46">
        <f t="shared" ref="B23:Y23" si="3">AVERAGE(B14:B22)</f>
        <v>22.451952210546175</v>
      </c>
      <c r="C23" s="47">
        <f t="shared" si="3"/>
        <v>21.441036127869339</v>
      </c>
      <c r="D23" s="47">
        <f t="shared" si="3"/>
        <v>21.278211821718347</v>
      </c>
      <c r="E23" s="47">
        <f t="shared" si="3"/>
        <v>21.559412932751137</v>
      </c>
      <c r="F23" s="47">
        <f t="shared" si="3"/>
        <v>21.420455574620384</v>
      </c>
      <c r="G23" s="47">
        <f t="shared" si="3"/>
        <v>20.74204913737093</v>
      </c>
      <c r="H23" s="47">
        <f t="shared" si="3"/>
        <v>20.428202974932951</v>
      </c>
      <c r="I23" s="47">
        <f t="shared" si="3"/>
        <v>20.269539719905353</v>
      </c>
      <c r="J23" s="47">
        <f t="shared" si="3"/>
        <v>19.715770613236781</v>
      </c>
      <c r="K23" s="47">
        <f t="shared" si="3"/>
        <v>19.245547073383992</v>
      </c>
      <c r="L23" s="47">
        <f t="shared" si="3"/>
        <v>19.732407091457272</v>
      </c>
      <c r="M23" s="47">
        <f t="shared" si="3"/>
        <v>21.0567386945065</v>
      </c>
      <c r="N23" s="47">
        <f t="shared" si="3"/>
        <v>23.542243916888133</v>
      </c>
      <c r="O23" s="47">
        <f t="shared" si="3"/>
        <v>26.763798657351998</v>
      </c>
      <c r="P23" s="47">
        <f t="shared" si="3"/>
        <v>30.404216574335155</v>
      </c>
      <c r="Q23" s="47">
        <f t="shared" si="3"/>
        <v>33.573315919185838</v>
      </c>
      <c r="R23" s="47">
        <f t="shared" si="3"/>
        <v>36.283181782099597</v>
      </c>
      <c r="S23" s="47">
        <f t="shared" si="3"/>
        <v>37.877004671885913</v>
      </c>
      <c r="T23" s="47">
        <f t="shared" si="3"/>
        <v>37.676363716882129</v>
      </c>
      <c r="U23" s="47">
        <f t="shared" si="3"/>
        <v>36.203139582743333</v>
      </c>
      <c r="V23" s="47">
        <f t="shared" si="3"/>
        <v>33.982261992277863</v>
      </c>
      <c r="W23" s="47">
        <f t="shared" si="3"/>
        <v>31.067261263266158</v>
      </c>
      <c r="X23" s="47">
        <f t="shared" si="3"/>
        <v>27.892685258092634</v>
      </c>
      <c r="Y23" s="48">
        <f t="shared" si="3"/>
        <v>24.919387768528921</v>
      </c>
      <c r="Z23" s="49"/>
      <c r="AA23" s="49"/>
      <c r="AB23" s="50"/>
    </row>
    <row r="24" spans="1:30" ht="19.95" customHeight="1" x14ac:dyDescent="0.3">
      <c r="A24" s="51" t="s">
        <v>64</v>
      </c>
      <c r="B24" s="42">
        <f t="shared" ref="B24:Y24" si="4">MAX(B14:B22)</f>
        <v>29.2229182348308</v>
      </c>
      <c r="C24" s="43">
        <f t="shared" si="4"/>
        <v>28.141024162208598</v>
      </c>
      <c r="D24" s="43">
        <f t="shared" si="4"/>
        <v>27.6917965717941</v>
      </c>
      <c r="E24" s="43">
        <f t="shared" si="4"/>
        <v>28.2820617580395</v>
      </c>
      <c r="F24" s="43">
        <f t="shared" si="4"/>
        <v>29.655923104617301</v>
      </c>
      <c r="G24" s="43">
        <f t="shared" si="4"/>
        <v>30.960091015464702</v>
      </c>
      <c r="H24" s="43">
        <f t="shared" si="4"/>
        <v>31.230020015328801</v>
      </c>
      <c r="I24" s="43">
        <f t="shared" si="4"/>
        <v>31.662934132066798</v>
      </c>
      <c r="J24" s="43">
        <f t="shared" si="4"/>
        <v>31.2892719449037</v>
      </c>
      <c r="K24" s="43">
        <f t="shared" si="4"/>
        <v>30.228184848254699</v>
      </c>
      <c r="L24" s="43">
        <f t="shared" si="4"/>
        <v>29.151485774466899</v>
      </c>
      <c r="M24" s="43">
        <f t="shared" si="4"/>
        <v>28.762270477007199</v>
      </c>
      <c r="N24" s="43">
        <f t="shared" si="4"/>
        <v>29.453730217976702</v>
      </c>
      <c r="O24" s="43">
        <f t="shared" si="4"/>
        <v>31.510700798663201</v>
      </c>
      <c r="P24" s="43">
        <f t="shared" si="4"/>
        <v>36.065086127020301</v>
      </c>
      <c r="Q24" s="43">
        <f t="shared" si="4"/>
        <v>40.270234102204697</v>
      </c>
      <c r="R24" s="43">
        <f t="shared" si="4"/>
        <v>43.428892731241703</v>
      </c>
      <c r="S24" s="43">
        <f t="shared" si="4"/>
        <v>45.089423335966899</v>
      </c>
      <c r="T24" s="43">
        <f t="shared" si="4"/>
        <v>43.915380580056301</v>
      </c>
      <c r="U24" s="43">
        <f t="shared" si="4"/>
        <v>40.3220430554045</v>
      </c>
      <c r="V24" s="43">
        <f t="shared" si="4"/>
        <v>37.4853112438838</v>
      </c>
      <c r="W24" s="43">
        <f t="shared" si="4"/>
        <v>35.104066530343701</v>
      </c>
      <c r="X24" s="43">
        <f t="shared" si="4"/>
        <v>32.699596394725397</v>
      </c>
      <c r="Y24" s="44">
        <f t="shared" si="4"/>
        <v>30.7911873281531</v>
      </c>
      <c r="Z24" s="49"/>
      <c r="AA24" s="50"/>
      <c r="AB24" s="50"/>
    </row>
    <row r="25" spans="1:30" ht="19.95" customHeight="1" thickBot="1" x14ac:dyDescent="0.35">
      <c r="A25" s="52" t="s">
        <v>65</v>
      </c>
      <c r="B25" s="53">
        <f t="shared" ref="B25:Y25" si="5">MIN(B14:B22)</f>
        <v>12.663402741987101</v>
      </c>
      <c r="C25" s="54">
        <f t="shared" si="5"/>
        <v>9.8963987051882292</v>
      </c>
      <c r="D25" s="54">
        <f t="shared" si="5"/>
        <v>8.7148043145226897</v>
      </c>
      <c r="E25" s="54">
        <f t="shared" si="5"/>
        <v>7.8593525883971997</v>
      </c>
      <c r="F25" s="54">
        <f t="shared" si="5"/>
        <v>6.5324861137102799</v>
      </c>
      <c r="G25" s="54">
        <f t="shared" si="5"/>
        <v>5.7580295212041799</v>
      </c>
      <c r="H25" s="54">
        <f t="shared" si="5"/>
        <v>6.2207150528858497</v>
      </c>
      <c r="I25" s="54">
        <f t="shared" si="5"/>
        <v>6.7063051823551802</v>
      </c>
      <c r="J25" s="54">
        <f t="shared" si="5"/>
        <v>7.4866052900750697</v>
      </c>
      <c r="K25" s="54">
        <f t="shared" si="5"/>
        <v>7.7313883371304</v>
      </c>
      <c r="L25" s="54">
        <f t="shared" si="5"/>
        <v>9.5650809093731795</v>
      </c>
      <c r="M25" s="54">
        <f t="shared" si="5"/>
        <v>11.136284760063401</v>
      </c>
      <c r="N25" s="54">
        <f t="shared" si="5"/>
        <v>13.859526205171401</v>
      </c>
      <c r="O25" s="54">
        <f t="shared" si="5"/>
        <v>17.792247018870999</v>
      </c>
      <c r="P25" s="54">
        <f t="shared" si="5"/>
        <v>22.869972065724301</v>
      </c>
      <c r="Q25" s="54">
        <f t="shared" si="5"/>
        <v>24.918652232784801</v>
      </c>
      <c r="R25" s="54">
        <f t="shared" si="5"/>
        <v>26.786061770077399</v>
      </c>
      <c r="S25" s="54">
        <f t="shared" si="5"/>
        <v>27.844676214070699</v>
      </c>
      <c r="T25" s="54">
        <f t="shared" si="5"/>
        <v>28.1052429332216</v>
      </c>
      <c r="U25" s="54">
        <f t="shared" si="5"/>
        <v>28.1782280065515</v>
      </c>
      <c r="V25" s="54">
        <f t="shared" si="5"/>
        <v>27.571494821168599</v>
      </c>
      <c r="W25" s="54">
        <f t="shared" si="5"/>
        <v>25.141981749715601</v>
      </c>
      <c r="X25" s="54">
        <f t="shared" si="5"/>
        <v>20.735309762386301</v>
      </c>
      <c r="Y25" s="55">
        <f t="shared" si="5"/>
        <v>16.420126168597601</v>
      </c>
      <c r="Z25" s="49"/>
      <c r="AA25" s="50"/>
      <c r="AB25" s="50"/>
    </row>
    <row r="26" spans="1:30" x14ac:dyDescent="0.3">
      <c r="A26" s="64" t="s">
        <v>66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spans="1:30" x14ac:dyDescent="0.3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</sheetData>
  <mergeCells count="5">
    <mergeCell ref="A1:AB1"/>
    <mergeCell ref="F10:G10"/>
    <mergeCell ref="F11:G11"/>
    <mergeCell ref="F12:G12"/>
    <mergeCell ref="A26:AB26"/>
  </mergeCells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13</vt:i4>
      </vt:variant>
    </vt:vector>
  </HeadingPairs>
  <TitlesOfParts>
    <vt:vector size="28" baseType="lpstr">
      <vt:lpstr>Datos de Ubicación</vt:lpstr>
      <vt:lpstr>Tabla de datos</vt:lpstr>
      <vt:lpstr>Temp</vt:lpstr>
      <vt:lpstr>Hum</vt:lpstr>
      <vt:lpstr>VV</vt:lpstr>
      <vt:lpstr>RAD SOLAR</vt:lpstr>
      <vt:lpstr>PRESION</vt:lpstr>
      <vt:lpstr>PM10</vt:lpstr>
      <vt:lpstr>PM2.5</vt:lpstr>
      <vt:lpstr>NO2</vt:lpstr>
      <vt:lpstr>SO2</vt:lpstr>
      <vt:lpstr>H2S</vt:lpstr>
      <vt:lpstr>CO(1H)</vt:lpstr>
      <vt:lpstr>CO(8H)</vt:lpstr>
      <vt:lpstr>O3(8h)</vt:lpstr>
      <vt:lpstr>'CO(1H)'!Área_de_impresión</vt:lpstr>
      <vt:lpstr>'CO(8H)'!Área_de_impresión</vt:lpstr>
      <vt:lpstr>H2S!Área_de_impresión</vt:lpstr>
      <vt:lpstr>Hum!Área_de_impresión</vt:lpstr>
      <vt:lpstr>'NO2'!Área_de_impresión</vt:lpstr>
      <vt:lpstr>'O3(8h)'!Área_de_impresión</vt:lpstr>
      <vt:lpstr>'PM10'!Área_de_impresión</vt:lpstr>
      <vt:lpstr>PM2.5!Área_de_impresión</vt:lpstr>
      <vt:lpstr>PRESION!Área_de_impresión</vt:lpstr>
      <vt:lpstr>'RAD SOLAR'!Área_de_impresión</vt:lpstr>
      <vt:lpstr>'SO2'!Área_de_impresión</vt:lpstr>
      <vt:lpstr>Temp!Área_de_impresión</vt:lpstr>
      <vt:lpstr>VV!Área_de_impresión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Quispe Ramos</dc:creator>
  <cp:lastModifiedBy>Bryan Antony Quispe Ramos</cp:lastModifiedBy>
  <cp:lastPrinted>2024-09-04T13:17:27Z</cp:lastPrinted>
  <dcterms:created xsi:type="dcterms:W3CDTF">2024-08-29T16:43:47Z</dcterms:created>
  <dcterms:modified xsi:type="dcterms:W3CDTF">2024-09-04T13:17:35Z</dcterms:modified>
</cp:coreProperties>
</file>