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<sst xmlns="http://schemas.openxmlformats.org/spreadsheetml/2006/main" count="108" uniqueCount="84">
  <si>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</si>
  <si>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</si>
  <si>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</si>
  <si>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</si>
  <si>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</si>
  <si>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</si>
  <si>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</si>
  <si>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</si>
  <si>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</si>
  <si>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</si>
  <si>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</si>
  <si>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</si>
  <si>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</si>
  <si>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</si>
  <si>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</si>
  <si>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</si>
  <si>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y ser de uso intuitivo</t>
  </si>
  <si>
    <t xml:space="preserve">Una Interfaz principal que el cliente identifique de manera intuitiva. </t>
  </si>
  <si>
    <t xml:space="preserve">Diseñar pagina principal interactiva </t>
  </si>
  <si>
    <t>Clientes</t>
  </si>
  <si>
    <t>Mejorar la experiencia de búsqueda y visualización de forma clara e intuitiva para los clientes.</t>
  </si>
  <si>
    <t>John Limones</t>
  </si>
  <si>
    <t>Alta</t>
  </si>
  <si>
    <t>En proceso</t>
  </si>
  <si>
    <t xml:space="preserve">Navegar por la pagina principal visualizando correctamente  su contenido principal </t>
  </si>
  <si>
    <t xml:space="preserve">Contiene información sobre de que se trata la pagina web y botones intuitivos, con secciones 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</si>
  <si>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</si>
  <si>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</si>
  <si>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</si>
  <si>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</si>
  <si>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</si>
  <si>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</si>
  <si>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</si>
  <si>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 xml:space="preserve">Media 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</si>
  <si>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</si>
  <si>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</si>
  <si>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</si>
  <si>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</si>
  <si>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</si>
  <si>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</si>
  <si>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</si>
  <si>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</si>
  <si>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</si>
  <si>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</si>
  <si>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</si>
  <si>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</si>
  <si>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</si>
  <si>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</si>
  <si>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</si>
  <si>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</si>
  <si>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</si>
  <si>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</si>
  <si>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</si>
  <si>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</si>
  <si>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</si>
  <si>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</si>
  <si>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</si>
  <si>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</si>
  <si>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</si>
  <si>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</si>
  <si>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</si>
  <si>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</si>
  <si>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</si>
  <si>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</si>
  <si>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</si>
  <si>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empresa.</t>
  </si>
  <si>
    <t>Diseñar una pestaña interactiva que contenga informacion de la empresa, su misión y visión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</si>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</sst>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de &quot;yyyy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3" fillId="3" fontId="10" numFmtId="0" xfId="0" applyAlignment="1" applyBorder="1" applyFill="1" applyFont="1">
      <alignment horizontal="center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9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4" fontId="12" numFmtId="0" xfId="0" applyAlignment="1" applyBorder="1" applyFill="1" applyFont="1">
      <alignment horizontal="center" vertical="center"/>
    </xf>
    <xf borderId="11" fillId="3" fontId="13" numFmtId="0" xfId="0" applyAlignment="1" applyBorder="1" applyFont="1">
      <alignment vertical="center"/>
    </xf>
    <xf borderId="3" fillId="4" fontId="12" numFmtId="0" xfId="0" applyAlignment="1" applyBorder="1" applyFont="1">
      <alignment horizontal="center" vertical="center"/>
    </xf>
    <xf borderId="11" fillId="3" fontId="2" numFmtId="0" xfId="0" applyBorder="1" applyFont="1"/>
    <xf borderId="12" fillId="3" fontId="2" numFmtId="0" xfId="0" applyBorder="1" applyFont="1"/>
    <xf borderId="10" fillId="5" fontId="14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4" numFmtId="0" xfId="0" applyAlignment="1" applyBorder="1" applyFont="1">
      <alignment horizontal="center" vertical="center"/>
    </xf>
    <xf borderId="13" fillId="6" fontId="12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11" numFmtId="0" xfId="0" applyBorder="1" applyFont="1"/>
    <xf borderId="16" fillId="0" fontId="11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14" fillId="7" fontId="15" numFmtId="0" xfId="0" applyAlignment="1" applyBorder="1" applyFill="1" applyFont="1">
      <alignment horizontal="center" vertical="center"/>
    </xf>
    <xf borderId="24" fillId="2" fontId="14" numFmtId="0" xfId="0" applyAlignment="1" applyBorder="1" applyFont="1">
      <alignment horizontal="center" vertical="center"/>
    </xf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14" fillId="4" fontId="12" numFmtId="0" xfId="0" applyAlignment="1" applyBorder="1" applyFont="1">
      <alignment horizontal="center" vertical="center"/>
    </xf>
    <xf borderId="30" fillId="3" fontId="2" numFmtId="0" xfId="0" applyBorder="1" applyFont="1"/>
    <xf borderId="31" fillId="3" fontId="2" numFmtId="0" xfId="0" applyBorder="1" applyFont="1"/>
    <xf borderId="32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1.5"/>
    <col customWidth="1" min="4" max="5" width="20.63"/>
    <col customWidth="1" min="6" max="6" width="21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8.0</v>
      </c>
      <c r="J6" s="10">
        <v>45367.0</v>
      </c>
      <c r="K6" s="11" t="s">
        <v>22</v>
      </c>
      <c r="L6" s="11" t="s">
        <v>23</v>
      </c>
      <c r="M6" s="9" t="s">
        <v>24</v>
      </c>
      <c r="N6" s="9" t="s">
        <v>25</v>
      </c>
      <c r="O6" s="9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9">
        <v>6.0</v>
      </c>
      <c r="J7" s="10">
        <v>45367.0</v>
      </c>
      <c r="K7" s="11" t="s">
        <v>33</v>
      </c>
      <c r="L7" s="11" t="s">
        <v>23</v>
      </c>
      <c r="M7" s="9" t="s">
        <v>34</v>
      </c>
      <c r="N7" s="9" t="s">
        <v>35</v>
      </c>
      <c r="O7" s="9" t="s">
        <v>36</v>
      </c>
    </row>
    <row r="8" ht="122.25" customHeight="1">
      <c r="A8" s="12"/>
      <c r="B8" s="13" t="s">
        <v>37</v>
      </c>
      <c r="C8" s="9" t="s">
        <v>38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>
        <v>8.0</v>
      </c>
      <c r="J8" s="10">
        <v>45367.0</v>
      </c>
      <c r="K8" s="11" t="s">
        <v>33</v>
      </c>
      <c r="L8" s="11" t="s">
        <v>23</v>
      </c>
      <c r="M8" s="9" t="s">
        <v>44</v>
      </c>
      <c r="N8" s="9" t="s">
        <v>45</v>
      </c>
      <c r="O8" s="9" t="s">
        <v>46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2.25" customHeight="1">
      <c r="B9" s="13" t="s">
        <v>47</v>
      </c>
      <c r="C9" s="9" t="s">
        <v>48</v>
      </c>
      <c r="D9" s="9" t="s">
        <v>49</v>
      </c>
      <c r="E9" s="9" t="s">
        <v>50</v>
      </c>
      <c r="F9" s="9" t="s">
        <v>19</v>
      </c>
      <c r="G9" s="9" t="s">
        <v>51</v>
      </c>
      <c r="H9" s="9" t="s">
        <v>21</v>
      </c>
      <c r="I9" s="9">
        <v>8.0</v>
      </c>
      <c r="J9" s="10">
        <v>45367.0</v>
      </c>
      <c r="K9" s="11" t="s">
        <v>22</v>
      </c>
      <c r="L9" s="11" t="s">
        <v>23</v>
      </c>
      <c r="M9" s="9" t="s">
        <v>52</v>
      </c>
      <c r="N9" s="9" t="s">
        <v>53</v>
      </c>
      <c r="O9" s="9" t="s">
        <v>54</v>
      </c>
    </row>
    <row r="10" ht="76.5" customHeight="1">
      <c r="B10" s="13" t="s">
        <v>55</v>
      </c>
      <c r="C10" s="9" t="s">
        <v>56</v>
      </c>
      <c r="D10" s="9" t="s">
        <v>57</v>
      </c>
      <c r="E10" s="9" t="s">
        <v>58</v>
      </c>
      <c r="F10" s="9" t="s">
        <v>19</v>
      </c>
      <c r="G10" s="9" t="s">
        <v>59</v>
      </c>
      <c r="H10" s="9" t="s">
        <v>43</v>
      </c>
      <c r="I10" s="9">
        <v>6.0</v>
      </c>
      <c r="J10" s="10">
        <v>45367.0</v>
      </c>
      <c r="K10" s="11" t="s">
        <v>22</v>
      </c>
      <c r="L10" s="11" t="s">
        <v>23</v>
      </c>
      <c r="M10" s="9" t="s">
        <v>60</v>
      </c>
      <c r="N10" s="9" t="s">
        <v>61</v>
      </c>
      <c r="O10" s="9" t="s">
        <v>62</v>
      </c>
    </row>
    <row r="11" ht="111.75" customHeight="1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19</v>
      </c>
      <c r="G11" s="9" t="s">
        <v>67</v>
      </c>
      <c r="H11" s="9" t="s">
        <v>32</v>
      </c>
      <c r="I11" s="9">
        <v>6.0</v>
      </c>
      <c r="J11" s="10">
        <v>45367.0</v>
      </c>
      <c r="K11" s="11" t="s">
        <v>33</v>
      </c>
      <c r="L11" s="11" t="s">
        <v>23</v>
      </c>
      <c r="M11" s="9" t="s">
        <v>68</v>
      </c>
      <c r="N11" s="9" t="s">
        <v>69</v>
      </c>
      <c r="O11" s="9" t="s">
        <v>70</v>
      </c>
    </row>
    <row r="12" ht="19.5" customHeight="1">
      <c r="B12" s="14"/>
      <c r="I12" s="1"/>
      <c r="J12" s="1"/>
      <c r="K12" s="2"/>
      <c r="L12" s="3"/>
    </row>
    <row r="13" ht="19.5" customHeight="1">
      <c r="B13" s="14"/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15"/>
      <c r="L15" s="3"/>
    </row>
    <row r="16" ht="19.5" customHeight="1">
      <c r="I16" s="1"/>
      <c r="J16" s="1"/>
      <c r="K16" s="15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71</v>
      </c>
      <c r="M20" s="5"/>
    </row>
    <row r="21" ht="19.5" customHeight="1">
      <c r="I21" s="1"/>
      <c r="J21" s="1"/>
      <c r="K21" s="2" t="s">
        <v>33</v>
      </c>
      <c r="L21" s="1" t="s">
        <v>23</v>
      </c>
      <c r="M21" s="5"/>
    </row>
    <row r="22" ht="19.5" customHeight="1">
      <c r="I22" s="1"/>
      <c r="J22" s="1"/>
      <c r="K22" s="2" t="s">
        <v>72</v>
      </c>
      <c r="L22" s="1" t="s">
        <v>73</v>
      </c>
      <c r="M22" s="5"/>
    </row>
    <row r="23" ht="19.5" customHeight="1">
      <c r="I23" s="1"/>
      <c r="J23" s="1"/>
      <c r="K23" s="2"/>
      <c r="L23" s="1" t="s">
        <v>74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K6:K11">
      <formula1>$K$20:$K$22</formula1>
    </dataValidation>
    <dataValidation type="list" allowBlank="1" showErrorMessage="1" sqref="L6:L11">
      <formula1>$L$20:$L$23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6"/>
      <c r="D4" s="16"/>
      <c r="E4" s="16"/>
      <c r="F4" s="5"/>
    </row>
    <row r="5" hidden="1">
      <c r="C5" s="16"/>
      <c r="D5" s="16"/>
      <c r="E5" s="16"/>
      <c r="F5" s="5"/>
    </row>
    <row r="6" ht="39.75" customHeight="1">
      <c r="B6" s="17" t="s">
        <v>75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ht="9.75" customHeight="1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9.75" customHeight="1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ht="30.0" customHeight="1">
      <c r="B9" s="26"/>
      <c r="C9" s="27" t="s">
        <v>1</v>
      </c>
      <c r="D9" s="28"/>
      <c r="E9" s="29" t="s">
        <v>76</v>
      </c>
      <c r="F9" s="19"/>
      <c r="G9" s="28"/>
      <c r="H9" s="29" t="s">
        <v>11</v>
      </c>
      <c r="I9" s="19"/>
      <c r="J9" s="30"/>
      <c r="K9" s="30"/>
      <c r="L9" s="30"/>
      <c r="M9" s="30"/>
      <c r="N9" s="30"/>
      <c r="O9" s="30"/>
      <c r="P9" s="31"/>
    </row>
    <row r="10" ht="30.0" customHeight="1">
      <c r="B10" s="26"/>
      <c r="C10" s="32" t="s">
        <v>15</v>
      </c>
      <c r="D10" s="33"/>
      <c r="E10" s="34" t="str">
        <f>VLOOKUP(C10,'Formato descripción HU'!B6:O11,5,0)</f>
        <v>Clientes</v>
      </c>
      <c r="F10" s="19"/>
      <c r="G10" s="35"/>
      <c r="H10" s="34" t="str">
        <f>VLOOKUP(C10,'Formato descripción HU'!B6:O11,11,0)</f>
        <v>En proceso</v>
      </c>
      <c r="I10" s="19"/>
      <c r="J10" s="35"/>
      <c r="K10" s="30"/>
      <c r="L10" s="30"/>
      <c r="M10" s="30"/>
      <c r="N10" s="30"/>
      <c r="O10" s="30"/>
      <c r="P10" s="31"/>
    </row>
    <row r="11" ht="9.75" customHeight="1">
      <c r="B11" s="26"/>
      <c r="C11" s="36"/>
      <c r="D11" s="33"/>
      <c r="E11" s="37"/>
      <c r="F11" s="37"/>
      <c r="G11" s="35"/>
      <c r="H11" s="37"/>
      <c r="I11" s="37"/>
      <c r="J11" s="35"/>
      <c r="K11" s="37"/>
      <c r="L11" s="37"/>
      <c r="M11" s="30"/>
      <c r="N11" s="37"/>
      <c r="O11" s="37"/>
      <c r="P11" s="31"/>
    </row>
    <row r="12" ht="30.0" customHeight="1">
      <c r="B12" s="26"/>
      <c r="C12" s="27" t="s">
        <v>77</v>
      </c>
      <c r="D12" s="33"/>
      <c r="E12" s="29" t="s">
        <v>10</v>
      </c>
      <c r="F12" s="19"/>
      <c r="G12" s="35"/>
      <c r="H12" s="29" t="s">
        <v>78</v>
      </c>
      <c r="I12" s="19"/>
      <c r="J12" s="35"/>
      <c r="K12" s="37"/>
      <c r="L12" s="37"/>
      <c r="M12" s="30"/>
      <c r="N12" s="37"/>
      <c r="O12" s="37"/>
      <c r="P12" s="31"/>
    </row>
    <row r="13" ht="30.0" customHeight="1">
      <c r="B13" s="26"/>
      <c r="C13" s="38">
        <f>VLOOKUP('Historia de Usuario'!C10,'Formato descripción HU'!B6:O11,8,0)</f>
        <v>8</v>
      </c>
      <c r="D13" s="33"/>
      <c r="E13" s="34" t="str">
        <f>VLOOKUP(C10,'Formato descripción HU'!B6:O11,10,0)</f>
        <v>Alta</v>
      </c>
      <c r="F13" s="19"/>
      <c r="G13" s="35"/>
      <c r="H13" s="34" t="str">
        <f>VLOOKUP(C10,'Formato descripción HU'!B6:O11,7,0)</f>
        <v>John Limones</v>
      </c>
      <c r="I13" s="19"/>
      <c r="J13" s="35"/>
      <c r="K13" s="37"/>
      <c r="L13" s="37"/>
      <c r="M13" s="30"/>
      <c r="N13" s="37"/>
      <c r="O13" s="37"/>
      <c r="P13" s="31"/>
    </row>
    <row r="14" ht="9.75" customHeight="1">
      <c r="B14" s="26"/>
      <c r="C14" s="30"/>
      <c r="D14" s="33"/>
      <c r="E14" s="30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1"/>
    </row>
    <row r="15" ht="19.5" customHeight="1">
      <c r="B15" s="26"/>
      <c r="C15" s="39" t="s">
        <v>79</v>
      </c>
      <c r="D15" s="40" t="str">
        <f>VLOOKUP(C10,'Formato descripción HU'!B6:O11,3,0)</f>
        <v>Una Interfaz principal que el cliente identifique de manera intuitiva. </v>
      </c>
      <c r="E15" s="41"/>
      <c r="F15" s="30"/>
      <c r="G15" s="39" t="s">
        <v>80</v>
      </c>
      <c r="H15" s="40" t="str">
        <f>VLOOKUP(C10,'Formato descripción HU'!B6:O11,4,0)</f>
        <v>Diseñar pagina principal interactiva </v>
      </c>
      <c r="I15" s="42"/>
      <c r="J15" s="41"/>
      <c r="K15" s="30"/>
      <c r="L15" s="39" t="s">
        <v>81</v>
      </c>
      <c r="M15" s="43" t="str">
        <f>VLOOKUP(C10,'Formato descripción HU'!B6:O11,6,0)</f>
        <v>Mejorar la experiencia de búsqueda y visualización de forma clara e intuitiva para los clientes.</v>
      </c>
      <c r="N15" s="42"/>
      <c r="O15" s="41"/>
      <c r="P15" s="31"/>
    </row>
    <row r="16" ht="19.5" customHeight="1">
      <c r="B16" s="26"/>
      <c r="C16" s="44"/>
      <c r="D16" s="45"/>
      <c r="E16" s="46"/>
      <c r="F16" s="30"/>
      <c r="G16" s="44"/>
      <c r="H16" s="45"/>
      <c r="J16" s="46"/>
      <c r="K16" s="30"/>
      <c r="L16" s="44"/>
      <c r="M16" s="45"/>
      <c r="O16" s="46"/>
      <c r="P16" s="31"/>
    </row>
    <row r="17" ht="19.5" customHeight="1">
      <c r="B17" s="26"/>
      <c r="C17" s="47"/>
      <c r="D17" s="48"/>
      <c r="E17" s="49"/>
      <c r="F17" s="30"/>
      <c r="G17" s="47"/>
      <c r="H17" s="48"/>
      <c r="I17" s="50"/>
      <c r="J17" s="49"/>
      <c r="K17" s="30"/>
      <c r="L17" s="47"/>
      <c r="M17" s="48"/>
      <c r="N17" s="50"/>
      <c r="O17" s="49"/>
      <c r="P17" s="31"/>
    </row>
    <row r="18" ht="9.75" customHeight="1">
      <c r="B18" s="26"/>
      <c r="C18" s="30"/>
      <c r="D18" s="30"/>
      <c r="E18" s="30"/>
      <c r="F18" s="30"/>
      <c r="G18" s="35"/>
      <c r="H18" s="35"/>
      <c r="I18" s="35"/>
      <c r="J18" s="30"/>
      <c r="K18" s="30"/>
      <c r="L18" s="30"/>
      <c r="M18" s="30"/>
      <c r="N18" s="30"/>
      <c r="O18" s="30"/>
      <c r="P18" s="31"/>
    </row>
    <row r="19" ht="19.5" customHeight="1">
      <c r="B19" s="26"/>
      <c r="C19" s="51" t="s">
        <v>82</v>
      </c>
      <c r="D19" s="41"/>
      <c r="E19" s="52" t="str">
        <f>VLOOKUP(C10,'Formato descripción HU'!B6:O11,14,0)</f>
        <v>Página Principal 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1"/>
    </row>
    <row r="20" ht="19.5" customHeight="1">
      <c r="B20" s="26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1"/>
    </row>
    <row r="21" ht="9.75" customHeight="1">
      <c r="B21" s="2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ht="19.5" customHeight="1">
      <c r="B22" s="26"/>
      <c r="C22" s="58" t="s">
        <v>83</v>
      </c>
      <c r="D22" s="41"/>
      <c r="E22" s="43" t="str">
        <f>VLOOKUP(C10,'Formato descripción HU'!B6:O11,12,0)</f>
        <v>Navegar por la pagina principal visualizando correctamente  su contenido principal </v>
      </c>
      <c r="F22" s="42"/>
      <c r="G22" s="42"/>
      <c r="H22" s="41"/>
      <c r="I22" s="30"/>
      <c r="J22" s="58" t="s">
        <v>13</v>
      </c>
      <c r="K22" s="41"/>
      <c r="L22" s="43" t="str">
        <f>VLOOKUP(C10,'Formato descripción HU'!B6:O11,13,0)</f>
        <v>Contiene información sobre de que se trata la pagina web y botones intuitivos, con secciones  </v>
      </c>
      <c r="M22" s="42"/>
      <c r="N22" s="42"/>
      <c r="O22" s="41"/>
      <c r="P22" s="31"/>
    </row>
    <row r="23" ht="19.5" customHeight="1">
      <c r="B23" s="26"/>
      <c r="C23" s="45"/>
      <c r="D23" s="46"/>
      <c r="E23" s="45"/>
      <c r="H23" s="46"/>
      <c r="I23" s="30"/>
      <c r="J23" s="45"/>
      <c r="K23" s="46"/>
      <c r="L23" s="45"/>
      <c r="O23" s="46"/>
      <c r="P23" s="31"/>
    </row>
    <row r="24" ht="19.5" customHeight="1">
      <c r="B24" s="26"/>
      <c r="C24" s="48"/>
      <c r="D24" s="49"/>
      <c r="E24" s="48"/>
      <c r="F24" s="50"/>
      <c r="G24" s="50"/>
      <c r="H24" s="49"/>
      <c r="I24" s="30"/>
      <c r="J24" s="48"/>
      <c r="K24" s="49"/>
      <c r="L24" s="48"/>
      <c r="M24" s="50"/>
      <c r="N24" s="50"/>
      <c r="O24" s="49"/>
      <c r="P24" s="31"/>
    </row>
    <row r="25" ht="9.75" customHeigh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