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minimized="1" xWindow="0" yWindow="0" windowWidth="10575" windowHeight="7545" activeTab="1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A58" i="4" l="1"/>
  <c r="N58" i="4" s="1"/>
  <c r="H58" i="4" l="1"/>
  <c r="E58" i="4"/>
  <c r="D58" i="4"/>
  <c r="F58" i="4"/>
  <c r="G58" i="4"/>
  <c r="M58" i="4"/>
  <c r="E4" i="3"/>
  <c r="A61" i="4" l="1"/>
  <c r="A60" i="4"/>
  <c r="A59" i="4"/>
  <c r="C59" i="4" s="1"/>
  <c r="J3" i="4"/>
  <c r="BK18" i="3"/>
  <c r="BJ18" i="3"/>
  <c r="BI18" i="3"/>
  <c r="BK17" i="3"/>
  <c r="BJ17" i="3"/>
  <c r="BI17" i="3"/>
  <c r="BK16" i="3"/>
  <c r="BJ16" i="3"/>
  <c r="BI16" i="3"/>
  <c r="BK15" i="3"/>
  <c r="BJ15" i="3"/>
  <c r="BI15" i="3"/>
  <c r="BK14" i="3"/>
  <c r="BJ14" i="3"/>
  <c r="BI14" i="3"/>
  <c r="BK11" i="3"/>
  <c r="BJ11" i="3"/>
  <c r="BI11" i="3"/>
  <c r="BK10" i="3"/>
  <c r="BJ10" i="3"/>
  <c r="BI10" i="3"/>
  <c r="BK9" i="3"/>
  <c r="BJ9" i="3"/>
  <c r="BI9" i="3"/>
  <c r="BK8" i="3"/>
  <c r="BJ8" i="3"/>
  <c r="BI8" i="3"/>
  <c r="BK7" i="3"/>
  <c r="BJ7" i="3"/>
  <c r="BI7" i="3"/>
  <c r="BK6" i="3"/>
  <c r="BJ6" i="3"/>
  <c r="BI6" i="3"/>
  <c r="Y6" i="3"/>
  <c r="X6" i="3"/>
  <c r="W6" i="3"/>
  <c r="B60" i="4" l="1"/>
  <c r="C60" i="4"/>
  <c r="C61" i="4"/>
  <c r="B61" i="4"/>
  <c r="K59" i="4"/>
  <c r="D61" i="4"/>
  <c r="G61" i="4"/>
  <c r="F61" i="4"/>
  <c r="E61" i="4"/>
  <c r="J60" i="4"/>
  <c r="L60" i="4"/>
  <c r="K61" i="4"/>
  <c r="V4" i="3"/>
</calcChain>
</file>

<file path=xl/sharedStrings.xml><?xml version="1.0" encoding="utf-8"?>
<sst xmlns="http://schemas.openxmlformats.org/spreadsheetml/2006/main" count="256" uniqueCount="84">
  <si>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</si>
  <si>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</si>
  <si>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</si>
  <si>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</si>
  <si>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</si>
  <si>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</si>
  <si>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</si>
  <si>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</si>
  <si>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</si>
  <si>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</si>
  <si>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</si>
  <si>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</si>
  <si>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</si>
  <si>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</si>
  <si>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</si>
  <si>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</si>
  <si>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</si>
  <si>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</si>
  <si>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</si>
  <si>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</si>
  <si>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</si>
  <si>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</si>
  <si>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</si>
  <si>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</si>
  <si>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</si>
  <si>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</si>
  <si>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</si>
  <si>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</si>
  <si>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</si>
  <si>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</si>
  <si>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</si>
  <si>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</si>
  <si>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</si>
  <si>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</si>
  <si>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</si>
  <si>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</si>
  <si>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</si>
  <si>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</si>
  <si>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</si>
  <si>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</si>
  <si>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</si>
  <si>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</si>
  <si>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</si>
  <si>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</si>
  <si>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</si>
  <si>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</si>
  <si>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</si>
  <si>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</si>
  <si>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</si>
  <si>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</si>
  <si>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</si>
  <si>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</si>
  <si>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</si>
  <si>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</si>
  <si>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</si>
  <si>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</si>
  <si>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</si>
  <si>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</si>
  <si>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</si>
  <si>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</si>
  <si>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</si>
  <si>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</si>
  <si>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</si>
  <si>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</si>
  <si>
    <t>Elaboracion y codificacion Spring 2</t>
  </si>
  <si>
    <t>REQ04</t>
  </si>
  <si>
    <t xml:space="preserve">Dosis Aplicadas </t>
  </si>
  <si>
    <t>Validaciones de campos</t>
  </si>
  <si>
    <t>Elaboracion y codificacion Spring 3</t>
  </si>
  <si>
    <t>Registro caja blanca</t>
  </si>
  <si>
    <t>Registro caja negra</t>
  </si>
  <si>
    <t>Validacion de campos posterior a revision</t>
  </si>
  <si>
    <t>Elaboracion de backlog</t>
  </si>
  <si>
    <t>Angel-Steven</t>
  </si>
  <si>
    <t>Elaboracion y codificacion Spring 4</t>
  </si>
  <si>
    <t>REQ05</t>
  </si>
  <si>
    <t>Alerta Segunda dosis</t>
  </si>
  <si>
    <t>Exportar datos</t>
  </si>
  <si>
    <t>Dosis disponibles</t>
  </si>
  <si>
    <t>REQ06</t>
  </si>
  <si>
    <t>Reporte de errores</t>
  </si>
  <si>
    <t>Correccion de errores</t>
  </si>
  <si>
    <t>Elaboracion backlog</t>
  </si>
  <si>
    <t>Elaboracion presentacion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</si>
</sst>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0" borderId="27" xfId="0" applyFont="1" applyBorder="1" applyAlignment="1"/>
    <xf numFmtId="0" fontId="1" fillId="0" borderId="27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27" xfId="0" applyFont="1" applyFill="1" applyBorder="1" applyAlignment="1">
      <alignment horizontal="center"/>
    </xf>
    <xf numFmtId="165" fontId="8" fillId="3" borderId="27" xfId="0" applyNumberFormat="1" applyFont="1" applyFill="1" applyBorder="1" applyAlignment="1">
      <alignment textRotation="90"/>
    </xf>
    <xf numFmtId="1" fontId="8" fillId="3" borderId="27" xfId="0" applyNumberFormat="1" applyFont="1" applyFill="1" applyBorder="1" applyAlignment="1"/>
    <xf numFmtId="0" fontId="1" fillId="0" borderId="35" xfId="0" applyFont="1" applyBorder="1" applyAlignment="1"/>
    <xf numFmtId="49" fontId="9" fillId="0" borderId="35" xfId="0" applyNumberFormat="1" applyFont="1" applyBorder="1" applyAlignment="1"/>
    <xf numFmtId="0" fontId="5" fillId="0" borderId="35" xfId="0" applyFont="1" applyBorder="1"/>
    <xf numFmtId="0" fontId="0" fillId="0" borderId="35" xfId="0" applyFont="1" applyBorder="1" applyAlignment="1"/>
    <xf numFmtId="0" fontId="9" fillId="0" borderId="35" xfId="0" applyFont="1" applyBorder="1" applyAlignment="1"/>
    <xf numFmtId="0" fontId="10" fillId="3" borderId="35" xfId="0" applyFont="1" applyFill="1" applyBorder="1" applyAlignment="1">
      <alignment horizontal="center"/>
    </xf>
    <xf numFmtId="166" fontId="10" fillId="3" borderId="35" xfId="0" applyNumberFormat="1" applyFont="1" applyFill="1" applyBorder="1" applyAlignment="1">
      <alignment horizontal="center" vertical="center" textRotation="90"/>
    </xf>
    <xf numFmtId="1" fontId="1" fillId="4" borderId="35" xfId="0" applyNumberFormat="1" applyFont="1" applyFill="1" applyBorder="1" applyAlignment="1">
      <alignment horizontal="right" vertical="center"/>
    </xf>
    <xf numFmtId="0" fontId="8" fillId="4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165" fontId="6" fillId="3" borderId="35" xfId="0" applyNumberFormat="1" applyFont="1" applyFill="1" applyBorder="1" applyAlignment="1">
      <alignment horizontal="center" vertical="center" textRotation="90"/>
    </xf>
    <xf numFmtId="166" fontId="6" fillId="3" borderId="35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1" xfId="0" applyFont="1" applyBorder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34" xfId="0" applyFont="1" applyBorder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27" xfId="0" applyFont="1" applyBorder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4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Datos!$H$5:$BA$5</c:f>
              <c:numCache>
                <c:formatCode>d\-mmm</c:formatCode>
                <c:ptCount val="4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  <c:pt idx="45">
                  <c:v>44441</c:v>
                </c:pt>
              </c:numCache>
            </c:numRef>
          </c:cat>
          <c:val>
            <c:numRef>
              <c:f>Datos!$H$7:$BA$7</c:f>
              <c:numCache>
                <c:formatCode>General</c:formatCode>
                <c:ptCount val="4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26</c:v>
                </c:pt>
                <c:pt idx="34">
                  <c:v>22</c:v>
                </c:pt>
                <c:pt idx="35">
                  <c:v>16</c:v>
                </c:pt>
                <c:pt idx="36">
                  <c:v>13</c:v>
                </c:pt>
                <c:pt idx="37">
                  <c:v>8</c:v>
                </c:pt>
                <c:pt idx="38">
                  <c:v>7</c:v>
                </c:pt>
                <c:pt idx="39">
                  <c:v>44</c:v>
                </c:pt>
                <c:pt idx="40">
                  <c:v>38</c:v>
                </c:pt>
                <c:pt idx="41">
                  <c:v>30</c:v>
                </c:pt>
                <c:pt idx="42">
                  <c:v>20</c:v>
                </c:pt>
                <c:pt idx="43">
                  <c:v>13</c:v>
                </c:pt>
                <c:pt idx="44">
                  <c:v>11</c:v>
                </c:pt>
                <c:pt idx="4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Datos!$H$5:$BA$5</c:f>
              <c:numCache>
                <c:formatCode>d\-mmm</c:formatCode>
                <c:ptCount val="46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44371</c:v>
                </c:pt>
                <c:pt idx="9">
                  <c:v>44372</c:v>
                </c:pt>
                <c:pt idx="10">
                  <c:v>44376</c:v>
                </c:pt>
                <c:pt idx="11">
                  <c:v>44377</c:v>
                </c:pt>
                <c:pt idx="12">
                  <c:v>44381</c:v>
                </c:pt>
                <c:pt idx="13">
                  <c:v>44382</c:v>
                </c:pt>
                <c:pt idx="14" formatCode="[$-C0A]d\-mmm">
                  <c:v>44393</c:v>
                </c:pt>
                <c:pt idx="15">
                  <c:v>44397</c:v>
                </c:pt>
                <c:pt idx="16">
                  <c:v>44398</c:v>
                </c:pt>
                <c:pt idx="17">
                  <c:v>44399</c:v>
                </c:pt>
                <c:pt idx="18">
                  <c:v>44400</c:v>
                </c:pt>
                <c:pt idx="19">
                  <c:v>44401</c:v>
                </c:pt>
                <c:pt idx="20">
                  <c:v>44402</c:v>
                </c:pt>
                <c:pt idx="21">
                  <c:v>44403</c:v>
                </c:pt>
                <c:pt idx="22">
                  <c:v>44404</c:v>
                </c:pt>
                <c:pt idx="23">
                  <c:v>44405</c:v>
                </c:pt>
                <c:pt idx="24">
                  <c:v>44406</c:v>
                </c:pt>
                <c:pt idx="25">
                  <c:v>44407</c:v>
                </c:pt>
                <c:pt idx="26">
                  <c:v>44421</c:v>
                </c:pt>
                <c:pt idx="27">
                  <c:v>44422</c:v>
                </c:pt>
                <c:pt idx="28">
                  <c:v>44424</c:v>
                </c:pt>
                <c:pt idx="29">
                  <c:v>44425</c:v>
                </c:pt>
                <c:pt idx="30">
                  <c:v>44426</c:v>
                </c:pt>
                <c:pt idx="31">
                  <c:v>44427</c:v>
                </c:pt>
                <c:pt idx="32">
                  <c:v>44428</c:v>
                </c:pt>
                <c:pt idx="33">
                  <c:v>44429</c:v>
                </c:pt>
                <c:pt idx="34">
                  <c:v>44430</c:v>
                </c:pt>
                <c:pt idx="35">
                  <c:v>44431</c:v>
                </c:pt>
                <c:pt idx="36">
                  <c:v>44432</c:v>
                </c:pt>
                <c:pt idx="37">
                  <c:v>44433</c:v>
                </c:pt>
                <c:pt idx="38">
                  <c:v>44434</c:v>
                </c:pt>
                <c:pt idx="39">
                  <c:v>44435</c:v>
                </c:pt>
                <c:pt idx="40">
                  <c:v>44436</c:v>
                </c:pt>
                <c:pt idx="41">
                  <c:v>44437</c:v>
                </c:pt>
                <c:pt idx="42">
                  <c:v>44438</c:v>
                </c:pt>
                <c:pt idx="43">
                  <c:v>44439</c:v>
                </c:pt>
                <c:pt idx="44">
                  <c:v>44440</c:v>
                </c:pt>
                <c:pt idx="45">
                  <c:v>44441</c:v>
                </c:pt>
              </c:numCache>
            </c:numRef>
          </c:cat>
          <c:val>
            <c:numRef>
              <c:f>Datos!$H$6:$BA$6</c:f>
              <c:numCache>
                <c:formatCode>0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Gráficos!$B$58:$AB$58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Gráficos!$B$59:$AB$59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Gráficos!$B$60:$AB$60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Gráficos!$B$57:$AB$57</c:f>
              <c:numCache>
                <c:formatCode>[$-C0A]d\-mmm</c:formatCode>
                <c:ptCount val="27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  <c:pt idx="21">
                  <c:v>44436</c:v>
                </c:pt>
                <c:pt idx="22">
                  <c:v>44437</c:v>
                </c:pt>
                <c:pt idx="23">
                  <c:v>44438</c:v>
                </c:pt>
                <c:pt idx="24">
                  <c:v>44439</c:v>
                </c:pt>
                <c:pt idx="25">
                  <c:v>44440</c:v>
                </c:pt>
                <c:pt idx="26">
                  <c:v>44441</c:v>
                </c:pt>
              </c:numCache>
            </c:numRef>
          </c:cat>
          <c:val>
            <c:numRef>
              <c:f>Gráficos!$B$61:$AB$61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572577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15678150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31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3"/>
  <sheetViews>
    <sheetView showGridLines="0" tabSelected="1" workbookViewId="0">
      <selection activeCell="E15" sqref="E15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5" t="s">
        <v>0</v>
      </c>
      <c r="B5" s="86"/>
      <c r="C5" s="86"/>
      <c r="D5" s="87"/>
    </row>
    <row r="6" spans="1:4" ht="12.75" customHeight="1" x14ac:dyDescent="0.2">
      <c r="A6" s="88" t="s">
        <v>29</v>
      </c>
      <c r="B6" s="89"/>
      <c r="C6" s="89"/>
      <c r="D6" s="90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s="64" customFormat="1" ht="12.75" customHeight="1" x14ac:dyDescent="0.2">
      <c r="A11" s="4">
        <v>2</v>
      </c>
      <c r="B11" s="5">
        <v>44422</v>
      </c>
      <c r="C11" s="6">
        <v>6</v>
      </c>
      <c r="D11" s="4">
        <v>21</v>
      </c>
    </row>
    <row r="12" spans="1:4" s="68" customFormat="1" ht="12.75" customHeight="1" x14ac:dyDescent="0.2">
      <c r="A12" s="4">
        <v>3</v>
      </c>
      <c r="B12" s="5">
        <v>44429</v>
      </c>
      <c r="C12" s="6">
        <v>6</v>
      </c>
      <c r="D12" s="4">
        <v>22</v>
      </c>
    </row>
    <row r="13" spans="1:4" ht="12.75" customHeight="1" x14ac:dyDescent="0.2">
      <c r="A13" s="4">
        <v>4</v>
      </c>
      <c r="B13" s="5">
        <v>44435</v>
      </c>
      <c r="C13" s="6">
        <v>6</v>
      </c>
      <c r="D13" s="4">
        <v>23</v>
      </c>
    </row>
    <row r="14" spans="1:4" ht="12.75" customHeight="1" x14ac:dyDescent="0.2">
      <c r="D14" s="70"/>
    </row>
    <row r="15" spans="1:4" ht="12.75" customHeight="1" x14ac:dyDescent="0.2">
      <c r="A15" s="91" t="s">
        <v>5</v>
      </c>
      <c r="B15" s="92"/>
      <c r="C15" s="93" t="s">
        <v>6</v>
      </c>
      <c r="D15" s="95" t="s">
        <v>7</v>
      </c>
    </row>
    <row r="16" spans="1:4" ht="12.75" customHeight="1" x14ac:dyDescent="0.2">
      <c r="A16" s="7" t="s">
        <v>8</v>
      </c>
      <c r="B16" s="8" t="s">
        <v>9</v>
      </c>
      <c r="C16" s="94"/>
      <c r="D16" s="96"/>
    </row>
    <row r="17" spans="1:4" ht="12.75" customHeight="1" x14ac:dyDescent="0.2">
      <c r="A17" s="9" t="s">
        <v>10</v>
      </c>
      <c r="B17" s="10" t="s">
        <v>11</v>
      </c>
      <c r="C17" s="36" t="s">
        <v>30</v>
      </c>
      <c r="D17" s="11"/>
    </row>
    <row r="18" spans="1:4" ht="12.75" customHeight="1" x14ac:dyDescent="0.2">
      <c r="A18" s="9" t="s">
        <v>12</v>
      </c>
      <c r="B18" s="35" t="s">
        <v>34</v>
      </c>
      <c r="C18" s="36" t="s">
        <v>51</v>
      </c>
      <c r="D18" s="11"/>
    </row>
    <row r="19" spans="1:4" ht="12.75" customHeight="1" x14ac:dyDescent="0.2">
      <c r="A19" s="9" t="s">
        <v>13</v>
      </c>
      <c r="B19" s="10" t="s">
        <v>14</v>
      </c>
      <c r="C19" s="36" t="s">
        <v>50</v>
      </c>
      <c r="D19" s="11"/>
    </row>
    <row r="20" spans="1:4" ht="12.75" customHeight="1" x14ac:dyDescent="0.2">
      <c r="A20" s="12" t="s">
        <v>15</v>
      </c>
      <c r="B20" s="10"/>
      <c r="C20" s="36" t="s">
        <v>31</v>
      </c>
      <c r="D20" s="11"/>
    </row>
    <row r="21" spans="1:4" ht="12.75" customHeight="1" x14ac:dyDescent="0.2">
      <c r="A21" s="9"/>
      <c r="B21" s="10"/>
      <c r="C21" s="36" t="s">
        <v>61</v>
      </c>
      <c r="D21" s="11"/>
    </row>
    <row r="22" spans="1:4" ht="12.75" customHeight="1" x14ac:dyDescent="0.2">
      <c r="A22" s="9"/>
      <c r="B22" s="10"/>
      <c r="C22" s="36" t="s">
        <v>62</v>
      </c>
      <c r="D22" s="11"/>
    </row>
    <row r="23" spans="1:4" ht="12.75" customHeight="1" x14ac:dyDescent="0.2">
      <c r="A23" s="9"/>
      <c r="B23" s="10"/>
      <c r="C23" s="36" t="s">
        <v>63</v>
      </c>
      <c r="D23" s="11"/>
    </row>
    <row r="24" spans="1:4" ht="12.75" customHeight="1" x14ac:dyDescent="0.2">
      <c r="A24" s="9"/>
      <c r="B24" s="10"/>
      <c r="C24" s="36" t="s">
        <v>73</v>
      </c>
      <c r="D24" s="11"/>
    </row>
    <row r="25" spans="1:4" ht="12.75" customHeight="1" x14ac:dyDescent="0.2">
      <c r="A25" s="9"/>
      <c r="B25" s="10"/>
      <c r="C25" s="36"/>
      <c r="D25" s="11"/>
    </row>
    <row r="26" spans="1:4" ht="12.75" customHeight="1" x14ac:dyDescent="0.2">
      <c r="A26" s="9"/>
      <c r="B26" s="10"/>
      <c r="C26" s="9"/>
      <c r="D26" s="11"/>
    </row>
    <row r="27" spans="1:4" ht="12.75" customHeight="1" x14ac:dyDescent="0.2">
      <c r="A27" s="9"/>
      <c r="B27" s="10"/>
      <c r="C27" s="9"/>
      <c r="D27" s="11"/>
    </row>
    <row r="28" spans="1:4" ht="12.75" customHeight="1" x14ac:dyDescent="0.2">
      <c r="A28" s="13"/>
      <c r="B28" s="14"/>
      <c r="C28" s="13"/>
      <c r="D28" s="15"/>
    </row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spans="6:7" ht="12.75" customHeight="1" x14ac:dyDescent="0.2"/>
    <row r="34" spans="6:7" ht="12.75" customHeight="1" x14ac:dyDescent="0.2">
      <c r="F34" s="16"/>
      <c r="G34" s="16"/>
    </row>
    <row r="35" spans="6:7" ht="12.75" customHeight="1" x14ac:dyDescent="0.2">
      <c r="F35" s="16"/>
      <c r="G35" s="16"/>
    </row>
    <row r="36" spans="6:7" ht="12.75" customHeight="1" x14ac:dyDescent="0.2">
      <c r="F36" s="16"/>
      <c r="G36" s="16"/>
    </row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</sheetData>
  <mergeCells count="5">
    <mergeCell ref="A5:D5"/>
    <mergeCell ref="A6:D6"/>
    <mergeCell ref="A15:B15"/>
    <mergeCell ref="C15:C16"/>
    <mergeCell ref="D15:D16"/>
  </mergeCells>
  <dataValidations count="3">
    <dataValidation type="decimal" operator="greaterThanOrEqual" allowBlank="1" showInputMessage="1" showErrorMessage="1" prompt=" - " sqref="A9:A13">
      <formula1>0</formula1>
    </dataValidation>
    <dataValidation type="decimal" allowBlank="1" showInputMessage="1" showErrorMessage="1" prompt=" - " sqref="C9:C13">
      <formula1>3</formula1>
      <formula2>24</formula2>
    </dataValidation>
    <dataValidation type="date" operator="greaterThanOrEqual" allowBlank="1" showInputMessage="1" showErrorMessage="1" prompt=" - " sqref="B9:B13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K1004"/>
  <sheetViews>
    <sheetView showGridLines="0" workbookViewId="0">
      <pane xSplit="7" ySplit="9" topLeftCell="AV10" activePane="bottomRight" state="frozen"/>
      <selection pane="topRight" activeCell="H1" sqref="H1"/>
      <selection pane="bottomLeft" activeCell="A10" sqref="A10"/>
      <selection pane="bottomRight" activeCell="G48" sqref="G48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7" width="4.28515625" style="64" customWidth="1"/>
    <col min="48" max="53" width="4.28515625" style="68" customWidth="1"/>
    <col min="54" max="54" width="4.28515625" customWidth="1"/>
    <col min="55" max="60" width="10" customWidth="1"/>
    <col min="61" max="63" width="10" hidden="1" customWidth="1"/>
  </cols>
  <sheetData>
    <row r="1" spans="1:63" ht="12.75" customHeight="1" x14ac:dyDescent="0.2">
      <c r="A1" s="17"/>
      <c r="B1" s="17"/>
      <c r="C1" s="17"/>
      <c r="D1" s="17"/>
    </row>
    <row r="2" spans="1:63" ht="12.75" customHeight="1" x14ac:dyDescent="0.2">
      <c r="A2" s="17"/>
    </row>
    <row r="3" spans="1:63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63" ht="12.75" customHeight="1" x14ac:dyDescent="0.2">
      <c r="A4" s="17"/>
      <c r="B4" s="17"/>
      <c r="C4" s="56">
        <v>4</v>
      </c>
      <c r="D4" s="57">
        <v>44429</v>
      </c>
      <c r="E4" s="58">
        <f>Config!C9</f>
        <v>6</v>
      </c>
      <c r="F4" s="45"/>
      <c r="G4" s="45"/>
      <c r="H4" s="78" t="s">
        <v>32</v>
      </c>
      <c r="I4" s="78" t="s">
        <v>32</v>
      </c>
      <c r="J4" s="78" t="s">
        <v>33</v>
      </c>
      <c r="K4" s="78" t="s">
        <v>52</v>
      </c>
      <c r="L4" s="78" t="s">
        <v>56</v>
      </c>
      <c r="M4" s="78" t="s">
        <v>57</v>
      </c>
      <c r="N4" s="78" t="s">
        <v>58</v>
      </c>
      <c r="O4" s="78" t="s">
        <v>32</v>
      </c>
      <c r="P4" s="78" t="s">
        <v>33</v>
      </c>
      <c r="Q4" s="78" t="s">
        <v>52</v>
      </c>
      <c r="R4" s="78" t="s">
        <v>57</v>
      </c>
      <c r="S4" s="78" t="s">
        <v>58</v>
      </c>
      <c r="T4" s="78" t="s">
        <v>57</v>
      </c>
      <c r="U4" s="78" t="s">
        <v>58</v>
      </c>
      <c r="V4" s="82" t="str">
        <f>IF(V5=""," ",CHOOSE(WEEKDAY(V5,2),"L","M","X","J","V","S","D"))</f>
        <v>V</v>
      </c>
      <c r="W4" s="78" t="s">
        <v>32</v>
      </c>
      <c r="X4" s="78" t="s">
        <v>32</v>
      </c>
      <c r="Y4" s="78" t="s">
        <v>33</v>
      </c>
      <c r="Z4" s="78" t="s">
        <v>52</v>
      </c>
      <c r="AA4" s="78" t="s">
        <v>56</v>
      </c>
      <c r="AB4" s="78" t="s">
        <v>57</v>
      </c>
      <c r="AC4" s="78" t="s">
        <v>58</v>
      </c>
      <c r="AD4" s="78" t="s">
        <v>32</v>
      </c>
      <c r="AE4" s="78" t="s">
        <v>32</v>
      </c>
      <c r="AF4" s="78" t="s">
        <v>33</v>
      </c>
      <c r="AG4" s="78" t="s">
        <v>52</v>
      </c>
      <c r="AH4" s="78" t="s">
        <v>52</v>
      </c>
      <c r="AI4" s="78" t="s">
        <v>56</v>
      </c>
      <c r="AJ4" s="78" t="s">
        <v>58</v>
      </c>
      <c r="AK4" s="78" t="s">
        <v>32</v>
      </c>
      <c r="AL4" s="78" t="s">
        <v>32</v>
      </c>
      <c r="AM4" s="78" t="s">
        <v>33</v>
      </c>
      <c r="AN4" s="78" t="s">
        <v>52</v>
      </c>
      <c r="AO4" s="78" t="s">
        <v>56</v>
      </c>
      <c r="AP4" s="78" t="s">
        <v>57</v>
      </c>
      <c r="AQ4" s="78" t="s">
        <v>58</v>
      </c>
      <c r="AR4" s="78" t="s">
        <v>32</v>
      </c>
      <c r="AS4" s="78" t="s">
        <v>32</v>
      </c>
      <c r="AT4" s="78" t="s">
        <v>33</v>
      </c>
      <c r="AU4" s="78" t="s">
        <v>52</v>
      </c>
      <c r="AV4" s="78" t="s">
        <v>56</v>
      </c>
      <c r="AW4" s="78" t="s">
        <v>57</v>
      </c>
      <c r="AX4" s="78" t="s">
        <v>58</v>
      </c>
      <c r="AY4" s="78" t="s">
        <v>32</v>
      </c>
      <c r="AZ4" s="78" t="s">
        <v>32</v>
      </c>
      <c r="BA4" s="78" t="s">
        <v>33</v>
      </c>
      <c r="BB4" s="20"/>
    </row>
    <row r="5" spans="1:63" ht="33" customHeight="1" x14ac:dyDescent="0.2">
      <c r="A5" s="21"/>
      <c r="B5" s="21"/>
      <c r="C5" s="53"/>
      <c r="D5" s="54"/>
      <c r="E5" s="55"/>
      <c r="F5" s="46"/>
      <c r="G5" s="52"/>
      <c r="H5" s="79">
        <v>44362</v>
      </c>
      <c r="I5" s="79">
        <v>44363</v>
      </c>
      <c r="J5" s="79">
        <v>44364</v>
      </c>
      <c r="K5" s="79">
        <v>44365</v>
      </c>
      <c r="L5" s="79">
        <v>44366</v>
      </c>
      <c r="M5" s="79">
        <v>44367</v>
      </c>
      <c r="N5" s="79">
        <v>44368</v>
      </c>
      <c r="O5" s="79">
        <v>44369</v>
      </c>
      <c r="P5" s="79">
        <v>44371</v>
      </c>
      <c r="Q5" s="79">
        <v>44372</v>
      </c>
      <c r="R5" s="79">
        <v>44376</v>
      </c>
      <c r="S5" s="79">
        <v>44377</v>
      </c>
      <c r="T5" s="79">
        <v>44381</v>
      </c>
      <c r="U5" s="79">
        <v>44382</v>
      </c>
      <c r="V5" s="83">
        <v>44393</v>
      </c>
      <c r="W5" s="84">
        <v>44397</v>
      </c>
      <c r="X5" s="84">
        <v>44398</v>
      </c>
      <c r="Y5" s="84">
        <v>44399</v>
      </c>
      <c r="Z5" s="79">
        <v>44400</v>
      </c>
      <c r="AA5" s="79">
        <v>44401</v>
      </c>
      <c r="AB5" s="79">
        <v>44402</v>
      </c>
      <c r="AC5" s="79">
        <v>44403</v>
      </c>
      <c r="AD5" s="79">
        <v>44404</v>
      </c>
      <c r="AE5" s="79">
        <v>44405</v>
      </c>
      <c r="AF5" s="79">
        <v>44406</v>
      </c>
      <c r="AG5" s="79">
        <v>44407</v>
      </c>
      <c r="AH5" s="79">
        <v>44421</v>
      </c>
      <c r="AI5" s="79">
        <v>44422</v>
      </c>
      <c r="AJ5" s="79">
        <v>44424</v>
      </c>
      <c r="AK5" s="79">
        <v>44425</v>
      </c>
      <c r="AL5" s="79">
        <v>44426</v>
      </c>
      <c r="AM5" s="79">
        <v>44427</v>
      </c>
      <c r="AN5" s="79">
        <v>44428</v>
      </c>
      <c r="AO5" s="79">
        <v>44429</v>
      </c>
      <c r="AP5" s="79">
        <v>44430</v>
      </c>
      <c r="AQ5" s="79">
        <v>44431</v>
      </c>
      <c r="AR5" s="79">
        <v>44432</v>
      </c>
      <c r="AS5" s="79">
        <v>44433</v>
      </c>
      <c r="AT5" s="79">
        <v>44434</v>
      </c>
      <c r="AU5" s="79">
        <v>44435</v>
      </c>
      <c r="AV5" s="79">
        <v>44436</v>
      </c>
      <c r="AW5" s="79">
        <v>44437</v>
      </c>
      <c r="AX5" s="79">
        <v>44438</v>
      </c>
      <c r="AY5" s="79">
        <v>44439</v>
      </c>
      <c r="AZ5" s="79">
        <v>44440</v>
      </c>
      <c r="BA5" s="79">
        <v>44441</v>
      </c>
      <c r="BB5" s="22"/>
      <c r="BC5" s="21"/>
      <c r="BD5" s="21"/>
      <c r="BE5" s="21"/>
      <c r="BF5" s="21"/>
      <c r="BG5" s="21"/>
      <c r="BH5" s="21"/>
      <c r="BI5" s="21"/>
      <c r="BJ5" s="21"/>
      <c r="BK5" s="21"/>
    </row>
    <row r="6" spans="1:63" ht="12.75" customHeight="1" x14ac:dyDescent="0.2">
      <c r="A6" s="21"/>
      <c r="B6" s="21"/>
      <c r="C6" s="21"/>
      <c r="D6" s="21"/>
      <c r="E6" s="101" t="s">
        <v>19</v>
      </c>
      <c r="F6" s="102"/>
      <c r="G6" s="103"/>
      <c r="H6" s="80">
        <v>2</v>
      </c>
      <c r="I6" s="80">
        <v>1</v>
      </c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4</v>
      </c>
      <c r="W6" s="80">
        <f t="shared" ref="W6:Y6" si="0">COUNTIF(W10:W1004,"&gt;0")</f>
        <v>1</v>
      </c>
      <c r="X6" s="80">
        <f t="shared" si="0"/>
        <v>1</v>
      </c>
      <c r="Y6" s="80">
        <f t="shared" si="0"/>
        <v>1</v>
      </c>
      <c r="Z6" s="80">
        <v>1</v>
      </c>
      <c r="AA6" s="80">
        <v>3</v>
      </c>
      <c r="AB6" s="80">
        <v>3</v>
      </c>
      <c r="AC6" s="80">
        <v>2</v>
      </c>
      <c r="AD6" s="80">
        <v>2</v>
      </c>
      <c r="AE6" s="80">
        <v>1</v>
      </c>
      <c r="AF6" s="80">
        <v>1</v>
      </c>
      <c r="AG6" s="80">
        <v>1</v>
      </c>
      <c r="AH6" s="80">
        <v>1</v>
      </c>
      <c r="AI6" s="80">
        <v>2</v>
      </c>
      <c r="AJ6" s="80">
        <v>2</v>
      </c>
      <c r="AK6" s="80">
        <v>2</v>
      </c>
      <c r="AL6" s="80">
        <v>1</v>
      </c>
      <c r="AM6" s="80">
        <v>1</v>
      </c>
      <c r="AN6" s="80">
        <v>1</v>
      </c>
      <c r="AO6" s="80">
        <v>7</v>
      </c>
      <c r="AP6" s="80">
        <v>7</v>
      </c>
      <c r="AQ6" s="80">
        <v>6</v>
      </c>
      <c r="AR6" s="80">
        <v>6</v>
      </c>
      <c r="AS6" s="80">
        <v>3</v>
      </c>
      <c r="AT6" s="80">
        <v>2</v>
      </c>
      <c r="AU6" s="80">
        <v>9</v>
      </c>
      <c r="AV6" s="80">
        <v>9</v>
      </c>
      <c r="AW6" s="80">
        <v>8</v>
      </c>
      <c r="AX6" s="80">
        <v>7</v>
      </c>
      <c r="AY6" s="80">
        <v>4</v>
      </c>
      <c r="AZ6" s="80">
        <v>4</v>
      </c>
      <c r="BA6" s="80">
        <v>1</v>
      </c>
      <c r="BB6" s="23"/>
      <c r="BC6" s="21"/>
      <c r="BD6" s="21"/>
      <c r="BE6" s="21"/>
      <c r="BF6" s="21"/>
      <c r="BG6" s="21"/>
      <c r="BH6" s="21"/>
      <c r="BI6" s="24" t="str">
        <f>Config!A17</f>
        <v>Análisis</v>
      </c>
      <c r="BJ6" s="24" t="str">
        <f>Config!B17</f>
        <v>Terminado</v>
      </c>
      <c r="BK6" s="24">
        <f>Config!C25</f>
        <v>0</v>
      </c>
    </row>
    <row r="7" spans="1:63" ht="12.75" customHeight="1" x14ac:dyDescent="0.2">
      <c r="E7" s="104" t="s">
        <v>20</v>
      </c>
      <c r="F7" s="102"/>
      <c r="G7" s="105"/>
      <c r="H7" s="81">
        <v>8</v>
      </c>
      <c r="I7" s="81">
        <v>4</v>
      </c>
      <c r="J7" s="81">
        <v>2</v>
      </c>
      <c r="K7" s="81">
        <v>2</v>
      </c>
      <c r="L7" s="81">
        <v>4</v>
      </c>
      <c r="M7" s="81">
        <v>2</v>
      </c>
      <c r="N7" s="81">
        <v>4</v>
      </c>
      <c r="O7" s="81">
        <v>2</v>
      </c>
      <c r="P7" s="81">
        <v>2</v>
      </c>
      <c r="Q7" s="81">
        <v>2</v>
      </c>
      <c r="R7" s="81">
        <v>4</v>
      </c>
      <c r="S7" s="81">
        <v>2</v>
      </c>
      <c r="T7" s="81">
        <v>4</v>
      </c>
      <c r="U7" s="81">
        <v>2</v>
      </c>
      <c r="V7" s="81">
        <v>10</v>
      </c>
      <c r="W7" s="81">
        <v>6</v>
      </c>
      <c r="X7" s="81">
        <v>4</v>
      </c>
      <c r="Y7" s="81">
        <v>2</v>
      </c>
      <c r="Z7" s="81">
        <v>1</v>
      </c>
      <c r="AA7" s="81">
        <v>12</v>
      </c>
      <c r="AB7" s="81">
        <v>10</v>
      </c>
      <c r="AC7" s="81">
        <v>8</v>
      </c>
      <c r="AD7" s="81">
        <v>6</v>
      </c>
      <c r="AE7" s="81">
        <v>4</v>
      </c>
      <c r="AF7" s="81">
        <v>3</v>
      </c>
      <c r="AG7" s="81">
        <v>2</v>
      </c>
      <c r="AH7" s="81">
        <v>1</v>
      </c>
      <c r="AI7" s="81">
        <v>10</v>
      </c>
      <c r="AJ7" s="81">
        <v>8</v>
      </c>
      <c r="AK7" s="81">
        <v>6</v>
      </c>
      <c r="AL7" s="81">
        <v>4</v>
      </c>
      <c r="AM7" s="81">
        <v>2</v>
      </c>
      <c r="AN7" s="81">
        <v>1</v>
      </c>
      <c r="AO7" s="81">
        <v>26</v>
      </c>
      <c r="AP7" s="81">
        <v>22</v>
      </c>
      <c r="AQ7" s="81">
        <v>16</v>
      </c>
      <c r="AR7" s="81">
        <v>13</v>
      </c>
      <c r="AS7" s="81">
        <v>8</v>
      </c>
      <c r="AT7" s="81">
        <v>7</v>
      </c>
      <c r="AU7" s="81">
        <v>44</v>
      </c>
      <c r="AV7" s="81">
        <v>38</v>
      </c>
      <c r="AW7" s="81">
        <v>30</v>
      </c>
      <c r="AX7" s="81">
        <v>20</v>
      </c>
      <c r="AY7" s="81">
        <v>13</v>
      </c>
      <c r="AZ7" s="81">
        <v>11</v>
      </c>
      <c r="BA7" s="81">
        <v>5</v>
      </c>
      <c r="BI7" s="24" t="str">
        <f>Config!A18</f>
        <v>Documentación</v>
      </c>
      <c r="BJ7" s="24" t="str">
        <f>Config!B18</f>
        <v>No iniciado</v>
      </c>
      <c r="BK7" s="24" t="str">
        <f>Config!C23</f>
        <v>Angel-Bryan-Joel-Steven</v>
      </c>
    </row>
    <row r="8" spans="1:63" ht="12.75" customHeight="1" x14ac:dyDescent="0.2">
      <c r="A8" s="106" t="s">
        <v>21</v>
      </c>
      <c r="B8" s="107"/>
      <c r="C8" s="107"/>
      <c r="D8" s="107"/>
      <c r="E8" s="107"/>
      <c r="F8" s="107"/>
      <c r="G8" s="108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109" t="s">
        <v>22</v>
      </c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43"/>
      <c r="AJ8" s="43"/>
      <c r="AK8" s="43"/>
      <c r="AL8" s="43"/>
      <c r="AM8" s="43"/>
      <c r="AN8" s="43"/>
      <c r="AO8" s="65"/>
      <c r="AP8" s="65"/>
      <c r="AQ8" s="65"/>
      <c r="AR8" s="65"/>
      <c r="AS8" s="65"/>
      <c r="AT8" s="65"/>
      <c r="AU8" s="65"/>
      <c r="AV8" s="69"/>
      <c r="AW8" s="69"/>
      <c r="AX8" s="69"/>
      <c r="AY8" s="69"/>
      <c r="AZ8" s="69"/>
      <c r="BA8" s="69"/>
      <c r="BI8" s="24" t="e">
        <f>#REF!</f>
        <v>#REF!</v>
      </c>
      <c r="BJ8" s="24" t="str">
        <f>Config!B19</f>
        <v>En curso</v>
      </c>
      <c r="BK8" s="24" t="str">
        <f>Config!C17</f>
        <v>Angel</v>
      </c>
    </row>
    <row r="9" spans="1:63" ht="12.75" customHeight="1" x14ac:dyDescent="0.2">
      <c r="A9" s="25" t="s">
        <v>23</v>
      </c>
      <c r="B9" s="106" t="s">
        <v>24</v>
      </c>
      <c r="C9" s="107"/>
      <c r="D9" s="107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105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BB9" s="17"/>
      <c r="BI9" s="24" t="str">
        <f>Config!A19</f>
        <v>Programación</v>
      </c>
      <c r="BJ9" s="24">
        <f>Config!B20</f>
        <v>0</v>
      </c>
      <c r="BK9" s="24" t="str">
        <f>Config!C20</f>
        <v>Steven</v>
      </c>
    </row>
    <row r="10" spans="1:63" ht="12.75" customHeight="1" x14ac:dyDescent="0.2">
      <c r="A10" s="26"/>
      <c r="B10" s="98" t="s">
        <v>35</v>
      </c>
      <c r="C10" s="86"/>
      <c r="D10" s="87"/>
      <c r="E10" s="26" t="s">
        <v>10</v>
      </c>
      <c r="F10" s="26" t="s">
        <v>11</v>
      </c>
      <c r="G10" s="35" t="s">
        <v>30</v>
      </c>
      <c r="H10" s="74" t="s">
        <v>53</v>
      </c>
      <c r="I10" s="74" t="s">
        <v>55</v>
      </c>
      <c r="J10" s="74" t="s">
        <v>55</v>
      </c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I10" s="24">
        <f>Config!A21</f>
        <v>0</v>
      </c>
      <c r="BJ10" s="24">
        <f>Config!B21</f>
        <v>0</v>
      </c>
      <c r="BK10" s="24" t="str">
        <f>Config!C21</f>
        <v>Angel-Bryan</v>
      </c>
    </row>
    <row r="11" spans="1:63" ht="12.75" customHeight="1" x14ac:dyDescent="0.2">
      <c r="A11" s="26"/>
      <c r="B11" s="98" t="s">
        <v>36</v>
      </c>
      <c r="C11" s="86"/>
      <c r="D11" s="87"/>
      <c r="E11" s="26" t="s">
        <v>12</v>
      </c>
      <c r="F11" s="26" t="s">
        <v>11</v>
      </c>
      <c r="G11" s="35" t="s">
        <v>50</v>
      </c>
      <c r="H11" s="74" t="s">
        <v>54</v>
      </c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I11" s="24">
        <f>Config!A22</f>
        <v>0</v>
      </c>
      <c r="BJ11" s="24">
        <f>Config!B22</f>
        <v>0</v>
      </c>
      <c r="BK11" s="24" t="str">
        <f>Config!C22</f>
        <v>Joel-Steven</v>
      </c>
    </row>
    <row r="12" spans="1:63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74"/>
      <c r="I12" s="74"/>
      <c r="J12" s="74"/>
      <c r="K12" s="74" t="s">
        <v>55</v>
      </c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3"/>
      <c r="W12" s="75"/>
      <c r="X12" s="76"/>
      <c r="Y12" s="75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I12" s="24"/>
      <c r="BJ12" s="24"/>
      <c r="BK12" s="24"/>
    </row>
    <row r="13" spans="1:63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77"/>
      <c r="I13" s="77"/>
      <c r="J13" s="77"/>
      <c r="K13" s="77"/>
      <c r="L13" s="77">
        <v>4</v>
      </c>
      <c r="M13" s="77"/>
      <c r="N13" s="77"/>
      <c r="O13" s="77"/>
      <c r="P13" s="77"/>
      <c r="Q13" s="77"/>
      <c r="R13" s="77"/>
      <c r="S13" s="77"/>
      <c r="T13" s="77"/>
      <c r="U13" s="77"/>
      <c r="V13" s="73"/>
      <c r="W13" s="75"/>
      <c r="X13" s="73"/>
      <c r="Y13" s="75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I13" s="24"/>
      <c r="BJ13" s="24"/>
      <c r="BK13" s="24"/>
    </row>
    <row r="14" spans="1:63" ht="12.75" x14ac:dyDescent="0.2">
      <c r="A14" s="26"/>
      <c r="B14" s="98" t="s">
        <v>39</v>
      </c>
      <c r="C14" s="86"/>
      <c r="D14" s="87"/>
      <c r="E14" s="9" t="s">
        <v>13</v>
      </c>
      <c r="F14" s="26" t="s">
        <v>11</v>
      </c>
      <c r="G14" s="35" t="s">
        <v>51</v>
      </c>
      <c r="H14" s="74"/>
      <c r="I14" s="74"/>
      <c r="J14" s="74"/>
      <c r="K14" s="74"/>
      <c r="L14" s="74"/>
      <c r="M14" s="74" t="s">
        <v>55</v>
      </c>
      <c r="N14" s="74"/>
      <c r="O14" s="74"/>
      <c r="P14" s="74"/>
      <c r="Q14" s="74"/>
      <c r="R14" s="74"/>
      <c r="S14" s="74"/>
      <c r="T14" s="74"/>
      <c r="U14" s="74"/>
      <c r="V14" s="73"/>
      <c r="W14" s="75"/>
      <c r="X14" s="73"/>
      <c r="Y14" s="75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I14" s="24">
        <f>Config!A23</f>
        <v>0</v>
      </c>
      <c r="BJ14" s="24">
        <f>Config!B23</f>
        <v>0</v>
      </c>
      <c r="BK14" s="24" t="str">
        <f>Config!C19</f>
        <v>Joel</v>
      </c>
    </row>
    <row r="15" spans="1:63" ht="12.75" customHeight="1" x14ac:dyDescent="0.2">
      <c r="A15" s="26"/>
      <c r="B15" s="98" t="s">
        <v>40</v>
      </c>
      <c r="C15" s="86"/>
      <c r="D15" s="87"/>
      <c r="E15" s="26" t="s">
        <v>12</v>
      </c>
      <c r="F15" s="26" t="s">
        <v>11</v>
      </c>
      <c r="G15" s="27" t="s">
        <v>31</v>
      </c>
      <c r="H15" s="73"/>
      <c r="I15" s="73"/>
      <c r="J15" s="73"/>
      <c r="K15" s="73"/>
      <c r="L15" s="73"/>
      <c r="M15" s="73"/>
      <c r="N15" s="73">
        <v>2</v>
      </c>
      <c r="O15" s="73">
        <v>2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I15" s="24">
        <f>Config!A24</f>
        <v>0</v>
      </c>
      <c r="BJ15" s="24">
        <f>Config!B24</f>
        <v>0</v>
      </c>
      <c r="BK15" s="24" t="str">
        <f>Config!C18</f>
        <v>Bryan</v>
      </c>
    </row>
    <row r="16" spans="1:63" ht="12.75" customHeight="1" x14ac:dyDescent="0.2">
      <c r="A16" s="26"/>
      <c r="B16" s="98" t="s">
        <v>41</v>
      </c>
      <c r="C16" s="86"/>
      <c r="D16" s="87"/>
      <c r="E16" s="26" t="s">
        <v>12</v>
      </c>
      <c r="F16" s="26" t="s">
        <v>11</v>
      </c>
      <c r="G16" s="40" t="s">
        <v>63</v>
      </c>
      <c r="H16" s="73"/>
      <c r="I16" s="73"/>
      <c r="J16" s="73"/>
      <c r="K16" s="73"/>
      <c r="L16" s="73"/>
      <c r="M16" s="73"/>
      <c r="N16" s="73"/>
      <c r="O16" s="73"/>
      <c r="P16" s="73">
        <v>2</v>
      </c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I16" s="24">
        <f>Config!A25</f>
        <v>0</v>
      </c>
      <c r="BJ16" s="24">
        <f>Config!B25</f>
        <v>0</v>
      </c>
      <c r="BK16" s="24" t="e">
        <f>Config!#REF!</f>
        <v>#REF!</v>
      </c>
    </row>
    <row r="17" spans="1:63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73"/>
      <c r="I17" s="73"/>
      <c r="J17" s="73"/>
      <c r="K17" s="73"/>
      <c r="L17" s="73"/>
      <c r="M17" s="73"/>
      <c r="N17" s="73"/>
      <c r="O17" s="73"/>
      <c r="P17" s="73"/>
      <c r="Q17" s="73">
        <v>2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I17" s="24">
        <f>Config!A26</f>
        <v>0</v>
      </c>
      <c r="BJ17" s="24">
        <f>Config!B26</f>
        <v>0</v>
      </c>
      <c r="BK17" s="24">
        <f>Config!C26</f>
        <v>0</v>
      </c>
    </row>
    <row r="18" spans="1:63" ht="12.75" customHeight="1" x14ac:dyDescent="0.2">
      <c r="A18" s="26"/>
      <c r="B18" s="98" t="s">
        <v>43</v>
      </c>
      <c r="C18" s="86"/>
      <c r="D18" s="87"/>
      <c r="E18" s="26" t="s">
        <v>12</v>
      </c>
      <c r="F18" s="26" t="s">
        <v>11</v>
      </c>
      <c r="G18" s="40" t="s">
        <v>62</v>
      </c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>
        <v>2</v>
      </c>
      <c r="S18" s="73">
        <v>2</v>
      </c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I18" s="24">
        <f>Config!A27</f>
        <v>0</v>
      </c>
      <c r="BJ18" s="24">
        <f>Config!B27</f>
        <v>0</v>
      </c>
      <c r="BK18" s="24">
        <f>Config!C27</f>
        <v>0</v>
      </c>
    </row>
    <row r="19" spans="1:63" ht="12.75" customHeight="1" x14ac:dyDescent="0.2">
      <c r="A19" s="26"/>
      <c r="B19" s="98" t="s">
        <v>44</v>
      </c>
      <c r="C19" s="86"/>
      <c r="D19" s="87"/>
      <c r="E19" s="26" t="s">
        <v>12</v>
      </c>
      <c r="F19" s="26" t="s">
        <v>11</v>
      </c>
      <c r="G19" s="40" t="s">
        <v>51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>
        <v>2</v>
      </c>
      <c r="U19" s="73">
        <v>2</v>
      </c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</row>
    <row r="20" spans="1:63" ht="12.75" customHeight="1" x14ac:dyDescent="0.2">
      <c r="A20" s="48"/>
      <c r="B20" s="98" t="s">
        <v>45</v>
      </c>
      <c r="C20" s="86"/>
      <c r="D20" s="87"/>
      <c r="E20" s="9" t="s">
        <v>13</v>
      </c>
      <c r="F20" s="26" t="s">
        <v>11</v>
      </c>
      <c r="G20" s="40" t="s">
        <v>30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>
        <v>4</v>
      </c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</row>
    <row r="21" spans="1:63" ht="12.75" customHeight="1" x14ac:dyDescent="0.2">
      <c r="A21" s="48" t="s">
        <v>28</v>
      </c>
      <c r="B21" s="98" t="s">
        <v>48</v>
      </c>
      <c r="C21" s="86"/>
      <c r="D21" s="87"/>
      <c r="E21" s="9" t="s">
        <v>13</v>
      </c>
      <c r="F21" s="26" t="s">
        <v>11</v>
      </c>
      <c r="G21" s="39" t="s">
        <v>51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3"/>
      <c r="W21" s="73">
        <v>2</v>
      </c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</row>
    <row r="22" spans="1:63" ht="12.75" customHeight="1" x14ac:dyDescent="0.2">
      <c r="A22" s="26"/>
      <c r="B22" s="97" t="s">
        <v>42</v>
      </c>
      <c r="C22" s="86"/>
      <c r="D22" s="87"/>
      <c r="E22" s="9" t="s">
        <v>13</v>
      </c>
      <c r="F22" s="26" t="s">
        <v>11</v>
      </c>
      <c r="G22" s="40" t="s">
        <v>62</v>
      </c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>
        <v>2</v>
      </c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</row>
    <row r="23" spans="1:63" ht="12.75" customHeight="1" x14ac:dyDescent="0.2">
      <c r="A23" s="26"/>
      <c r="B23" s="98" t="s">
        <v>35</v>
      </c>
      <c r="C23" s="86"/>
      <c r="D23" s="87"/>
      <c r="E23" s="26" t="s">
        <v>10</v>
      </c>
      <c r="F23" s="26" t="s">
        <v>11</v>
      </c>
      <c r="G23" s="40" t="s">
        <v>30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>
        <v>1</v>
      </c>
      <c r="Z23" s="73">
        <v>1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</row>
    <row r="24" spans="1:63" ht="12.75" customHeight="1" x14ac:dyDescent="0.2">
      <c r="A24" s="26"/>
      <c r="B24" s="98" t="s">
        <v>46</v>
      </c>
      <c r="C24" s="86"/>
      <c r="D24" s="87"/>
      <c r="E24" s="9" t="s">
        <v>13</v>
      </c>
      <c r="F24" s="26" t="s">
        <v>11</v>
      </c>
      <c r="G24" s="40" t="s">
        <v>30</v>
      </c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>
        <v>2</v>
      </c>
      <c r="AB24" s="73">
        <v>2</v>
      </c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</row>
    <row r="25" spans="1:63" ht="12.75" customHeight="1" x14ac:dyDescent="0.2">
      <c r="A25" s="48" t="s">
        <v>47</v>
      </c>
      <c r="B25" s="98" t="s">
        <v>49</v>
      </c>
      <c r="C25" s="86"/>
      <c r="D25" s="87"/>
      <c r="E25" s="9" t="s">
        <v>13</v>
      </c>
      <c r="F25" s="26" t="s">
        <v>11</v>
      </c>
      <c r="G25" s="40" t="s">
        <v>62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>
        <v>2</v>
      </c>
      <c r="AD25" s="73">
        <v>2</v>
      </c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</row>
    <row r="26" spans="1:63" ht="12.75" customHeight="1" x14ac:dyDescent="0.2">
      <c r="A26" s="26"/>
      <c r="B26" s="97" t="s">
        <v>42</v>
      </c>
      <c r="C26" s="86"/>
      <c r="D26" s="87"/>
      <c r="E26" s="9" t="s">
        <v>13</v>
      </c>
      <c r="F26" s="26" t="s">
        <v>11</v>
      </c>
      <c r="G26" s="40" t="s">
        <v>50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>
        <v>1</v>
      </c>
      <c r="AF26" s="73">
        <v>1</v>
      </c>
      <c r="AG26" s="73">
        <v>1</v>
      </c>
      <c r="AH26" s="73">
        <v>1</v>
      </c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</row>
    <row r="27" spans="1:63" s="64" customFormat="1" ht="12.75" customHeight="1" x14ac:dyDescent="0.2">
      <c r="A27" s="26"/>
      <c r="B27" s="98" t="s">
        <v>35</v>
      </c>
      <c r="C27" s="99"/>
      <c r="D27" s="100"/>
      <c r="E27" s="26" t="s">
        <v>10</v>
      </c>
      <c r="F27" s="26" t="s">
        <v>11</v>
      </c>
      <c r="G27" s="66" t="s">
        <v>51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>
        <v>2</v>
      </c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</row>
    <row r="28" spans="1:63" s="64" customFormat="1" ht="12.75" customHeight="1" x14ac:dyDescent="0.2">
      <c r="A28" s="26"/>
      <c r="B28" s="98" t="s">
        <v>64</v>
      </c>
      <c r="C28" s="86"/>
      <c r="D28" s="87"/>
      <c r="E28" s="9" t="s">
        <v>13</v>
      </c>
      <c r="F28" s="26" t="s">
        <v>11</v>
      </c>
      <c r="G28" s="66" t="s">
        <v>30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>
        <v>2</v>
      </c>
      <c r="AI28" s="73">
        <v>2</v>
      </c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</row>
    <row r="29" spans="1:63" ht="12.75" customHeight="1" x14ac:dyDescent="0.2">
      <c r="A29" s="26" t="s">
        <v>59</v>
      </c>
      <c r="B29" s="97" t="s">
        <v>60</v>
      </c>
      <c r="C29" s="86"/>
      <c r="D29" s="87"/>
      <c r="E29" s="9" t="s">
        <v>13</v>
      </c>
      <c r="F29" s="26" t="s">
        <v>11</v>
      </c>
      <c r="G29" s="44" t="s">
        <v>61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>
        <v>2</v>
      </c>
      <c r="AJ29" s="73">
        <v>2</v>
      </c>
      <c r="AK29" s="73">
        <v>2</v>
      </c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</row>
    <row r="30" spans="1:63" ht="12.75" customHeight="1" x14ac:dyDescent="0.2">
      <c r="A30" s="26"/>
      <c r="B30" s="97" t="s">
        <v>42</v>
      </c>
      <c r="C30" s="86"/>
      <c r="D30" s="87"/>
      <c r="E30" s="9" t="s">
        <v>13</v>
      </c>
      <c r="F30" s="26" t="s">
        <v>11</v>
      </c>
      <c r="G30" s="44" t="s">
        <v>62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>
        <v>2</v>
      </c>
      <c r="AM30" s="73">
        <v>2</v>
      </c>
      <c r="AN30" s="73">
        <v>1</v>
      </c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</row>
    <row r="31" spans="1:63" ht="12.75" customHeight="1" x14ac:dyDescent="0.2">
      <c r="A31" s="26"/>
      <c r="B31" s="98" t="s">
        <v>35</v>
      </c>
      <c r="C31" s="99"/>
      <c r="D31" s="100"/>
      <c r="E31" s="26" t="s">
        <v>10</v>
      </c>
      <c r="F31" s="26" t="s">
        <v>11</v>
      </c>
      <c r="G31" s="66" t="s">
        <v>51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>
        <v>1</v>
      </c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</row>
    <row r="32" spans="1:63" s="64" customFormat="1" ht="12.75" customHeight="1" x14ac:dyDescent="0.2">
      <c r="A32" s="26"/>
      <c r="B32" s="98" t="s">
        <v>68</v>
      </c>
      <c r="C32" s="86"/>
      <c r="D32" s="87"/>
      <c r="E32" s="26" t="s">
        <v>13</v>
      </c>
      <c r="F32" s="26" t="s">
        <v>11</v>
      </c>
      <c r="G32" s="66" t="s">
        <v>63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>
        <v>2</v>
      </c>
      <c r="AP32" s="73">
        <v>2</v>
      </c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</row>
    <row r="33" spans="1:53" ht="12.75" customHeight="1" x14ac:dyDescent="0.2">
      <c r="A33" s="26" t="s">
        <v>65</v>
      </c>
      <c r="B33" s="97" t="s">
        <v>66</v>
      </c>
      <c r="C33" s="86"/>
      <c r="D33" s="87"/>
      <c r="E33" s="26" t="s">
        <v>13</v>
      </c>
      <c r="F33" s="26" t="s">
        <v>11</v>
      </c>
      <c r="G33" s="66" t="s">
        <v>63</v>
      </c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>
        <v>2</v>
      </c>
      <c r="AP33" s="73">
        <v>2</v>
      </c>
      <c r="AQ33" s="73">
        <v>2</v>
      </c>
      <c r="AR33" s="73">
        <v>2</v>
      </c>
      <c r="AS33" s="73"/>
      <c r="AT33" s="73"/>
      <c r="AU33" s="73"/>
      <c r="AV33" s="73"/>
      <c r="AW33" s="73"/>
      <c r="AX33" s="73"/>
      <c r="AY33" s="73"/>
      <c r="AZ33" s="73"/>
      <c r="BA33" s="73"/>
    </row>
    <row r="34" spans="1:53" ht="12.75" customHeight="1" x14ac:dyDescent="0.2">
      <c r="A34" s="26"/>
      <c r="B34" s="97" t="s">
        <v>67</v>
      </c>
      <c r="C34" s="86"/>
      <c r="D34" s="87"/>
      <c r="E34" s="26" t="s">
        <v>13</v>
      </c>
      <c r="F34" s="26" t="s">
        <v>11</v>
      </c>
      <c r="G34" s="66" t="s">
        <v>31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>
        <v>2</v>
      </c>
      <c r="AQ34" s="73">
        <v>1</v>
      </c>
      <c r="AR34" s="73">
        <v>1</v>
      </c>
      <c r="AS34" s="73"/>
      <c r="AT34" s="73"/>
      <c r="AU34" s="73"/>
      <c r="AV34" s="73"/>
      <c r="AW34" s="73"/>
      <c r="AX34" s="73"/>
      <c r="AY34" s="73"/>
      <c r="AZ34" s="73"/>
      <c r="BA34" s="73"/>
    </row>
    <row r="35" spans="1:53" ht="12.75" customHeight="1" x14ac:dyDescent="0.2">
      <c r="A35" s="26"/>
      <c r="B35" s="97" t="s">
        <v>69</v>
      </c>
      <c r="C35" s="86"/>
      <c r="D35" s="87"/>
      <c r="E35" s="26" t="s">
        <v>12</v>
      </c>
      <c r="F35" s="26" t="s">
        <v>11</v>
      </c>
      <c r="G35" s="66" t="s">
        <v>61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>
        <v>2</v>
      </c>
      <c r="AS35" s="73"/>
      <c r="AT35" s="73"/>
      <c r="AU35" s="73"/>
      <c r="AV35" s="73"/>
      <c r="AW35" s="73"/>
      <c r="AX35" s="73"/>
      <c r="AY35" s="73"/>
      <c r="AZ35" s="73"/>
      <c r="BA35" s="73"/>
    </row>
    <row r="36" spans="1:53" ht="12.75" customHeight="1" x14ac:dyDescent="0.2">
      <c r="A36" s="26"/>
      <c r="B36" s="97" t="s">
        <v>70</v>
      </c>
      <c r="C36" s="86"/>
      <c r="D36" s="87"/>
      <c r="E36" s="26" t="s">
        <v>12</v>
      </c>
      <c r="F36" s="26" t="s">
        <v>11</v>
      </c>
      <c r="G36" s="66" t="s">
        <v>51</v>
      </c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>
        <v>2</v>
      </c>
      <c r="AT36" s="73"/>
      <c r="AU36" s="73"/>
      <c r="AV36" s="73"/>
      <c r="AW36" s="73"/>
      <c r="AX36" s="73"/>
      <c r="AY36" s="73"/>
      <c r="AZ36" s="73"/>
      <c r="BA36" s="73"/>
    </row>
    <row r="37" spans="1:53" ht="12.75" customHeight="1" x14ac:dyDescent="0.2">
      <c r="A37" s="26"/>
      <c r="B37" s="97" t="s">
        <v>71</v>
      </c>
      <c r="C37" s="86"/>
      <c r="D37" s="87"/>
      <c r="E37" s="26" t="s">
        <v>13</v>
      </c>
      <c r="F37" s="26" t="s">
        <v>11</v>
      </c>
      <c r="G37" s="66" t="s">
        <v>62</v>
      </c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>
        <v>1</v>
      </c>
      <c r="AT37" s="73">
        <v>1</v>
      </c>
      <c r="AU37" s="73"/>
      <c r="AV37" s="73"/>
      <c r="AW37" s="73"/>
      <c r="AX37" s="73"/>
      <c r="AY37" s="73"/>
      <c r="AZ37" s="73"/>
      <c r="BA37" s="73"/>
    </row>
    <row r="38" spans="1:53" ht="12.75" customHeight="1" x14ac:dyDescent="0.2">
      <c r="A38" s="26"/>
      <c r="B38" s="97" t="s">
        <v>42</v>
      </c>
      <c r="C38" s="86"/>
      <c r="D38" s="87"/>
      <c r="E38" s="26" t="s">
        <v>13</v>
      </c>
      <c r="F38" s="26" t="s">
        <v>11</v>
      </c>
      <c r="G38" s="35" t="s">
        <v>73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>
        <v>2</v>
      </c>
      <c r="AU38" s="73"/>
      <c r="AV38" s="73"/>
      <c r="AW38" s="73"/>
      <c r="AX38" s="73"/>
      <c r="AY38" s="73"/>
      <c r="AZ38" s="73"/>
      <c r="BA38" s="73"/>
    </row>
    <row r="39" spans="1:53" ht="12.75" customHeight="1" x14ac:dyDescent="0.2">
      <c r="A39" s="26"/>
      <c r="B39" s="97" t="s">
        <v>72</v>
      </c>
      <c r="C39" s="86"/>
      <c r="D39" s="87"/>
      <c r="E39" s="26" t="s">
        <v>12</v>
      </c>
      <c r="F39" s="26" t="s">
        <v>11</v>
      </c>
      <c r="G39" s="66" t="s">
        <v>30</v>
      </c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>
        <v>2</v>
      </c>
      <c r="AU39" s="73"/>
      <c r="AV39" s="73"/>
      <c r="AW39" s="73"/>
      <c r="AX39" s="73"/>
      <c r="AY39" s="73"/>
      <c r="AZ39" s="73"/>
      <c r="BA39" s="73"/>
    </row>
    <row r="40" spans="1:53" ht="12.75" customHeight="1" x14ac:dyDescent="0.2">
      <c r="A40" s="26"/>
      <c r="B40" s="98" t="s">
        <v>74</v>
      </c>
      <c r="C40" s="86"/>
      <c r="D40" s="87"/>
      <c r="E40" s="26" t="s">
        <v>13</v>
      </c>
      <c r="F40" s="26" t="s">
        <v>11</v>
      </c>
      <c r="G40" s="67" t="s">
        <v>30</v>
      </c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>
        <v>2</v>
      </c>
      <c r="AV40" s="73">
        <v>2</v>
      </c>
      <c r="AW40" s="73"/>
      <c r="AX40" s="73"/>
      <c r="AY40" s="73"/>
      <c r="AZ40" s="73"/>
      <c r="BA40" s="73"/>
    </row>
    <row r="41" spans="1:53" ht="12.75" customHeight="1" x14ac:dyDescent="0.2">
      <c r="A41" s="26" t="s">
        <v>75</v>
      </c>
      <c r="B41" s="97" t="s">
        <v>76</v>
      </c>
      <c r="C41" s="86"/>
      <c r="D41" s="87"/>
      <c r="E41" s="26" t="s">
        <v>13</v>
      </c>
      <c r="F41" s="26" t="s">
        <v>11</v>
      </c>
      <c r="G41" s="67" t="s">
        <v>51</v>
      </c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>
        <v>2</v>
      </c>
      <c r="AV41" s="73">
        <v>2</v>
      </c>
      <c r="AW41" s="73">
        <v>2</v>
      </c>
      <c r="AX41" s="73">
        <v>2</v>
      </c>
      <c r="AY41" s="73"/>
      <c r="AZ41" s="73"/>
      <c r="BA41" s="73"/>
    </row>
    <row r="42" spans="1:53" ht="12.75" customHeight="1" x14ac:dyDescent="0.2">
      <c r="A42" s="26" t="s">
        <v>79</v>
      </c>
      <c r="B42" s="97" t="s">
        <v>77</v>
      </c>
      <c r="C42" s="86"/>
      <c r="D42" s="87"/>
      <c r="E42" s="26" t="s">
        <v>13</v>
      </c>
      <c r="F42" s="26" t="s">
        <v>11</v>
      </c>
      <c r="G42" s="67" t="s">
        <v>50</v>
      </c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>
        <v>2</v>
      </c>
      <c r="AV42" s="73">
        <v>2</v>
      </c>
      <c r="AW42" s="73">
        <v>2</v>
      </c>
      <c r="AX42" s="73">
        <v>2</v>
      </c>
      <c r="AY42" s="73"/>
      <c r="AZ42" s="73"/>
      <c r="BA42" s="73"/>
    </row>
    <row r="43" spans="1:53" ht="12.75" customHeight="1" x14ac:dyDescent="0.2">
      <c r="A43" s="26"/>
      <c r="B43" s="97" t="s">
        <v>80</v>
      </c>
      <c r="C43" s="86"/>
      <c r="D43" s="87"/>
      <c r="E43" s="26" t="s">
        <v>12</v>
      </c>
      <c r="F43" s="26" t="s">
        <v>11</v>
      </c>
      <c r="G43" s="67" t="s">
        <v>61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>
        <v>2</v>
      </c>
      <c r="AW43" s="73">
        <v>1</v>
      </c>
      <c r="AX43" s="73">
        <v>1</v>
      </c>
      <c r="AY43" s="73"/>
      <c r="AZ43" s="73"/>
      <c r="BA43" s="73"/>
    </row>
    <row r="44" spans="1:53" ht="12.75" customHeight="1" x14ac:dyDescent="0.2">
      <c r="A44" s="26"/>
      <c r="B44" s="97" t="s">
        <v>81</v>
      </c>
      <c r="C44" s="86"/>
      <c r="D44" s="87"/>
      <c r="E44" s="26" t="s">
        <v>13</v>
      </c>
      <c r="F44" s="26" t="s">
        <v>11</v>
      </c>
      <c r="G44" s="67" t="s">
        <v>51</v>
      </c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>
        <v>2</v>
      </c>
      <c r="AX44" s="73"/>
      <c r="AY44" s="73"/>
      <c r="AZ44" s="73"/>
      <c r="BA44" s="73"/>
    </row>
    <row r="45" spans="1:53" ht="12.75" customHeight="1" x14ac:dyDescent="0.2">
      <c r="A45" s="26"/>
      <c r="B45" s="97" t="s">
        <v>78</v>
      </c>
      <c r="C45" s="86"/>
      <c r="D45" s="87"/>
      <c r="E45" s="26" t="s">
        <v>13</v>
      </c>
      <c r="F45" s="26" t="s">
        <v>11</v>
      </c>
      <c r="G45" s="67" t="s">
        <v>31</v>
      </c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>
        <v>2</v>
      </c>
      <c r="AX45" s="73">
        <v>2</v>
      </c>
      <c r="AY45" s="73">
        <v>2</v>
      </c>
      <c r="AZ45" s="73">
        <v>2</v>
      </c>
      <c r="BA45" s="73"/>
    </row>
    <row r="46" spans="1:53" s="68" customFormat="1" ht="12.75" customHeight="1" x14ac:dyDescent="0.2">
      <c r="A46" s="26"/>
      <c r="B46" s="97" t="s">
        <v>69</v>
      </c>
      <c r="C46" s="86"/>
      <c r="D46" s="87"/>
      <c r="E46" s="26" t="s">
        <v>12</v>
      </c>
      <c r="F46" s="26" t="s">
        <v>11</v>
      </c>
      <c r="G46" s="67" t="s">
        <v>61</v>
      </c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>
        <v>2</v>
      </c>
      <c r="BA46" s="73"/>
    </row>
    <row r="47" spans="1:53" s="68" customFormat="1" ht="12.75" customHeight="1" x14ac:dyDescent="0.2">
      <c r="A47" s="26"/>
      <c r="B47" s="97" t="s">
        <v>70</v>
      </c>
      <c r="C47" s="86"/>
      <c r="D47" s="87"/>
      <c r="E47" s="26" t="s">
        <v>12</v>
      </c>
      <c r="F47" s="26" t="s">
        <v>11</v>
      </c>
      <c r="G47" s="67" t="s">
        <v>31</v>
      </c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>
        <v>2</v>
      </c>
      <c r="BA47" s="73"/>
    </row>
    <row r="48" spans="1:53" ht="12.75" customHeight="1" x14ac:dyDescent="0.2">
      <c r="A48" s="26"/>
      <c r="B48" s="97" t="s">
        <v>82</v>
      </c>
      <c r="C48" s="86"/>
      <c r="D48" s="87"/>
      <c r="E48" s="26" t="s">
        <v>12</v>
      </c>
      <c r="F48" s="26" t="s">
        <v>11</v>
      </c>
      <c r="G48" s="67" t="s">
        <v>30</v>
      </c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>
        <v>2</v>
      </c>
    </row>
    <row r="49" spans="1:53" ht="12.75" customHeight="1" x14ac:dyDescent="0.2">
      <c r="A49" s="26"/>
      <c r="B49" s="97" t="s">
        <v>83</v>
      </c>
      <c r="C49" s="86"/>
      <c r="D49" s="87"/>
      <c r="E49" s="26" t="s">
        <v>12</v>
      </c>
      <c r="F49" s="26" t="s">
        <v>11</v>
      </c>
      <c r="G49" s="67" t="s">
        <v>61</v>
      </c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>
        <v>3</v>
      </c>
    </row>
    <row r="50" spans="1:53" ht="12.75" customHeight="1" x14ac:dyDescent="0.2">
      <c r="A50" s="26"/>
      <c r="B50" s="97"/>
      <c r="C50" s="86"/>
      <c r="D50" s="87"/>
      <c r="E50" s="26"/>
      <c r="F50" s="26"/>
      <c r="G50" s="2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spans="1:53" ht="12.75" customHeight="1" x14ac:dyDescent="0.2">
      <c r="A51" s="26"/>
      <c r="B51" s="97"/>
      <c r="C51" s="86"/>
      <c r="D51" s="8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spans="1:53" ht="12.75" customHeight="1" x14ac:dyDescent="0.2">
      <c r="A52" s="26"/>
      <c r="B52" s="97"/>
      <c r="C52" s="86"/>
      <c r="D52" s="8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spans="1:53" ht="12.75" customHeight="1" x14ac:dyDescent="0.2">
      <c r="A53" s="26"/>
      <c r="B53" s="97"/>
      <c r="C53" s="86"/>
      <c r="D53" s="8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1:53" ht="12.75" customHeight="1" x14ac:dyDescent="0.2">
      <c r="A54" s="26"/>
      <c r="B54" s="97"/>
      <c r="C54" s="86"/>
      <c r="D54" s="8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spans="1:53" ht="12.75" customHeight="1" x14ac:dyDescent="0.2">
      <c r="A55" s="26"/>
      <c r="B55" s="97"/>
      <c r="C55" s="86"/>
      <c r="D55" s="8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spans="1:53" ht="12.75" customHeight="1" x14ac:dyDescent="0.2">
      <c r="A56" s="26"/>
      <c r="B56" s="97"/>
      <c r="C56" s="86"/>
      <c r="D56" s="8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spans="1:53" ht="12.75" customHeight="1" x14ac:dyDescent="0.2">
      <c r="A57" s="26"/>
      <c r="B57" s="97"/>
      <c r="C57" s="86"/>
      <c r="D57" s="8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spans="1:53" ht="12.75" customHeight="1" x14ac:dyDescent="0.2">
      <c r="A58" s="26"/>
      <c r="B58" s="97"/>
      <c r="C58" s="86"/>
      <c r="D58" s="8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spans="1:53" ht="12.75" customHeight="1" x14ac:dyDescent="0.2">
      <c r="A59" s="26"/>
      <c r="B59" s="97"/>
      <c r="C59" s="86"/>
      <c r="D59" s="8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spans="1:53" ht="12.75" customHeight="1" x14ac:dyDescent="0.2">
      <c r="A60" s="26"/>
      <c r="B60" s="97"/>
      <c r="C60" s="86"/>
      <c r="D60" s="8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spans="1:53" ht="12.75" customHeight="1" x14ac:dyDescent="0.2">
      <c r="A61" s="26"/>
      <c r="B61" s="97"/>
      <c r="C61" s="86"/>
      <c r="D61" s="8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spans="1:53" ht="12.75" customHeight="1" x14ac:dyDescent="0.2">
      <c r="A62" s="26"/>
      <c r="B62" s="97"/>
      <c r="C62" s="86"/>
      <c r="D62" s="8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spans="1:53" ht="12.75" customHeight="1" x14ac:dyDescent="0.2">
      <c r="A63" s="26"/>
      <c r="B63" s="97"/>
      <c r="C63" s="86"/>
      <c r="D63" s="8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spans="1:53" ht="12.75" customHeight="1" x14ac:dyDescent="0.2">
      <c r="A64" s="26"/>
      <c r="B64" s="97"/>
      <c r="C64" s="86"/>
      <c r="D64" s="8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spans="1:53" ht="12.75" customHeight="1" x14ac:dyDescent="0.2">
      <c r="A65" s="26"/>
      <c r="B65" s="97"/>
      <c r="C65" s="86"/>
      <c r="D65" s="8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spans="1:53" ht="12.75" customHeight="1" x14ac:dyDescent="0.2">
      <c r="A66" s="26"/>
      <c r="B66" s="97"/>
      <c r="C66" s="86"/>
      <c r="D66" s="8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spans="1:53" ht="12.75" customHeight="1" x14ac:dyDescent="0.2">
      <c r="A67" s="26"/>
      <c r="B67" s="97"/>
      <c r="C67" s="86"/>
      <c r="D67" s="8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spans="1:53" ht="12.75" customHeight="1" x14ac:dyDescent="0.2">
      <c r="A68" s="26"/>
      <c r="B68" s="97"/>
      <c r="C68" s="86"/>
      <c r="D68" s="8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spans="1:53" ht="12.75" customHeight="1" x14ac:dyDescent="0.2">
      <c r="A69" s="26"/>
      <c r="B69" s="97"/>
      <c r="C69" s="86"/>
      <c r="D69" s="8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spans="1:53" ht="12.75" customHeight="1" x14ac:dyDescent="0.2">
      <c r="A70" s="26"/>
      <c r="B70" s="97"/>
      <c r="C70" s="86"/>
      <c r="D70" s="8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spans="1:53" ht="12.75" customHeight="1" x14ac:dyDescent="0.2">
      <c r="A71" s="26"/>
      <c r="B71" s="97"/>
      <c r="C71" s="86"/>
      <c r="D71" s="8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spans="1:53" ht="12.75" customHeight="1" x14ac:dyDescent="0.2">
      <c r="A72" s="26"/>
      <c r="B72" s="97"/>
      <c r="C72" s="86"/>
      <c r="D72" s="8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spans="1:53" ht="12.75" customHeight="1" x14ac:dyDescent="0.2">
      <c r="A73" s="26"/>
      <c r="B73" s="97"/>
      <c r="C73" s="86"/>
      <c r="D73" s="8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spans="1:53" ht="12.75" customHeight="1" x14ac:dyDescent="0.2">
      <c r="A74" s="26"/>
      <c r="B74" s="97"/>
      <c r="C74" s="86"/>
      <c r="D74" s="8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spans="1:53" ht="12.75" customHeight="1" x14ac:dyDescent="0.2">
      <c r="A75" s="26"/>
      <c r="B75" s="97"/>
      <c r="C75" s="86"/>
      <c r="D75" s="8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spans="1:53" ht="12.75" customHeight="1" x14ac:dyDescent="0.2">
      <c r="A76" s="26"/>
      <c r="B76" s="97"/>
      <c r="C76" s="86"/>
      <c r="D76" s="8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spans="1:53" ht="12.75" customHeight="1" x14ac:dyDescent="0.2">
      <c r="A77" s="26"/>
      <c r="B77" s="97"/>
      <c r="C77" s="86"/>
      <c r="D77" s="8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spans="1:53" ht="12.75" customHeight="1" x14ac:dyDescent="0.2">
      <c r="A78" s="26"/>
      <c r="B78" s="97"/>
      <c r="C78" s="86"/>
      <c r="D78" s="8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spans="1:53" ht="12.75" customHeight="1" x14ac:dyDescent="0.2">
      <c r="A79" s="26"/>
      <c r="B79" s="97"/>
      <c r="C79" s="86"/>
      <c r="D79" s="8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spans="1:53" ht="12.75" customHeight="1" x14ac:dyDescent="0.2">
      <c r="A80" s="26"/>
      <c r="B80" s="97"/>
      <c r="C80" s="86"/>
      <c r="D80" s="8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spans="1:53" ht="12.75" customHeight="1" x14ac:dyDescent="0.2">
      <c r="A81" s="26"/>
      <c r="B81" s="97"/>
      <c r="C81" s="86"/>
      <c r="D81" s="8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spans="1:53" ht="12.75" customHeight="1" x14ac:dyDescent="0.2">
      <c r="A82" s="26"/>
      <c r="B82" s="97"/>
      <c r="C82" s="86"/>
      <c r="D82" s="8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1:53" ht="12.75" customHeight="1" x14ac:dyDescent="0.2">
      <c r="A83" s="26"/>
      <c r="B83" s="97"/>
      <c r="C83" s="86"/>
      <c r="D83" s="8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spans="1:53" ht="12.75" customHeight="1" x14ac:dyDescent="0.2">
      <c r="A84" s="26"/>
      <c r="B84" s="97"/>
      <c r="C84" s="86"/>
      <c r="D84" s="8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spans="1:53" ht="12.75" customHeight="1" x14ac:dyDescent="0.2">
      <c r="A85" s="26"/>
      <c r="B85" s="97"/>
      <c r="C85" s="86"/>
      <c r="D85" s="8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spans="1:53" ht="12.75" customHeight="1" x14ac:dyDescent="0.2">
      <c r="A86" s="26"/>
      <c r="B86" s="97"/>
      <c r="C86" s="86"/>
      <c r="D86" s="8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spans="1:53" ht="12.75" customHeight="1" x14ac:dyDescent="0.2">
      <c r="A87" s="26"/>
      <c r="B87" s="97"/>
      <c r="C87" s="86"/>
      <c r="D87" s="8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spans="1:53" ht="12.75" customHeight="1" x14ac:dyDescent="0.2">
      <c r="A88" s="26"/>
      <c r="B88" s="97"/>
      <c r="C88" s="86"/>
      <c r="D88" s="8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spans="1:53" ht="12.75" customHeight="1" x14ac:dyDescent="0.2">
      <c r="A89" s="26"/>
      <c r="B89" s="97"/>
      <c r="C89" s="86"/>
      <c r="D89" s="87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spans="1:53" ht="12.75" customHeight="1" x14ac:dyDescent="0.2">
      <c r="A90" s="26"/>
      <c r="B90" s="97"/>
      <c r="C90" s="86"/>
      <c r="D90" s="8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spans="1:53" ht="12.75" customHeight="1" x14ac:dyDescent="0.2">
      <c r="A91" s="26"/>
      <c r="B91" s="97"/>
      <c r="C91" s="86"/>
      <c r="D91" s="8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spans="1:53" ht="12.75" customHeight="1" x14ac:dyDescent="0.2">
      <c r="A92" s="26"/>
      <c r="B92" s="97"/>
      <c r="C92" s="86"/>
      <c r="D92" s="8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spans="1:53" ht="12.75" customHeight="1" x14ac:dyDescent="0.2">
      <c r="A93" s="26"/>
      <c r="B93" s="97"/>
      <c r="C93" s="86"/>
      <c r="D93" s="8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spans="1:53" ht="12.75" customHeight="1" x14ac:dyDescent="0.2">
      <c r="A94" s="26"/>
      <c r="B94" s="97"/>
      <c r="C94" s="86"/>
      <c r="D94" s="8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spans="1:53" ht="12.75" customHeight="1" x14ac:dyDescent="0.2">
      <c r="A95" s="26"/>
      <c r="B95" s="97"/>
      <c r="C95" s="86"/>
      <c r="D95" s="8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spans="1:53" ht="12.75" customHeight="1" x14ac:dyDescent="0.2">
      <c r="A96" s="26"/>
      <c r="B96" s="97"/>
      <c r="C96" s="86"/>
      <c r="D96" s="8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spans="1:53" ht="12.75" customHeight="1" x14ac:dyDescent="0.2">
      <c r="A97" s="26"/>
      <c r="B97" s="97"/>
      <c r="C97" s="86"/>
      <c r="D97" s="8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spans="1:53" ht="12.75" customHeight="1" x14ac:dyDescent="0.2">
      <c r="A98" s="26"/>
      <c r="B98" s="97"/>
      <c r="C98" s="86"/>
      <c r="D98" s="8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spans="1:53" ht="12.75" customHeight="1" x14ac:dyDescent="0.2">
      <c r="A99" s="26"/>
      <c r="B99" s="97"/>
      <c r="C99" s="86"/>
      <c r="D99" s="8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spans="1:53" ht="12.75" customHeight="1" x14ac:dyDescent="0.2">
      <c r="A100" s="26"/>
      <c r="B100" s="97"/>
      <c r="C100" s="86"/>
      <c r="D100" s="8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spans="1:53" ht="12.75" customHeight="1" x14ac:dyDescent="0.2">
      <c r="A101" s="26"/>
      <c r="B101" s="97"/>
      <c r="C101" s="86"/>
      <c r="D101" s="8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spans="1:53" ht="12.75" customHeight="1" x14ac:dyDescent="0.2">
      <c r="A102" s="26"/>
      <c r="B102" s="97"/>
      <c r="C102" s="86"/>
      <c r="D102" s="8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spans="1:53" ht="12.75" customHeight="1" x14ac:dyDescent="0.2">
      <c r="A103" s="26"/>
      <c r="B103" s="97"/>
      <c r="C103" s="86"/>
      <c r="D103" s="8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spans="1:53" ht="12.75" customHeight="1" x14ac:dyDescent="0.2">
      <c r="A104" s="26"/>
      <c r="B104" s="97"/>
      <c r="C104" s="86"/>
      <c r="D104" s="8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spans="1:53" ht="12.75" customHeight="1" x14ac:dyDescent="0.2">
      <c r="A105" s="26"/>
      <c r="B105" s="97"/>
      <c r="C105" s="86"/>
      <c r="D105" s="87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spans="1:53" ht="12.75" customHeight="1" x14ac:dyDescent="0.2">
      <c r="A106" s="26"/>
      <c r="B106" s="97"/>
      <c r="C106" s="86"/>
      <c r="D106" s="87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spans="1:53" ht="12.75" customHeight="1" x14ac:dyDescent="0.2">
      <c r="A107" s="26"/>
      <c r="B107" s="97"/>
      <c r="C107" s="86"/>
      <c r="D107" s="87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spans="1:53" ht="12.75" customHeight="1" x14ac:dyDescent="0.2">
      <c r="A108" s="26"/>
      <c r="B108" s="97"/>
      <c r="C108" s="86"/>
      <c r="D108" s="87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spans="1:53" ht="12.75" customHeight="1" x14ac:dyDescent="0.2">
      <c r="A109" s="26"/>
      <c r="B109" s="97"/>
      <c r="C109" s="86"/>
      <c r="D109" s="87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spans="1:53" ht="12.75" customHeight="1" x14ac:dyDescent="0.2">
      <c r="A110" s="26"/>
      <c r="B110" s="97"/>
      <c r="C110" s="86"/>
      <c r="D110" s="87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spans="1:53" ht="12.75" customHeight="1" x14ac:dyDescent="0.2">
      <c r="A111" s="26"/>
      <c r="B111" s="97"/>
      <c r="C111" s="86"/>
      <c r="D111" s="87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spans="1:53" ht="12.75" customHeight="1" x14ac:dyDescent="0.2">
      <c r="A112" s="26"/>
      <c r="B112" s="97"/>
      <c r="C112" s="86"/>
      <c r="D112" s="87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spans="1:53" ht="12.75" customHeight="1" x14ac:dyDescent="0.2">
      <c r="A113" s="26"/>
      <c r="B113" s="97"/>
      <c r="C113" s="86"/>
      <c r="D113" s="8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spans="1:53" ht="12.75" customHeight="1" x14ac:dyDescent="0.2">
      <c r="A114" s="26"/>
      <c r="B114" s="97"/>
      <c r="C114" s="86"/>
      <c r="D114" s="87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spans="1:53" ht="12.75" customHeight="1" x14ac:dyDescent="0.2">
      <c r="A115" s="26"/>
      <c r="B115" s="97"/>
      <c r="C115" s="86"/>
      <c r="D115" s="87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spans="1:53" ht="12.75" customHeight="1" x14ac:dyDescent="0.2">
      <c r="A116" s="26"/>
      <c r="B116" s="97"/>
      <c r="C116" s="86"/>
      <c r="D116" s="87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spans="1:53" ht="12.75" customHeight="1" x14ac:dyDescent="0.2">
      <c r="A117" s="26"/>
      <c r="B117" s="97"/>
      <c r="C117" s="86"/>
      <c r="D117" s="87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spans="1:53" ht="12.75" customHeight="1" x14ac:dyDescent="0.2">
      <c r="A118" s="26"/>
      <c r="B118" s="97"/>
      <c r="C118" s="86"/>
      <c r="D118" s="87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spans="1:53" ht="12.75" customHeight="1" x14ac:dyDescent="0.2">
      <c r="A119" s="26"/>
      <c r="B119" s="97"/>
      <c r="C119" s="86"/>
      <c r="D119" s="87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spans="1:53" ht="12.75" customHeight="1" x14ac:dyDescent="0.2">
      <c r="A120" s="26"/>
      <c r="B120" s="97"/>
      <c r="C120" s="86"/>
      <c r="D120" s="87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spans="1:53" ht="12.75" customHeight="1" x14ac:dyDescent="0.2">
      <c r="A121" s="26"/>
      <c r="B121" s="97"/>
      <c r="C121" s="86"/>
      <c r="D121" s="87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spans="1:53" ht="12.75" customHeight="1" x14ac:dyDescent="0.2">
      <c r="A122" s="26"/>
      <c r="B122" s="97"/>
      <c r="C122" s="86"/>
      <c r="D122" s="8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spans="1:53" ht="12.75" customHeight="1" x14ac:dyDescent="0.2">
      <c r="A123" s="26"/>
      <c r="B123" s="97"/>
      <c r="C123" s="86"/>
      <c r="D123" s="87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spans="1:53" ht="12.75" customHeight="1" x14ac:dyDescent="0.2">
      <c r="A124" s="26"/>
      <c r="B124" s="97"/>
      <c r="C124" s="86"/>
      <c r="D124" s="87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spans="1:53" ht="12.75" customHeight="1" x14ac:dyDescent="0.2">
      <c r="A125" s="26"/>
      <c r="B125" s="97"/>
      <c r="C125" s="86"/>
      <c r="D125" s="87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spans="1:53" ht="12.75" customHeight="1" x14ac:dyDescent="0.2">
      <c r="A126" s="26"/>
      <c r="B126" s="97"/>
      <c r="C126" s="86"/>
      <c r="D126" s="8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spans="1:53" ht="12.75" customHeight="1" x14ac:dyDescent="0.2">
      <c r="A127" s="26"/>
      <c r="B127" s="97"/>
      <c r="C127" s="86"/>
      <c r="D127" s="8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spans="1:53" ht="12.75" customHeight="1" x14ac:dyDescent="0.2">
      <c r="A128" s="26"/>
      <c r="B128" s="97"/>
      <c r="C128" s="86"/>
      <c r="D128" s="8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spans="1:53" ht="12.75" customHeight="1" x14ac:dyDescent="0.2">
      <c r="A129" s="26"/>
      <c r="B129" s="97"/>
      <c r="C129" s="86"/>
      <c r="D129" s="87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spans="1:53" ht="12.75" customHeight="1" x14ac:dyDescent="0.2">
      <c r="A130" s="26"/>
      <c r="B130" s="97"/>
      <c r="C130" s="86"/>
      <c r="D130" s="87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spans="1:53" ht="12.75" customHeight="1" x14ac:dyDescent="0.2">
      <c r="A131" s="26"/>
      <c r="B131" s="97"/>
      <c r="C131" s="86"/>
      <c r="D131" s="8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spans="1:53" ht="12.75" customHeight="1" x14ac:dyDescent="0.2">
      <c r="A132" s="26"/>
      <c r="B132" s="97"/>
      <c r="C132" s="86"/>
      <c r="D132" s="87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spans="1:53" ht="12.75" customHeight="1" x14ac:dyDescent="0.2">
      <c r="A133" s="26"/>
      <c r="B133" s="97"/>
      <c r="C133" s="86"/>
      <c r="D133" s="87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spans="1:53" ht="12.75" customHeight="1" x14ac:dyDescent="0.2">
      <c r="A134" s="26"/>
      <c r="B134" s="97"/>
      <c r="C134" s="86"/>
      <c r="D134" s="87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spans="1:53" ht="12.75" customHeight="1" x14ac:dyDescent="0.2">
      <c r="A135" s="26"/>
      <c r="B135" s="97"/>
      <c r="C135" s="86"/>
      <c r="D135" s="87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spans="1:53" ht="12.75" customHeight="1" x14ac:dyDescent="0.2">
      <c r="A136" s="26"/>
      <c r="B136" s="97"/>
      <c r="C136" s="86"/>
      <c r="D136" s="87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spans="1:53" ht="12.75" customHeight="1" x14ac:dyDescent="0.2">
      <c r="A137" s="26"/>
      <c r="B137" s="97"/>
      <c r="C137" s="86"/>
      <c r="D137" s="87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spans="1:53" ht="12.75" customHeight="1" x14ac:dyDescent="0.2">
      <c r="A138" s="26"/>
      <c r="B138" s="97"/>
      <c r="C138" s="86"/>
      <c r="D138" s="87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spans="1:53" ht="12.75" customHeight="1" x14ac:dyDescent="0.2">
      <c r="A139" s="26"/>
      <c r="B139" s="97"/>
      <c r="C139" s="86"/>
      <c r="D139" s="87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spans="1:53" ht="12.75" customHeight="1" x14ac:dyDescent="0.2">
      <c r="A140" s="26"/>
      <c r="B140" s="97"/>
      <c r="C140" s="86"/>
      <c r="D140" s="87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spans="1:53" ht="12.75" customHeight="1" x14ac:dyDescent="0.2">
      <c r="A141" s="26"/>
      <c r="B141" s="97"/>
      <c r="C141" s="86"/>
      <c r="D141" s="87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spans="1:53" ht="12.75" customHeight="1" x14ac:dyDescent="0.2">
      <c r="A142" s="26"/>
      <c r="B142" s="97"/>
      <c r="C142" s="86"/>
      <c r="D142" s="87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spans="1:53" ht="12.75" customHeight="1" x14ac:dyDescent="0.2">
      <c r="A143" s="26"/>
      <c r="B143" s="97"/>
      <c r="C143" s="86"/>
      <c r="D143" s="87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spans="1:53" ht="12.75" customHeight="1" x14ac:dyDescent="0.2">
      <c r="A144" s="26"/>
      <c r="B144" s="97"/>
      <c r="C144" s="86"/>
      <c r="D144" s="87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spans="1:53" ht="12.75" customHeight="1" x14ac:dyDescent="0.2">
      <c r="A145" s="26"/>
      <c r="B145" s="97"/>
      <c r="C145" s="86"/>
      <c r="D145" s="87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spans="1:53" ht="12.75" customHeight="1" x14ac:dyDescent="0.2">
      <c r="A146" s="26"/>
      <c r="B146" s="97"/>
      <c r="C146" s="86"/>
      <c r="D146" s="87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spans="1:53" ht="12.75" customHeight="1" x14ac:dyDescent="0.2">
      <c r="A147" s="26"/>
      <c r="B147" s="97"/>
      <c r="C147" s="86"/>
      <c r="D147" s="87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spans="1:53" ht="12.75" customHeight="1" x14ac:dyDescent="0.2">
      <c r="A148" s="26"/>
      <c r="B148" s="97"/>
      <c r="C148" s="86"/>
      <c r="D148" s="87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spans="1:53" ht="12.75" customHeight="1" x14ac:dyDescent="0.2">
      <c r="A149" s="26"/>
      <c r="B149" s="97"/>
      <c r="C149" s="86"/>
      <c r="D149" s="87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spans="1:53" ht="12.75" customHeight="1" x14ac:dyDescent="0.2">
      <c r="A150" s="26"/>
      <c r="B150" s="97"/>
      <c r="C150" s="86"/>
      <c r="D150" s="87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spans="1:53" ht="12.75" customHeight="1" x14ac:dyDescent="0.2">
      <c r="A151" s="26"/>
      <c r="B151" s="97"/>
      <c r="C151" s="86"/>
      <c r="D151" s="87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spans="1:53" ht="12.75" customHeight="1" x14ac:dyDescent="0.2">
      <c r="A152" s="26"/>
      <c r="B152" s="97"/>
      <c r="C152" s="86"/>
      <c r="D152" s="87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1:53" ht="12.75" customHeight="1" x14ac:dyDescent="0.2">
      <c r="A153" s="26"/>
      <c r="B153" s="97"/>
      <c r="C153" s="86"/>
      <c r="D153" s="87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1:53" ht="12.75" customHeight="1" x14ac:dyDescent="0.2">
      <c r="A154" s="26"/>
      <c r="B154" s="97"/>
      <c r="C154" s="86"/>
      <c r="D154" s="87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1:53" ht="12.75" customHeight="1" x14ac:dyDescent="0.2">
      <c r="A155" s="26"/>
      <c r="B155" s="97"/>
      <c r="C155" s="86"/>
      <c r="D155" s="87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1:53" ht="12.75" customHeight="1" x14ac:dyDescent="0.2">
      <c r="A156" s="26"/>
      <c r="B156" s="97"/>
      <c r="C156" s="86"/>
      <c r="D156" s="87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1:53" ht="12.75" customHeight="1" x14ac:dyDescent="0.2">
      <c r="A157" s="26"/>
      <c r="B157" s="97"/>
      <c r="C157" s="86"/>
      <c r="D157" s="87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spans="1:53" ht="12.75" customHeight="1" x14ac:dyDescent="0.2">
      <c r="A158" s="26"/>
      <c r="B158" s="97"/>
      <c r="C158" s="86"/>
      <c r="D158" s="87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spans="1:53" ht="12.75" customHeight="1" x14ac:dyDescent="0.2">
      <c r="A159" s="26"/>
      <c r="B159" s="97"/>
      <c r="C159" s="86"/>
      <c r="D159" s="87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spans="1:53" ht="12.75" customHeight="1" x14ac:dyDescent="0.2">
      <c r="A160" s="26"/>
      <c r="B160" s="97"/>
      <c r="C160" s="86"/>
      <c r="D160" s="87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spans="1:53" ht="12.75" customHeight="1" x14ac:dyDescent="0.2">
      <c r="A161" s="26"/>
      <c r="B161" s="97"/>
      <c r="C161" s="86"/>
      <c r="D161" s="87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spans="1:53" ht="12.75" customHeight="1" x14ac:dyDescent="0.2">
      <c r="A162" s="26"/>
      <c r="B162" s="97"/>
      <c r="C162" s="86"/>
      <c r="D162" s="87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spans="1:53" ht="12.75" customHeight="1" x14ac:dyDescent="0.2">
      <c r="A163" s="26"/>
      <c r="B163" s="97"/>
      <c r="C163" s="86"/>
      <c r="D163" s="87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spans="1:53" ht="12.75" customHeight="1" x14ac:dyDescent="0.2">
      <c r="A164" s="26"/>
      <c r="B164" s="97"/>
      <c r="C164" s="86"/>
      <c r="D164" s="87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spans="1:53" ht="12.75" customHeight="1" x14ac:dyDescent="0.2">
      <c r="A165" s="26"/>
      <c r="B165" s="97"/>
      <c r="C165" s="86"/>
      <c r="D165" s="87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spans="1:53" ht="12.75" customHeight="1" x14ac:dyDescent="0.2">
      <c r="A166" s="26"/>
      <c r="B166" s="97"/>
      <c r="C166" s="86"/>
      <c r="D166" s="87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spans="1:53" ht="12.75" customHeight="1" x14ac:dyDescent="0.2">
      <c r="A167" s="26"/>
      <c r="B167" s="97"/>
      <c r="C167" s="86"/>
      <c r="D167" s="87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spans="1:53" ht="12.75" customHeight="1" x14ac:dyDescent="0.2">
      <c r="A168" s="26"/>
      <c r="B168" s="97"/>
      <c r="C168" s="86"/>
      <c r="D168" s="87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spans="1:53" ht="12.75" customHeight="1" x14ac:dyDescent="0.2">
      <c r="A169" s="26"/>
      <c r="B169" s="97"/>
      <c r="C169" s="86"/>
      <c r="D169" s="87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spans="1:53" ht="12.75" customHeight="1" x14ac:dyDescent="0.2">
      <c r="A170" s="26"/>
      <c r="B170" s="97"/>
      <c r="C170" s="86"/>
      <c r="D170" s="87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spans="1:53" ht="12.75" customHeight="1" x14ac:dyDescent="0.2">
      <c r="A171" s="26"/>
      <c r="B171" s="97"/>
      <c r="C171" s="86"/>
      <c r="D171" s="87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spans="1:53" ht="12.75" customHeight="1" x14ac:dyDescent="0.2">
      <c r="A172" s="26"/>
      <c r="B172" s="97"/>
      <c r="C172" s="86"/>
      <c r="D172" s="87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spans="1:53" ht="12.75" customHeight="1" x14ac:dyDescent="0.2">
      <c r="A173" s="26"/>
      <c r="B173" s="97"/>
      <c r="C173" s="86"/>
      <c r="D173" s="87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spans="1:53" ht="12.75" customHeight="1" x14ac:dyDescent="0.2">
      <c r="A174" s="26"/>
      <c r="B174" s="97"/>
      <c r="C174" s="86"/>
      <c r="D174" s="87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spans="1:53" ht="12.75" customHeight="1" x14ac:dyDescent="0.2">
      <c r="A175" s="26"/>
      <c r="B175" s="97"/>
      <c r="C175" s="86"/>
      <c r="D175" s="87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spans="1:53" ht="12.75" customHeight="1" x14ac:dyDescent="0.2">
      <c r="A176" s="26"/>
      <c r="B176" s="97"/>
      <c r="C176" s="86"/>
      <c r="D176" s="87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spans="1:53" ht="12.75" customHeight="1" x14ac:dyDescent="0.2">
      <c r="A177" s="26"/>
      <c r="B177" s="97"/>
      <c r="C177" s="86"/>
      <c r="D177" s="87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spans="1:53" ht="12.75" customHeight="1" x14ac:dyDescent="0.2">
      <c r="A178" s="26"/>
      <c r="B178" s="97"/>
      <c r="C178" s="86"/>
      <c r="D178" s="87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spans="1:53" ht="12.75" customHeight="1" x14ac:dyDescent="0.2">
      <c r="A179" s="26"/>
      <c r="B179" s="97"/>
      <c r="C179" s="86"/>
      <c r="D179" s="87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spans="1:53" ht="12.75" customHeight="1" x14ac:dyDescent="0.2">
      <c r="A180" s="26"/>
      <c r="B180" s="97"/>
      <c r="C180" s="86"/>
      <c r="D180" s="87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spans="1:53" ht="12.75" customHeight="1" x14ac:dyDescent="0.2">
      <c r="A181" s="26"/>
      <c r="B181" s="97"/>
      <c r="C181" s="86"/>
      <c r="D181" s="87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spans="1:53" ht="12.75" customHeight="1" x14ac:dyDescent="0.2">
      <c r="A182" s="26"/>
      <c r="B182" s="97"/>
      <c r="C182" s="86"/>
      <c r="D182" s="87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spans="1:53" ht="12.75" customHeight="1" x14ac:dyDescent="0.2">
      <c r="A183" s="26"/>
      <c r="B183" s="97"/>
      <c r="C183" s="86"/>
      <c r="D183" s="87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spans="1:53" ht="12.75" customHeight="1" x14ac:dyDescent="0.2">
      <c r="A184" s="26"/>
      <c r="B184" s="97"/>
      <c r="C184" s="86"/>
      <c r="D184" s="87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spans="1:53" ht="12.75" customHeight="1" x14ac:dyDescent="0.2">
      <c r="A185" s="26"/>
      <c r="B185" s="97"/>
      <c r="C185" s="86"/>
      <c r="D185" s="87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spans="1:53" ht="12.75" customHeight="1" x14ac:dyDescent="0.2">
      <c r="A186" s="26"/>
      <c r="B186" s="97"/>
      <c r="C186" s="86"/>
      <c r="D186" s="87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spans="1:53" ht="12.75" customHeight="1" x14ac:dyDescent="0.2">
      <c r="A187" s="26"/>
      <c r="B187" s="97"/>
      <c r="C187" s="86"/>
      <c r="D187" s="87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spans="1:53" ht="12.75" customHeight="1" x14ac:dyDescent="0.2">
      <c r="A188" s="26"/>
      <c r="B188" s="97"/>
      <c r="C188" s="86"/>
      <c r="D188" s="87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spans="1:53" ht="12.75" customHeight="1" x14ac:dyDescent="0.2">
      <c r="A189" s="26"/>
      <c r="B189" s="97"/>
      <c r="C189" s="86"/>
      <c r="D189" s="87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spans="1:53" ht="12.75" customHeight="1" x14ac:dyDescent="0.2">
      <c r="A190" s="26"/>
      <c r="B190" s="97"/>
      <c r="C190" s="86"/>
      <c r="D190" s="87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spans="1:53" ht="12.75" customHeight="1" x14ac:dyDescent="0.2">
      <c r="A191" s="26"/>
      <c r="B191" s="97"/>
      <c r="C191" s="86"/>
      <c r="D191" s="87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spans="1:53" ht="12.75" customHeight="1" x14ac:dyDescent="0.2">
      <c r="A192" s="26"/>
      <c r="B192" s="97"/>
      <c r="C192" s="86"/>
      <c r="D192" s="87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spans="1:53" ht="12.75" customHeight="1" x14ac:dyDescent="0.2">
      <c r="A193" s="26"/>
      <c r="B193" s="97"/>
      <c r="C193" s="86"/>
      <c r="D193" s="87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spans="1:53" ht="12.75" customHeight="1" x14ac:dyDescent="0.2">
      <c r="A194" s="26"/>
      <c r="B194" s="97"/>
      <c r="C194" s="86"/>
      <c r="D194" s="87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spans="1:53" ht="12.75" customHeight="1" x14ac:dyDescent="0.2">
      <c r="A195" s="26"/>
      <c r="B195" s="97"/>
      <c r="C195" s="86"/>
      <c r="D195" s="87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spans="1:53" ht="12.75" customHeight="1" x14ac:dyDescent="0.2">
      <c r="A196" s="26"/>
      <c r="B196" s="97"/>
      <c r="C196" s="86"/>
      <c r="D196" s="87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spans="1:53" ht="12.75" customHeight="1" x14ac:dyDescent="0.2">
      <c r="A197" s="26"/>
      <c r="B197" s="97"/>
      <c r="C197" s="86"/>
      <c r="D197" s="87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spans="1:53" ht="12.75" customHeight="1" x14ac:dyDescent="0.2">
      <c r="A198" s="26"/>
      <c r="B198" s="97"/>
      <c r="C198" s="86"/>
      <c r="D198" s="87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spans="1:53" ht="12.75" customHeight="1" x14ac:dyDescent="0.2">
      <c r="A199" s="26"/>
      <c r="B199" s="97"/>
      <c r="C199" s="86"/>
      <c r="D199" s="87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spans="1:53" ht="12.75" customHeight="1" x14ac:dyDescent="0.2">
      <c r="A200" s="26"/>
      <c r="B200" s="97"/>
      <c r="C200" s="86"/>
      <c r="D200" s="87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1:53" ht="12.75" customHeight="1" x14ac:dyDescent="0.2">
      <c r="A201" s="26"/>
      <c r="B201" s="97"/>
      <c r="C201" s="86"/>
      <c r="D201" s="87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1:53" ht="12.75" customHeight="1" x14ac:dyDescent="0.2">
      <c r="A202" s="26"/>
      <c r="B202" s="97"/>
      <c r="C202" s="86"/>
      <c r="D202" s="87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1:53" ht="12.75" customHeight="1" x14ac:dyDescent="0.2">
      <c r="A203" s="26"/>
      <c r="B203" s="97"/>
      <c r="C203" s="86"/>
      <c r="D203" s="87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1:53" ht="12.75" customHeight="1" x14ac:dyDescent="0.2">
      <c r="A204" s="26"/>
      <c r="B204" s="97"/>
      <c r="C204" s="86"/>
      <c r="D204" s="87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1:53" ht="12.75" customHeight="1" x14ac:dyDescent="0.2">
      <c r="A205" s="26"/>
      <c r="B205" s="97"/>
      <c r="C205" s="86"/>
      <c r="D205" s="87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1:53" ht="12.75" customHeight="1" x14ac:dyDescent="0.2">
      <c r="A206" s="26"/>
      <c r="B206" s="97"/>
      <c r="C206" s="86"/>
      <c r="D206" s="87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1:53" ht="12.75" customHeight="1" x14ac:dyDescent="0.2">
      <c r="A207" s="26"/>
      <c r="B207" s="97"/>
      <c r="C207" s="86"/>
      <c r="D207" s="87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1:53" ht="12.75" customHeight="1" x14ac:dyDescent="0.2">
      <c r="A208" s="26"/>
      <c r="B208" s="97"/>
      <c r="C208" s="86"/>
      <c r="D208" s="87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1:53" ht="12.75" customHeight="1" x14ac:dyDescent="0.2">
      <c r="A209" s="26"/>
      <c r="B209" s="97"/>
      <c r="C209" s="86"/>
      <c r="D209" s="87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1:53" ht="12.75" customHeight="1" x14ac:dyDescent="0.2">
      <c r="A210" s="26"/>
      <c r="B210" s="97"/>
      <c r="C210" s="86"/>
      <c r="D210" s="87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1:53" ht="12.75" customHeight="1" x14ac:dyDescent="0.2">
      <c r="A211" s="26"/>
      <c r="B211" s="97"/>
      <c r="C211" s="86"/>
      <c r="D211" s="87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1:53" ht="12.75" customHeight="1" x14ac:dyDescent="0.2">
      <c r="A212" s="26"/>
      <c r="B212" s="97"/>
      <c r="C212" s="86"/>
      <c r="D212" s="87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1:53" ht="12.75" customHeight="1" x14ac:dyDescent="0.2">
      <c r="A213" s="26"/>
      <c r="B213" s="97"/>
      <c r="C213" s="86"/>
      <c r="D213" s="87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1:53" ht="12.75" customHeight="1" x14ac:dyDescent="0.2">
      <c r="A214" s="26"/>
      <c r="B214" s="97"/>
      <c r="C214" s="86"/>
      <c r="D214" s="87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1:53" ht="12.75" customHeight="1" x14ac:dyDescent="0.2">
      <c r="A215" s="26"/>
      <c r="B215" s="97"/>
      <c r="C215" s="86"/>
      <c r="D215" s="87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1:53" ht="12.75" customHeight="1" x14ac:dyDescent="0.2">
      <c r="A216" s="26"/>
      <c r="B216" s="97"/>
      <c r="C216" s="86"/>
      <c r="D216" s="87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1:53" ht="12.75" customHeight="1" x14ac:dyDescent="0.2">
      <c r="A217" s="26"/>
      <c r="B217" s="97"/>
      <c r="C217" s="86"/>
      <c r="D217" s="87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1:53" ht="12.75" customHeight="1" x14ac:dyDescent="0.2">
      <c r="A218" s="26"/>
      <c r="B218" s="97"/>
      <c r="C218" s="86"/>
      <c r="D218" s="87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1:53" ht="12.75" customHeight="1" x14ac:dyDescent="0.2">
      <c r="A219" s="26"/>
      <c r="B219" s="97"/>
      <c r="C219" s="86"/>
      <c r="D219" s="87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1:53" ht="12.75" customHeight="1" x14ac:dyDescent="0.2">
      <c r="A220" s="26"/>
      <c r="B220" s="97"/>
      <c r="C220" s="86"/>
      <c r="D220" s="87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1:53" ht="12.75" customHeight="1" x14ac:dyDescent="0.2">
      <c r="A221" s="26"/>
      <c r="B221" s="97"/>
      <c r="C221" s="86"/>
      <c r="D221" s="87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1:53" ht="12.75" customHeight="1" x14ac:dyDescent="0.2">
      <c r="A222" s="26"/>
      <c r="B222" s="97"/>
      <c r="C222" s="86"/>
      <c r="D222" s="87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1:53" ht="12.75" customHeight="1" x14ac:dyDescent="0.2">
      <c r="A223" s="26"/>
      <c r="B223" s="97"/>
      <c r="C223" s="86"/>
      <c r="D223" s="8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1:53" ht="12.75" customHeight="1" x14ac:dyDescent="0.2">
      <c r="A224" s="26"/>
      <c r="B224" s="97"/>
      <c r="C224" s="86"/>
      <c r="D224" s="87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5:21" ht="12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5:21" ht="12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5:21" ht="12.75" customHeight="1" x14ac:dyDescent="0.2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5:21" ht="12.75" customHeight="1" x14ac:dyDescent="0.2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/>
    <row r="999" spans="5:21" ht="12.75" customHeight="1" x14ac:dyDescent="0.2"/>
    <row r="1000" spans="5:21" ht="12.75" customHeight="1" x14ac:dyDescent="0.2"/>
    <row r="1001" spans="5:21" ht="12.75" customHeight="1" x14ac:dyDescent="0.2"/>
    <row r="1002" spans="5:21" ht="12.75" customHeight="1" x14ac:dyDescent="0.2"/>
    <row r="1003" spans="5:21" ht="12.75" customHeight="1" x14ac:dyDescent="0.2"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</row>
    <row r="1004" spans="5:21" ht="12.75" customHeight="1" x14ac:dyDescent="0.2"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</row>
  </sheetData>
  <autoFilter ref="A9:G21"/>
  <mergeCells count="217">
    <mergeCell ref="E6:G6"/>
    <mergeCell ref="E7:G7"/>
    <mergeCell ref="A8:G8"/>
    <mergeCell ref="V8:AH9"/>
    <mergeCell ref="B9:D9"/>
    <mergeCell ref="B10:D10"/>
    <mergeCell ref="B11:D11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9:D29"/>
    <mergeCell ref="B30:D30"/>
    <mergeCell ref="B31:D31"/>
    <mergeCell ref="B33:D33"/>
    <mergeCell ref="B34:D34"/>
    <mergeCell ref="B35:D35"/>
    <mergeCell ref="B36:D36"/>
    <mergeCell ref="B37:D37"/>
    <mergeCell ref="B27:D27"/>
    <mergeCell ref="B28:D28"/>
    <mergeCell ref="B32:D32"/>
    <mergeCell ref="B38:D38"/>
    <mergeCell ref="B39:D39"/>
    <mergeCell ref="B40:D40"/>
    <mergeCell ref="B41:D41"/>
    <mergeCell ref="B42:D42"/>
    <mergeCell ref="B43:D43"/>
    <mergeCell ref="B44:D44"/>
    <mergeCell ref="B45:D45"/>
    <mergeCell ref="B48:D48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209:D209"/>
    <mergeCell ref="B210:D210"/>
    <mergeCell ref="B211:D211"/>
    <mergeCell ref="B212:D212"/>
    <mergeCell ref="B213:D213"/>
    <mergeCell ref="B214:D214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215:D215"/>
    <mergeCell ref="B223:D223"/>
    <mergeCell ref="B224:D224"/>
    <mergeCell ref="B216:D216"/>
    <mergeCell ref="B217:D217"/>
    <mergeCell ref="B218:D218"/>
    <mergeCell ref="B219:D219"/>
    <mergeCell ref="B220:D220"/>
    <mergeCell ref="B221:D221"/>
    <mergeCell ref="B222:D222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202:D202"/>
    <mergeCell ref="B203:D203"/>
    <mergeCell ref="B204:D204"/>
    <mergeCell ref="B205:D205"/>
    <mergeCell ref="B206:D206"/>
    <mergeCell ref="B207:D207"/>
    <mergeCell ref="B208:D208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1003:F1004">
    <cfRule type="cellIs" dxfId="13" priority="6" operator="equal">
      <formula>$BJ$6</formula>
    </cfRule>
  </conditionalFormatting>
  <conditionalFormatting sqref="F1003:F1004">
    <cfRule type="cellIs" dxfId="12" priority="7" operator="equal">
      <formula>$BJ$7</formula>
    </cfRule>
  </conditionalFormatting>
  <conditionalFormatting sqref="F1003:F1004">
    <cfRule type="cellIs" dxfId="11" priority="8" operator="equal">
      <formula>$BJ$8</formula>
    </cfRule>
  </conditionalFormatting>
  <conditionalFormatting sqref="V4:BB4">
    <cfRule type="cellIs" dxfId="10" priority="9" operator="equal">
      <formula>"S"</formula>
    </cfRule>
  </conditionalFormatting>
  <conditionalFormatting sqref="V4:BB4">
    <cfRule type="cellIs" dxfId="9" priority="10" operator="equal">
      <formula>"D"</formula>
    </cfRule>
  </conditionalFormatting>
  <conditionalFormatting sqref="F10:F45 F48:F1004">
    <cfRule type="cellIs" dxfId="8" priority="11" operator="equal">
      <formula>$BJ$6</formula>
    </cfRule>
  </conditionalFormatting>
  <conditionalFormatting sqref="F10:F45 F48:F1004">
    <cfRule type="cellIs" dxfId="7" priority="12" operator="equal">
      <formula>$BJ$7</formula>
    </cfRule>
  </conditionalFormatting>
  <conditionalFormatting sqref="F10:F45 F48:F1004">
    <cfRule type="cellIs" dxfId="6" priority="13" operator="equal">
      <formula>$BJ$8</formula>
    </cfRule>
  </conditionalFormatting>
  <conditionalFormatting sqref="B12:D12">
    <cfRule type="notContainsBlanks" dxfId="5" priority="14">
      <formula>LEN(TRIM(B12))&gt;0</formula>
    </cfRule>
  </conditionalFormatting>
  <conditionalFormatting sqref="H4:U4">
    <cfRule type="cellIs" dxfId="4" priority="4" operator="equal">
      <formula>"S"</formula>
    </cfRule>
  </conditionalFormatting>
  <conditionalFormatting sqref="H4:U4">
    <cfRule type="cellIs" dxfId="3" priority="5" operator="equal">
      <formula>"D"</formula>
    </cfRule>
  </conditionalFormatting>
  <conditionalFormatting sqref="F46:F47">
    <cfRule type="cellIs" dxfId="2" priority="1" operator="equal">
      <formula>$BJ$6</formula>
    </cfRule>
  </conditionalFormatting>
  <conditionalFormatting sqref="F46:F47">
    <cfRule type="cellIs" dxfId="1" priority="2" operator="equal">
      <formula>$BJ$7</formula>
    </cfRule>
  </conditionalFormatting>
  <conditionalFormatting sqref="F46:F47">
    <cfRule type="cellIs" dxfId="0" priority="3" operator="equal">
      <formula>$BJ$8</formula>
    </cfRule>
  </conditionalFormatting>
  <dataValidations count="7">
    <dataValidation type="list" allowBlank="1" showInputMessage="1" showErrorMessage="1" prompt=" - " sqref="G1003:U1004 H33:U512 G13 G15:G37 G39:G512">
      <formula1>$BK$6:$BK$18</formula1>
    </dataValidation>
    <dataValidation type="list" allowBlank="1" showInputMessage="1" showErrorMessage="1" prompt=" - " sqref="E1003:E1004 E27 E10:E13 E23 E15:E19 E31:E512">
      <formula1>$BI$6:$BI$18</formula1>
    </dataValidation>
    <dataValidation type="list" allowBlank="1" showInputMessage="1" showErrorMessage="1" prompt=" - " sqref="F1003:F1004 F10:F512">
      <formula1>$BJ$6:$BJ$18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BA32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C996"/>
  <sheetViews>
    <sheetView showGridLines="0" topLeftCell="R4" workbookViewId="0">
      <selection activeCell="AH16" sqref="AH16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22" width="4.7109375" style="64" customWidth="1"/>
    <col min="23" max="28" width="4.7109375" style="68" customWidth="1"/>
    <col min="29" max="29" width="56.5703125" customWidth="1"/>
    <col min="30" max="30" width="5.28515625" customWidth="1"/>
  </cols>
  <sheetData>
    <row r="1" spans="10:29" ht="12.75" customHeight="1" x14ac:dyDescent="0.2">
      <c r="K1" s="20"/>
      <c r="L1" s="28"/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0:29" ht="12.75" customHeight="1" x14ac:dyDescent="0.2">
      <c r="J2" s="110" t="s">
        <v>0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</row>
    <row r="3" spans="10:29" ht="16.5" customHeight="1" x14ac:dyDescent="0.2">
      <c r="J3" s="113" t="str">
        <f>Config!A6</f>
        <v>Registro de aplicación de vacunas contra el COVID-19 en zonas rurales del cantón Quito</v>
      </c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</row>
    <row r="4" spans="10:29" ht="12.75" customHeight="1" x14ac:dyDescent="0.2">
      <c r="K4" s="20"/>
      <c r="L4" s="28"/>
      <c r="M4" s="28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0:29" ht="12.75" customHeight="1" x14ac:dyDescent="0.2">
      <c r="K5" s="20"/>
      <c r="L5" s="28"/>
      <c r="M5" s="28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0:29" ht="12.75" customHeight="1" x14ac:dyDescent="0.2"/>
    <row r="7" spans="10:29" ht="12.75" customHeight="1" x14ac:dyDescent="0.2"/>
    <row r="8" spans="10:29" ht="12.75" customHeight="1" x14ac:dyDescent="0.2"/>
    <row r="9" spans="10:29" ht="12.75" customHeight="1" x14ac:dyDescent="0.2"/>
    <row r="10" spans="10:29" ht="12.75" customHeight="1" x14ac:dyDescent="0.2"/>
    <row r="11" spans="10:29" ht="12.75" customHeight="1" x14ac:dyDescent="0.2"/>
    <row r="12" spans="10:29" ht="12.75" customHeight="1" x14ac:dyDescent="0.2"/>
    <row r="13" spans="10:29" ht="12.75" customHeight="1" x14ac:dyDescent="0.2"/>
    <row r="14" spans="10:29" ht="12.75" customHeight="1" x14ac:dyDescent="0.2"/>
    <row r="15" spans="10:29" ht="12.75" customHeight="1" x14ac:dyDescent="0.2"/>
    <row r="16" spans="10:2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9" ht="12.75" customHeight="1" x14ac:dyDescent="0.2"/>
    <row r="50" spans="1:29" ht="12.75" customHeight="1" x14ac:dyDescent="0.2"/>
    <row r="51" spans="1:29" ht="12.75" customHeight="1" x14ac:dyDescent="0.2"/>
    <row r="52" spans="1:29" ht="12.75" customHeight="1" x14ac:dyDescent="0.2"/>
    <row r="53" spans="1:29" ht="12.75" customHeight="1" x14ac:dyDescent="0.2"/>
    <row r="54" spans="1:29" ht="12.75" customHeight="1" x14ac:dyDescent="0.2"/>
    <row r="55" spans="1:29" ht="12.75" customHeight="1" x14ac:dyDescent="0.2"/>
    <row r="56" spans="1:29" ht="14.25" customHeight="1" x14ac:dyDescent="0.2"/>
    <row r="57" spans="1:29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71">
        <v>44428</v>
      </c>
      <c r="P57" s="71">
        <v>44429</v>
      </c>
      <c r="Q57" s="71">
        <v>44430</v>
      </c>
      <c r="R57" s="71">
        <v>44431</v>
      </c>
      <c r="S57" s="71">
        <v>44432</v>
      </c>
      <c r="T57" s="71">
        <v>44433</v>
      </c>
      <c r="U57" s="71">
        <v>44434</v>
      </c>
      <c r="V57" s="71">
        <v>44435</v>
      </c>
      <c r="W57" s="71">
        <v>44436</v>
      </c>
      <c r="X57" s="71">
        <v>44437</v>
      </c>
      <c r="Y57" s="71">
        <v>44438</v>
      </c>
      <c r="Z57" s="71">
        <v>44439</v>
      </c>
      <c r="AA57" s="71">
        <v>44440</v>
      </c>
      <c r="AB57" s="71">
        <v>44441</v>
      </c>
      <c r="AC57" s="31"/>
    </row>
    <row r="58" spans="1:29" ht="12.75" customHeight="1" x14ac:dyDescent="0.2">
      <c r="A58" s="32" t="str">
        <f>Config!C17</f>
        <v>Angel</v>
      </c>
      <c r="B58" s="33">
        <v>2</v>
      </c>
      <c r="C58" s="33">
        <v>2</v>
      </c>
      <c r="D58" s="33">
        <f>SUMIF(Datos!$G$10:$G$1004,$A58,Datos!Q$10:Q$1004)</f>
        <v>0</v>
      </c>
      <c r="E58" s="33">
        <f>SUMIF(Datos!$G$10:$G$1004,$A58,Datos!R$10:R$1004)</f>
        <v>0</v>
      </c>
      <c r="F58" s="33">
        <f>SUMIF(Datos!$G$10:$G$1004,$A58,Datos!S$10:S$1004)</f>
        <v>0</v>
      </c>
      <c r="G58" s="33">
        <f>SUMIF(Datos!$G$10:$G$1004,$A58,Datos!S$10:S$1004)</f>
        <v>0</v>
      </c>
      <c r="H58" s="33">
        <f>SUMIF(Datos!$G$10:$G$1004,$A58,Datos!T$10:T$1004)</f>
        <v>0</v>
      </c>
      <c r="I58" s="33">
        <v>2</v>
      </c>
      <c r="J58" s="33">
        <v>2</v>
      </c>
      <c r="K58" s="33">
        <v>2</v>
      </c>
      <c r="L58" s="33">
        <v>2</v>
      </c>
      <c r="M58" s="33">
        <f>SUMIF(Datos!$G$10:$G$1004,$A58,Datos!X$10:X$1004)</f>
        <v>0</v>
      </c>
      <c r="N58" s="33">
        <f>SUMIF(Datos!$G$10:$G$1004,$A58,Datos!Y$10:Y$1004)</f>
        <v>1</v>
      </c>
      <c r="O58" s="72">
        <v>0</v>
      </c>
      <c r="P58" s="72">
        <v>4</v>
      </c>
      <c r="Q58" s="72">
        <v>4</v>
      </c>
      <c r="R58" s="72">
        <v>2</v>
      </c>
      <c r="S58" s="72">
        <v>4</v>
      </c>
      <c r="T58" s="72">
        <v>0</v>
      </c>
      <c r="U58" s="72">
        <v>2</v>
      </c>
      <c r="V58" s="72">
        <v>2</v>
      </c>
      <c r="W58" s="72">
        <v>4</v>
      </c>
      <c r="X58" s="72">
        <v>1</v>
      </c>
      <c r="Y58" s="72">
        <v>1</v>
      </c>
      <c r="Z58" s="72">
        <v>0</v>
      </c>
      <c r="AA58" s="72">
        <v>2</v>
      </c>
      <c r="AB58" s="72">
        <v>5</v>
      </c>
      <c r="AC58" s="33"/>
    </row>
    <row r="59" spans="1:29" ht="12.75" customHeight="1" x14ac:dyDescent="0.2">
      <c r="A59" s="32" t="str">
        <f>Config!C20</f>
        <v>Steven</v>
      </c>
      <c r="B59" s="33">
        <v>0</v>
      </c>
      <c r="C59" s="33">
        <f>SUMIF(Datos!$G$10:$G$1004,$A59,Datos!P$10:P$1004)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SUMIF(Datos!$G$10:$G$1004,$A59,Datos!W$10:W$1004)</f>
        <v>0</v>
      </c>
      <c r="L59" s="33">
        <v>1</v>
      </c>
      <c r="M59" s="33">
        <v>2</v>
      </c>
      <c r="N59" s="33">
        <v>2</v>
      </c>
      <c r="O59" s="72">
        <v>1</v>
      </c>
      <c r="P59" s="72">
        <v>4</v>
      </c>
      <c r="Q59" s="72">
        <v>6</v>
      </c>
      <c r="R59" s="72">
        <v>3</v>
      </c>
      <c r="S59" s="72">
        <v>3</v>
      </c>
      <c r="T59" s="72">
        <v>1</v>
      </c>
      <c r="U59" s="72">
        <v>3</v>
      </c>
      <c r="V59" s="72">
        <v>0</v>
      </c>
      <c r="W59" s="72">
        <v>0</v>
      </c>
      <c r="X59" s="72">
        <v>2</v>
      </c>
      <c r="Y59" s="72">
        <v>2</v>
      </c>
      <c r="Z59" s="72">
        <v>2</v>
      </c>
      <c r="AA59" s="72">
        <v>4</v>
      </c>
      <c r="AB59" s="72">
        <v>0</v>
      </c>
      <c r="AC59" s="33"/>
    </row>
    <row r="60" spans="1:29" ht="12.75" customHeight="1" x14ac:dyDescent="0.2">
      <c r="A60" s="32" t="str">
        <f>Config!C19</f>
        <v>Joel</v>
      </c>
      <c r="B60" s="33">
        <f>SUMIF(Datos!$G$10:$G$1004,$A60,Datos!O$10:O$1004)</f>
        <v>0</v>
      </c>
      <c r="C60" s="33">
        <f>SUMIF(Datos!$G$10:$G$1004,$A60,Datos!P$10:P$1004)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SUMIF(Datos!$G$10:$G$1004,$A60,Datos!V$10:V$1004)</f>
        <v>0</v>
      </c>
      <c r="K60" s="33">
        <v>1</v>
      </c>
      <c r="L60" s="33">
        <f>SUMIF(Datos!$G$10:$G$1004,$A60,Datos!X$10:X$1004)</f>
        <v>0</v>
      </c>
      <c r="M60" s="33">
        <v>2</v>
      </c>
      <c r="N60" s="33">
        <v>2</v>
      </c>
      <c r="O60" s="72">
        <v>1</v>
      </c>
      <c r="P60" s="72">
        <v>4</v>
      </c>
      <c r="Q60" s="72">
        <v>4</v>
      </c>
      <c r="R60" s="72">
        <v>2</v>
      </c>
      <c r="S60" s="72">
        <v>2</v>
      </c>
      <c r="T60" s="72">
        <v>1</v>
      </c>
      <c r="U60" s="72">
        <v>1</v>
      </c>
      <c r="V60" s="72">
        <v>2</v>
      </c>
      <c r="W60" s="72">
        <v>2</v>
      </c>
      <c r="X60" s="72">
        <v>2</v>
      </c>
      <c r="Y60" s="72">
        <v>2</v>
      </c>
      <c r="Z60" s="72">
        <v>0</v>
      </c>
      <c r="AA60" s="72">
        <v>0</v>
      </c>
      <c r="AB60" s="72">
        <v>0</v>
      </c>
      <c r="AC60" s="33"/>
    </row>
    <row r="61" spans="1:29" ht="12.75" customHeight="1" x14ac:dyDescent="0.2">
      <c r="A61" s="32" t="str">
        <f>Config!C18</f>
        <v>Bryan</v>
      </c>
      <c r="B61" s="33">
        <f>SUMIF(Datos!$G$10:$G$1004,$A61,Datos!O$10:O$1004)</f>
        <v>0</v>
      </c>
      <c r="C61" s="33">
        <f>SUMIF(Datos!$G$10:$G$1004,$A61,Datos!P$10:P$1004)</f>
        <v>0</v>
      </c>
      <c r="D61" s="33">
        <f>SUMIF(Datos!$G$10:$G$1004,$A61,Datos!Q$10:Q$1004)</f>
        <v>0</v>
      </c>
      <c r="E61" s="33">
        <f>SUMIF(Datos!$G$10:$G$1004,$A61,Datos!R$10:R$1004)</f>
        <v>0</v>
      </c>
      <c r="F61" s="33">
        <f>SUMIF(Datos!$G$10:$G$1004,$A61,Datos!S$10:S$1004)</f>
        <v>0</v>
      </c>
      <c r="G61" s="33">
        <f>SUMIF(Datos!$G$10:$G$1004,$A61,Datos!S$10:S$1004)</f>
        <v>0</v>
      </c>
      <c r="H61" s="33">
        <v>1</v>
      </c>
      <c r="I61" s="33">
        <v>2</v>
      </c>
      <c r="J61" s="33">
        <v>1</v>
      </c>
      <c r="K61" s="33">
        <f>SUMIF(Datos!$G$10:$G$1004,$A61,Datos!W$10:W$1004)</f>
        <v>2</v>
      </c>
      <c r="L61" s="33">
        <v>2</v>
      </c>
      <c r="M61" s="33">
        <v>2</v>
      </c>
      <c r="N61" s="33">
        <v>1</v>
      </c>
      <c r="O61" s="72">
        <v>1</v>
      </c>
      <c r="P61" s="72">
        <v>4</v>
      </c>
      <c r="Q61" s="72">
        <v>4</v>
      </c>
      <c r="R61" s="72">
        <v>2</v>
      </c>
      <c r="S61" s="72">
        <v>4</v>
      </c>
      <c r="T61" s="72">
        <v>2</v>
      </c>
      <c r="U61" s="72">
        <v>0</v>
      </c>
      <c r="V61" s="72">
        <v>2</v>
      </c>
      <c r="W61" s="72">
        <v>4</v>
      </c>
      <c r="X61" s="72">
        <v>5</v>
      </c>
      <c r="Y61" s="72">
        <v>3</v>
      </c>
      <c r="Z61" s="72">
        <v>0</v>
      </c>
      <c r="AA61" s="72">
        <v>2</v>
      </c>
      <c r="AB61" s="72">
        <v>3</v>
      </c>
      <c r="AC61" s="33"/>
    </row>
    <row r="62" spans="1:29" ht="12.75" customHeight="1" x14ac:dyDescent="0.2">
      <c r="A62" s="59"/>
      <c r="B62" s="60"/>
      <c r="C62" s="60"/>
      <c r="D62" s="60"/>
      <c r="E62" s="60"/>
      <c r="F62" s="60"/>
      <c r="G62" s="60"/>
      <c r="H62" s="60"/>
      <c r="I62" s="61"/>
      <c r="J62" s="60"/>
      <c r="K62" s="60"/>
      <c r="L62" s="60"/>
      <c r="M62" s="60"/>
      <c r="N62" s="60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0"/>
    </row>
    <row r="63" spans="1:29" ht="12.75" customHeight="1" x14ac:dyDescent="0.2">
      <c r="A63" s="59"/>
      <c r="B63" s="60"/>
      <c r="C63" s="60"/>
      <c r="D63" s="60"/>
      <c r="E63" s="60"/>
      <c r="F63" s="60"/>
      <c r="G63" s="60"/>
      <c r="H63" s="60"/>
      <c r="I63" s="61"/>
      <c r="J63" s="60"/>
      <c r="K63" s="60"/>
      <c r="L63" s="60"/>
      <c r="M63" s="60"/>
      <c r="N63" s="60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0"/>
    </row>
    <row r="64" spans="1:29" ht="12.75" customHeight="1" x14ac:dyDescent="0.2">
      <c r="A64" s="59"/>
      <c r="B64" s="60"/>
      <c r="C64" s="60"/>
      <c r="D64" s="60"/>
      <c r="E64" s="60"/>
      <c r="F64" s="60"/>
      <c r="G64" s="60"/>
      <c r="H64" s="60"/>
      <c r="I64" s="61"/>
      <c r="J64" s="60"/>
      <c r="K64" s="60"/>
      <c r="L64" s="60"/>
      <c r="M64" s="60"/>
      <c r="N64" s="60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0"/>
    </row>
    <row r="65" spans="1:29" ht="12.75" customHeight="1" x14ac:dyDescent="0.2">
      <c r="A65" s="62"/>
      <c r="B65" s="63"/>
      <c r="C65" s="63"/>
      <c r="D65" s="63"/>
      <c r="E65" s="63"/>
      <c r="F65" s="63"/>
      <c r="G65" s="63"/>
      <c r="H65" s="63"/>
      <c r="I65" s="63"/>
      <c r="J65" s="60"/>
      <c r="K65" s="60"/>
      <c r="L65" s="60"/>
      <c r="M65" s="61"/>
      <c r="N65" s="60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0"/>
    </row>
    <row r="66" spans="1:29" ht="12.75" customHeight="1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ht="12.75" customHeight="1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ht="12.75" customHeight="1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ht="12.75" customHeight="1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ht="12.75" customHeight="1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ht="12.75" customHeight="1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ht="12.75" customHeight="1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ht="12.75" customHeight="1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ht="12.75" customHeight="1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ht="12.75" customHeight="1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ht="12.75" customHeight="1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ht="12.75" customHeight="1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ht="12.75" customHeight="1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ht="12.75" customHeight="1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ht="12.75" customHeight="1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spans="10:29" ht="12.75" customHeight="1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0:29" ht="12.75" customHeight="1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spans="10:29" ht="12.75" customHeight="1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spans="10:29" ht="12.75" customHeight="1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spans="10:29" ht="12.75" customHeight="1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spans="10:29" ht="12.75" customHeight="1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spans="10:29" ht="12.75" customHeight="1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spans="10:29" ht="12.75" customHeight="1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0:29" ht="12.75" customHeight="1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0:29" ht="12.75" customHeight="1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spans="10:29" ht="12.75" customHeight="1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0:29" ht="12.75" customHeight="1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spans="10:29" ht="12.75" customHeight="1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0:29" ht="12.75" customHeight="1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0:29" ht="12.75" customHeight="1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spans="10:29" ht="12.75" customHeight="1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0:29" ht="12.75" customHeight="1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spans="10:29" ht="12.75" customHeight="1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spans="10:29" ht="12.75" customHeight="1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spans="10:29" ht="12.75" customHeight="1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spans="10:29" ht="12.75" customHeight="1" x14ac:dyDescent="0.2"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 spans="10:29" ht="12.75" customHeight="1" x14ac:dyDescent="0.2"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spans="10:29" ht="12.75" customHeight="1" x14ac:dyDescent="0.2"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spans="10:29" ht="12.75" customHeight="1" x14ac:dyDescent="0.2"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spans="10:29" ht="12.75" customHeight="1" x14ac:dyDescent="0.2"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spans="10:29" ht="12.75" customHeight="1" x14ac:dyDescent="0.2"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spans="10:29" ht="12.75" customHeight="1" x14ac:dyDescent="0.2"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spans="10:29" ht="12.75" customHeight="1" x14ac:dyDescent="0.2"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spans="10:29" ht="12.75" customHeight="1" x14ac:dyDescent="0.2"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10:29" ht="12.75" customHeight="1" x14ac:dyDescent="0.2"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10:29" ht="12.75" customHeight="1" x14ac:dyDescent="0.2"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spans="10:29" ht="12.75" customHeight="1" x14ac:dyDescent="0.2"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spans="10:29" ht="12.75" customHeight="1" x14ac:dyDescent="0.2"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spans="10:29" ht="12.75" customHeight="1" x14ac:dyDescent="0.2"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spans="10:29" ht="12.75" customHeight="1" x14ac:dyDescent="0.2"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spans="10:29" ht="12.75" customHeight="1" x14ac:dyDescent="0.2"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spans="10:29" ht="12.75" customHeight="1" x14ac:dyDescent="0.2"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spans="10:29" ht="12.75" customHeight="1" x14ac:dyDescent="0.2"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10:29" ht="12.75" customHeight="1" x14ac:dyDescent="0.2"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10:29" ht="12.75" customHeight="1" x14ac:dyDescent="0.2"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10:29" ht="12.75" customHeight="1" x14ac:dyDescent="0.2"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spans="10:29" ht="12.75" customHeight="1" x14ac:dyDescent="0.2"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10:29" ht="12.75" customHeight="1" x14ac:dyDescent="0.2"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spans="10:29" ht="12.75" customHeight="1" x14ac:dyDescent="0.2"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10:29" ht="12.75" customHeight="1" x14ac:dyDescent="0.2"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10:29" ht="12.75" customHeight="1" x14ac:dyDescent="0.2"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10:29" ht="12.75" customHeight="1" x14ac:dyDescent="0.2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10:29" ht="12.75" customHeight="1" x14ac:dyDescent="0.2"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10:29" ht="12.75" customHeight="1" x14ac:dyDescent="0.2"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10:29" ht="12.75" customHeight="1" x14ac:dyDescent="0.2"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10:29" ht="12.75" customHeight="1" x14ac:dyDescent="0.2"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10:29" ht="12.75" customHeight="1" x14ac:dyDescent="0.2"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10:29" ht="12.75" customHeight="1" x14ac:dyDescent="0.2"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spans="10:29" ht="12.75" customHeight="1" x14ac:dyDescent="0.2"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 spans="10:29" ht="12.75" customHeight="1" x14ac:dyDescent="0.2"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 spans="10:29" ht="12.75" customHeight="1" x14ac:dyDescent="0.2"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 spans="10:29" ht="12.75" customHeight="1" x14ac:dyDescent="0.2"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 spans="10:29" ht="12.75" customHeight="1" x14ac:dyDescent="0.2"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 spans="10:29" ht="12.75" customHeight="1" x14ac:dyDescent="0.2"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 spans="10:29" ht="12.75" customHeight="1" x14ac:dyDescent="0.2"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 spans="10:29" ht="12.75" customHeight="1" x14ac:dyDescent="0.2"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 spans="10:29" ht="12.75" customHeight="1" x14ac:dyDescent="0.2"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 spans="10:29" ht="12.75" customHeight="1" x14ac:dyDescent="0.2"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 spans="10:29" ht="12.75" customHeight="1" x14ac:dyDescent="0.2"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 spans="10:29" ht="12.75" customHeight="1" x14ac:dyDescent="0.2"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 spans="10:29" ht="12.75" customHeight="1" x14ac:dyDescent="0.2"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 spans="10:29" ht="12.75" customHeight="1" x14ac:dyDescent="0.2"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spans="10:29" ht="12.75" customHeight="1" x14ac:dyDescent="0.2"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spans="10:29" ht="12.75" customHeight="1" x14ac:dyDescent="0.2"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 spans="10:29" ht="12.75" customHeight="1" x14ac:dyDescent="0.2"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 spans="10:29" ht="12.75" customHeight="1" x14ac:dyDescent="0.2"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 spans="10:29" ht="12.75" customHeight="1" x14ac:dyDescent="0.2"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 spans="10:29" ht="12.75" customHeight="1" x14ac:dyDescent="0.2"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 spans="10:29" ht="12.75" customHeight="1" x14ac:dyDescent="0.2"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 spans="10:29" ht="12.75" customHeight="1" x14ac:dyDescent="0.2"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 spans="10:29" ht="12.75" customHeight="1" x14ac:dyDescent="0.2"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 spans="10:29" ht="12.75" customHeight="1" x14ac:dyDescent="0.2"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 spans="10:29" ht="12.75" customHeight="1" x14ac:dyDescent="0.2"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 spans="10:29" ht="12.75" customHeight="1" x14ac:dyDescent="0.2"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 spans="10:29" ht="12.75" customHeight="1" x14ac:dyDescent="0.2"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 spans="10:29" ht="12.75" customHeight="1" x14ac:dyDescent="0.2"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 spans="10:29" ht="12.75" customHeight="1" x14ac:dyDescent="0.2"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 spans="10:29" ht="12.75" customHeight="1" x14ac:dyDescent="0.2"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 spans="10:29" ht="12.75" customHeight="1" x14ac:dyDescent="0.2"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 spans="10:29" ht="12.75" customHeight="1" x14ac:dyDescent="0.2"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 spans="10:29" ht="12.75" customHeight="1" x14ac:dyDescent="0.2"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 spans="10:29" ht="12.75" customHeight="1" x14ac:dyDescent="0.2"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 spans="10:29" ht="12.75" customHeight="1" x14ac:dyDescent="0.2"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 spans="10:29" ht="12.75" customHeight="1" x14ac:dyDescent="0.2"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 spans="10:29" ht="12.75" customHeight="1" x14ac:dyDescent="0.2"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 spans="10:29" ht="12.75" customHeight="1" x14ac:dyDescent="0.2"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 spans="10:29" ht="12.75" customHeight="1" x14ac:dyDescent="0.2"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 spans="10:29" ht="12.75" customHeight="1" x14ac:dyDescent="0.2"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 spans="10:29" ht="12.75" customHeight="1" x14ac:dyDescent="0.2"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 spans="10:29" ht="12.75" customHeight="1" x14ac:dyDescent="0.2"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 spans="10:29" ht="12.75" customHeight="1" x14ac:dyDescent="0.2"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 spans="10:29" ht="12.75" customHeight="1" x14ac:dyDescent="0.2"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 spans="10:29" ht="12.75" customHeight="1" x14ac:dyDescent="0.2"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 spans="10:29" ht="12.75" customHeight="1" x14ac:dyDescent="0.2"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 spans="10:29" ht="12.75" customHeight="1" x14ac:dyDescent="0.2"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 spans="10:29" ht="12.75" customHeight="1" x14ac:dyDescent="0.2"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 spans="10:29" ht="12.75" customHeight="1" x14ac:dyDescent="0.2"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 spans="10:29" ht="12.75" customHeight="1" x14ac:dyDescent="0.2"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 spans="10:29" ht="12.75" customHeight="1" x14ac:dyDescent="0.2"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 spans="10:29" ht="12.75" customHeight="1" x14ac:dyDescent="0.2"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 spans="10:29" ht="12.75" customHeight="1" x14ac:dyDescent="0.2"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 spans="10:29" ht="12.75" customHeight="1" x14ac:dyDescent="0.2"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 spans="10:29" ht="12.75" customHeight="1" x14ac:dyDescent="0.2"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 spans="10:29" ht="12.75" customHeight="1" x14ac:dyDescent="0.2"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 spans="10:29" ht="12.75" customHeight="1" x14ac:dyDescent="0.2"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0:29" ht="12.75" customHeight="1" x14ac:dyDescent="0.2"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 spans="10:29" ht="12.75" customHeight="1" x14ac:dyDescent="0.2"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 spans="10:29" ht="12.75" customHeight="1" x14ac:dyDescent="0.2"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 spans="10:29" ht="12.75" customHeight="1" x14ac:dyDescent="0.2"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 spans="10:29" ht="12.75" customHeight="1" x14ac:dyDescent="0.2"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 spans="10:29" ht="12.75" customHeight="1" x14ac:dyDescent="0.2"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 spans="10:29" ht="12.75" customHeight="1" x14ac:dyDescent="0.2"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 spans="10:29" ht="12.75" customHeight="1" x14ac:dyDescent="0.2"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 spans="10:29" ht="12.75" customHeight="1" x14ac:dyDescent="0.2"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 spans="10:29" ht="12.75" customHeight="1" x14ac:dyDescent="0.2"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 spans="10:29" ht="12.75" customHeight="1" x14ac:dyDescent="0.2"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 spans="10:29" ht="12.75" customHeight="1" x14ac:dyDescent="0.2"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 spans="10:29" ht="12.75" customHeight="1" x14ac:dyDescent="0.2"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10:29" ht="12.75" customHeight="1" x14ac:dyDescent="0.2"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 spans="10:29" ht="12.75" customHeight="1" x14ac:dyDescent="0.2"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 spans="10:29" ht="12.75" customHeight="1" x14ac:dyDescent="0.2"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 spans="10:29" ht="12.75" customHeight="1" x14ac:dyDescent="0.2"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 spans="10:29" ht="12.75" customHeight="1" x14ac:dyDescent="0.2"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 spans="10:29" ht="12.75" customHeight="1" x14ac:dyDescent="0.2"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 spans="10:29" ht="12.75" customHeight="1" x14ac:dyDescent="0.2"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</row>
    <row r="211" spans="10:29" ht="12.75" customHeight="1" x14ac:dyDescent="0.2"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</row>
    <row r="212" spans="10:29" ht="12.75" customHeight="1" x14ac:dyDescent="0.2"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</row>
    <row r="213" spans="10:29" ht="12.75" customHeight="1" x14ac:dyDescent="0.2"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</row>
    <row r="214" spans="10:29" ht="12.75" customHeight="1" x14ac:dyDescent="0.2"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</row>
    <row r="215" spans="10:29" ht="12.75" customHeight="1" x14ac:dyDescent="0.2"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</row>
    <row r="216" spans="10:29" ht="12.75" customHeight="1" x14ac:dyDescent="0.2"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</row>
    <row r="217" spans="10:29" ht="12.75" customHeight="1" x14ac:dyDescent="0.2"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</row>
    <row r="218" spans="10:29" ht="12.75" customHeight="1" x14ac:dyDescent="0.2"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</row>
    <row r="219" spans="10:29" ht="12.75" customHeight="1" x14ac:dyDescent="0.2"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</row>
    <row r="220" spans="10:29" ht="12.75" customHeight="1" x14ac:dyDescent="0.2"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</row>
    <row r="221" spans="10:29" ht="12.75" customHeight="1" x14ac:dyDescent="0.2"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</row>
    <row r="222" spans="10:29" ht="12.75" customHeight="1" x14ac:dyDescent="0.2"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</row>
    <row r="223" spans="10:29" ht="12.75" customHeight="1" x14ac:dyDescent="0.2"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</row>
    <row r="224" spans="10:29" ht="12.75" customHeight="1" x14ac:dyDescent="0.2"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</row>
    <row r="225" spans="10:29" ht="12.75" customHeight="1" x14ac:dyDescent="0.2"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</row>
    <row r="226" spans="10:29" ht="12.75" customHeight="1" x14ac:dyDescent="0.2"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</row>
    <row r="227" spans="10:29" ht="12.75" customHeight="1" x14ac:dyDescent="0.2"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</row>
    <row r="228" spans="10:29" ht="12.75" customHeight="1" x14ac:dyDescent="0.2"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</row>
    <row r="229" spans="10:29" ht="12.75" customHeight="1" x14ac:dyDescent="0.2"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</row>
    <row r="230" spans="10:29" ht="12.75" customHeight="1" x14ac:dyDescent="0.2"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</row>
    <row r="231" spans="10:29" ht="12.75" customHeight="1" x14ac:dyDescent="0.2"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</row>
    <row r="232" spans="10:29" ht="12.75" customHeight="1" x14ac:dyDescent="0.2"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</row>
    <row r="233" spans="10:29" ht="12.75" customHeight="1" x14ac:dyDescent="0.2"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</row>
    <row r="234" spans="10:29" ht="12.75" customHeight="1" x14ac:dyDescent="0.2"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</row>
    <row r="235" spans="10:29" ht="12.75" customHeight="1" x14ac:dyDescent="0.2"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</row>
    <row r="236" spans="10:29" ht="12.75" customHeight="1" x14ac:dyDescent="0.2"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</row>
    <row r="237" spans="10:29" ht="12.75" customHeight="1" x14ac:dyDescent="0.2"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</row>
    <row r="238" spans="10:29" ht="12.75" customHeight="1" x14ac:dyDescent="0.2"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</row>
    <row r="239" spans="10:29" ht="12.75" customHeight="1" x14ac:dyDescent="0.2"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</row>
    <row r="240" spans="10:29" ht="12.75" customHeight="1" x14ac:dyDescent="0.2"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</row>
    <row r="241" spans="10:29" ht="12.75" customHeight="1" x14ac:dyDescent="0.2"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</row>
    <row r="242" spans="10:29" ht="12.75" customHeight="1" x14ac:dyDescent="0.2"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</row>
    <row r="243" spans="10:29" ht="12.75" customHeight="1" x14ac:dyDescent="0.2"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</row>
    <row r="244" spans="10:29" ht="12.75" customHeight="1" x14ac:dyDescent="0.2"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</row>
    <row r="245" spans="10:29" ht="12.75" customHeight="1" x14ac:dyDescent="0.2"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</row>
    <row r="246" spans="10:29" ht="12.75" customHeight="1" x14ac:dyDescent="0.2"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</row>
    <row r="247" spans="10:29" ht="12.75" customHeight="1" x14ac:dyDescent="0.2"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</row>
    <row r="248" spans="10:29" ht="12.75" customHeight="1" x14ac:dyDescent="0.2"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</row>
    <row r="249" spans="10:29" ht="12.75" customHeight="1" x14ac:dyDescent="0.2"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</row>
    <row r="250" spans="10:29" ht="12.75" customHeight="1" x14ac:dyDescent="0.2"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</row>
    <row r="251" spans="10:29" ht="12.75" customHeight="1" x14ac:dyDescent="0.2"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</row>
    <row r="252" spans="10:29" ht="12.75" customHeight="1" x14ac:dyDescent="0.2"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</row>
    <row r="253" spans="10:29" ht="12.75" customHeight="1" x14ac:dyDescent="0.2"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</row>
    <row r="254" spans="10:29" ht="12.75" customHeight="1" x14ac:dyDescent="0.2"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</row>
    <row r="255" spans="10:29" ht="12.75" customHeight="1" x14ac:dyDescent="0.2"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</row>
    <row r="256" spans="10:29" ht="12.75" customHeight="1" x14ac:dyDescent="0.2"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</row>
    <row r="257" spans="10:29" ht="12.75" customHeight="1" x14ac:dyDescent="0.2"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</row>
    <row r="258" spans="10:29" ht="12.75" customHeight="1" x14ac:dyDescent="0.2"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</row>
    <row r="259" spans="10:29" ht="12.75" customHeight="1" x14ac:dyDescent="0.2"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</row>
    <row r="260" spans="10:29" ht="12.75" customHeight="1" x14ac:dyDescent="0.2"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</row>
    <row r="261" spans="10:29" ht="12.75" customHeight="1" x14ac:dyDescent="0.2"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</row>
    <row r="262" spans="10:29" ht="12.75" customHeight="1" x14ac:dyDescent="0.2"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</row>
    <row r="263" spans="10:29" ht="12.75" customHeight="1" x14ac:dyDescent="0.2"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</row>
    <row r="264" spans="10:29" ht="12.75" customHeight="1" x14ac:dyDescent="0.2"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</row>
    <row r="265" spans="10:29" ht="12.75" customHeight="1" x14ac:dyDescent="0.2"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</row>
    <row r="266" spans="10:29" ht="12.75" customHeight="1" x14ac:dyDescent="0.2"/>
    <row r="267" spans="10:29" ht="12.75" customHeight="1" x14ac:dyDescent="0.2"/>
    <row r="268" spans="10:29" ht="12.75" customHeight="1" x14ac:dyDescent="0.2"/>
    <row r="269" spans="10:29" ht="12.75" customHeight="1" x14ac:dyDescent="0.2"/>
    <row r="270" spans="10:29" ht="12.75" customHeight="1" x14ac:dyDescent="0.2"/>
    <row r="271" spans="10:29" ht="12.75" customHeight="1" x14ac:dyDescent="0.2"/>
    <row r="272" spans="10:29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AC2"/>
    <mergeCell ref="J3:AC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2021-09-02T06:23:44Z</dcterms:modified>
</cp:coreProperties>
</file>