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1">
      <go:sheetsCustomData xmlns:go="http://customooxmlschemas.google.com/" r:id="rId6" roundtripDataSignature="AMtx7mjc0Gx+cnky+dMXI4rZbnqzO+uCqQ=="/>
    </ext>
  </extLst>
</workbook>
</file>

<file path=xl/sharedStrings.xml><?xml version="1.0" encoding="utf-8"?>
<sst xmlns="http://schemas.openxmlformats.org/spreadsheetml/2006/main" count="111" uniqueCount="87">
  <si>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</si>
  <si>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</si>
  <si>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</si>
  <si>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</si>
  <si>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</si>
  <si>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</si>
  <si>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</si>
  <si>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</si>
  <si>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</si>
  <si>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</si>
  <si>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</si>
  <si>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</si>
  <si>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</si>
  <si>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</si>
  <si>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</si>
  <si>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</si>
  <si>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El programa debe permitir iniciar sesión </t>
  </si>
  <si>
    <t>Permitir el acceso al sistema al personal autorizado</t>
  </si>
  <si>
    <t>Ingresar al sistema</t>
  </si>
  <si>
    <t>Medicos</t>
  </si>
  <si>
    <t>Ingresar los datos solicitados en el formulario: usuario y contraseña .</t>
  </si>
  <si>
    <t>Angel</t>
  </si>
  <si>
    <t>Alta</t>
  </si>
  <si>
    <t>Terminado</t>
  </si>
  <si>
    <t>Existen 3 posibilidades: La primera si el usuario no ingresa la informacion requerida en ninguno de los campos, mostrará un mensaje de advertencia que dira "Te falta ingresar algun campo requerido", la segunda si sus datos ingresados son incorrectos emitira un mensaje que dira "Usuario/contraseña incorrectos" y finalmente si el usuario ingresa con sus credenciales correctas accede al sistema y podrá visualizar el registro de las vacunas aplicadas y en exitencia.</t>
  </si>
  <si>
    <t>Acceso al Sistema</t>
  </si>
  <si>
    <t>REQ002</t>
  </si>
  <si>
    <t>El programa debe permitir el registro de nuevos medicos</t>
  </si>
  <si>
    <t>Registrar un doctor al sistema</t>
  </si>
  <si>
    <t>Almacenar un nuevo empleado en el sistema</t>
  </si>
  <si>
    <t>Ingresar los datos del formulario en el cual consten los datos del doctor : nombre,apellido,cedula,correo,telefono,contraseña.</t>
  </si>
  <si>
    <t>Bryan</t>
  </si>
  <si>
    <t>Verficar el ingreso de un nuevo empleado en la base de datos, en el caso de que exista un duplicado nos mostrará un mensaje de error “Este usuario ya existe”.</t>
  </si>
  <si>
    <t>Registro nuevos doctores</t>
  </si>
  <si>
    <t>REQ003</t>
  </si>
  <si>
    <t>El programa debe permitir el ingreso de  las vacunas</t>
  </si>
  <si>
    <t xml:space="preserve">Permitir el aumento de las dosis regisradas en el inventario </t>
  </si>
  <si>
    <t>Llevar un registro de las dosis recibidas</t>
  </si>
  <si>
    <t>Ingresar los datos en el formulario acerca de los datos de la vacuna: nombre, cantidad de dosis</t>
  </si>
  <si>
    <t>Steven</t>
  </si>
  <si>
    <t>Verificar en la abase de datos  si al ingresar el nombre de la vacuna y la cantidad recibida existen las mosdificaciones pertinentes, en caso de no realizarce correctamente mostrar un mensaje de error</t>
  </si>
  <si>
    <t>Ingreso Vacunas</t>
  </si>
  <si>
    <t>REQ004</t>
  </si>
  <si>
    <t xml:space="preserve">El programa debe permitir ver la cantidad de dosis usadas </t>
  </si>
  <si>
    <t>Permitir el registro de las dosis usadas para su disminucion en el inventario</t>
  </si>
  <si>
    <t>Conocer la cantidad de dosis aplicadas por jornada de vacunacion</t>
  </si>
  <si>
    <t xml:space="preserve">Ingresar los datos solicitados por el formulario nombre,edad,cedula,correo,telefono,vacuna,fecha 
En el menu principal selecicionar gestion de dosis para poder observar las dosis suministradas </t>
  </si>
  <si>
    <t>Joel</t>
  </si>
  <si>
    <t xml:space="preserve">Verificar en la base de datos  si al ingresar los datos de la persona inoculada y la cantidad de dosis aplicadas hacen las modificaciones pertinentes. </t>
  </si>
  <si>
    <t>Dosis aplicadas</t>
  </si>
  <si>
    <t>REQ005</t>
  </si>
  <si>
    <t xml:space="preserve">El programa debe emitir una alerta pasado el tiempo medio de espera de la aplicacion de la primera dosis </t>
  </si>
  <si>
    <t>Permitir emitir una alerta una ves usadas las dosis presentes en el sisitema</t>
  </si>
  <si>
    <t>Poner en concimiento que se acerca la aplicacion del su complemento (Segunda dosis)</t>
  </si>
  <si>
    <t>Al notar que las dosis aplicadas pasan el tiempo minimo de espera mostrara una alerta sobre segunda dosis proxima</t>
  </si>
  <si>
    <t>Verificar en el sistema cuando fue aplicada la dosis y mostrar una alerta 2 dias antes de la fecha de la segunda dosis</t>
  </si>
  <si>
    <t>Alerta segunda dosis</t>
  </si>
  <si>
    <t>REQ006</t>
  </si>
  <si>
    <t xml:space="preserve">El programa debe permitir exportar  en formato pdf los valores de vacunas restantes aplicadas </t>
  </si>
  <si>
    <t>Permitir exportar los datos almacenados en el programa</t>
  </si>
  <si>
    <t>Tener un respaldo fisico de los datos ingresados al sistema</t>
  </si>
  <si>
    <t xml:space="preserve">En el menu  principal seleccionar la opcion exportar </t>
  </si>
  <si>
    <t>Verificar en el sistema que la informacion se encuentre bien ingresada y al exportarlo mostrara los campos pertinentes</t>
  </si>
  <si>
    <t>Exportar datos</t>
  </si>
  <si>
    <t>REQ007</t>
  </si>
  <si>
    <t>REQ008</t>
  </si>
  <si>
    <t>REQ009</t>
  </si>
  <si>
    <t>REQ010</t>
  </si>
  <si>
    <t>REQ011</t>
  </si>
  <si>
    <t>REQ012</t>
  </si>
  <si>
    <t>REQ013</t>
  </si>
  <si>
    <t>REQ014</t>
  </si>
  <si>
    <t>REQ015</t>
  </si>
  <si>
    <t>No iniciado</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</si>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</sst>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mm\-dd"/>
  </numFmts>
  <fonts count="15">
    <font>
      <sz val="11.0"/>
      <color theme="1"/>
      <name val="Arial"/>
    </font>
    <font>
      <sz val="11.0"/>
      <color theme="1"/>
      <name val="Calibri"/>
    </font>
    <font>
      <b/>
      <i/>
      <sz val="16.0"/>
      <color theme="1"/>
      <name val="Calibri"/>
    </font>
    <font>
      <b/>
      <i/>
      <sz val="11.0"/>
      <color rgb="FF9C6500"/>
      <name val="Calibri"/>
    </font>
    <font>
      <sz val="10.0"/>
      <color theme="1"/>
      <name val="Calibri"/>
    </font>
    <font>
      <color rgb="FF000000"/>
      <name val="Calibri"/>
    </font>
    <font>
      <sz val="10.0"/>
      <color theme="1"/>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9">
    <fill>
      <patternFill patternType="none"/>
    </fill>
    <fill>
      <patternFill patternType="lightGray"/>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000000"/>
      </left>
      <right style="thin">
        <color rgb="FF000000"/>
      </right>
      <top style="thin">
        <color rgb="FF000000"/>
      </top>
      <bottom style="thin">
        <color rgb="FF000000"/>
      </bottom>
    </border>
    <border>
      <left style="thin">
        <color rgb="FF7B7B7B"/>
      </left>
      <right style="thin">
        <color rgb="FF7B7B7B"/>
      </right>
      <bottom style="thin">
        <color rgb="FF7B7B7B"/>
      </bottom>
    </border>
    <border>
      <left style="thin">
        <color rgb="FF7B7B7B"/>
      </left>
      <right style="thin">
        <color rgb="FF7B7B7B"/>
      </right>
      <top style="thin">
        <color rgb="FF7B7B7B"/>
      </top>
      <bottom style="thin">
        <color rgb="FF7B7B7B"/>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1" fillId="0" fontId="4" numFmtId="0" xfId="0" applyAlignment="1" applyBorder="1" applyFont="1">
      <alignment vertical="center"/>
    </xf>
    <xf borderId="1" fillId="0" fontId="5"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readingOrder="0" shrinkToFit="0" vertical="center" wrapText="1"/>
    </xf>
    <xf borderId="1" fillId="3" fontId="5" numFmtId="0" xfId="0" applyAlignment="1" applyBorder="1" applyFill="1" applyFont="1">
      <alignment horizontal="center" readingOrder="0" shrinkToFit="0" vertical="center" wrapText="1"/>
    </xf>
    <xf borderId="1" fillId="3" fontId="5"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4" numFmtId="0" xfId="0" applyAlignment="1" applyBorder="1" applyFont="1">
      <alignment shrinkToFit="0" vertical="center" wrapText="1"/>
    </xf>
    <xf borderId="2" fillId="0" fontId="4" numFmtId="0" xfId="0" applyAlignment="1" applyBorder="1" applyFont="1">
      <alignment vertical="center"/>
    </xf>
    <xf borderId="2" fillId="0" fontId="4" numFmtId="0" xfId="0" applyAlignment="1" applyBorder="1" applyFont="1">
      <alignment readingOrder="0" shrinkToFit="0" vertical="center" wrapText="1"/>
    </xf>
    <xf borderId="2" fillId="0" fontId="4" numFmtId="0" xfId="0" applyAlignment="1" applyBorder="1" applyFont="1">
      <alignment horizontal="center" readingOrder="0" shrinkToFit="0" vertical="center" wrapText="1"/>
    </xf>
    <xf borderId="2" fillId="0" fontId="4" numFmtId="164" xfId="0" applyAlignment="1" applyBorder="1" applyFont="1" applyNumberFormat="1">
      <alignment horizontal="center" readingOrder="0" shrinkToFit="0" vertical="center" wrapText="1"/>
    </xf>
    <xf borderId="2" fillId="0" fontId="6" numFmtId="0" xfId="0" applyAlignment="1" applyBorder="1" applyFont="1">
      <alignment readingOrder="0" shrinkToFit="0" vertical="center" wrapText="1"/>
    </xf>
    <xf borderId="2" fillId="0" fontId="4" numFmtId="0" xfId="0" applyAlignment="1" applyBorder="1" applyFont="1">
      <alignment shrinkToFit="0" vertical="center" wrapText="1"/>
    </xf>
    <xf borderId="3" fillId="0" fontId="4" numFmtId="0" xfId="0" applyAlignment="1" applyBorder="1" applyFont="1">
      <alignment vertical="center"/>
    </xf>
    <xf borderId="3" fillId="0" fontId="4" numFmtId="0" xfId="0" applyAlignment="1" applyBorder="1" applyFont="1">
      <alignment shrinkToFit="0" vertical="center" wrapText="1"/>
    </xf>
    <xf borderId="3" fillId="0" fontId="4" numFmtId="0" xfId="0" applyAlignment="1" applyBorder="1" applyFont="1">
      <alignment horizontal="center" shrinkToFit="0" vertical="center" wrapText="1"/>
    </xf>
    <xf borderId="3" fillId="0" fontId="4" numFmtId="164" xfId="0" applyAlignment="1" applyBorder="1" applyFont="1" applyNumberFormat="1">
      <alignment horizontal="center" shrinkToFit="0" vertical="center" wrapText="1"/>
    </xf>
    <xf borderId="3" fillId="0" fontId="4" numFmtId="165" xfId="0" applyAlignment="1" applyBorder="1" applyFont="1" applyNumberFormat="1">
      <alignment horizontal="center" shrinkToFit="0" vertical="center" wrapText="1"/>
    </xf>
    <xf borderId="0" fillId="0" fontId="0" numFmtId="0" xfId="0" applyAlignment="1" applyFont="1">
      <alignment horizontal="center"/>
    </xf>
    <xf borderId="0" fillId="0" fontId="7" numFmtId="0" xfId="0" applyAlignment="1" applyFont="1">
      <alignment horizontal="center"/>
    </xf>
    <xf borderId="0" fillId="0" fontId="8" numFmtId="0" xfId="0" applyAlignment="1" applyFont="1">
      <alignment horizontal="left" shrinkToFit="0" vertical="center" wrapText="1"/>
    </xf>
    <xf borderId="4" fillId="4" fontId="9" numFmtId="0" xfId="0" applyAlignment="1" applyBorder="1" applyFill="1" applyFont="1">
      <alignment horizontal="center" shrinkToFit="0" vertical="center" wrapText="1"/>
    </xf>
    <xf borderId="5" fillId="0" fontId="10" numFmtId="0" xfId="0" applyBorder="1" applyFont="1"/>
    <xf borderId="6" fillId="0" fontId="10" numFmtId="0" xfId="0" applyBorder="1" applyFont="1"/>
    <xf borderId="0" fillId="0" fontId="8" numFmtId="0" xfId="0" applyAlignment="1" applyFont="1">
      <alignment horizontal="center" shrinkToFit="0" vertical="center" wrapText="1"/>
    </xf>
    <xf borderId="7" fillId="4" fontId="0" numFmtId="0" xfId="0" applyBorder="1" applyFont="1"/>
    <xf borderId="8" fillId="4" fontId="8" numFmtId="0" xfId="0" applyAlignment="1" applyBorder="1" applyFont="1">
      <alignment horizontal="left" shrinkToFit="0" vertical="center" wrapText="1"/>
    </xf>
    <xf borderId="8" fillId="4" fontId="1" numFmtId="0" xfId="0" applyBorder="1" applyFont="1"/>
    <xf borderId="8" fillId="4" fontId="0" numFmtId="0" xfId="0" applyBorder="1" applyFont="1"/>
    <xf borderId="9" fillId="4" fontId="0" numFmtId="0" xfId="0" applyBorder="1" applyFont="1"/>
    <xf borderId="10" fillId="4" fontId="0" numFmtId="0" xfId="0" applyBorder="1" applyFont="1"/>
    <xf borderId="1" fillId="5" fontId="11" numFmtId="0" xfId="0" applyAlignment="1" applyBorder="1" applyFill="1" applyFont="1">
      <alignment horizontal="center" vertical="center"/>
    </xf>
    <xf borderId="11" fillId="4" fontId="12" numFmtId="0" xfId="0" applyAlignment="1" applyBorder="1" applyFont="1">
      <alignment vertical="center"/>
    </xf>
    <xf borderId="4" fillId="5" fontId="11" numFmtId="0" xfId="0" applyAlignment="1" applyBorder="1" applyFont="1">
      <alignment horizontal="center" vertical="center"/>
    </xf>
    <xf borderId="11" fillId="4" fontId="0" numFmtId="0" xfId="0" applyBorder="1" applyFont="1"/>
    <xf borderId="12" fillId="4" fontId="0" numFmtId="0" xfId="0" applyBorder="1" applyFont="1"/>
    <xf borderId="1" fillId="6" fontId="13" numFmtId="0" xfId="0" applyAlignment="1" applyBorder="1" applyFill="1" applyFont="1">
      <alignment horizontal="center" readingOrder="0" vertical="center"/>
    </xf>
    <xf borderId="11" fillId="4" fontId="1" numFmtId="0" xfId="0" applyAlignment="1" applyBorder="1" applyFont="1">
      <alignment shrinkToFit="0" vertical="center" wrapText="1"/>
    </xf>
    <xf borderId="4" fillId="6" fontId="1" numFmtId="0" xfId="0" applyAlignment="1" applyBorder="1" applyFont="1">
      <alignment horizontal="center" vertical="center"/>
    </xf>
    <xf borderId="11" fillId="4" fontId="1" numFmtId="0" xfId="0" applyAlignment="1" applyBorder="1" applyFont="1">
      <alignment vertical="center"/>
    </xf>
    <xf borderId="11" fillId="4" fontId="13" numFmtId="0" xfId="0" applyAlignment="1" applyBorder="1" applyFont="1">
      <alignment horizontal="center" vertical="center"/>
    </xf>
    <xf borderId="11" fillId="4" fontId="1" numFmtId="0" xfId="0" applyAlignment="1" applyBorder="1" applyFont="1">
      <alignment horizontal="center" vertical="center"/>
    </xf>
    <xf borderId="1" fillId="6" fontId="13" numFmtId="0" xfId="0" applyAlignment="1" applyBorder="1" applyFont="1">
      <alignment horizontal="center" vertical="center"/>
    </xf>
    <xf borderId="13" fillId="7" fontId="11" numFmtId="0" xfId="0" applyAlignment="1" applyBorder="1" applyFill="1" applyFont="1">
      <alignment horizontal="center" vertical="center"/>
    </xf>
    <xf borderId="14" fillId="6" fontId="1" numFmtId="0" xfId="0" applyAlignment="1" applyBorder="1" applyFont="1">
      <alignment horizontal="center" shrinkToFit="0" vertical="center" wrapText="1"/>
    </xf>
    <xf borderId="15" fillId="0" fontId="10" numFmtId="0" xfId="0" applyBorder="1" applyFont="1"/>
    <xf borderId="16" fillId="0" fontId="10" numFmtId="0" xfId="0" applyBorder="1" applyFont="1"/>
    <xf borderId="14" fillId="6" fontId="1" numFmtId="0" xfId="0" applyAlignment="1" applyBorder="1" applyFont="1">
      <alignment horizontal="center" vertical="center"/>
    </xf>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22" fillId="0" fontId="10" numFmtId="0" xfId="0" applyBorder="1" applyFont="1"/>
    <xf borderId="23" fillId="0" fontId="10" numFmtId="0" xfId="0" applyBorder="1" applyFont="1"/>
    <xf borderId="14" fillId="8" fontId="14" numFmtId="0" xfId="0" applyAlignment="1" applyBorder="1" applyFill="1" applyFont="1">
      <alignment horizontal="center" vertical="center"/>
    </xf>
    <xf borderId="24" fillId="2" fontId="13" numFmtId="0" xfId="0" applyAlignment="1" applyBorder="1" applyFont="1">
      <alignment horizontal="center" vertical="center"/>
    </xf>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14" fillId="5" fontId="11" numFmtId="0" xfId="0" applyAlignment="1" applyBorder="1" applyFont="1">
      <alignment horizontal="center" vertical="center"/>
    </xf>
    <xf borderId="30" fillId="4" fontId="0" numFmtId="0" xfId="0" applyBorder="1" applyFont="1"/>
    <xf borderId="31" fillId="4" fontId="0" numFmtId="0" xfId="0" applyBorder="1" applyFont="1"/>
    <xf borderId="32" fillId="4"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4.88"/>
    <col customWidth="1" min="7" max="7" width="31.63"/>
    <col customWidth="1" min="8" max="11" width="10.63"/>
    <col customWidth="1" min="12" max="12" width="14.38"/>
    <col customWidth="1" min="13" max="13" width="35.25"/>
    <col customWidth="1" min="14"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7"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ht="119.25" customHeight="1">
      <c r="B6" s="8" t="s">
        <v>15</v>
      </c>
      <c r="C6" s="9" t="s">
        <v>16</v>
      </c>
      <c r="D6" s="9" t="s">
        <v>17</v>
      </c>
      <c r="E6" s="9" t="s">
        <v>18</v>
      </c>
      <c r="F6" s="9" t="s">
        <v>19</v>
      </c>
      <c r="G6" s="9" t="s">
        <v>20</v>
      </c>
      <c r="H6" s="9" t="s">
        <v>21</v>
      </c>
      <c r="I6" s="9">
        <v>1.0</v>
      </c>
      <c r="J6" s="10">
        <v>44386.0</v>
      </c>
      <c r="K6" s="9" t="s">
        <v>22</v>
      </c>
      <c r="L6" s="9" t="s">
        <v>23</v>
      </c>
      <c r="M6" s="9" t="s">
        <v>24</v>
      </c>
      <c r="N6" s="11"/>
      <c r="O6" s="9" t="s">
        <v>25</v>
      </c>
    </row>
    <row r="7" ht="80.25" customHeight="1">
      <c r="B7" s="8" t="s">
        <v>26</v>
      </c>
      <c r="C7" s="12" t="s">
        <v>27</v>
      </c>
      <c r="D7" s="9" t="s">
        <v>28</v>
      </c>
      <c r="E7" s="9" t="s">
        <v>29</v>
      </c>
      <c r="F7" s="9" t="s">
        <v>19</v>
      </c>
      <c r="G7" s="13" t="s">
        <v>30</v>
      </c>
      <c r="H7" s="9" t="s">
        <v>31</v>
      </c>
      <c r="I7" s="9">
        <v>2.0</v>
      </c>
      <c r="J7" s="10">
        <v>44387.0</v>
      </c>
      <c r="K7" s="9" t="s">
        <v>22</v>
      </c>
      <c r="L7" s="9" t="s">
        <v>23</v>
      </c>
      <c r="M7" s="9" t="s">
        <v>32</v>
      </c>
      <c r="N7" s="11"/>
      <c r="O7" s="9" t="s">
        <v>33</v>
      </c>
    </row>
    <row r="8" ht="63.75" customHeight="1">
      <c r="B8" s="8" t="s">
        <v>34</v>
      </c>
      <c r="C8" s="12" t="s">
        <v>35</v>
      </c>
      <c r="D8" s="14" t="s">
        <v>36</v>
      </c>
      <c r="E8" s="12" t="s">
        <v>37</v>
      </c>
      <c r="F8" s="15" t="s">
        <v>19</v>
      </c>
      <c r="G8" s="16" t="s">
        <v>38</v>
      </c>
      <c r="H8" s="15" t="s">
        <v>39</v>
      </c>
      <c r="I8" s="9">
        <v>1.0</v>
      </c>
      <c r="J8" s="10">
        <v>44388.0</v>
      </c>
      <c r="K8" s="9" t="s">
        <v>22</v>
      </c>
      <c r="L8" s="9" t="s">
        <v>23</v>
      </c>
      <c r="M8" s="16" t="s">
        <v>40</v>
      </c>
      <c r="N8" s="17"/>
      <c r="O8" s="12" t="s">
        <v>41</v>
      </c>
    </row>
    <row r="9" ht="76.5" customHeight="1">
      <c r="B9" s="8" t="s">
        <v>42</v>
      </c>
      <c r="C9" s="12" t="s">
        <v>43</v>
      </c>
      <c r="D9" s="12" t="s">
        <v>44</v>
      </c>
      <c r="E9" s="12" t="s">
        <v>45</v>
      </c>
      <c r="F9" s="15" t="s">
        <v>19</v>
      </c>
      <c r="G9" s="16" t="s">
        <v>46</v>
      </c>
      <c r="H9" s="15" t="s">
        <v>47</v>
      </c>
      <c r="I9" s="9">
        <v>1.0</v>
      </c>
      <c r="J9" s="10">
        <v>44389.0</v>
      </c>
      <c r="K9" s="9" t="s">
        <v>22</v>
      </c>
      <c r="L9" s="9" t="s">
        <v>23</v>
      </c>
      <c r="M9" s="16" t="s">
        <v>48</v>
      </c>
      <c r="N9" s="17"/>
      <c r="O9" s="12" t="s">
        <v>49</v>
      </c>
    </row>
    <row r="10" ht="60.0" customHeight="1">
      <c r="B10" s="8" t="s">
        <v>50</v>
      </c>
      <c r="C10" s="12" t="s">
        <v>51</v>
      </c>
      <c r="D10" s="12" t="s">
        <v>52</v>
      </c>
      <c r="E10" s="12" t="s">
        <v>53</v>
      </c>
      <c r="F10" s="15" t="s">
        <v>19</v>
      </c>
      <c r="G10" s="12" t="s">
        <v>54</v>
      </c>
      <c r="H10" s="15" t="s">
        <v>21</v>
      </c>
      <c r="I10" s="9">
        <v>1.0</v>
      </c>
      <c r="J10" s="10">
        <v>44390.0</v>
      </c>
      <c r="K10" s="9" t="s">
        <v>22</v>
      </c>
      <c r="L10" s="9" t="s">
        <v>23</v>
      </c>
      <c r="M10" s="16" t="s">
        <v>55</v>
      </c>
      <c r="N10" s="17"/>
      <c r="O10" s="16" t="s">
        <v>56</v>
      </c>
    </row>
    <row r="11" ht="60.0" customHeight="1">
      <c r="B11" s="18" t="s">
        <v>57</v>
      </c>
      <c r="C11" s="19" t="s">
        <v>58</v>
      </c>
      <c r="D11" s="19" t="s">
        <v>59</v>
      </c>
      <c r="E11" s="19" t="s">
        <v>60</v>
      </c>
      <c r="F11" s="20" t="s">
        <v>19</v>
      </c>
      <c r="G11" s="19" t="s">
        <v>61</v>
      </c>
      <c r="H11" s="20" t="s">
        <v>31</v>
      </c>
      <c r="I11" s="20">
        <v>2.0</v>
      </c>
      <c r="J11" s="21">
        <v>44391.0</v>
      </c>
      <c r="K11" s="20" t="s">
        <v>22</v>
      </c>
      <c r="L11" s="20" t="s">
        <v>23</v>
      </c>
      <c r="M11" s="22" t="s">
        <v>62</v>
      </c>
      <c r="N11" s="23"/>
      <c r="O11" s="22" t="s">
        <v>63</v>
      </c>
    </row>
    <row r="12" ht="39.75" customHeight="1">
      <c r="B12" s="24" t="s">
        <v>64</v>
      </c>
      <c r="C12" s="23"/>
      <c r="D12" s="25"/>
      <c r="E12" s="25"/>
      <c r="F12" s="25"/>
      <c r="G12" s="25"/>
      <c r="H12" s="25"/>
      <c r="I12" s="26"/>
      <c r="J12" s="27"/>
      <c r="K12" s="26"/>
      <c r="L12" s="26"/>
      <c r="M12" s="25"/>
      <c r="N12" s="25"/>
      <c r="O12" s="25"/>
    </row>
    <row r="13" ht="39.75" customHeight="1">
      <c r="B13" s="24" t="s">
        <v>65</v>
      </c>
      <c r="C13" s="25"/>
      <c r="D13" s="25"/>
      <c r="E13" s="25"/>
      <c r="F13" s="25"/>
      <c r="G13" s="25"/>
      <c r="H13" s="25"/>
      <c r="I13" s="26"/>
      <c r="J13" s="28"/>
      <c r="K13" s="26"/>
      <c r="L13" s="26"/>
      <c r="M13" s="25"/>
      <c r="N13" s="25"/>
      <c r="O13" s="25"/>
    </row>
    <row r="14" ht="39.75" customHeight="1">
      <c r="B14" s="24" t="s">
        <v>66</v>
      </c>
      <c r="C14" s="25"/>
      <c r="D14" s="25"/>
      <c r="E14" s="25"/>
      <c r="F14" s="25"/>
      <c r="G14" s="25"/>
      <c r="H14" s="25"/>
      <c r="I14" s="26"/>
      <c r="J14" s="28"/>
      <c r="K14" s="26"/>
      <c r="L14" s="26"/>
      <c r="M14" s="25"/>
      <c r="N14" s="25"/>
      <c r="O14" s="25"/>
    </row>
    <row r="15" ht="39.75" customHeight="1">
      <c r="B15" s="24" t="s">
        <v>67</v>
      </c>
      <c r="C15" s="25"/>
      <c r="D15" s="25"/>
      <c r="E15" s="25"/>
      <c r="F15" s="25"/>
      <c r="G15" s="25"/>
      <c r="H15" s="25"/>
      <c r="I15" s="26"/>
      <c r="J15" s="28"/>
      <c r="K15" s="26"/>
      <c r="L15" s="26"/>
      <c r="M15" s="25"/>
      <c r="N15" s="25"/>
      <c r="O15" s="25"/>
    </row>
    <row r="16" ht="39.75" customHeight="1">
      <c r="B16" s="24" t="s">
        <v>68</v>
      </c>
      <c r="C16" s="25"/>
      <c r="D16" s="25"/>
      <c r="E16" s="25"/>
      <c r="F16" s="25"/>
      <c r="G16" s="25"/>
      <c r="H16" s="25"/>
      <c r="I16" s="26"/>
      <c r="J16" s="28"/>
      <c r="K16" s="26"/>
      <c r="L16" s="26"/>
      <c r="M16" s="25"/>
      <c r="N16" s="25"/>
      <c r="O16" s="25"/>
    </row>
    <row r="17" ht="39.75" customHeight="1">
      <c r="B17" s="24" t="s">
        <v>69</v>
      </c>
      <c r="C17" s="25"/>
      <c r="D17" s="25"/>
      <c r="E17" s="25"/>
      <c r="F17" s="25"/>
      <c r="G17" s="25"/>
      <c r="H17" s="25"/>
      <c r="I17" s="26"/>
      <c r="J17" s="28"/>
      <c r="K17" s="26"/>
      <c r="L17" s="26"/>
      <c r="M17" s="25"/>
      <c r="N17" s="25"/>
      <c r="O17" s="25"/>
    </row>
    <row r="18" ht="39.75" customHeight="1">
      <c r="B18" s="24" t="s">
        <v>70</v>
      </c>
      <c r="C18" s="25"/>
      <c r="D18" s="25"/>
      <c r="E18" s="25"/>
      <c r="F18" s="25"/>
      <c r="G18" s="25"/>
      <c r="H18" s="25"/>
      <c r="I18" s="26"/>
      <c r="J18" s="28"/>
      <c r="K18" s="26"/>
      <c r="L18" s="26"/>
      <c r="M18" s="25"/>
      <c r="N18" s="25"/>
      <c r="O18" s="25"/>
    </row>
    <row r="19" ht="39.75" customHeight="1">
      <c r="B19" s="24" t="s">
        <v>71</v>
      </c>
      <c r="C19" s="25"/>
      <c r="D19" s="25"/>
      <c r="E19" s="25"/>
      <c r="F19" s="25"/>
      <c r="G19" s="25"/>
      <c r="H19" s="25"/>
      <c r="I19" s="26"/>
      <c r="J19" s="28"/>
      <c r="K19" s="26"/>
      <c r="L19" s="26"/>
      <c r="M19" s="25"/>
      <c r="N19" s="25"/>
      <c r="O19" s="25"/>
    </row>
    <row r="20" ht="39.75" customHeight="1">
      <c r="B20" s="24" t="s">
        <v>72</v>
      </c>
      <c r="C20" s="25"/>
      <c r="D20" s="25"/>
      <c r="E20" s="25"/>
      <c r="F20" s="25"/>
      <c r="G20" s="25"/>
      <c r="H20" s="25"/>
      <c r="I20" s="26"/>
      <c r="J20" s="28"/>
      <c r="K20" s="26"/>
      <c r="L20" s="26"/>
      <c r="M20" s="25"/>
      <c r="N20" s="25"/>
      <c r="O20" s="25"/>
    </row>
    <row r="21" ht="19.5" customHeight="1">
      <c r="B21" s="4"/>
      <c r="C21" s="4"/>
      <c r="D21" s="4"/>
      <c r="E21" s="4"/>
      <c r="F21" s="4"/>
      <c r="G21" s="4"/>
      <c r="H21" s="4"/>
      <c r="I21" s="3"/>
      <c r="J21" s="3"/>
      <c r="K21" s="29"/>
      <c r="L21" s="3"/>
      <c r="M21" s="4"/>
      <c r="N21" s="4"/>
    </row>
    <row r="22" ht="19.5" customHeight="1">
      <c r="I22" s="1"/>
      <c r="J22" s="1"/>
      <c r="K22" s="2"/>
      <c r="L22" s="3"/>
    </row>
    <row r="23" ht="19.5" customHeight="1">
      <c r="I23" s="1"/>
      <c r="J23" s="1"/>
      <c r="K23" s="2"/>
      <c r="L23" s="3"/>
    </row>
    <row r="24" ht="19.5" customHeight="1">
      <c r="I24" s="1"/>
      <c r="J24" s="1"/>
      <c r="K24" s="2"/>
      <c r="L24" s="3"/>
    </row>
    <row r="25" ht="19.5" customHeight="1">
      <c r="I25" s="1"/>
      <c r="J25" s="1"/>
      <c r="K25" s="30"/>
      <c r="L25" s="3"/>
    </row>
    <row r="26" ht="19.5" customHeight="1">
      <c r="I26" s="1"/>
      <c r="J26" s="1"/>
      <c r="K26" s="30"/>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73</v>
      </c>
      <c r="M30" s="6"/>
    </row>
    <row r="31" ht="19.5" customHeight="1">
      <c r="I31" s="1"/>
      <c r="J31" s="1"/>
      <c r="K31" s="2" t="s">
        <v>74</v>
      </c>
      <c r="L31" s="1" t="s">
        <v>75</v>
      </c>
      <c r="M31" s="6"/>
    </row>
    <row r="32" ht="19.5" customHeight="1">
      <c r="I32" s="1"/>
      <c r="J32" s="1"/>
      <c r="K32" s="2" t="s">
        <v>76</v>
      </c>
      <c r="L32" s="1" t="s">
        <v>23</v>
      </c>
      <c r="M32" s="6"/>
    </row>
    <row r="33" ht="19.5" customHeight="1">
      <c r="I33" s="1"/>
      <c r="J33" s="1"/>
      <c r="K33" s="2"/>
      <c r="L33" s="1" t="s">
        <v>77</v>
      </c>
      <c r="M33" s="6"/>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3"/>
      <c r="J1000" s="3"/>
      <c r="K1000" s="29"/>
      <c r="L1000" s="3"/>
    </row>
    <row r="1001" ht="15.75" customHeight="1">
      <c r="I1001" s="3"/>
      <c r="J1001" s="3"/>
      <c r="K1001" s="29"/>
      <c r="L1001" s="3"/>
    </row>
  </sheetData>
  <mergeCells count="1">
    <mergeCell ref="B3:O3"/>
  </mergeCells>
  <dataValidations>
    <dataValidation type="list" allowBlank="1" showErrorMessage="1" sqref="L6:L20">
      <formula1>$L$30:$L$33</formula1>
    </dataValidation>
    <dataValidation type="list" allowBlank="1" showErrorMessage="1" sqref="K6: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1"/>
      <c r="D4" s="31"/>
      <c r="E4" s="31"/>
      <c r="F4" s="6"/>
    </row>
    <row r="5" hidden="1">
      <c r="C5" s="31"/>
      <c r="D5" s="31"/>
      <c r="E5" s="31"/>
      <c r="F5" s="6"/>
    </row>
    <row r="6" ht="39.75" customHeight="1">
      <c r="B6" s="32" t="s">
        <v>78</v>
      </c>
      <c r="C6" s="33"/>
      <c r="D6" s="33"/>
      <c r="E6" s="33"/>
      <c r="F6" s="33"/>
      <c r="G6" s="33"/>
      <c r="H6" s="33"/>
      <c r="I6" s="33"/>
      <c r="J6" s="33"/>
      <c r="K6" s="33"/>
      <c r="L6" s="33"/>
      <c r="M6" s="33"/>
      <c r="N6" s="33"/>
      <c r="O6" s="33"/>
      <c r="P6" s="34"/>
    </row>
    <row r="7" ht="9.75" customHeight="1">
      <c r="A7" s="4"/>
      <c r="B7" s="4"/>
      <c r="C7" s="35"/>
      <c r="D7" s="35"/>
      <c r="E7" s="35"/>
      <c r="F7" s="35"/>
      <c r="G7" s="35"/>
      <c r="H7" s="35"/>
      <c r="I7" s="35"/>
      <c r="J7" s="35"/>
      <c r="K7" s="35"/>
      <c r="L7" s="35"/>
      <c r="M7" s="35"/>
      <c r="N7" s="35"/>
      <c r="O7" s="35"/>
      <c r="P7" s="4"/>
      <c r="Q7" s="4"/>
      <c r="R7" s="4"/>
      <c r="S7" s="4"/>
      <c r="T7" s="4"/>
      <c r="U7" s="4"/>
      <c r="V7" s="4"/>
      <c r="W7" s="4"/>
      <c r="X7" s="4"/>
      <c r="Y7" s="4"/>
      <c r="Z7" s="4"/>
    </row>
    <row r="8" ht="9.75" customHeight="1">
      <c r="B8" s="36"/>
      <c r="C8" s="37"/>
      <c r="D8" s="37"/>
      <c r="E8" s="37"/>
      <c r="F8" s="38"/>
      <c r="G8" s="39"/>
      <c r="H8" s="39"/>
      <c r="I8" s="39"/>
      <c r="J8" s="39"/>
      <c r="K8" s="39"/>
      <c r="L8" s="39"/>
      <c r="M8" s="39"/>
      <c r="N8" s="39"/>
      <c r="O8" s="39"/>
      <c r="P8" s="40"/>
      <c r="Q8" s="4"/>
    </row>
    <row r="9" ht="30.0" customHeight="1">
      <c r="B9" s="41"/>
      <c r="C9" s="42" t="s">
        <v>1</v>
      </c>
      <c r="D9" s="43"/>
      <c r="E9" s="44" t="s">
        <v>79</v>
      </c>
      <c r="F9" s="34"/>
      <c r="G9" s="43"/>
      <c r="H9" s="44" t="s">
        <v>11</v>
      </c>
      <c r="I9" s="34"/>
      <c r="J9" s="45"/>
      <c r="K9" s="45"/>
      <c r="L9" s="45"/>
      <c r="M9" s="45"/>
      <c r="N9" s="45"/>
      <c r="O9" s="45"/>
      <c r="P9" s="46"/>
      <c r="Q9" s="4"/>
    </row>
    <row r="10" ht="30.0" customHeight="1">
      <c r="B10" s="41"/>
      <c r="C10" s="47" t="s">
        <v>42</v>
      </c>
      <c r="D10" s="48"/>
      <c r="E10" s="49" t="str">
        <f>VLOOKUP(C10,'Formato descripción HU'!B6:O20,5,0)</f>
        <v>Medicos</v>
      </c>
      <c r="F10" s="34"/>
      <c r="G10" s="50"/>
      <c r="H10" s="49" t="str">
        <f>VLOOKUP(C10,'Formato descripción HU'!B6:O20,11,0)</f>
        <v>Terminado</v>
      </c>
      <c r="I10" s="34"/>
      <c r="J10" s="50"/>
      <c r="K10" s="45"/>
      <c r="L10" s="45"/>
      <c r="M10" s="45"/>
      <c r="N10" s="45"/>
      <c r="O10" s="45"/>
      <c r="P10" s="46"/>
      <c r="Q10" s="4"/>
    </row>
    <row r="11" ht="9.75" customHeight="1">
      <c r="A11" s="4"/>
      <c r="B11" s="41"/>
      <c r="C11" s="51"/>
      <c r="D11" s="48"/>
      <c r="E11" s="52"/>
      <c r="F11" s="52"/>
      <c r="G11" s="50"/>
      <c r="H11" s="52"/>
      <c r="I11" s="52"/>
      <c r="J11" s="50"/>
      <c r="K11" s="52"/>
      <c r="L11" s="52"/>
      <c r="M11" s="45"/>
      <c r="N11" s="52"/>
      <c r="O11" s="52"/>
      <c r="P11" s="46"/>
      <c r="Q11" s="4"/>
      <c r="R11" s="4"/>
      <c r="S11" s="4"/>
      <c r="T11" s="4"/>
      <c r="U11" s="4"/>
      <c r="V11" s="4"/>
      <c r="W11" s="4"/>
      <c r="X11" s="4"/>
      <c r="Y11" s="4"/>
      <c r="Z11" s="4"/>
    </row>
    <row r="12" ht="30.0" customHeight="1">
      <c r="A12" s="4"/>
      <c r="B12" s="41"/>
      <c r="C12" s="42" t="s">
        <v>80</v>
      </c>
      <c r="D12" s="48"/>
      <c r="E12" s="44" t="s">
        <v>10</v>
      </c>
      <c r="F12" s="34"/>
      <c r="G12" s="50"/>
      <c r="H12" s="44" t="s">
        <v>81</v>
      </c>
      <c r="I12" s="34"/>
      <c r="J12" s="50"/>
      <c r="K12" s="52"/>
      <c r="L12" s="52"/>
      <c r="M12" s="45"/>
      <c r="N12" s="52"/>
      <c r="O12" s="52"/>
      <c r="P12" s="46"/>
      <c r="Q12" s="4"/>
      <c r="R12" s="4"/>
      <c r="S12" s="4"/>
      <c r="T12" s="4"/>
      <c r="U12" s="4"/>
      <c r="V12" s="4"/>
      <c r="W12" s="4"/>
      <c r="X12" s="4"/>
      <c r="Y12" s="4"/>
      <c r="Z12" s="4"/>
    </row>
    <row r="13" ht="30.0" customHeight="1">
      <c r="A13" s="4"/>
      <c r="B13" s="41"/>
      <c r="C13" s="53">
        <f>VLOOKUP('Historia de Usuario'!C10,'Formato descripción HU'!B6:O20,8,0)</f>
        <v>1</v>
      </c>
      <c r="D13" s="48"/>
      <c r="E13" s="49" t="str">
        <f>VLOOKUP(C10,'Formato descripción HU'!B6:O20,10,0)</f>
        <v>Alta</v>
      </c>
      <c r="F13" s="34"/>
      <c r="G13" s="50"/>
      <c r="H13" s="49" t="str">
        <f>VLOOKUP(C10,'Formato descripción HU'!B6:O20,7,0)</f>
        <v>Joel</v>
      </c>
      <c r="I13" s="34"/>
      <c r="J13" s="50"/>
      <c r="K13" s="52"/>
      <c r="L13" s="52"/>
      <c r="M13" s="45"/>
      <c r="N13" s="52"/>
      <c r="O13" s="52"/>
      <c r="P13" s="46"/>
      <c r="Q13" s="4"/>
      <c r="R13" s="4"/>
      <c r="S13" s="4"/>
      <c r="T13" s="4"/>
      <c r="U13" s="4"/>
      <c r="V13" s="4"/>
      <c r="W13" s="4"/>
      <c r="X13" s="4"/>
      <c r="Y13" s="4"/>
      <c r="Z13" s="4"/>
    </row>
    <row r="14" ht="9.75" customHeight="1">
      <c r="A14" s="4"/>
      <c r="B14" s="41"/>
      <c r="C14" s="45"/>
      <c r="D14" s="48"/>
      <c r="E14" s="45"/>
      <c r="F14" s="45"/>
      <c r="G14" s="50"/>
      <c r="H14" s="50"/>
      <c r="I14" s="45"/>
      <c r="J14" s="45"/>
      <c r="K14" s="45"/>
      <c r="L14" s="45"/>
      <c r="M14" s="45"/>
      <c r="N14" s="45"/>
      <c r="O14" s="45"/>
      <c r="P14" s="46"/>
      <c r="Q14" s="4"/>
      <c r="R14" s="4"/>
      <c r="S14" s="4"/>
      <c r="T14" s="4"/>
      <c r="U14" s="4"/>
      <c r="V14" s="4"/>
      <c r="W14" s="4"/>
      <c r="X14" s="4"/>
      <c r="Y14" s="4"/>
      <c r="Z14" s="4"/>
    </row>
    <row r="15" ht="19.5" customHeight="1">
      <c r="A15" s="4"/>
      <c r="B15" s="41"/>
      <c r="C15" s="54" t="s">
        <v>82</v>
      </c>
      <c r="D15" s="55" t="str">
        <f>VLOOKUP(C10,'Formato descripción HU'!B6:O20,3,0)</f>
        <v>Permitir el registro de las dosis usadas para su disminucion en el inventario</v>
      </c>
      <c r="E15" s="56"/>
      <c r="F15" s="45"/>
      <c r="G15" s="54" t="s">
        <v>83</v>
      </c>
      <c r="H15" s="55" t="str">
        <f>VLOOKUP(C10,'Formato descripción HU'!B6:O20,4,0)</f>
        <v>Conocer la cantidad de dosis aplicadas por jornada de vacunacion</v>
      </c>
      <c r="I15" s="57"/>
      <c r="J15" s="56"/>
      <c r="K15" s="45"/>
      <c r="L15" s="54" t="s">
        <v>84</v>
      </c>
      <c r="M15" s="58" t="str">
        <f>VLOOKUP(C10,'Formato descripción HU'!B6:O20,6,0)</f>
        <v>Ingresar los datos solicitados por el formulario nombre,edad,cedula,correo,telefono,vacuna,fecha 
En el menu principal selecicionar gestion de dosis para poder observar las dosis suministradas </v>
      </c>
      <c r="N15" s="57"/>
      <c r="O15" s="56"/>
      <c r="P15" s="46"/>
      <c r="Q15" s="4"/>
      <c r="R15" s="4"/>
      <c r="S15" s="4"/>
      <c r="T15" s="4"/>
      <c r="U15" s="4"/>
      <c r="V15" s="4"/>
      <c r="W15" s="4"/>
      <c r="X15" s="4"/>
      <c r="Y15" s="4"/>
      <c r="Z15" s="4"/>
    </row>
    <row r="16" ht="19.5" customHeight="1">
      <c r="A16" s="4"/>
      <c r="B16" s="41"/>
      <c r="C16" s="59"/>
      <c r="D16" s="60"/>
      <c r="E16" s="61"/>
      <c r="F16" s="45"/>
      <c r="G16" s="59"/>
      <c r="H16" s="60"/>
      <c r="J16" s="61"/>
      <c r="K16" s="45"/>
      <c r="L16" s="59"/>
      <c r="M16" s="60"/>
      <c r="O16" s="61"/>
      <c r="P16" s="46"/>
      <c r="Q16" s="4"/>
      <c r="R16" s="4"/>
      <c r="S16" s="4"/>
      <c r="T16" s="4"/>
      <c r="U16" s="4"/>
      <c r="V16" s="4"/>
      <c r="W16" s="4"/>
      <c r="X16" s="4"/>
      <c r="Y16" s="4"/>
      <c r="Z16" s="4"/>
    </row>
    <row r="17" ht="19.5" customHeight="1">
      <c r="A17" s="4"/>
      <c r="B17" s="41"/>
      <c r="C17" s="62"/>
      <c r="D17" s="63"/>
      <c r="E17" s="64"/>
      <c r="F17" s="45"/>
      <c r="G17" s="62"/>
      <c r="H17" s="63"/>
      <c r="I17" s="65"/>
      <c r="J17" s="64"/>
      <c r="K17" s="45"/>
      <c r="L17" s="62"/>
      <c r="M17" s="63"/>
      <c r="N17" s="65"/>
      <c r="O17" s="64"/>
      <c r="P17" s="46"/>
      <c r="Q17" s="4"/>
      <c r="R17" s="4"/>
      <c r="S17" s="4"/>
      <c r="T17" s="4"/>
      <c r="U17" s="4"/>
      <c r="V17" s="4"/>
      <c r="W17" s="4"/>
      <c r="X17" s="4"/>
      <c r="Y17" s="4"/>
      <c r="Z17" s="4"/>
    </row>
    <row r="18" ht="9.75" customHeight="1">
      <c r="A18" s="4"/>
      <c r="B18" s="41"/>
      <c r="C18" s="45"/>
      <c r="D18" s="45"/>
      <c r="E18" s="45"/>
      <c r="F18" s="45"/>
      <c r="G18" s="50"/>
      <c r="H18" s="50"/>
      <c r="I18" s="50"/>
      <c r="J18" s="45"/>
      <c r="K18" s="45"/>
      <c r="L18" s="45"/>
      <c r="M18" s="45"/>
      <c r="N18" s="45"/>
      <c r="O18" s="45"/>
      <c r="P18" s="46"/>
      <c r="Q18" s="4"/>
      <c r="R18" s="4"/>
      <c r="S18" s="4"/>
      <c r="T18" s="4"/>
      <c r="U18" s="4"/>
      <c r="V18" s="4"/>
      <c r="W18" s="4"/>
      <c r="X18" s="4"/>
      <c r="Y18" s="4"/>
      <c r="Z18" s="4"/>
    </row>
    <row r="19" ht="19.5" customHeight="1">
      <c r="B19" s="41"/>
      <c r="C19" s="66" t="s">
        <v>85</v>
      </c>
      <c r="D19" s="56"/>
      <c r="E19" s="67" t="str">
        <f>VLOOKUP(C10,'Formato descripción HU'!B6:O20,14,0)</f>
        <v>Dosis aplicadas</v>
      </c>
      <c r="F19" s="68"/>
      <c r="G19" s="68"/>
      <c r="H19" s="68"/>
      <c r="I19" s="68"/>
      <c r="J19" s="68"/>
      <c r="K19" s="68"/>
      <c r="L19" s="68"/>
      <c r="M19" s="68"/>
      <c r="N19" s="68"/>
      <c r="O19" s="69"/>
      <c r="P19" s="46"/>
      <c r="Q19" s="4"/>
    </row>
    <row r="20" ht="19.5" customHeight="1">
      <c r="B20" s="41"/>
      <c r="C20" s="63"/>
      <c r="D20" s="64"/>
      <c r="E20" s="70"/>
      <c r="F20" s="71"/>
      <c r="G20" s="71"/>
      <c r="H20" s="71"/>
      <c r="I20" s="71"/>
      <c r="J20" s="71"/>
      <c r="K20" s="71"/>
      <c r="L20" s="71"/>
      <c r="M20" s="71"/>
      <c r="N20" s="71"/>
      <c r="O20" s="72"/>
      <c r="P20" s="46"/>
      <c r="Q20" s="4"/>
    </row>
    <row r="21" ht="9.75" customHeight="1">
      <c r="B21" s="41"/>
      <c r="C21" s="45"/>
      <c r="D21" s="45"/>
      <c r="E21" s="45"/>
      <c r="F21" s="45"/>
      <c r="G21" s="45"/>
      <c r="H21" s="45"/>
      <c r="I21" s="45"/>
      <c r="J21" s="45"/>
      <c r="K21" s="45"/>
      <c r="L21" s="45"/>
      <c r="M21" s="45"/>
      <c r="N21" s="45"/>
      <c r="O21" s="45"/>
      <c r="P21" s="46"/>
      <c r="Q21" s="4"/>
    </row>
    <row r="22" ht="19.5" customHeight="1">
      <c r="A22" s="4"/>
      <c r="B22" s="41"/>
      <c r="C22" s="73" t="s">
        <v>86</v>
      </c>
      <c r="D22" s="56"/>
      <c r="E22" s="58" t="str">
        <f>VLOOKUP(C10,'Formato descripción HU'!B6:O20,12,0)</f>
        <v>Verificar en la base de datos  si al ingresar los datos de la persona inoculada y la cantidad de dosis aplicadas hacen las modificaciones pertinentes. </v>
      </c>
      <c r="F22" s="57"/>
      <c r="G22" s="57"/>
      <c r="H22" s="56"/>
      <c r="I22" s="45"/>
      <c r="J22" s="73" t="s">
        <v>13</v>
      </c>
      <c r="K22" s="56"/>
      <c r="L22" s="58" t="str">
        <f>VLOOKUP(C10,'Formato descripción HU'!B6:O20,13,0)</f>
        <v/>
      </c>
      <c r="M22" s="57"/>
      <c r="N22" s="57"/>
      <c r="O22" s="56"/>
      <c r="P22" s="46"/>
      <c r="Q22" s="4"/>
      <c r="R22" s="4"/>
      <c r="S22" s="4"/>
      <c r="T22" s="4"/>
      <c r="U22" s="4"/>
      <c r="V22" s="4"/>
      <c r="W22" s="4"/>
      <c r="X22" s="4"/>
      <c r="Y22" s="4"/>
      <c r="Z22" s="4"/>
    </row>
    <row r="23" ht="19.5" customHeight="1">
      <c r="A23" s="4"/>
      <c r="B23" s="41"/>
      <c r="C23" s="60"/>
      <c r="D23" s="61"/>
      <c r="E23" s="60"/>
      <c r="H23" s="61"/>
      <c r="I23" s="45"/>
      <c r="J23" s="60"/>
      <c r="K23" s="61"/>
      <c r="L23" s="60"/>
      <c r="O23" s="61"/>
      <c r="P23" s="46"/>
      <c r="Q23" s="4"/>
      <c r="R23" s="4"/>
      <c r="S23" s="4"/>
      <c r="T23" s="4"/>
      <c r="U23" s="4"/>
      <c r="V23" s="4"/>
      <c r="W23" s="4"/>
      <c r="X23" s="4"/>
      <c r="Y23" s="4"/>
      <c r="Z23" s="4"/>
    </row>
    <row r="24" ht="19.5" customHeight="1">
      <c r="A24" s="4"/>
      <c r="B24" s="41"/>
      <c r="C24" s="63"/>
      <c r="D24" s="64"/>
      <c r="E24" s="63"/>
      <c r="F24" s="65"/>
      <c r="G24" s="65"/>
      <c r="H24" s="64"/>
      <c r="I24" s="45"/>
      <c r="J24" s="63"/>
      <c r="K24" s="64"/>
      <c r="L24" s="63"/>
      <c r="M24" s="65"/>
      <c r="N24" s="65"/>
      <c r="O24" s="64"/>
      <c r="P24" s="46"/>
      <c r="Q24" s="4"/>
      <c r="R24" s="4"/>
      <c r="S24" s="4"/>
      <c r="T24" s="4"/>
      <c r="U24" s="4"/>
      <c r="V24" s="4"/>
      <c r="W24" s="4"/>
      <c r="X24" s="4"/>
      <c r="Y24" s="4"/>
      <c r="Z24" s="4"/>
    </row>
    <row r="25" ht="9.75" customHeight="1">
      <c r="A25" s="4"/>
      <c r="B25" s="74"/>
      <c r="C25" s="75"/>
      <c r="D25" s="75"/>
      <c r="E25" s="75"/>
      <c r="F25" s="75"/>
      <c r="G25" s="75"/>
      <c r="H25" s="75"/>
      <c r="I25" s="75"/>
      <c r="J25" s="75"/>
      <c r="K25" s="75"/>
      <c r="L25" s="75"/>
      <c r="M25" s="75"/>
      <c r="N25" s="75"/>
      <c r="O25" s="75"/>
      <c r="P25" s="76"/>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HU'!$B$6:$B$20</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