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ASHLEY T. DIMA\Documents\"/>
    </mc:Choice>
  </mc:AlternateContent>
  <xr:revisionPtr revIDLastSave="0" documentId="13_ncr:1_{0336A650-5B3E-4613-B711-C5F03064034F}" xr6:coauthVersionLast="47" xr6:coauthVersionMax="47" xr10:uidLastSave="{00000000-0000-0000-0000-000000000000}"/>
  <bookViews>
    <workbookView xWindow="-108" yWindow="-108" windowWidth="23256" windowHeight="12576" xr2:uid="{0AD1A77E-E735-4B60-98CF-43BD18C4D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J5" i="1"/>
  <c r="L8" i="1"/>
  <c r="J12" i="1"/>
  <c r="J10" i="1"/>
  <c r="K8" i="1"/>
  <c r="J2" i="1"/>
  <c r="Q3" i="1"/>
  <c r="Q4" i="1"/>
  <c r="Q5" i="1"/>
  <c r="Q6" i="1"/>
  <c r="Q7" i="1"/>
  <c r="Q8" i="1"/>
  <c r="Q9" i="1"/>
  <c r="Q10" i="1"/>
  <c r="Q11" i="1"/>
</calcChain>
</file>

<file path=xl/sharedStrings.xml><?xml version="1.0" encoding="utf-8"?>
<sst xmlns="http://schemas.openxmlformats.org/spreadsheetml/2006/main" count="88" uniqueCount="62">
  <si>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</si>
  <si>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</si>
  <si>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</si>
  <si>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</si>
  <si>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</si>
  <si>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</si>
  <si>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</si>
  <si>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</si>
  <si>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</si>
  <si>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</si>
  <si>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</si>
  <si>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</si>
  <si>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</si>
  <si>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</si>
  <si>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</si>
  <si>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</si>
  <si>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</si>
  <si>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</si>
  <si>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</si>
  <si>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</si>
  <si>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</si>
  <si>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</si>
  <si>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</si>
  <si>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</si>
  <si>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</si>
  <si>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</si>
  <si>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</si>
  <si>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</si>
  <si>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</si>
  <si>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</si>
  <si>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</si>
  <si>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</si>
  <si>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</si>
  <si>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</si>
  <si>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</si>
  <si>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</si>
  <si>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</si>
  <si>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</si>
  <si>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</si>
  <si>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</si>
  <si>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</si>
  <si>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</si>
  <si>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</si>
  <si>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</si>
  <si>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</si>
  <si>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</si>
  <si>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</si>
  <si>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</si>
  <si>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1)Using VLOOKUP, find the agent who has sold Product P003</t>
  </si>
  <si>
    <t>2)Find the Net Income for Product "P002" using Index &amp; Match.</t>
  </si>
  <si>
    <t>3)Display the position for PO Date as below</t>
  </si>
  <si>
    <t>4)Display total no of columns for the Product data.</t>
  </si>
  <si>
    <t>5)Display Column No for the Column "City"</t>
  </si>
  <si>
    <t>Level</t>
  </si>
  <si>
    <t>Date</t>
  </si>
  <si>
    <t>Row</t>
  </si>
  <si>
    <t>Cell Address</t>
  </si>
  <si>
    <t>Dimailig, Bryan Ashley T.</t>
  </si>
  <si>
    <t>Aragones, Jenard Andrei A.</t>
  </si>
  <si>
    <t>Mendoza, Franz Allyson A.</t>
  </si>
  <si>
    <t>MEXE-4105</t>
  </si>
  <si>
    <t>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</si>
</sst>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8" fontId="0" fillId="0" borderId="1" xfId="0" applyNumberFormat="1" applyBorder="1" applyAlignment="1">
      <alignment horizontal="right" wrapText="1"/>
    </xf>
    <xf numFmtId="15" fontId="0" fillId="0" borderId="1" xfId="0" applyNumberFormat="1" applyBorder="1" applyAlignment="1">
      <alignment horizontal="right" wrapText="1"/>
    </xf>
    <xf numFmtId="10" fontId="0" fillId="0" borderId="1" xfId="0" applyNumberFormat="1" applyBorder="1" applyAlignment="1">
      <alignment horizontal="right"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1" fillId="0" borderId="6" xfId="0" applyFont="1" applyBorder="1" applyAlignment="1">
      <alignment wrapText="1"/>
    </xf>
    <xf numFmtId="15" fontId="1" fillId="0" borderId="6" xfId="0" applyNumberFormat="1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/>
    </xf>
    <xf numFmtId="15" fontId="1" fillId="0" borderId="6" xfId="0" applyNumberFormat="1" applyFont="1" applyBorder="1" applyAlignment="1">
      <alignment wrapText="1"/>
    </xf>
    <xf numFmtId="14" fontId="0" fillId="0" borderId="8" xfId="0" applyNumberFormat="1" applyBorder="1" applyAlignment="1">
      <alignment horizontal="center" wrapText="1"/>
    </xf>
    <xf numFmtId="0" fontId="1" fillId="0" borderId="4" xfId="0" applyFont="1" applyBorder="1" applyAlignment="1">
      <alignment wrapText="1"/>
    </xf>
    <xf numFmtId="164" fontId="0" fillId="0" borderId="0" xfId="0" applyNumberFormat="1" applyAlignment="1">
      <alignment horizontal="left" wrapText="1"/>
    </xf>
    <xf numFmtId="15" fontId="1" fillId="0" borderId="0" xfId="0" applyNumberFormat="1" applyFont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9" xfId="0" applyNumberForma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65E0-6920-47A4-955D-9A85CE0EB00A}">
  <dimension ref="A1:R21"/>
  <sheetViews>
    <sheetView tabSelected="1" topLeftCell="B1" workbookViewId="0">
      <selection activeCell="M16" sqref="M16"/>
    </sheetView>
  </sheetViews>
  <sheetFormatPr defaultRowHeight="14.4" x14ac:dyDescent="0.3"/>
  <cols>
    <col min="1" max="1" width="10.88671875" customWidth="1"/>
    <col min="2" max="2" width="12" customWidth="1"/>
    <col min="3" max="3" width="16.109375" customWidth="1"/>
    <col min="4" max="4" width="15.6640625" customWidth="1"/>
    <col min="5" max="5" width="13" customWidth="1"/>
    <col min="6" max="6" width="16.6640625" customWidth="1"/>
    <col min="7" max="7" width="14.44140625" customWidth="1"/>
    <col min="8" max="8" width="16.44140625" customWidth="1"/>
    <col min="9" max="9" width="7.44140625" customWidth="1"/>
    <col min="10" max="10" width="11" bestFit="1" customWidth="1"/>
    <col min="12" max="12" width="9" customWidth="1"/>
    <col min="14" max="14" width="14.6640625" customWidth="1"/>
    <col min="17" max="17" width="14.77734375" customWidth="1"/>
  </cols>
  <sheetData>
    <row r="1" spans="1:18" ht="24" customHeight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/>
      <c r="J1" s="27" t="s">
        <v>48</v>
      </c>
      <c r="K1" s="27"/>
      <c r="L1" s="27"/>
      <c r="M1" s="27"/>
      <c r="N1" s="30"/>
      <c r="O1" s="2" t="s">
        <v>0</v>
      </c>
      <c r="P1" s="2" t="s">
        <v>6</v>
      </c>
      <c r="Q1" s="2" t="s">
        <v>53</v>
      </c>
      <c r="R1" s="2"/>
    </row>
    <row r="2" spans="1:18" ht="15" thickBot="1" x14ac:dyDescent="0.35">
      <c r="A2" s="1" t="s">
        <v>8</v>
      </c>
      <c r="B2" s="1" t="s">
        <v>9</v>
      </c>
      <c r="C2" s="3">
        <v>200000</v>
      </c>
      <c r="D2" s="4">
        <v>43826</v>
      </c>
      <c r="E2" s="1" t="s">
        <v>10</v>
      </c>
      <c r="F2" s="4">
        <v>43823</v>
      </c>
      <c r="G2" s="5">
        <v>2.1000000000000001E-2</v>
      </c>
      <c r="H2" s="3">
        <v>195800</v>
      </c>
      <c r="I2" s="6"/>
      <c r="J2" s="7" t="str">
        <f>VLOOKUP("P003",A2:E30,5,FALSE)</f>
        <v>Sally</v>
      </c>
      <c r="K2" s="7"/>
      <c r="L2" s="7"/>
      <c r="M2" s="7"/>
      <c r="N2" s="7"/>
      <c r="O2" s="1" t="s">
        <v>8</v>
      </c>
      <c r="P2" s="5">
        <v>2.1000000000000001E-2</v>
      </c>
      <c r="Q2" s="1" t="str">
        <f>CHOOSE((P2&gt;=0.1%)+(P2&gt;=2%)+(P2&gt;=3.1%),"TAX LEVEL1","TAX LEVEL2","TAX LEVEL3")</f>
        <v>TAX LEVEL2</v>
      </c>
      <c r="R2" s="5"/>
    </row>
    <row r="3" spans="1:18" ht="15" customHeight="1" thickBot="1" x14ac:dyDescent="0.35">
      <c r="A3" s="1" t="s">
        <v>11</v>
      </c>
      <c r="B3" s="1" t="s">
        <v>12</v>
      </c>
      <c r="C3" s="3">
        <v>120000</v>
      </c>
      <c r="D3" s="4">
        <v>43940</v>
      </c>
      <c r="E3" s="1" t="s">
        <v>13</v>
      </c>
      <c r="F3" s="4">
        <v>43937</v>
      </c>
      <c r="G3" s="5">
        <v>1.4999999999999999E-2</v>
      </c>
      <c r="H3" s="3">
        <v>118200</v>
      </c>
      <c r="I3" s="9"/>
      <c r="J3" s="31" t="s">
        <v>49</v>
      </c>
      <c r="K3" s="31"/>
      <c r="L3" s="31"/>
      <c r="M3" s="31"/>
      <c r="N3" s="32"/>
      <c r="O3" s="1" t="s">
        <v>11</v>
      </c>
      <c r="P3" s="5">
        <v>1.4999999999999999E-2</v>
      </c>
      <c r="Q3" s="1" t="str">
        <f t="shared" ref="Q3:Q11" si="0">CHOOSE((P3&gt;=0.1%)+(P3&gt;=2%)+(P3&gt;=3.1%),"TAX LEVEL1","TAX LEVEL2","TAX LEVEL3")</f>
        <v>TAX LEVEL1</v>
      </c>
      <c r="R3" s="5"/>
    </row>
    <row r="4" spans="1:18" ht="19.2" customHeight="1" thickBot="1" x14ac:dyDescent="0.35">
      <c r="A4" s="1" t="s">
        <v>14</v>
      </c>
      <c r="B4" s="1" t="s">
        <v>15</v>
      </c>
      <c r="C4" s="3">
        <v>300000</v>
      </c>
      <c r="D4" s="4">
        <v>43915</v>
      </c>
      <c r="E4" s="1" t="s">
        <v>16</v>
      </c>
      <c r="F4" s="4">
        <v>43912</v>
      </c>
      <c r="G4" s="5">
        <v>2.1999999999999999E-2</v>
      </c>
      <c r="H4" s="3">
        <v>293400</v>
      </c>
      <c r="I4" s="6"/>
      <c r="J4" s="7" t="s">
        <v>11</v>
      </c>
      <c r="K4" s="7"/>
      <c r="L4" s="7"/>
      <c r="M4" s="7"/>
      <c r="N4" s="7"/>
      <c r="O4" s="1" t="s">
        <v>14</v>
      </c>
      <c r="P4" s="5">
        <v>2.1999999999999999E-2</v>
      </c>
      <c r="Q4" s="1" t="str">
        <f t="shared" si="0"/>
        <v>TAX LEVEL2</v>
      </c>
      <c r="R4" s="5"/>
    </row>
    <row r="5" spans="1:18" ht="15" customHeight="1" thickBot="1" x14ac:dyDescent="0.35">
      <c r="A5" s="1" t="s">
        <v>17</v>
      </c>
      <c r="B5" s="1" t="s">
        <v>12</v>
      </c>
      <c r="C5" s="3">
        <v>14500</v>
      </c>
      <c r="D5" s="4">
        <v>43982</v>
      </c>
      <c r="E5" s="1" t="s">
        <v>18</v>
      </c>
      <c r="F5" s="4">
        <v>43979</v>
      </c>
      <c r="G5" s="5">
        <v>1.7999999999999999E-2</v>
      </c>
      <c r="H5" s="3">
        <v>14239</v>
      </c>
      <c r="I5" s="9"/>
      <c r="J5" s="21">
        <f>INDEX(H2:H21,MATCH(J4,A2:A21,0))</f>
        <v>118200</v>
      </c>
      <c r="K5" s="7"/>
      <c r="L5" s="7"/>
      <c r="M5" s="7"/>
      <c r="N5" s="7"/>
      <c r="O5" s="1" t="s">
        <v>17</v>
      </c>
      <c r="P5" s="5">
        <v>1.7999999999999999E-2</v>
      </c>
      <c r="Q5" s="1" t="str">
        <f t="shared" si="0"/>
        <v>TAX LEVEL1</v>
      </c>
      <c r="R5" s="5"/>
    </row>
    <row r="6" spans="1:18" ht="20.399999999999999" customHeight="1" thickBot="1" x14ac:dyDescent="0.35">
      <c r="A6" s="1" t="s">
        <v>19</v>
      </c>
      <c r="B6" s="1" t="s">
        <v>20</v>
      </c>
      <c r="C6" s="3">
        <v>20000</v>
      </c>
      <c r="D6" s="4">
        <v>44049</v>
      </c>
      <c r="E6" s="1" t="s">
        <v>21</v>
      </c>
      <c r="F6" s="4">
        <v>44046</v>
      </c>
      <c r="G6" s="5">
        <v>2.9000000000000001E-2</v>
      </c>
      <c r="H6" s="3">
        <v>19430</v>
      </c>
      <c r="I6" s="18"/>
      <c r="J6" s="22" t="s">
        <v>50</v>
      </c>
      <c r="K6" s="23"/>
      <c r="L6" s="23"/>
      <c r="M6" s="23"/>
      <c r="N6" s="24"/>
      <c r="O6" s="1" t="s">
        <v>19</v>
      </c>
      <c r="P6" s="5">
        <v>2.9000000000000001E-2</v>
      </c>
      <c r="Q6" s="1" t="str">
        <f t="shared" si="0"/>
        <v>TAX LEVEL2</v>
      </c>
      <c r="R6" s="5"/>
    </row>
    <row r="7" spans="1:18" ht="30.6" customHeight="1" thickBot="1" x14ac:dyDescent="0.35">
      <c r="A7" s="1" t="s">
        <v>22</v>
      </c>
      <c r="B7" s="1" t="s">
        <v>9</v>
      </c>
      <c r="C7" s="3">
        <v>25500</v>
      </c>
      <c r="D7" s="4">
        <v>44116</v>
      </c>
      <c r="E7" s="1" t="s">
        <v>23</v>
      </c>
      <c r="F7" s="4">
        <v>44113</v>
      </c>
      <c r="G7" s="5">
        <v>3.4000000000000002E-2</v>
      </c>
      <c r="H7" s="3">
        <v>24625.35</v>
      </c>
      <c r="I7" s="10"/>
      <c r="J7" s="10" t="s">
        <v>54</v>
      </c>
      <c r="K7" s="14" t="s">
        <v>55</v>
      </c>
      <c r="L7" s="14" t="s">
        <v>56</v>
      </c>
      <c r="M7" s="7"/>
      <c r="N7" s="7"/>
      <c r="O7" s="1" t="s">
        <v>22</v>
      </c>
      <c r="P7" s="5">
        <v>3.4000000000000002E-2</v>
      </c>
      <c r="Q7" s="1" t="str">
        <f t="shared" si="0"/>
        <v>TAX LEVEL3</v>
      </c>
      <c r="R7" s="5"/>
    </row>
    <row r="8" spans="1:18" ht="21" customHeight="1" thickBot="1" x14ac:dyDescent="0.35">
      <c r="A8" s="1" t="s">
        <v>24</v>
      </c>
      <c r="B8" s="1" t="s">
        <v>25</v>
      </c>
      <c r="C8" s="3">
        <v>31000</v>
      </c>
      <c r="D8" s="4">
        <v>44183</v>
      </c>
      <c r="E8" s="1" t="s">
        <v>26</v>
      </c>
      <c r="F8" s="4">
        <v>44180</v>
      </c>
      <c r="G8" s="5">
        <v>0.04</v>
      </c>
      <c r="H8" s="3">
        <v>29756.9</v>
      </c>
      <c r="I8" s="10"/>
      <c r="J8" s="19">
        <v>44515</v>
      </c>
      <c r="K8" s="15">
        <f>MATCH(J8,F1:F21,0)</f>
        <v>13</v>
      </c>
      <c r="L8" s="13" t="str">
        <f ca="1">CELL("address",INDEX(F1:F21,K8))</f>
        <v>$F$13</v>
      </c>
      <c r="M8" s="12"/>
      <c r="N8" s="7"/>
      <c r="O8" s="1" t="s">
        <v>24</v>
      </c>
      <c r="P8" s="5">
        <v>0.04</v>
      </c>
      <c r="Q8" s="1" t="str">
        <f t="shared" si="0"/>
        <v>TAX LEVEL3</v>
      </c>
      <c r="R8" s="5"/>
    </row>
    <row r="9" spans="1:18" ht="19.2" customHeight="1" thickBot="1" x14ac:dyDescent="0.35">
      <c r="A9" s="1" t="s">
        <v>27</v>
      </c>
      <c r="B9" s="1" t="s">
        <v>28</v>
      </c>
      <c r="C9" s="3">
        <v>36500</v>
      </c>
      <c r="D9" s="4">
        <v>44250</v>
      </c>
      <c r="E9" s="1" t="s">
        <v>29</v>
      </c>
      <c r="F9" s="4">
        <v>44247</v>
      </c>
      <c r="G9" s="5">
        <v>4.5999999999999999E-2</v>
      </c>
      <c r="H9" s="3">
        <v>34824.65</v>
      </c>
      <c r="I9" s="11"/>
      <c r="J9" s="25" t="s">
        <v>51</v>
      </c>
      <c r="K9" s="25"/>
      <c r="L9" s="25"/>
      <c r="M9" s="25"/>
      <c r="N9" s="26"/>
      <c r="O9" s="1" t="s">
        <v>27</v>
      </c>
      <c r="P9" s="5">
        <v>4.5999999999999999E-2</v>
      </c>
      <c r="Q9" s="1" t="str">
        <f t="shared" si="0"/>
        <v>TAX LEVEL3</v>
      </c>
      <c r="R9" s="5"/>
    </row>
    <row r="10" spans="1:18" ht="16.8" customHeight="1" thickBot="1" x14ac:dyDescent="0.35">
      <c r="A10" s="1" t="s">
        <v>30</v>
      </c>
      <c r="B10" s="1" t="s">
        <v>31</v>
      </c>
      <c r="C10" s="3">
        <v>42000</v>
      </c>
      <c r="D10" s="4">
        <v>44317</v>
      </c>
      <c r="E10" s="1" t="s">
        <v>32</v>
      </c>
      <c r="F10" s="4">
        <v>44314</v>
      </c>
      <c r="G10" s="5">
        <v>5.1999999999999998E-2</v>
      </c>
      <c r="H10" s="3">
        <v>39828.6</v>
      </c>
      <c r="I10" s="16"/>
      <c r="J10" s="13">
        <f>COLUMNS(A1:H21)</f>
        <v>8</v>
      </c>
      <c r="K10" s="12"/>
      <c r="L10" s="12"/>
      <c r="M10" s="12"/>
      <c r="N10" s="8"/>
      <c r="O10" s="1" t="s">
        <v>30</v>
      </c>
      <c r="P10" s="5">
        <v>5.1999999999999998E-2</v>
      </c>
      <c r="Q10" s="1" t="str">
        <f t="shared" si="0"/>
        <v>TAX LEVEL3</v>
      </c>
      <c r="R10" s="5"/>
    </row>
    <row r="11" spans="1:18" ht="16.8" customHeight="1" thickBot="1" x14ac:dyDescent="0.35">
      <c r="A11" s="1" t="s">
        <v>33</v>
      </c>
      <c r="B11" s="1" t="s">
        <v>12</v>
      </c>
      <c r="C11" s="3">
        <v>47500</v>
      </c>
      <c r="D11" s="4">
        <v>44384</v>
      </c>
      <c r="E11" s="1" t="s">
        <v>34</v>
      </c>
      <c r="F11" s="4">
        <v>44381</v>
      </c>
      <c r="G11" s="5">
        <v>5.8000000000000003E-2</v>
      </c>
      <c r="H11" s="3">
        <v>44768.75</v>
      </c>
      <c r="I11" s="20"/>
      <c r="J11" s="27" t="s">
        <v>52</v>
      </c>
      <c r="K11" s="28"/>
      <c r="L11" s="28"/>
      <c r="M11" s="28"/>
      <c r="N11" s="29"/>
      <c r="O11" s="1" t="s">
        <v>33</v>
      </c>
      <c r="P11" s="5">
        <v>5.8000000000000003E-2</v>
      </c>
      <c r="Q11" s="1" t="str">
        <f t="shared" si="0"/>
        <v>TAX LEVEL3</v>
      </c>
      <c r="R11" s="5"/>
    </row>
    <row r="12" spans="1:18" ht="15" thickBot="1" x14ac:dyDescent="0.35">
      <c r="A12" s="1" t="s">
        <v>35</v>
      </c>
      <c r="B12" s="1" t="s">
        <v>25</v>
      </c>
      <c r="C12" s="3">
        <v>53000</v>
      </c>
      <c r="D12" s="4">
        <v>44451</v>
      </c>
      <c r="E12" s="1" t="s">
        <v>36</v>
      </c>
      <c r="F12" s="4">
        <v>44448</v>
      </c>
      <c r="G12" s="5">
        <v>6.3E-2</v>
      </c>
      <c r="H12" s="3">
        <v>49645.1</v>
      </c>
      <c r="I12" s="17"/>
      <c r="J12">
        <f>COLUMN(B1)</f>
        <v>2</v>
      </c>
    </row>
    <row r="13" spans="1:18" ht="15" thickBot="1" x14ac:dyDescent="0.35">
      <c r="A13" s="1" t="s">
        <v>37</v>
      </c>
      <c r="B13" s="1" t="s">
        <v>25</v>
      </c>
      <c r="C13" s="3">
        <v>58500</v>
      </c>
      <c r="D13" s="4">
        <v>44518</v>
      </c>
      <c r="E13" s="1" t="s">
        <v>38</v>
      </c>
      <c r="F13" s="4">
        <v>44515</v>
      </c>
      <c r="G13" s="5">
        <v>6.9000000000000006E-2</v>
      </c>
      <c r="H13" s="3">
        <v>54457.65</v>
      </c>
    </row>
    <row r="14" spans="1:18" ht="15" thickBot="1" x14ac:dyDescent="0.35">
      <c r="A14" s="1" t="s">
        <v>39</v>
      </c>
      <c r="B14" s="1" t="s">
        <v>12</v>
      </c>
      <c r="C14" s="3">
        <v>64000</v>
      </c>
      <c r="D14" s="4">
        <v>44585</v>
      </c>
      <c r="E14" s="1" t="s">
        <v>40</v>
      </c>
      <c r="F14" s="4">
        <v>44582</v>
      </c>
      <c r="G14" s="5">
        <v>7.4999999999999997E-2</v>
      </c>
      <c r="H14" s="3">
        <v>59206.400000000001</v>
      </c>
      <c r="J14" t="s">
        <v>57</v>
      </c>
    </row>
    <row r="15" spans="1:18" ht="15" thickBot="1" x14ac:dyDescent="0.35">
      <c r="A15" s="1" t="s">
        <v>41</v>
      </c>
      <c r="B15" s="1" t="s">
        <v>9</v>
      </c>
      <c r="C15" s="3">
        <v>69500</v>
      </c>
      <c r="D15" s="4">
        <v>44652</v>
      </c>
      <c r="E15" s="1"/>
      <c r="F15" s="4">
        <v>44649</v>
      </c>
      <c r="G15" s="5">
        <v>8.1000000000000003E-2</v>
      </c>
      <c r="H15" s="3">
        <v>63891.35</v>
      </c>
      <c r="J15" t="s">
        <v>58</v>
      </c>
    </row>
    <row r="16" spans="1:18" ht="15" thickBot="1" x14ac:dyDescent="0.35">
      <c r="A16" s="1" t="s">
        <v>42</v>
      </c>
      <c r="B16" s="1" t="s">
        <v>20</v>
      </c>
      <c r="C16" s="3">
        <v>75000</v>
      </c>
      <c r="D16" s="4">
        <v>44719</v>
      </c>
      <c r="E16" s="1"/>
      <c r="F16" s="4">
        <v>44716</v>
      </c>
      <c r="G16" s="5">
        <v>8.6999999999999994E-2</v>
      </c>
      <c r="H16" s="3">
        <v>68512.5</v>
      </c>
      <c r="J16" t="s">
        <v>59</v>
      </c>
    </row>
    <row r="17" spans="1:10" ht="15" thickBot="1" x14ac:dyDescent="0.35">
      <c r="A17" s="1" t="s">
        <v>43</v>
      </c>
      <c r="B17" s="1" t="s">
        <v>20</v>
      </c>
      <c r="C17" s="3">
        <v>80500</v>
      </c>
      <c r="D17" s="4">
        <v>44786</v>
      </c>
      <c r="E17" s="1"/>
      <c r="F17" s="4">
        <v>44783</v>
      </c>
      <c r="G17" s="5">
        <v>9.1999999999999998E-2</v>
      </c>
      <c r="H17" s="3">
        <v>73069.850000000006</v>
      </c>
      <c r="J17" t="s">
        <v>60</v>
      </c>
    </row>
    <row r="18" spans="1:10" ht="15" thickBot="1" x14ac:dyDescent="0.35">
      <c r="A18" s="1" t="s">
        <v>44</v>
      </c>
      <c r="B18" s="1" t="s">
        <v>31</v>
      </c>
      <c r="C18" s="3">
        <v>86000</v>
      </c>
      <c r="D18" s="4">
        <v>44853</v>
      </c>
      <c r="E18" s="1"/>
      <c r="F18" s="4">
        <v>44850</v>
      </c>
      <c r="G18" s="5">
        <v>9.8000000000000004E-2</v>
      </c>
      <c r="H18" s="3">
        <v>77563.399999999994</v>
      </c>
      <c r="J18" t="s">
        <v>61</v>
      </c>
    </row>
    <row r="19" spans="1:10" ht="15" thickBot="1" x14ac:dyDescent="0.35">
      <c r="A19" s="1" t="s">
        <v>45</v>
      </c>
      <c r="B19" s="1" t="s">
        <v>9</v>
      </c>
      <c r="C19" s="3">
        <v>91500</v>
      </c>
      <c r="D19" s="4">
        <v>44920</v>
      </c>
      <c r="E19" s="1"/>
      <c r="F19" s="4">
        <v>44917</v>
      </c>
      <c r="G19" s="5">
        <v>0.104</v>
      </c>
      <c r="H19" s="3">
        <v>81993.149999999994</v>
      </c>
    </row>
    <row r="20" spans="1:10" ht="15" thickBot="1" x14ac:dyDescent="0.35">
      <c r="A20" s="1" t="s">
        <v>46</v>
      </c>
      <c r="B20" s="1" t="s">
        <v>31</v>
      </c>
      <c r="C20" s="3">
        <v>97000</v>
      </c>
      <c r="D20" s="4">
        <v>44987</v>
      </c>
      <c r="E20" s="1"/>
      <c r="F20" s="4">
        <v>44984</v>
      </c>
      <c r="G20" s="5">
        <v>0.11</v>
      </c>
      <c r="H20" s="3">
        <v>86359.1</v>
      </c>
    </row>
    <row r="21" spans="1:10" ht="15" thickBot="1" x14ac:dyDescent="0.35">
      <c r="A21" s="1" t="s">
        <v>47</v>
      </c>
      <c r="B21" s="1" t="s">
        <v>28</v>
      </c>
      <c r="C21" s="3">
        <v>102500</v>
      </c>
      <c r="D21" s="4">
        <v>45054</v>
      </c>
      <c r="E21" s="1"/>
      <c r="F21" s="4">
        <v>45051</v>
      </c>
      <c r="G21" s="5">
        <v>0.11600000000000001</v>
      </c>
      <c r="H21" s="3">
        <v>90661.25</v>
      </c>
    </row>
  </sheetData>
  <mergeCells count="5">
    <mergeCell ref="J6:N6"/>
    <mergeCell ref="J9:N9"/>
    <mergeCell ref="J11:N11"/>
    <mergeCell ref="J1:N1"/>
    <mergeCell ref="J3:N3"/>
  </mergeCells>
  <phoneticPr fontId="2" type="noConversion"/>
  <dataValidations count="1">
    <dataValidation type="list" allowBlank="1" showInputMessage="1" showErrorMessage="1" sqref="M4:N4" xr:uid="{A46D7441-BC2C-451C-AEBA-4231C5F1EB7A}">
      <formula1>$A$2:$A$21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Dimailig</dc:creator>
  <cp:lastModifiedBy>Bryan Dimailig</cp:lastModifiedBy>
  <dcterms:created xsi:type="dcterms:W3CDTF">2023-09-13T02:40:56Z</dcterms:created>
  <dcterms:modified xsi:type="dcterms:W3CDTF">2023-09-13T12:17:33Z</dcterms:modified>
</cp:coreProperties>
</file>