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ce7\AC\Temp\"/>
    </mc:Choice>
  </mc:AlternateContent>
  <xr:revisionPtr revIDLastSave="0" documentId="8_{B0721830-E5BE-44C4-8BD8-97E52B13983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ivots" sheetId="2" r:id="rId1"/>
    <sheet name="Activity_clean" sheetId="4" r:id="rId2"/>
    <sheet name="DailyActivity" sheetId="1" r:id="rId3"/>
    <sheet name="SleepDay" sheetId="3" r:id="rId4"/>
  </sheets>
  <calcPr calcId="191028"/>
  <pivotCaches>
    <pivotCache cacheId="1062" r:id="rId5"/>
    <pivotCache cacheId="106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3" i="2" l="1"/>
  <c r="C168" i="2"/>
  <c r="C166" i="2"/>
  <c r="C167" i="2"/>
  <c r="C165" i="2"/>
  <c r="AY41" i="2"/>
  <c r="BL41" i="2"/>
  <c r="AD44" i="2"/>
  <c r="AE44" i="2"/>
  <c r="AF44" i="2"/>
  <c r="AD45" i="2"/>
  <c r="AE45" i="2"/>
  <c r="AF45" i="2"/>
  <c r="AD46" i="2"/>
  <c r="AE46" i="2"/>
  <c r="AF46" i="2"/>
  <c r="AD47" i="2"/>
  <c r="AE47" i="2"/>
  <c r="AF47" i="2"/>
  <c r="AD48" i="2"/>
  <c r="AE48" i="2"/>
  <c r="AF48" i="2"/>
  <c r="AD49" i="2"/>
  <c r="AE49" i="2"/>
  <c r="AF49" i="2"/>
  <c r="AD50" i="2"/>
  <c r="AE50" i="2"/>
  <c r="AF50" i="2"/>
  <c r="AD51" i="2"/>
  <c r="AE51" i="2"/>
  <c r="AF51" i="2"/>
  <c r="AD52" i="2"/>
  <c r="AE52" i="2"/>
  <c r="AF52" i="2"/>
  <c r="AD53" i="2"/>
  <c r="AE53" i="2"/>
  <c r="AF53" i="2"/>
  <c r="AD54" i="2"/>
  <c r="AE54" i="2"/>
  <c r="AF54" i="2"/>
  <c r="AD55" i="2"/>
  <c r="AE55" i="2"/>
  <c r="AF55" i="2"/>
  <c r="AD56" i="2"/>
  <c r="AE56" i="2"/>
  <c r="AF56" i="2"/>
  <c r="AD57" i="2"/>
  <c r="AE57" i="2"/>
  <c r="AF57" i="2"/>
  <c r="AD58" i="2"/>
  <c r="AE58" i="2"/>
  <c r="AF58" i="2"/>
  <c r="AD59" i="2"/>
  <c r="AE59" i="2"/>
  <c r="AF59" i="2"/>
  <c r="AD60" i="2"/>
  <c r="AE60" i="2"/>
  <c r="AF60" i="2"/>
  <c r="AD61" i="2"/>
  <c r="AE61" i="2"/>
  <c r="AF61" i="2"/>
  <c r="AD62" i="2"/>
  <c r="AE62" i="2"/>
  <c r="AF62" i="2"/>
  <c r="AD63" i="2"/>
  <c r="AE63" i="2"/>
  <c r="AF63" i="2"/>
  <c r="AD64" i="2"/>
  <c r="AE64" i="2"/>
  <c r="AF64" i="2"/>
  <c r="AD65" i="2"/>
  <c r="AE65" i="2"/>
  <c r="AF65" i="2"/>
  <c r="AD66" i="2"/>
  <c r="AE66" i="2"/>
  <c r="AF66" i="2"/>
  <c r="AD67" i="2"/>
  <c r="AE67" i="2"/>
  <c r="AF67" i="2"/>
  <c r="AD68" i="2"/>
  <c r="AE68" i="2"/>
  <c r="AF68" i="2"/>
  <c r="AD69" i="2"/>
  <c r="AE69" i="2"/>
  <c r="AF69" i="2"/>
  <c r="AD70" i="2"/>
  <c r="AE70" i="2"/>
  <c r="AF70" i="2"/>
  <c r="AD71" i="2"/>
  <c r="AE71" i="2"/>
  <c r="AF71" i="2"/>
  <c r="AD72" i="2"/>
  <c r="AE72" i="2"/>
  <c r="AF72" i="2"/>
  <c r="AF43" i="2"/>
  <c r="AE43" i="2"/>
  <c r="AD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43" i="2"/>
  <c r="E129" i="2"/>
  <c r="E131" i="2"/>
  <c r="E130" i="2"/>
  <c r="E128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43" i="2"/>
  <c r="AJ104" i="2"/>
  <c r="AH80" i="2"/>
  <c r="AI80" i="2" s="1"/>
  <c r="AH81" i="2"/>
  <c r="AI81" i="2" s="1"/>
  <c r="AH82" i="2"/>
  <c r="AI82" i="2" s="1"/>
  <c r="AH83" i="2"/>
  <c r="AI83" i="2" s="1"/>
  <c r="AH84" i="2"/>
  <c r="AI84" i="2" s="1"/>
  <c r="AH85" i="2"/>
  <c r="AI85" i="2" s="1"/>
  <c r="AH86" i="2"/>
  <c r="AI86" i="2" s="1"/>
  <c r="AH87" i="2"/>
  <c r="AI87" i="2" s="1"/>
  <c r="AH88" i="2"/>
  <c r="AI88" i="2" s="1"/>
  <c r="AH89" i="2"/>
  <c r="AI89" i="2" s="1"/>
  <c r="AH90" i="2"/>
  <c r="AI90" i="2" s="1"/>
  <c r="AH91" i="2"/>
  <c r="AI91" i="2" s="1"/>
  <c r="AH92" i="2"/>
  <c r="AI92" i="2" s="1"/>
  <c r="AH93" i="2"/>
  <c r="AI93" i="2" s="1"/>
  <c r="AH94" i="2"/>
  <c r="AI94" i="2" s="1"/>
  <c r="AH95" i="2"/>
  <c r="AI95" i="2" s="1"/>
  <c r="AH96" i="2"/>
  <c r="AI96" i="2" s="1"/>
  <c r="AH97" i="2"/>
  <c r="AI97" i="2" s="1"/>
  <c r="AH98" i="2"/>
  <c r="AI98" i="2" s="1"/>
  <c r="AH99" i="2"/>
  <c r="AI99" i="2" s="1"/>
  <c r="AH100" i="2"/>
  <c r="AI100" i="2" s="1"/>
  <c r="AH101" i="2"/>
  <c r="AI101" i="2" s="1"/>
  <c r="AH102" i="2"/>
  <c r="AI102" i="2" s="1"/>
  <c r="AH79" i="2"/>
  <c r="Q899" i="4"/>
  <c r="S899" i="4" s="1"/>
  <c r="Q898" i="4"/>
  <c r="S898" i="4" s="1"/>
  <c r="Q897" i="4"/>
  <c r="S897" i="4" s="1"/>
  <c r="Q896" i="4"/>
  <c r="S896" i="4" s="1"/>
  <c r="Q895" i="4"/>
  <c r="S895" i="4" s="1"/>
  <c r="Q894" i="4"/>
  <c r="S894" i="4" s="1"/>
  <c r="Q893" i="4"/>
  <c r="S893" i="4" s="1"/>
  <c r="Q892" i="4"/>
  <c r="S892" i="4" s="1"/>
  <c r="Q891" i="4"/>
  <c r="S891" i="4" s="1"/>
  <c r="Q890" i="4"/>
  <c r="S890" i="4" s="1"/>
  <c r="Q889" i="4"/>
  <c r="S889" i="4" s="1"/>
  <c r="Q888" i="4"/>
  <c r="S888" i="4" s="1"/>
  <c r="Q887" i="4"/>
  <c r="S887" i="4" s="1"/>
  <c r="Q886" i="4"/>
  <c r="S886" i="4" s="1"/>
  <c r="Q885" i="4"/>
  <c r="S885" i="4" s="1"/>
  <c r="Q884" i="4"/>
  <c r="S884" i="4" s="1"/>
  <c r="Q883" i="4"/>
  <c r="S883" i="4" s="1"/>
  <c r="Q882" i="4"/>
  <c r="S882" i="4" s="1"/>
  <c r="Q881" i="4"/>
  <c r="S881" i="4" s="1"/>
  <c r="Q880" i="4"/>
  <c r="S880" i="4" s="1"/>
  <c r="Q879" i="4"/>
  <c r="S879" i="4" s="1"/>
  <c r="Q878" i="4"/>
  <c r="S878" i="4" s="1"/>
  <c r="Q877" i="4"/>
  <c r="S877" i="4" s="1"/>
  <c r="Q876" i="4"/>
  <c r="S876" i="4" s="1"/>
  <c r="Q875" i="4"/>
  <c r="S875" i="4" s="1"/>
  <c r="Q874" i="4"/>
  <c r="S874" i="4" s="1"/>
  <c r="Q873" i="4"/>
  <c r="S873" i="4" s="1"/>
  <c r="Q872" i="4"/>
  <c r="S872" i="4" s="1"/>
  <c r="Q871" i="4"/>
  <c r="S871" i="4" s="1"/>
  <c r="Q870" i="4"/>
  <c r="S870" i="4" s="1"/>
  <c r="Q869" i="4"/>
  <c r="S869" i="4" s="1"/>
  <c r="Q868" i="4"/>
  <c r="S868" i="4" s="1"/>
  <c r="Q867" i="4"/>
  <c r="S867" i="4" s="1"/>
  <c r="Q866" i="4"/>
  <c r="S866" i="4" s="1"/>
  <c r="Q865" i="4"/>
  <c r="S865" i="4" s="1"/>
  <c r="Q864" i="4"/>
  <c r="S864" i="4" s="1"/>
  <c r="Q863" i="4"/>
  <c r="S863" i="4" s="1"/>
  <c r="Q862" i="4"/>
  <c r="S862" i="4" s="1"/>
  <c r="Q861" i="4"/>
  <c r="S861" i="4" s="1"/>
  <c r="Q860" i="4"/>
  <c r="S860" i="4" s="1"/>
  <c r="Q859" i="4"/>
  <c r="S859" i="4" s="1"/>
  <c r="Q858" i="4"/>
  <c r="S858" i="4" s="1"/>
  <c r="Q857" i="4"/>
  <c r="S857" i="4" s="1"/>
  <c r="Q856" i="4"/>
  <c r="S856" i="4" s="1"/>
  <c r="Q855" i="4"/>
  <c r="S855" i="4" s="1"/>
  <c r="Q854" i="4"/>
  <c r="S854" i="4" s="1"/>
  <c r="Q853" i="4"/>
  <c r="S853" i="4" s="1"/>
  <c r="Q852" i="4"/>
  <c r="S852" i="4" s="1"/>
  <c r="Q851" i="4"/>
  <c r="S851" i="4" s="1"/>
  <c r="Q850" i="4"/>
  <c r="S850" i="4" s="1"/>
  <c r="Q849" i="4"/>
  <c r="S849" i="4" s="1"/>
  <c r="Q848" i="4"/>
  <c r="S848" i="4" s="1"/>
  <c r="Q847" i="4"/>
  <c r="S847" i="4" s="1"/>
  <c r="Q846" i="4"/>
  <c r="S846" i="4" s="1"/>
  <c r="Q845" i="4"/>
  <c r="S845" i="4" s="1"/>
  <c r="Q844" i="4"/>
  <c r="S844" i="4" s="1"/>
  <c r="Q843" i="4"/>
  <c r="S843" i="4" s="1"/>
  <c r="Q842" i="4"/>
  <c r="S842" i="4" s="1"/>
  <c r="Q841" i="4"/>
  <c r="S841" i="4" s="1"/>
  <c r="Q840" i="4"/>
  <c r="S840" i="4" s="1"/>
  <c r="Q839" i="4"/>
  <c r="S839" i="4" s="1"/>
  <c r="Q838" i="4"/>
  <c r="S838" i="4" s="1"/>
  <c r="Q837" i="4"/>
  <c r="S837" i="4" s="1"/>
  <c r="Q836" i="4"/>
  <c r="S836" i="4" s="1"/>
  <c r="Q835" i="4"/>
  <c r="S835" i="4" s="1"/>
  <c r="Q834" i="4"/>
  <c r="S834" i="4" s="1"/>
  <c r="Q833" i="4"/>
  <c r="S833" i="4" s="1"/>
  <c r="Q832" i="4"/>
  <c r="S832" i="4" s="1"/>
  <c r="Q831" i="4"/>
  <c r="S831" i="4" s="1"/>
  <c r="Q830" i="4"/>
  <c r="S830" i="4" s="1"/>
  <c r="Q829" i="4"/>
  <c r="S829" i="4" s="1"/>
  <c r="Q828" i="4"/>
  <c r="S828" i="4" s="1"/>
  <c r="Q827" i="4"/>
  <c r="S827" i="4" s="1"/>
  <c r="Q826" i="4"/>
  <c r="S826" i="4" s="1"/>
  <c r="Q825" i="4"/>
  <c r="S825" i="4" s="1"/>
  <c r="Q824" i="4"/>
  <c r="S824" i="4" s="1"/>
  <c r="Q823" i="4"/>
  <c r="S823" i="4" s="1"/>
  <c r="Q822" i="4"/>
  <c r="S822" i="4" s="1"/>
  <c r="Q821" i="4"/>
  <c r="S821" i="4" s="1"/>
  <c r="Q820" i="4"/>
  <c r="S820" i="4" s="1"/>
  <c r="Q819" i="4"/>
  <c r="S819" i="4" s="1"/>
  <c r="Q818" i="4"/>
  <c r="S818" i="4" s="1"/>
  <c r="Q817" i="4"/>
  <c r="S817" i="4" s="1"/>
  <c r="Q816" i="4"/>
  <c r="S816" i="4" s="1"/>
  <c r="Q815" i="4"/>
  <c r="S815" i="4" s="1"/>
  <c r="Q814" i="4"/>
  <c r="S814" i="4" s="1"/>
  <c r="Q813" i="4"/>
  <c r="S813" i="4" s="1"/>
  <c r="Q812" i="4"/>
  <c r="S812" i="4" s="1"/>
  <c r="Q811" i="4"/>
  <c r="S811" i="4" s="1"/>
  <c r="Q810" i="4"/>
  <c r="S810" i="4" s="1"/>
  <c r="Q809" i="4"/>
  <c r="S809" i="4" s="1"/>
  <c r="Q808" i="4"/>
  <c r="S808" i="4" s="1"/>
  <c r="Q807" i="4"/>
  <c r="S807" i="4" s="1"/>
  <c r="Q806" i="4"/>
  <c r="S806" i="4" s="1"/>
  <c r="Q805" i="4"/>
  <c r="S805" i="4" s="1"/>
  <c r="Q804" i="4"/>
  <c r="S804" i="4" s="1"/>
  <c r="Q803" i="4"/>
  <c r="S803" i="4" s="1"/>
  <c r="Q802" i="4"/>
  <c r="S802" i="4" s="1"/>
  <c r="Q801" i="4"/>
  <c r="S801" i="4" s="1"/>
  <c r="Q800" i="4"/>
  <c r="S800" i="4" s="1"/>
  <c r="Q799" i="4"/>
  <c r="S799" i="4" s="1"/>
  <c r="Q798" i="4"/>
  <c r="S798" i="4" s="1"/>
  <c r="Q797" i="4"/>
  <c r="S797" i="4" s="1"/>
  <c r="Q796" i="4"/>
  <c r="S796" i="4" s="1"/>
  <c r="Q795" i="4"/>
  <c r="S795" i="4" s="1"/>
  <c r="Q794" i="4"/>
  <c r="S794" i="4" s="1"/>
  <c r="Q793" i="4"/>
  <c r="S793" i="4" s="1"/>
  <c r="Q792" i="4"/>
  <c r="S792" i="4" s="1"/>
  <c r="Q791" i="4"/>
  <c r="S791" i="4" s="1"/>
  <c r="Q790" i="4"/>
  <c r="S790" i="4" s="1"/>
  <c r="Q789" i="4"/>
  <c r="S789" i="4" s="1"/>
  <c r="Q788" i="4"/>
  <c r="S788" i="4" s="1"/>
  <c r="Q787" i="4"/>
  <c r="S787" i="4" s="1"/>
  <c r="Q786" i="4"/>
  <c r="S786" i="4" s="1"/>
  <c r="Q785" i="4"/>
  <c r="S785" i="4" s="1"/>
  <c r="Q784" i="4"/>
  <c r="S784" i="4" s="1"/>
  <c r="Q783" i="4"/>
  <c r="S783" i="4" s="1"/>
  <c r="Q782" i="4"/>
  <c r="S782" i="4" s="1"/>
  <c r="Q781" i="4"/>
  <c r="S781" i="4" s="1"/>
  <c r="Q780" i="4"/>
  <c r="S780" i="4" s="1"/>
  <c r="Q779" i="4"/>
  <c r="S779" i="4" s="1"/>
  <c r="Q778" i="4"/>
  <c r="S778" i="4" s="1"/>
  <c r="Q777" i="4"/>
  <c r="S777" i="4" s="1"/>
  <c r="Q776" i="4"/>
  <c r="S776" i="4" s="1"/>
  <c r="Q775" i="4"/>
  <c r="S775" i="4" s="1"/>
  <c r="Q774" i="4"/>
  <c r="S774" i="4" s="1"/>
  <c r="Q773" i="4"/>
  <c r="S773" i="4" s="1"/>
  <c r="Q772" i="4"/>
  <c r="S772" i="4" s="1"/>
  <c r="Q771" i="4"/>
  <c r="S771" i="4" s="1"/>
  <c r="Q770" i="4"/>
  <c r="S770" i="4" s="1"/>
  <c r="Q769" i="4"/>
  <c r="S769" i="4" s="1"/>
  <c r="Q768" i="4"/>
  <c r="S768" i="4" s="1"/>
  <c r="Q767" i="4"/>
  <c r="S767" i="4" s="1"/>
  <c r="Q766" i="4"/>
  <c r="S766" i="4" s="1"/>
  <c r="Q765" i="4"/>
  <c r="S765" i="4" s="1"/>
  <c r="Q764" i="4"/>
  <c r="S764" i="4" s="1"/>
  <c r="Q763" i="4"/>
  <c r="S763" i="4" s="1"/>
  <c r="Q762" i="4"/>
  <c r="S762" i="4" s="1"/>
  <c r="Q761" i="4"/>
  <c r="S761" i="4" s="1"/>
  <c r="Q760" i="4"/>
  <c r="S760" i="4" s="1"/>
  <c r="Q759" i="4"/>
  <c r="S759" i="4" s="1"/>
  <c r="Q758" i="4"/>
  <c r="S758" i="4" s="1"/>
  <c r="Q757" i="4"/>
  <c r="S757" i="4" s="1"/>
  <c r="Q756" i="4"/>
  <c r="S756" i="4" s="1"/>
  <c r="Q755" i="4"/>
  <c r="S755" i="4" s="1"/>
  <c r="Q754" i="4"/>
  <c r="S754" i="4" s="1"/>
  <c r="Q753" i="4"/>
  <c r="S753" i="4" s="1"/>
  <c r="Q752" i="4"/>
  <c r="S752" i="4" s="1"/>
  <c r="Q751" i="4"/>
  <c r="S751" i="4" s="1"/>
  <c r="Q750" i="4"/>
  <c r="S750" i="4" s="1"/>
  <c r="Q749" i="4"/>
  <c r="S749" i="4" s="1"/>
  <c r="Q748" i="4"/>
  <c r="S748" i="4" s="1"/>
  <c r="Q747" i="4"/>
  <c r="S747" i="4" s="1"/>
  <c r="Q746" i="4"/>
  <c r="S746" i="4" s="1"/>
  <c r="Q745" i="4"/>
  <c r="S745" i="4" s="1"/>
  <c r="Q744" i="4"/>
  <c r="S744" i="4" s="1"/>
  <c r="Q743" i="4"/>
  <c r="S743" i="4" s="1"/>
  <c r="Q742" i="4"/>
  <c r="S742" i="4" s="1"/>
  <c r="Q741" i="4"/>
  <c r="S741" i="4" s="1"/>
  <c r="Q740" i="4"/>
  <c r="S740" i="4" s="1"/>
  <c r="Q739" i="4"/>
  <c r="S739" i="4" s="1"/>
  <c r="Q738" i="4"/>
  <c r="S738" i="4" s="1"/>
  <c r="Q737" i="4"/>
  <c r="S737" i="4" s="1"/>
  <c r="Q736" i="4"/>
  <c r="S736" i="4" s="1"/>
  <c r="Q735" i="4"/>
  <c r="S735" i="4" s="1"/>
  <c r="Q734" i="4"/>
  <c r="S734" i="4" s="1"/>
  <c r="Q733" i="4"/>
  <c r="S733" i="4" s="1"/>
  <c r="Q732" i="4"/>
  <c r="S732" i="4" s="1"/>
  <c r="Q731" i="4"/>
  <c r="S731" i="4" s="1"/>
  <c r="Q730" i="4"/>
  <c r="S730" i="4" s="1"/>
  <c r="Q729" i="4"/>
  <c r="S729" i="4" s="1"/>
  <c r="Q728" i="4"/>
  <c r="S728" i="4" s="1"/>
  <c r="Q727" i="4"/>
  <c r="S727" i="4" s="1"/>
  <c r="Q726" i="4"/>
  <c r="S726" i="4" s="1"/>
  <c r="Q725" i="4"/>
  <c r="S725" i="4" s="1"/>
  <c r="Q724" i="4"/>
  <c r="S724" i="4" s="1"/>
  <c r="Q723" i="4"/>
  <c r="S723" i="4" s="1"/>
  <c r="Q722" i="4"/>
  <c r="S722" i="4" s="1"/>
  <c r="Q721" i="4"/>
  <c r="S721" i="4" s="1"/>
  <c r="Q720" i="4"/>
  <c r="S720" i="4" s="1"/>
  <c r="Q719" i="4"/>
  <c r="S719" i="4" s="1"/>
  <c r="Q718" i="4"/>
  <c r="S718" i="4" s="1"/>
  <c r="Q717" i="4"/>
  <c r="S717" i="4" s="1"/>
  <c r="Q716" i="4"/>
  <c r="S716" i="4" s="1"/>
  <c r="Q715" i="4"/>
  <c r="S715" i="4" s="1"/>
  <c r="Q714" i="4"/>
  <c r="S714" i="4" s="1"/>
  <c r="Q713" i="4"/>
  <c r="S713" i="4" s="1"/>
  <c r="Q712" i="4"/>
  <c r="S712" i="4" s="1"/>
  <c r="Q711" i="4"/>
  <c r="S711" i="4" s="1"/>
  <c r="Q710" i="4"/>
  <c r="S710" i="4" s="1"/>
  <c r="Q709" i="4"/>
  <c r="S709" i="4" s="1"/>
  <c r="Q708" i="4"/>
  <c r="S708" i="4" s="1"/>
  <c r="Q707" i="4"/>
  <c r="S707" i="4" s="1"/>
  <c r="Q706" i="4"/>
  <c r="S706" i="4" s="1"/>
  <c r="Q705" i="4"/>
  <c r="S705" i="4" s="1"/>
  <c r="Q704" i="4"/>
  <c r="S704" i="4" s="1"/>
  <c r="Q703" i="4"/>
  <c r="S703" i="4" s="1"/>
  <c r="Q702" i="4"/>
  <c r="S702" i="4" s="1"/>
  <c r="Q701" i="4"/>
  <c r="S701" i="4" s="1"/>
  <c r="Q700" i="4"/>
  <c r="S700" i="4" s="1"/>
  <c r="Q699" i="4"/>
  <c r="S699" i="4" s="1"/>
  <c r="Q698" i="4"/>
  <c r="S698" i="4" s="1"/>
  <c r="Q697" i="4"/>
  <c r="S697" i="4" s="1"/>
  <c r="Q696" i="4"/>
  <c r="S696" i="4" s="1"/>
  <c r="Q695" i="4"/>
  <c r="S695" i="4" s="1"/>
  <c r="Q694" i="4"/>
  <c r="S694" i="4" s="1"/>
  <c r="Q693" i="4"/>
  <c r="S693" i="4" s="1"/>
  <c r="Q692" i="4"/>
  <c r="S692" i="4" s="1"/>
  <c r="Q691" i="4"/>
  <c r="S691" i="4" s="1"/>
  <c r="Q690" i="4"/>
  <c r="S690" i="4" s="1"/>
  <c r="Q689" i="4"/>
  <c r="S689" i="4" s="1"/>
  <c r="Q688" i="4"/>
  <c r="S688" i="4" s="1"/>
  <c r="Q687" i="4"/>
  <c r="S687" i="4" s="1"/>
  <c r="Q686" i="4"/>
  <c r="S686" i="4" s="1"/>
  <c r="Q685" i="4"/>
  <c r="S685" i="4" s="1"/>
  <c r="Q684" i="4"/>
  <c r="S684" i="4" s="1"/>
  <c r="Q683" i="4"/>
  <c r="S683" i="4" s="1"/>
  <c r="Q682" i="4"/>
  <c r="S682" i="4" s="1"/>
  <c r="Q681" i="4"/>
  <c r="S681" i="4" s="1"/>
  <c r="Q680" i="4"/>
  <c r="S680" i="4" s="1"/>
  <c r="Q679" i="4"/>
  <c r="S679" i="4" s="1"/>
  <c r="Q678" i="4"/>
  <c r="S678" i="4" s="1"/>
  <c r="Q677" i="4"/>
  <c r="S677" i="4" s="1"/>
  <c r="Q676" i="4"/>
  <c r="S676" i="4" s="1"/>
  <c r="Q675" i="4"/>
  <c r="S675" i="4" s="1"/>
  <c r="Q674" i="4"/>
  <c r="S674" i="4" s="1"/>
  <c r="Q673" i="4"/>
  <c r="S673" i="4" s="1"/>
  <c r="Q672" i="4"/>
  <c r="S672" i="4" s="1"/>
  <c r="Q671" i="4"/>
  <c r="S671" i="4" s="1"/>
  <c r="Q670" i="4"/>
  <c r="S670" i="4" s="1"/>
  <c r="Q669" i="4"/>
  <c r="S669" i="4" s="1"/>
  <c r="Q668" i="4"/>
  <c r="S668" i="4" s="1"/>
  <c r="Q667" i="4"/>
  <c r="S667" i="4" s="1"/>
  <c r="Q666" i="4"/>
  <c r="S666" i="4" s="1"/>
  <c r="Q665" i="4"/>
  <c r="S665" i="4" s="1"/>
  <c r="Q664" i="4"/>
  <c r="S664" i="4" s="1"/>
  <c r="Q663" i="4"/>
  <c r="S663" i="4" s="1"/>
  <c r="Q662" i="4"/>
  <c r="S662" i="4" s="1"/>
  <c r="Q661" i="4"/>
  <c r="S661" i="4" s="1"/>
  <c r="Q660" i="4"/>
  <c r="S660" i="4" s="1"/>
  <c r="Q659" i="4"/>
  <c r="S659" i="4" s="1"/>
  <c r="Q658" i="4"/>
  <c r="S658" i="4" s="1"/>
  <c r="Q657" i="4"/>
  <c r="S657" i="4" s="1"/>
  <c r="Q656" i="4"/>
  <c r="S656" i="4" s="1"/>
  <c r="Q655" i="4"/>
  <c r="S655" i="4" s="1"/>
  <c r="Q654" i="4"/>
  <c r="S654" i="4" s="1"/>
  <c r="Q653" i="4"/>
  <c r="S653" i="4" s="1"/>
  <c r="Q652" i="4"/>
  <c r="S652" i="4" s="1"/>
  <c r="Q651" i="4"/>
  <c r="S651" i="4" s="1"/>
  <c r="Q650" i="4"/>
  <c r="S650" i="4" s="1"/>
  <c r="Q649" i="4"/>
  <c r="S649" i="4" s="1"/>
  <c r="Q648" i="4"/>
  <c r="S648" i="4" s="1"/>
  <c r="Q647" i="4"/>
  <c r="S647" i="4" s="1"/>
  <c r="Q646" i="4"/>
  <c r="S646" i="4" s="1"/>
  <c r="Q645" i="4"/>
  <c r="S645" i="4" s="1"/>
  <c r="Q644" i="4"/>
  <c r="S644" i="4" s="1"/>
  <c r="Q643" i="4"/>
  <c r="S643" i="4" s="1"/>
  <c r="Q642" i="4"/>
  <c r="S642" i="4" s="1"/>
  <c r="Q641" i="4"/>
  <c r="S641" i="4" s="1"/>
  <c r="Q640" i="4"/>
  <c r="S640" i="4" s="1"/>
  <c r="Q639" i="4"/>
  <c r="S639" i="4" s="1"/>
  <c r="Q638" i="4"/>
  <c r="S638" i="4" s="1"/>
  <c r="Q637" i="4"/>
  <c r="S637" i="4" s="1"/>
  <c r="Q636" i="4"/>
  <c r="S636" i="4" s="1"/>
  <c r="Q635" i="4"/>
  <c r="S635" i="4" s="1"/>
  <c r="Q634" i="4"/>
  <c r="S634" i="4" s="1"/>
  <c r="Q633" i="4"/>
  <c r="S633" i="4" s="1"/>
  <c r="Q632" i="4"/>
  <c r="S632" i="4" s="1"/>
  <c r="Q631" i="4"/>
  <c r="S631" i="4" s="1"/>
  <c r="Q630" i="4"/>
  <c r="S630" i="4" s="1"/>
  <c r="Q629" i="4"/>
  <c r="S629" i="4" s="1"/>
  <c r="Q628" i="4"/>
  <c r="S628" i="4" s="1"/>
  <c r="Q627" i="4"/>
  <c r="S627" i="4" s="1"/>
  <c r="Q626" i="4"/>
  <c r="S626" i="4" s="1"/>
  <c r="Q625" i="4"/>
  <c r="S625" i="4" s="1"/>
  <c r="Q624" i="4"/>
  <c r="S624" i="4" s="1"/>
  <c r="Q623" i="4"/>
  <c r="S623" i="4" s="1"/>
  <c r="Q622" i="4"/>
  <c r="S622" i="4" s="1"/>
  <c r="Q621" i="4"/>
  <c r="S621" i="4" s="1"/>
  <c r="Q620" i="4"/>
  <c r="S620" i="4" s="1"/>
  <c r="Q619" i="4"/>
  <c r="S619" i="4" s="1"/>
  <c r="Q618" i="4"/>
  <c r="S618" i="4" s="1"/>
  <c r="Q617" i="4"/>
  <c r="S617" i="4" s="1"/>
  <c r="Q616" i="4"/>
  <c r="S616" i="4" s="1"/>
  <c r="Q615" i="4"/>
  <c r="S615" i="4" s="1"/>
  <c r="Q614" i="4"/>
  <c r="S614" i="4" s="1"/>
  <c r="Q613" i="4"/>
  <c r="S613" i="4" s="1"/>
  <c r="Q612" i="4"/>
  <c r="S612" i="4" s="1"/>
  <c r="Q611" i="4"/>
  <c r="S611" i="4" s="1"/>
  <c r="Q610" i="4"/>
  <c r="S610" i="4" s="1"/>
  <c r="Q609" i="4"/>
  <c r="S609" i="4" s="1"/>
  <c r="Q608" i="4"/>
  <c r="S608" i="4" s="1"/>
  <c r="Q607" i="4"/>
  <c r="S607" i="4" s="1"/>
  <c r="Q606" i="4"/>
  <c r="S606" i="4" s="1"/>
  <c r="Q605" i="4"/>
  <c r="S605" i="4" s="1"/>
  <c r="Q604" i="4"/>
  <c r="S604" i="4" s="1"/>
  <c r="Q603" i="4"/>
  <c r="S603" i="4" s="1"/>
  <c r="Q602" i="4"/>
  <c r="S602" i="4" s="1"/>
  <c r="Q601" i="4"/>
  <c r="S601" i="4" s="1"/>
  <c r="Q600" i="4"/>
  <c r="S600" i="4" s="1"/>
  <c r="Q599" i="4"/>
  <c r="S599" i="4" s="1"/>
  <c r="Q598" i="4"/>
  <c r="S598" i="4" s="1"/>
  <c r="Q597" i="4"/>
  <c r="S597" i="4" s="1"/>
  <c r="Q596" i="4"/>
  <c r="S596" i="4" s="1"/>
  <c r="Q595" i="4"/>
  <c r="S595" i="4" s="1"/>
  <c r="Q594" i="4"/>
  <c r="S594" i="4" s="1"/>
  <c r="Q593" i="4"/>
  <c r="S593" i="4" s="1"/>
  <c r="Q592" i="4"/>
  <c r="S592" i="4" s="1"/>
  <c r="Q591" i="4"/>
  <c r="S591" i="4" s="1"/>
  <c r="Q590" i="4"/>
  <c r="S590" i="4" s="1"/>
  <c r="Q589" i="4"/>
  <c r="S589" i="4" s="1"/>
  <c r="Q588" i="4"/>
  <c r="S588" i="4" s="1"/>
  <c r="Q587" i="4"/>
  <c r="S587" i="4" s="1"/>
  <c r="Q586" i="4"/>
  <c r="S586" i="4" s="1"/>
  <c r="Q585" i="4"/>
  <c r="S585" i="4" s="1"/>
  <c r="Q584" i="4"/>
  <c r="S584" i="4" s="1"/>
  <c r="Q583" i="4"/>
  <c r="S583" i="4" s="1"/>
  <c r="Q582" i="4"/>
  <c r="S582" i="4" s="1"/>
  <c r="Q581" i="4"/>
  <c r="S581" i="4" s="1"/>
  <c r="Q580" i="4"/>
  <c r="S580" i="4" s="1"/>
  <c r="Q579" i="4"/>
  <c r="S579" i="4" s="1"/>
  <c r="Q578" i="4"/>
  <c r="S578" i="4" s="1"/>
  <c r="Q577" i="4"/>
  <c r="S577" i="4" s="1"/>
  <c r="Q576" i="4"/>
  <c r="S576" i="4" s="1"/>
  <c r="Q575" i="4"/>
  <c r="S575" i="4" s="1"/>
  <c r="Q574" i="4"/>
  <c r="S574" i="4" s="1"/>
  <c r="Q573" i="4"/>
  <c r="S573" i="4" s="1"/>
  <c r="Q572" i="4"/>
  <c r="S572" i="4" s="1"/>
  <c r="Q571" i="4"/>
  <c r="S571" i="4" s="1"/>
  <c r="Q570" i="4"/>
  <c r="S570" i="4" s="1"/>
  <c r="Q569" i="4"/>
  <c r="S569" i="4" s="1"/>
  <c r="Q568" i="4"/>
  <c r="S568" i="4" s="1"/>
  <c r="Q567" i="4"/>
  <c r="S567" i="4" s="1"/>
  <c r="Q566" i="4"/>
  <c r="S566" i="4" s="1"/>
  <c r="Q565" i="4"/>
  <c r="S565" i="4" s="1"/>
  <c r="Q564" i="4"/>
  <c r="S564" i="4" s="1"/>
  <c r="Q563" i="4"/>
  <c r="S563" i="4" s="1"/>
  <c r="Q562" i="4"/>
  <c r="S562" i="4" s="1"/>
  <c r="Q561" i="4"/>
  <c r="S561" i="4" s="1"/>
  <c r="Q560" i="4"/>
  <c r="S560" i="4" s="1"/>
  <c r="Q559" i="4"/>
  <c r="S559" i="4" s="1"/>
  <c r="Q558" i="4"/>
  <c r="S558" i="4" s="1"/>
  <c r="Q557" i="4"/>
  <c r="S557" i="4" s="1"/>
  <c r="Q556" i="4"/>
  <c r="S556" i="4" s="1"/>
  <c r="Q555" i="4"/>
  <c r="S555" i="4" s="1"/>
  <c r="Q554" i="4"/>
  <c r="S554" i="4" s="1"/>
  <c r="Q553" i="4"/>
  <c r="S553" i="4" s="1"/>
  <c r="Q552" i="4"/>
  <c r="S552" i="4" s="1"/>
  <c r="Q551" i="4"/>
  <c r="S551" i="4" s="1"/>
  <c r="Q550" i="4"/>
  <c r="S550" i="4" s="1"/>
  <c r="Q549" i="4"/>
  <c r="S549" i="4" s="1"/>
  <c r="Q548" i="4"/>
  <c r="S548" i="4" s="1"/>
  <c r="Q547" i="4"/>
  <c r="S547" i="4" s="1"/>
  <c r="Q546" i="4"/>
  <c r="S546" i="4" s="1"/>
  <c r="Q545" i="4"/>
  <c r="S545" i="4" s="1"/>
  <c r="Q544" i="4"/>
  <c r="S544" i="4" s="1"/>
  <c r="Q543" i="4"/>
  <c r="S543" i="4" s="1"/>
  <c r="Q542" i="4"/>
  <c r="S542" i="4" s="1"/>
  <c r="Q541" i="4"/>
  <c r="S541" i="4" s="1"/>
  <c r="Q540" i="4"/>
  <c r="S540" i="4" s="1"/>
  <c r="Q539" i="4"/>
  <c r="S539" i="4" s="1"/>
  <c r="Q538" i="4"/>
  <c r="S538" i="4" s="1"/>
  <c r="Q537" i="4"/>
  <c r="S537" i="4" s="1"/>
  <c r="Q536" i="4"/>
  <c r="S536" i="4" s="1"/>
  <c r="Q535" i="4"/>
  <c r="S535" i="4" s="1"/>
  <c r="Q534" i="4"/>
  <c r="S534" i="4" s="1"/>
  <c r="Q533" i="4"/>
  <c r="S533" i="4" s="1"/>
  <c r="Q532" i="4"/>
  <c r="S532" i="4" s="1"/>
  <c r="Q531" i="4"/>
  <c r="S531" i="4" s="1"/>
  <c r="Q530" i="4"/>
  <c r="S530" i="4" s="1"/>
  <c r="Q529" i="4"/>
  <c r="S529" i="4" s="1"/>
  <c r="Q528" i="4"/>
  <c r="S528" i="4" s="1"/>
  <c r="Q527" i="4"/>
  <c r="S527" i="4" s="1"/>
  <c r="Q526" i="4"/>
  <c r="S526" i="4" s="1"/>
  <c r="Q525" i="4"/>
  <c r="S525" i="4" s="1"/>
  <c r="Q524" i="4"/>
  <c r="S524" i="4" s="1"/>
  <c r="Q523" i="4"/>
  <c r="S523" i="4" s="1"/>
  <c r="Q522" i="4"/>
  <c r="S522" i="4" s="1"/>
  <c r="Q521" i="4"/>
  <c r="S521" i="4" s="1"/>
  <c r="Q520" i="4"/>
  <c r="S520" i="4" s="1"/>
  <c r="Q519" i="4"/>
  <c r="S519" i="4" s="1"/>
  <c r="Q518" i="4"/>
  <c r="S518" i="4" s="1"/>
  <c r="Q517" i="4"/>
  <c r="S517" i="4" s="1"/>
  <c r="Q516" i="4"/>
  <c r="S516" i="4" s="1"/>
  <c r="Q515" i="4"/>
  <c r="S515" i="4" s="1"/>
  <c r="Q514" i="4"/>
  <c r="S514" i="4" s="1"/>
  <c r="Q513" i="4"/>
  <c r="S513" i="4" s="1"/>
  <c r="Q512" i="4"/>
  <c r="S512" i="4" s="1"/>
  <c r="Q511" i="4"/>
  <c r="S511" i="4" s="1"/>
  <c r="Q510" i="4"/>
  <c r="S510" i="4" s="1"/>
  <c r="Q509" i="4"/>
  <c r="S509" i="4" s="1"/>
  <c r="Q508" i="4"/>
  <c r="S508" i="4" s="1"/>
  <c r="Q507" i="4"/>
  <c r="S507" i="4" s="1"/>
  <c r="Q506" i="4"/>
  <c r="S506" i="4" s="1"/>
  <c r="Q505" i="4"/>
  <c r="S505" i="4" s="1"/>
  <c r="Q504" i="4"/>
  <c r="S504" i="4" s="1"/>
  <c r="Q503" i="4"/>
  <c r="S503" i="4" s="1"/>
  <c r="Q502" i="4"/>
  <c r="S502" i="4" s="1"/>
  <c r="Q501" i="4"/>
  <c r="S501" i="4" s="1"/>
  <c r="Q500" i="4"/>
  <c r="S500" i="4" s="1"/>
  <c r="Q499" i="4"/>
  <c r="S499" i="4" s="1"/>
  <c r="Q498" i="4"/>
  <c r="S498" i="4" s="1"/>
  <c r="Q497" i="4"/>
  <c r="S497" i="4" s="1"/>
  <c r="Q496" i="4"/>
  <c r="S496" i="4" s="1"/>
  <c r="Q495" i="4"/>
  <c r="S495" i="4" s="1"/>
  <c r="Q494" i="4"/>
  <c r="S494" i="4" s="1"/>
  <c r="Q493" i="4"/>
  <c r="S493" i="4" s="1"/>
  <c r="Q492" i="4"/>
  <c r="S492" i="4" s="1"/>
  <c r="Q491" i="4"/>
  <c r="S491" i="4" s="1"/>
  <c r="Q490" i="4"/>
  <c r="S490" i="4" s="1"/>
  <c r="Q489" i="4"/>
  <c r="S489" i="4" s="1"/>
  <c r="Q488" i="4"/>
  <c r="S488" i="4" s="1"/>
  <c r="Q487" i="4"/>
  <c r="S487" i="4" s="1"/>
  <c r="Q486" i="4"/>
  <c r="S486" i="4" s="1"/>
  <c r="Q485" i="4"/>
  <c r="S485" i="4" s="1"/>
  <c r="Q484" i="4"/>
  <c r="S484" i="4" s="1"/>
  <c r="Q483" i="4"/>
  <c r="S483" i="4" s="1"/>
  <c r="Q482" i="4"/>
  <c r="S482" i="4" s="1"/>
  <c r="Q481" i="4"/>
  <c r="S481" i="4" s="1"/>
  <c r="Q480" i="4"/>
  <c r="S480" i="4" s="1"/>
  <c r="Q479" i="4"/>
  <c r="S479" i="4" s="1"/>
  <c r="Q478" i="4"/>
  <c r="S478" i="4" s="1"/>
  <c r="Q477" i="4"/>
  <c r="S477" i="4" s="1"/>
  <c r="Q476" i="4"/>
  <c r="S476" i="4" s="1"/>
  <c r="Q475" i="4"/>
  <c r="S475" i="4" s="1"/>
  <c r="Q474" i="4"/>
  <c r="S474" i="4" s="1"/>
  <c r="Q473" i="4"/>
  <c r="S473" i="4" s="1"/>
  <c r="Q472" i="4"/>
  <c r="S472" i="4" s="1"/>
  <c r="Q471" i="4"/>
  <c r="S471" i="4" s="1"/>
  <c r="Q470" i="4"/>
  <c r="S470" i="4" s="1"/>
  <c r="Q469" i="4"/>
  <c r="S469" i="4" s="1"/>
  <c r="Q468" i="4"/>
  <c r="S468" i="4" s="1"/>
  <c r="Q467" i="4"/>
  <c r="S467" i="4" s="1"/>
  <c r="Q466" i="4"/>
  <c r="S466" i="4" s="1"/>
  <c r="Q465" i="4"/>
  <c r="S465" i="4" s="1"/>
  <c r="Q464" i="4"/>
  <c r="S464" i="4" s="1"/>
  <c r="Q463" i="4"/>
  <c r="S463" i="4" s="1"/>
  <c r="Q462" i="4"/>
  <c r="S462" i="4" s="1"/>
  <c r="Q461" i="4"/>
  <c r="S461" i="4" s="1"/>
  <c r="Q460" i="4"/>
  <c r="S460" i="4" s="1"/>
  <c r="Q459" i="4"/>
  <c r="S459" i="4" s="1"/>
  <c r="Q458" i="4"/>
  <c r="S458" i="4" s="1"/>
  <c r="Q457" i="4"/>
  <c r="S457" i="4" s="1"/>
  <c r="Q456" i="4"/>
  <c r="S456" i="4" s="1"/>
  <c r="Q455" i="4"/>
  <c r="S455" i="4" s="1"/>
  <c r="Q454" i="4"/>
  <c r="S454" i="4" s="1"/>
  <c r="Q453" i="4"/>
  <c r="S453" i="4" s="1"/>
  <c r="Q452" i="4"/>
  <c r="S452" i="4" s="1"/>
  <c r="Q451" i="4"/>
  <c r="S451" i="4" s="1"/>
  <c r="Q450" i="4"/>
  <c r="S450" i="4" s="1"/>
  <c r="Q449" i="4"/>
  <c r="S449" i="4" s="1"/>
  <c r="Q448" i="4"/>
  <c r="S448" i="4" s="1"/>
  <c r="Q447" i="4"/>
  <c r="S447" i="4" s="1"/>
  <c r="Q446" i="4"/>
  <c r="S446" i="4" s="1"/>
  <c r="Q445" i="4"/>
  <c r="S445" i="4" s="1"/>
  <c r="Q444" i="4"/>
  <c r="S444" i="4" s="1"/>
  <c r="Q443" i="4"/>
  <c r="S443" i="4" s="1"/>
  <c r="Q442" i="4"/>
  <c r="S442" i="4" s="1"/>
  <c r="Q441" i="4"/>
  <c r="S441" i="4" s="1"/>
  <c r="Q440" i="4"/>
  <c r="S440" i="4" s="1"/>
  <c r="Q439" i="4"/>
  <c r="S439" i="4" s="1"/>
  <c r="Q438" i="4"/>
  <c r="S438" i="4" s="1"/>
  <c r="Q437" i="4"/>
  <c r="S437" i="4" s="1"/>
  <c r="Q436" i="4"/>
  <c r="S436" i="4" s="1"/>
  <c r="Q435" i="4"/>
  <c r="S435" i="4" s="1"/>
  <c r="Q434" i="4"/>
  <c r="S434" i="4" s="1"/>
  <c r="Q433" i="4"/>
  <c r="S433" i="4" s="1"/>
  <c r="Q432" i="4"/>
  <c r="S432" i="4" s="1"/>
  <c r="Q431" i="4"/>
  <c r="S431" i="4" s="1"/>
  <c r="Q430" i="4"/>
  <c r="S430" i="4" s="1"/>
  <c r="Q429" i="4"/>
  <c r="S429" i="4" s="1"/>
  <c r="Q428" i="4"/>
  <c r="S428" i="4" s="1"/>
  <c r="Q427" i="4"/>
  <c r="S427" i="4" s="1"/>
  <c r="Q426" i="4"/>
  <c r="S426" i="4" s="1"/>
  <c r="Q425" i="4"/>
  <c r="S425" i="4" s="1"/>
  <c r="Q424" i="4"/>
  <c r="S424" i="4" s="1"/>
  <c r="Q423" i="4"/>
  <c r="S423" i="4" s="1"/>
  <c r="Q422" i="4"/>
  <c r="S422" i="4" s="1"/>
  <c r="Q421" i="4"/>
  <c r="S421" i="4" s="1"/>
  <c r="Q420" i="4"/>
  <c r="S420" i="4" s="1"/>
  <c r="Q419" i="4"/>
  <c r="S419" i="4" s="1"/>
  <c r="Q418" i="4"/>
  <c r="S418" i="4" s="1"/>
  <c r="Q417" i="4"/>
  <c r="S417" i="4" s="1"/>
  <c r="Q416" i="4"/>
  <c r="S416" i="4" s="1"/>
  <c r="Q415" i="4"/>
  <c r="S415" i="4" s="1"/>
  <c r="Q414" i="4"/>
  <c r="S414" i="4" s="1"/>
  <c r="Q413" i="4"/>
  <c r="S413" i="4" s="1"/>
  <c r="Q412" i="4"/>
  <c r="S412" i="4" s="1"/>
  <c r="Q411" i="4"/>
  <c r="S411" i="4" s="1"/>
  <c r="Q410" i="4"/>
  <c r="S410" i="4" s="1"/>
  <c r="Q409" i="4"/>
  <c r="S409" i="4" s="1"/>
  <c r="Q408" i="4"/>
  <c r="S408" i="4" s="1"/>
  <c r="Q407" i="4"/>
  <c r="S407" i="4" s="1"/>
  <c r="Q406" i="4"/>
  <c r="S406" i="4" s="1"/>
  <c r="Q405" i="4"/>
  <c r="S405" i="4" s="1"/>
  <c r="Q404" i="4"/>
  <c r="S404" i="4" s="1"/>
  <c r="Q403" i="4"/>
  <c r="S403" i="4" s="1"/>
  <c r="Q402" i="4"/>
  <c r="S402" i="4" s="1"/>
  <c r="Q401" i="4"/>
  <c r="S401" i="4" s="1"/>
  <c r="Q400" i="4"/>
  <c r="S400" i="4" s="1"/>
  <c r="Q399" i="4"/>
  <c r="S399" i="4" s="1"/>
  <c r="Q398" i="4"/>
  <c r="S398" i="4" s="1"/>
  <c r="Q397" i="4"/>
  <c r="S397" i="4" s="1"/>
  <c r="Q396" i="4"/>
  <c r="S396" i="4" s="1"/>
  <c r="Q395" i="4"/>
  <c r="S395" i="4" s="1"/>
  <c r="Q394" i="4"/>
  <c r="S394" i="4" s="1"/>
  <c r="Q393" i="4"/>
  <c r="S393" i="4" s="1"/>
  <c r="Q392" i="4"/>
  <c r="S392" i="4" s="1"/>
  <c r="Q391" i="4"/>
  <c r="S391" i="4" s="1"/>
  <c r="Q390" i="4"/>
  <c r="S390" i="4" s="1"/>
  <c r="Q389" i="4"/>
  <c r="S389" i="4" s="1"/>
  <c r="Q388" i="4"/>
  <c r="S388" i="4" s="1"/>
  <c r="Q387" i="4"/>
  <c r="S387" i="4" s="1"/>
  <c r="Q386" i="4"/>
  <c r="S386" i="4" s="1"/>
  <c r="Q385" i="4"/>
  <c r="S385" i="4" s="1"/>
  <c r="Q384" i="4"/>
  <c r="S384" i="4" s="1"/>
  <c r="Q383" i="4"/>
  <c r="S383" i="4" s="1"/>
  <c r="Q382" i="4"/>
  <c r="S382" i="4" s="1"/>
  <c r="Q381" i="4"/>
  <c r="S381" i="4" s="1"/>
  <c r="Q380" i="4"/>
  <c r="S380" i="4" s="1"/>
  <c r="Q379" i="4"/>
  <c r="S379" i="4" s="1"/>
  <c r="Q378" i="4"/>
  <c r="S378" i="4" s="1"/>
  <c r="Q377" i="4"/>
  <c r="S377" i="4" s="1"/>
  <c r="Q376" i="4"/>
  <c r="S376" i="4" s="1"/>
  <c r="Q375" i="4"/>
  <c r="S375" i="4" s="1"/>
  <c r="Q374" i="4"/>
  <c r="S374" i="4" s="1"/>
  <c r="Q373" i="4"/>
  <c r="S373" i="4" s="1"/>
  <c r="Q372" i="4"/>
  <c r="S372" i="4" s="1"/>
  <c r="Q371" i="4"/>
  <c r="S371" i="4" s="1"/>
  <c r="Q370" i="4"/>
  <c r="S370" i="4" s="1"/>
  <c r="Q369" i="4"/>
  <c r="S369" i="4" s="1"/>
  <c r="Q368" i="4"/>
  <c r="S368" i="4" s="1"/>
  <c r="Q367" i="4"/>
  <c r="S367" i="4" s="1"/>
  <c r="Q366" i="4"/>
  <c r="S366" i="4" s="1"/>
  <c r="Q365" i="4"/>
  <c r="S365" i="4" s="1"/>
  <c r="Q364" i="4"/>
  <c r="S364" i="4" s="1"/>
  <c r="Q363" i="4"/>
  <c r="S363" i="4" s="1"/>
  <c r="Q362" i="4"/>
  <c r="S362" i="4" s="1"/>
  <c r="Q361" i="4"/>
  <c r="S361" i="4" s="1"/>
  <c r="Q360" i="4"/>
  <c r="S360" i="4" s="1"/>
  <c r="Q359" i="4"/>
  <c r="S359" i="4" s="1"/>
  <c r="Q358" i="4"/>
  <c r="S358" i="4" s="1"/>
  <c r="Q357" i="4"/>
  <c r="S357" i="4" s="1"/>
  <c r="Q356" i="4"/>
  <c r="S356" i="4" s="1"/>
  <c r="Q355" i="4"/>
  <c r="S355" i="4" s="1"/>
  <c r="Q354" i="4"/>
  <c r="S354" i="4" s="1"/>
  <c r="Q353" i="4"/>
  <c r="S353" i="4" s="1"/>
  <c r="Q352" i="4"/>
  <c r="S352" i="4" s="1"/>
  <c r="Q351" i="4"/>
  <c r="S351" i="4" s="1"/>
  <c r="Q350" i="4"/>
  <c r="S350" i="4" s="1"/>
  <c r="Q349" i="4"/>
  <c r="S349" i="4" s="1"/>
  <c r="Q348" i="4"/>
  <c r="S348" i="4" s="1"/>
  <c r="Q347" i="4"/>
  <c r="S347" i="4" s="1"/>
  <c r="Q346" i="4"/>
  <c r="S346" i="4" s="1"/>
  <c r="Q345" i="4"/>
  <c r="S345" i="4" s="1"/>
  <c r="Q344" i="4"/>
  <c r="S344" i="4" s="1"/>
  <c r="Q343" i="4"/>
  <c r="S343" i="4" s="1"/>
  <c r="Q342" i="4"/>
  <c r="S342" i="4" s="1"/>
  <c r="Q341" i="4"/>
  <c r="S341" i="4" s="1"/>
  <c r="Q340" i="4"/>
  <c r="S340" i="4" s="1"/>
  <c r="Q339" i="4"/>
  <c r="S339" i="4" s="1"/>
  <c r="Q338" i="4"/>
  <c r="S338" i="4" s="1"/>
  <c r="Q337" i="4"/>
  <c r="S337" i="4" s="1"/>
  <c r="Q336" i="4"/>
  <c r="S336" i="4" s="1"/>
  <c r="Q335" i="4"/>
  <c r="S335" i="4" s="1"/>
  <c r="Q334" i="4"/>
  <c r="S334" i="4" s="1"/>
  <c r="Q333" i="4"/>
  <c r="S333" i="4" s="1"/>
  <c r="Q332" i="4"/>
  <c r="S332" i="4" s="1"/>
  <c r="Q331" i="4"/>
  <c r="S331" i="4" s="1"/>
  <c r="Q330" i="4"/>
  <c r="S330" i="4" s="1"/>
  <c r="Q329" i="4"/>
  <c r="S329" i="4" s="1"/>
  <c r="Q328" i="4"/>
  <c r="S328" i="4" s="1"/>
  <c r="Q327" i="4"/>
  <c r="S327" i="4" s="1"/>
  <c r="Q326" i="4"/>
  <c r="S326" i="4" s="1"/>
  <c r="Q325" i="4"/>
  <c r="S325" i="4" s="1"/>
  <c r="Q324" i="4"/>
  <c r="S324" i="4" s="1"/>
  <c r="Q323" i="4"/>
  <c r="S323" i="4" s="1"/>
  <c r="Q322" i="4"/>
  <c r="S322" i="4" s="1"/>
  <c r="Q321" i="4"/>
  <c r="S321" i="4" s="1"/>
  <c r="Q320" i="4"/>
  <c r="S320" i="4" s="1"/>
  <c r="Q319" i="4"/>
  <c r="S319" i="4" s="1"/>
  <c r="Q318" i="4"/>
  <c r="S318" i="4" s="1"/>
  <c r="Q317" i="4"/>
  <c r="S317" i="4" s="1"/>
  <c r="Q316" i="4"/>
  <c r="S316" i="4" s="1"/>
  <c r="Q315" i="4"/>
  <c r="S315" i="4" s="1"/>
  <c r="Q314" i="4"/>
  <c r="S314" i="4" s="1"/>
  <c r="Q313" i="4"/>
  <c r="S313" i="4" s="1"/>
  <c r="Q312" i="4"/>
  <c r="S312" i="4" s="1"/>
  <c r="Q311" i="4"/>
  <c r="S311" i="4" s="1"/>
  <c r="Q310" i="4"/>
  <c r="S310" i="4" s="1"/>
  <c r="Q309" i="4"/>
  <c r="S309" i="4" s="1"/>
  <c r="Q308" i="4"/>
  <c r="S308" i="4" s="1"/>
  <c r="Q307" i="4"/>
  <c r="S307" i="4" s="1"/>
  <c r="Q306" i="4"/>
  <c r="S306" i="4" s="1"/>
  <c r="Q305" i="4"/>
  <c r="S305" i="4" s="1"/>
  <c r="Q304" i="4"/>
  <c r="S304" i="4" s="1"/>
  <c r="Q303" i="4"/>
  <c r="S303" i="4" s="1"/>
  <c r="Q302" i="4"/>
  <c r="S302" i="4" s="1"/>
  <c r="Q301" i="4"/>
  <c r="S301" i="4" s="1"/>
  <c r="Q300" i="4"/>
  <c r="S300" i="4" s="1"/>
  <c r="Q299" i="4"/>
  <c r="S299" i="4" s="1"/>
  <c r="Q298" i="4"/>
  <c r="S298" i="4" s="1"/>
  <c r="Q297" i="4"/>
  <c r="S297" i="4" s="1"/>
  <c r="Q296" i="4"/>
  <c r="S296" i="4" s="1"/>
  <c r="Q295" i="4"/>
  <c r="S295" i="4" s="1"/>
  <c r="Q294" i="4"/>
  <c r="S294" i="4" s="1"/>
  <c r="Q293" i="4"/>
  <c r="S293" i="4" s="1"/>
  <c r="Q292" i="4"/>
  <c r="S292" i="4" s="1"/>
  <c r="Q291" i="4"/>
  <c r="S291" i="4" s="1"/>
  <c r="Q290" i="4"/>
  <c r="S290" i="4" s="1"/>
  <c r="Q289" i="4"/>
  <c r="S289" i="4" s="1"/>
  <c r="Q288" i="4"/>
  <c r="S288" i="4" s="1"/>
  <c r="Q287" i="4"/>
  <c r="S287" i="4" s="1"/>
  <c r="Q286" i="4"/>
  <c r="S286" i="4" s="1"/>
  <c r="Q285" i="4"/>
  <c r="S285" i="4" s="1"/>
  <c r="Q284" i="4"/>
  <c r="S284" i="4" s="1"/>
  <c r="Q283" i="4"/>
  <c r="S283" i="4" s="1"/>
  <c r="Q282" i="4"/>
  <c r="S282" i="4" s="1"/>
  <c r="Q281" i="4"/>
  <c r="S281" i="4" s="1"/>
  <c r="Q280" i="4"/>
  <c r="S280" i="4" s="1"/>
  <c r="Q279" i="4"/>
  <c r="S279" i="4" s="1"/>
  <c r="Q278" i="4"/>
  <c r="S278" i="4" s="1"/>
  <c r="Q277" i="4"/>
  <c r="S277" i="4" s="1"/>
  <c r="Q276" i="4"/>
  <c r="S276" i="4" s="1"/>
  <c r="Q275" i="4"/>
  <c r="S275" i="4" s="1"/>
  <c r="Q274" i="4"/>
  <c r="S274" i="4" s="1"/>
  <c r="Q273" i="4"/>
  <c r="S273" i="4" s="1"/>
  <c r="Q272" i="4"/>
  <c r="S272" i="4" s="1"/>
  <c r="Q271" i="4"/>
  <c r="S271" i="4" s="1"/>
  <c r="Q270" i="4"/>
  <c r="S270" i="4" s="1"/>
  <c r="Q269" i="4"/>
  <c r="S269" i="4" s="1"/>
  <c r="Q268" i="4"/>
  <c r="S268" i="4" s="1"/>
  <c r="Q267" i="4"/>
  <c r="S267" i="4" s="1"/>
  <c r="Q266" i="4"/>
  <c r="S266" i="4" s="1"/>
  <c r="Q265" i="4"/>
  <c r="S265" i="4" s="1"/>
  <c r="Q264" i="4"/>
  <c r="S264" i="4" s="1"/>
  <c r="Q263" i="4"/>
  <c r="S263" i="4" s="1"/>
  <c r="Q262" i="4"/>
  <c r="S262" i="4" s="1"/>
  <c r="Q261" i="4"/>
  <c r="S261" i="4" s="1"/>
  <c r="Q260" i="4"/>
  <c r="S260" i="4" s="1"/>
  <c r="Q259" i="4"/>
  <c r="S259" i="4" s="1"/>
  <c r="Q258" i="4"/>
  <c r="S258" i="4" s="1"/>
  <c r="Q257" i="4"/>
  <c r="S257" i="4" s="1"/>
  <c r="Q256" i="4"/>
  <c r="S256" i="4" s="1"/>
  <c r="Q255" i="4"/>
  <c r="S255" i="4" s="1"/>
  <c r="Q254" i="4"/>
  <c r="S254" i="4" s="1"/>
  <c r="Q253" i="4"/>
  <c r="S253" i="4" s="1"/>
  <c r="Q252" i="4"/>
  <c r="S252" i="4" s="1"/>
  <c r="Q251" i="4"/>
  <c r="S251" i="4" s="1"/>
  <c r="Q250" i="4"/>
  <c r="S250" i="4" s="1"/>
  <c r="Q249" i="4"/>
  <c r="S249" i="4" s="1"/>
  <c r="Q248" i="4"/>
  <c r="S248" i="4" s="1"/>
  <c r="Q247" i="4"/>
  <c r="S247" i="4" s="1"/>
  <c r="Q246" i="4"/>
  <c r="S246" i="4" s="1"/>
  <c r="Q245" i="4"/>
  <c r="S245" i="4" s="1"/>
  <c r="Q244" i="4"/>
  <c r="S244" i="4" s="1"/>
  <c r="Q243" i="4"/>
  <c r="S243" i="4" s="1"/>
  <c r="Q242" i="4"/>
  <c r="S242" i="4" s="1"/>
  <c r="Q241" i="4"/>
  <c r="S241" i="4" s="1"/>
  <c r="Q240" i="4"/>
  <c r="S240" i="4" s="1"/>
  <c r="Q239" i="4"/>
  <c r="S239" i="4" s="1"/>
  <c r="Q238" i="4"/>
  <c r="S238" i="4" s="1"/>
  <c r="Q237" i="4"/>
  <c r="S237" i="4" s="1"/>
  <c r="Q236" i="4"/>
  <c r="S236" i="4" s="1"/>
  <c r="Q235" i="4"/>
  <c r="S235" i="4" s="1"/>
  <c r="Q234" i="4"/>
  <c r="S234" i="4" s="1"/>
  <c r="Q233" i="4"/>
  <c r="S233" i="4" s="1"/>
  <c r="Q232" i="4"/>
  <c r="S232" i="4" s="1"/>
  <c r="Q231" i="4"/>
  <c r="S231" i="4" s="1"/>
  <c r="Q230" i="4"/>
  <c r="S230" i="4" s="1"/>
  <c r="Q229" i="4"/>
  <c r="S229" i="4" s="1"/>
  <c r="Q228" i="4"/>
  <c r="S228" i="4" s="1"/>
  <c r="Q227" i="4"/>
  <c r="S227" i="4" s="1"/>
  <c r="Q226" i="4"/>
  <c r="S226" i="4" s="1"/>
  <c r="Q225" i="4"/>
  <c r="S225" i="4" s="1"/>
  <c r="Q224" i="4"/>
  <c r="S224" i="4" s="1"/>
  <c r="Q223" i="4"/>
  <c r="S223" i="4" s="1"/>
  <c r="Q222" i="4"/>
  <c r="S222" i="4" s="1"/>
  <c r="Q221" i="4"/>
  <c r="S221" i="4" s="1"/>
  <c r="Q220" i="4"/>
  <c r="S220" i="4" s="1"/>
  <c r="Q219" i="4"/>
  <c r="S219" i="4" s="1"/>
  <c r="Q218" i="4"/>
  <c r="S218" i="4" s="1"/>
  <c r="Q217" i="4"/>
  <c r="S217" i="4" s="1"/>
  <c r="Q216" i="4"/>
  <c r="S216" i="4" s="1"/>
  <c r="Q215" i="4"/>
  <c r="S215" i="4" s="1"/>
  <c r="Q214" i="4"/>
  <c r="S214" i="4" s="1"/>
  <c r="Q213" i="4"/>
  <c r="S213" i="4" s="1"/>
  <c r="Q212" i="4"/>
  <c r="S212" i="4" s="1"/>
  <c r="Q211" i="4"/>
  <c r="S211" i="4" s="1"/>
  <c r="Q210" i="4"/>
  <c r="S210" i="4" s="1"/>
  <c r="Q209" i="4"/>
  <c r="S209" i="4" s="1"/>
  <c r="Q208" i="4"/>
  <c r="S208" i="4" s="1"/>
  <c r="Q207" i="4"/>
  <c r="S207" i="4" s="1"/>
  <c r="Q206" i="4"/>
  <c r="S206" i="4" s="1"/>
  <c r="Q205" i="4"/>
  <c r="S205" i="4" s="1"/>
  <c r="Q204" i="4"/>
  <c r="S204" i="4" s="1"/>
  <c r="Q203" i="4"/>
  <c r="S203" i="4" s="1"/>
  <c r="Q202" i="4"/>
  <c r="S202" i="4" s="1"/>
  <c r="Q201" i="4"/>
  <c r="S201" i="4" s="1"/>
  <c r="Q200" i="4"/>
  <c r="S200" i="4" s="1"/>
  <c r="Q199" i="4"/>
  <c r="S199" i="4" s="1"/>
  <c r="Q198" i="4"/>
  <c r="S198" i="4" s="1"/>
  <c r="Q197" i="4"/>
  <c r="S197" i="4" s="1"/>
  <c r="Q196" i="4"/>
  <c r="S196" i="4" s="1"/>
  <c r="Q195" i="4"/>
  <c r="S195" i="4" s="1"/>
  <c r="Q194" i="4"/>
  <c r="S194" i="4" s="1"/>
  <c r="Q193" i="4"/>
  <c r="S193" i="4" s="1"/>
  <c r="Q192" i="4"/>
  <c r="S192" i="4" s="1"/>
  <c r="Q191" i="4"/>
  <c r="S191" i="4" s="1"/>
  <c r="Q190" i="4"/>
  <c r="S190" i="4" s="1"/>
  <c r="Q189" i="4"/>
  <c r="S189" i="4" s="1"/>
  <c r="Q188" i="4"/>
  <c r="S188" i="4" s="1"/>
  <c r="Q187" i="4"/>
  <c r="S187" i="4" s="1"/>
  <c r="Q186" i="4"/>
  <c r="S186" i="4" s="1"/>
  <c r="Q185" i="4"/>
  <c r="S185" i="4" s="1"/>
  <c r="Q184" i="4"/>
  <c r="S184" i="4" s="1"/>
  <c r="Q183" i="4"/>
  <c r="S183" i="4" s="1"/>
  <c r="Q182" i="4"/>
  <c r="S182" i="4" s="1"/>
  <c r="Q181" i="4"/>
  <c r="S181" i="4" s="1"/>
  <c r="Q180" i="4"/>
  <c r="S180" i="4" s="1"/>
  <c r="Q179" i="4"/>
  <c r="S179" i="4" s="1"/>
  <c r="Q178" i="4"/>
  <c r="S178" i="4" s="1"/>
  <c r="Q177" i="4"/>
  <c r="S177" i="4" s="1"/>
  <c r="Q176" i="4"/>
  <c r="S176" i="4" s="1"/>
  <c r="Q175" i="4"/>
  <c r="S175" i="4" s="1"/>
  <c r="Q174" i="4"/>
  <c r="S174" i="4" s="1"/>
  <c r="Q173" i="4"/>
  <c r="S173" i="4" s="1"/>
  <c r="Q172" i="4"/>
  <c r="S172" i="4" s="1"/>
  <c r="Q171" i="4"/>
  <c r="S171" i="4" s="1"/>
  <c r="Q170" i="4"/>
  <c r="S170" i="4" s="1"/>
  <c r="Q169" i="4"/>
  <c r="S169" i="4" s="1"/>
  <c r="Q168" i="4"/>
  <c r="S168" i="4" s="1"/>
  <c r="Q167" i="4"/>
  <c r="S167" i="4" s="1"/>
  <c r="Q166" i="4"/>
  <c r="S166" i="4" s="1"/>
  <c r="Q165" i="4"/>
  <c r="S165" i="4" s="1"/>
  <c r="Q164" i="4"/>
  <c r="S164" i="4" s="1"/>
  <c r="Q163" i="4"/>
  <c r="S163" i="4" s="1"/>
  <c r="Q162" i="4"/>
  <c r="S162" i="4" s="1"/>
  <c r="Q161" i="4"/>
  <c r="S161" i="4" s="1"/>
  <c r="Q160" i="4"/>
  <c r="S160" i="4" s="1"/>
  <c r="Q159" i="4"/>
  <c r="S159" i="4" s="1"/>
  <c r="Q158" i="4"/>
  <c r="S158" i="4" s="1"/>
  <c r="Q157" i="4"/>
  <c r="S157" i="4" s="1"/>
  <c r="Q156" i="4"/>
  <c r="S156" i="4" s="1"/>
  <c r="Q155" i="4"/>
  <c r="S155" i="4" s="1"/>
  <c r="Q154" i="4"/>
  <c r="S154" i="4" s="1"/>
  <c r="Q153" i="4"/>
  <c r="S153" i="4" s="1"/>
  <c r="Q152" i="4"/>
  <c r="S152" i="4" s="1"/>
  <c r="Q151" i="4"/>
  <c r="S151" i="4" s="1"/>
  <c r="Q150" i="4"/>
  <c r="S150" i="4" s="1"/>
  <c r="Q149" i="4"/>
  <c r="S149" i="4" s="1"/>
  <c r="Q148" i="4"/>
  <c r="S148" i="4" s="1"/>
  <c r="Q147" i="4"/>
  <c r="S147" i="4" s="1"/>
  <c r="Q146" i="4"/>
  <c r="S146" i="4" s="1"/>
  <c r="Q145" i="4"/>
  <c r="S145" i="4" s="1"/>
  <c r="Q144" i="4"/>
  <c r="S144" i="4" s="1"/>
  <c r="Q143" i="4"/>
  <c r="S143" i="4" s="1"/>
  <c r="Q142" i="4"/>
  <c r="S142" i="4" s="1"/>
  <c r="Q141" i="4"/>
  <c r="S141" i="4" s="1"/>
  <c r="Q140" i="4"/>
  <c r="S140" i="4" s="1"/>
  <c r="Q139" i="4"/>
  <c r="S139" i="4" s="1"/>
  <c r="Q138" i="4"/>
  <c r="S138" i="4" s="1"/>
  <c r="Q137" i="4"/>
  <c r="S137" i="4" s="1"/>
  <c r="Q136" i="4"/>
  <c r="S136" i="4" s="1"/>
  <c r="Q135" i="4"/>
  <c r="S135" i="4" s="1"/>
  <c r="Q134" i="4"/>
  <c r="S134" i="4" s="1"/>
  <c r="Q133" i="4"/>
  <c r="S133" i="4" s="1"/>
  <c r="Q132" i="4"/>
  <c r="S132" i="4" s="1"/>
  <c r="Q131" i="4"/>
  <c r="S131" i="4" s="1"/>
  <c r="Q130" i="4"/>
  <c r="S130" i="4" s="1"/>
  <c r="Q129" i="4"/>
  <c r="S129" i="4" s="1"/>
  <c r="Q128" i="4"/>
  <c r="S128" i="4" s="1"/>
  <c r="Q127" i="4"/>
  <c r="S127" i="4" s="1"/>
  <c r="Q126" i="4"/>
  <c r="S126" i="4" s="1"/>
  <c r="Q125" i="4"/>
  <c r="S125" i="4" s="1"/>
  <c r="Q124" i="4"/>
  <c r="S124" i="4" s="1"/>
  <c r="Q123" i="4"/>
  <c r="S123" i="4" s="1"/>
  <c r="Q122" i="4"/>
  <c r="S122" i="4" s="1"/>
  <c r="Q121" i="4"/>
  <c r="S121" i="4" s="1"/>
  <c r="Q120" i="4"/>
  <c r="S120" i="4" s="1"/>
  <c r="Q119" i="4"/>
  <c r="S119" i="4" s="1"/>
  <c r="Q118" i="4"/>
  <c r="S118" i="4" s="1"/>
  <c r="Q117" i="4"/>
  <c r="S117" i="4" s="1"/>
  <c r="Q116" i="4"/>
  <c r="S116" i="4" s="1"/>
  <c r="Q115" i="4"/>
  <c r="S115" i="4" s="1"/>
  <c r="Q114" i="4"/>
  <c r="S114" i="4" s="1"/>
  <c r="Q113" i="4"/>
  <c r="S113" i="4" s="1"/>
  <c r="Q112" i="4"/>
  <c r="S112" i="4" s="1"/>
  <c r="Q111" i="4"/>
  <c r="S111" i="4" s="1"/>
  <c r="Q110" i="4"/>
  <c r="S110" i="4" s="1"/>
  <c r="Q109" i="4"/>
  <c r="S109" i="4" s="1"/>
  <c r="Q108" i="4"/>
  <c r="S108" i="4" s="1"/>
  <c r="Q107" i="4"/>
  <c r="S107" i="4" s="1"/>
  <c r="Q106" i="4"/>
  <c r="S106" i="4" s="1"/>
  <c r="Q105" i="4"/>
  <c r="S105" i="4" s="1"/>
  <c r="Q104" i="4"/>
  <c r="S104" i="4" s="1"/>
  <c r="Q103" i="4"/>
  <c r="S103" i="4" s="1"/>
  <c r="Q102" i="4"/>
  <c r="S102" i="4" s="1"/>
  <c r="Q101" i="4"/>
  <c r="S101" i="4" s="1"/>
  <c r="Q100" i="4"/>
  <c r="S100" i="4" s="1"/>
  <c r="Q99" i="4"/>
  <c r="S99" i="4" s="1"/>
  <c r="Q98" i="4"/>
  <c r="S98" i="4" s="1"/>
  <c r="Q97" i="4"/>
  <c r="S97" i="4" s="1"/>
  <c r="Q96" i="4"/>
  <c r="S96" i="4" s="1"/>
  <c r="Q95" i="4"/>
  <c r="S95" i="4" s="1"/>
  <c r="Q94" i="4"/>
  <c r="S94" i="4" s="1"/>
  <c r="Q93" i="4"/>
  <c r="S93" i="4" s="1"/>
  <c r="Q92" i="4"/>
  <c r="S92" i="4" s="1"/>
  <c r="Q91" i="4"/>
  <c r="S91" i="4" s="1"/>
  <c r="Q90" i="4"/>
  <c r="S90" i="4" s="1"/>
  <c r="Q89" i="4"/>
  <c r="S89" i="4" s="1"/>
  <c r="Q88" i="4"/>
  <c r="S88" i="4" s="1"/>
  <c r="Q87" i="4"/>
  <c r="S87" i="4" s="1"/>
  <c r="Q86" i="4"/>
  <c r="S86" i="4" s="1"/>
  <c r="Q85" i="4"/>
  <c r="S85" i="4" s="1"/>
  <c r="Q84" i="4"/>
  <c r="S84" i="4" s="1"/>
  <c r="Q83" i="4"/>
  <c r="S83" i="4" s="1"/>
  <c r="Q82" i="4"/>
  <c r="S82" i="4" s="1"/>
  <c r="Q81" i="4"/>
  <c r="S81" i="4" s="1"/>
  <c r="Q80" i="4"/>
  <c r="S80" i="4" s="1"/>
  <c r="Q79" i="4"/>
  <c r="S79" i="4" s="1"/>
  <c r="Q78" i="4"/>
  <c r="S78" i="4" s="1"/>
  <c r="Q77" i="4"/>
  <c r="S77" i="4" s="1"/>
  <c r="Q76" i="4"/>
  <c r="S76" i="4" s="1"/>
  <c r="Q75" i="4"/>
  <c r="S75" i="4" s="1"/>
  <c r="Q74" i="4"/>
  <c r="S74" i="4" s="1"/>
  <c r="Q73" i="4"/>
  <c r="S73" i="4" s="1"/>
  <c r="Q72" i="4"/>
  <c r="S72" i="4" s="1"/>
  <c r="Q71" i="4"/>
  <c r="S71" i="4" s="1"/>
  <c r="Q70" i="4"/>
  <c r="S70" i="4" s="1"/>
  <c r="Q69" i="4"/>
  <c r="S69" i="4" s="1"/>
  <c r="Q68" i="4"/>
  <c r="S68" i="4" s="1"/>
  <c r="Q67" i="4"/>
  <c r="S67" i="4" s="1"/>
  <c r="Q66" i="4"/>
  <c r="S66" i="4" s="1"/>
  <c r="Q65" i="4"/>
  <c r="S65" i="4" s="1"/>
  <c r="Q64" i="4"/>
  <c r="S64" i="4" s="1"/>
  <c r="Q63" i="4"/>
  <c r="S63" i="4" s="1"/>
  <c r="Q62" i="4"/>
  <c r="S62" i="4" s="1"/>
  <c r="Q61" i="4"/>
  <c r="S61" i="4" s="1"/>
  <c r="Q60" i="4"/>
  <c r="S60" i="4" s="1"/>
  <c r="Q59" i="4"/>
  <c r="S59" i="4" s="1"/>
  <c r="Q58" i="4"/>
  <c r="S58" i="4" s="1"/>
  <c r="Q57" i="4"/>
  <c r="S57" i="4" s="1"/>
  <c r="Q56" i="4"/>
  <c r="S56" i="4" s="1"/>
  <c r="Q55" i="4"/>
  <c r="S55" i="4" s="1"/>
  <c r="Q54" i="4"/>
  <c r="S54" i="4" s="1"/>
  <c r="Q53" i="4"/>
  <c r="S53" i="4" s="1"/>
  <c r="Q52" i="4"/>
  <c r="S52" i="4" s="1"/>
  <c r="Q51" i="4"/>
  <c r="S51" i="4" s="1"/>
  <c r="Q50" i="4"/>
  <c r="S50" i="4" s="1"/>
  <c r="Q49" i="4"/>
  <c r="S49" i="4" s="1"/>
  <c r="Q48" i="4"/>
  <c r="S48" i="4" s="1"/>
  <c r="Q47" i="4"/>
  <c r="S47" i="4" s="1"/>
  <c r="Q46" i="4"/>
  <c r="S46" i="4" s="1"/>
  <c r="Q45" i="4"/>
  <c r="S45" i="4" s="1"/>
  <c r="Q44" i="4"/>
  <c r="S44" i="4" s="1"/>
  <c r="Q43" i="4"/>
  <c r="S43" i="4" s="1"/>
  <c r="Q42" i="4"/>
  <c r="S42" i="4" s="1"/>
  <c r="Q41" i="4"/>
  <c r="S41" i="4" s="1"/>
  <c r="Q40" i="4"/>
  <c r="S40" i="4" s="1"/>
  <c r="Q39" i="4"/>
  <c r="S39" i="4" s="1"/>
  <c r="Q38" i="4"/>
  <c r="S38" i="4" s="1"/>
  <c r="Q37" i="4"/>
  <c r="S37" i="4" s="1"/>
  <c r="Q36" i="4"/>
  <c r="S36" i="4" s="1"/>
  <c r="Q35" i="4"/>
  <c r="S35" i="4" s="1"/>
  <c r="Q34" i="4"/>
  <c r="S34" i="4" s="1"/>
  <c r="Q33" i="4"/>
  <c r="S33" i="4" s="1"/>
  <c r="Q32" i="4"/>
  <c r="S32" i="4" s="1"/>
  <c r="Q31" i="4"/>
  <c r="S31" i="4" s="1"/>
  <c r="Q30" i="4"/>
  <c r="S30" i="4" s="1"/>
  <c r="Q29" i="4"/>
  <c r="S29" i="4" s="1"/>
  <c r="Q28" i="4"/>
  <c r="S28" i="4" s="1"/>
  <c r="Q27" i="4"/>
  <c r="S27" i="4" s="1"/>
  <c r="Q26" i="4"/>
  <c r="S26" i="4" s="1"/>
  <c r="Q25" i="4"/>
  <c r="S25" i="4" s="1"/>
  <c r="Q24" i="4"/>
  <c r="S24" i="4" s="1"/>
  <c r="Q23" i="4"/>
  <c r="S23" i="4" s="1"/>
  <c r="Q22" i="4"/>
  <c r="S22" i="4" s="1"/>
  <c r="Q21" i="4"/>
  <c r="S21" i="4" s="1"/>
  <c r="Q20" i="4"/>
  <c r="S20" i="4" s="1"/>
  <c r="Q19" i="4"/>
  <c r="S19" i="4" s="1"/>
  <c r="Q18" i="4"/>
  <c r="S18" i="4" s="1"/>
  <c r="Q17" i="4"/>
  <c r="S17" i="4" s="1"/>
  <c r="Q16" i="4"/>
  <c r="S16" i="4" s="1"/>
  <c r="Q15" i="4"/>
  <c r="S15" i="4" s="1"/>
  <c r="Q14" i="4"/>
  <c r="S14" i="4" s="1"/>
  <c r="Q13" i="4"/>
  <c r="S13" i="4" s="1"/>
  <c r="Q12" i="4"/>
  <c r="S12" i="4" s="1"/>
  <c r="Q11" i="4"/>
  <c r="S11" i="4" s="1"/>
  <c r="Q10" i="4"/>
  <c r="S10" i="4" s="1"/>
  <c r="Q9" i="4"/>
  <c r="S9" i="4" s="1"/>
  <c r="Q8" i="4"/>
  <c r="S8" i="4" s="1"/>
  <c r="Q7" i="4"/>
  <c r="S7" i="4" s="1"/>
  <c r="Q6" i="4"/>
  <c r="S6" i="4" s="1"/>
  <c r="Q5" i="4"/>
  <c r="S5" i="4" s="1"/>
  <c r="Q4" i="4"/>
  <c r="S4" i="4" s="1"/>
  <c r="Q3" i="4"/>
  <c r="S3" i="4" s="1"/>
  <c r="Q2" i="4"/>
  <c r="S2" i="4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AH105" i="2" l="1"/>
  <c r="AI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Gombos</author>
  </authors>
  <commentList>
    <comment ref="K1" authorId="0" shapeId="0" xr:uid="{B186433C-B324-4F17-AD64-9F72CF60A679}">
      <text>
        <t>Victor Gombos:
Highlighted columns are derived fields. Day_of_Week based on the WEEKDAY function in Excel; numerical values were replaced with day names.</t>
      </text>
    </comment>
    <comment ref="L1" authorId="0" shapeId="0" xr:uid="{C0480022-3EE4-48B6-94BE-0DF3E5E471D5}">
      <text>
        <t>Victor Gombos:
VLOOKUP_ID is derived as a concatenation of Id and Activity Date. This was to create a unique identifier and primary/foreign key for VLOOKUP between DailyActivity and SleepDay.</t>
      </text>
    </comment>
    <comment ref="Q1" authorId="0" shapeId="0" xr:uid="{2141420F-EAB3-43C3-9F15-B54C71310040}">
      <text>
        <t>Victor Gombos:
Total Minutes Activity(1) is sum of VeryActive, FairlyActive, LightlyActive, and Sedentary Minutes fields.</t>
      </text>
    </comment>
    <comment ref="R1" authorId="0" shapeId="0" xr:uid="{0ABFE1D3-B310-4E3E-9408-E6E4D3B2941C}">
      <text>
        <t>Victor Gombos:
TotalTimeInBed was derived from VLOOKUP to SleepDay based on VLOOKUP_ID</t>
      </text>
    </comment>
    <comment ref="U1" authorId="0" shapeId="0" xr:uid="{7D6EAB28-E04F-47AD-B5AE-455C235FF640}">
      <text>
        <t>Victor Gombos:
The amount of Calories burned was grouped into quartiles for each participant.</t>
      </text>
    </comment>
  </commentList>
</comments>
</file>

<file path=xl/sharedStrings.xml><?xml version="1.0" encoding="utf-8"?>
<sst xmlns="http://schemas.openxmlformats.org/spreadsheetml/2006/main" count="3333" uniqueCount="990">
  <si>
    <t>Overall view of Activity and Calories data (highlighted IDs are those Ss with too much missing data and will be excluded)</t>
  </si>
  <si>
    <t>Sum of Total Minutes Activity</t>
  </si>
  <si>
    <t>ActivityDate</t>
  </si>
  <si>
    <t>Sum of Calories</t>
  </si>
  <si>
    <t>Id</t>
  </si>
  <si>
    <t>Grand Total</t>
  </si>
  <si>
    <t>Activity_clean view of those Ss with/without any sleep data</t>
  </si>
  <si>
    <t xml:space="preserve">Correlation Between Total Minutes Activity &amp; Calories </t>
  </si>
  <si>
    <t>Correlation between Total Activity and Calories taking into account quartile groupings</t>
  </si>
  <si>
    <t>Correlation between Very or Fairly Active and Total Calories</t>
  </si>
  <si>
    <t>Pearson r =</t>
  </si>
  <si>
    <t>Sum of TotalTimeInBed</t>
  </si>
  <si>
    <t>Total Activity</t>
  </si>
  <si>
    <t>ID</t>
  </si>
  <si>
    <t>Total Calories</t>
  </si>
  <si>
    <t>Quartile Group</t>
  </si>
  <si>
    <t>Q1</t>
  </si>
  <si>
    <t>Q2</t>
  </si>
  <si>
    <t>Q3</t>
  </si>
  <si>
    <t>Q4</t>
  </si>
  <si>
    <t>Very or Failry Active Minutes Total</t>
  </si>
  <si>
    <t>Sum of VeryActiveMinutes</t>
  </si>
  <si>
    <t>Sum of FairlyActiveMinutes</t>
  </si>
  <si>
    <t>TOTAL</t>
  </si>
  <si>
    <t>How many participants tracked only partial data for sleep?</t>
  </si>
  <si>
    <t>31 Days Total</t>
  </si>
  <si>
    <t>Count</t>
  </si>
  <si>
    <t>% all days</t>
  </si>
  <si>
    <t>Tracked All Days</t>
  </si>
  <si>
    <t>Percent that tracked all days</t>
  </si>
  <si>
    <t>Percent partial</t>
  </si>
  <si>
    <t>Day of the Week and Activity</t>
  </si>
  <si>
    <t>Average number of days collected sleep data</t>
  </si>
  <si>
    <t>Day_of_Week</t>
  </si>
  <si>
    <t>Sum of Total Minutes Activity(2)</t>
  </si>
  <si>
    <t>Sunday</t>
  </si>
  <si>
    <t>Monday</t>
  </si>
  <si>
    <t>Tuesday</t>
  </si>
  <si>
    <t>Wednesday</t>
  </si>
  <si>
    <t>Thursday</t>
  </si>
  <si>
    <t>Friday</t>
  </si>
  <si>
    <t>Saturday</t>
  </si>
  <si>
    <t>Grouping Participants into quartiles based on Calories</t>
  </si>
  <si>
    <t>Calorie Quartile Group</t>
  </si>
  <si>
    <t>Sedentary Minutes</t>
  </si>
  <si>
    <t>Lightly Active Minutes</t>
  </si>
  <si>
    <t>Fairly Active Minutes</t>
  </si>
  <si>
    <t>Very Active Minutes</t>
  </si>
  <si>
    <t>Tabulations for Sleep Tracking Pie Chart</t>
  </si>
  <si>
    <t>Sleep Tracking Category</t>
  </si>
  <si>
    <t>N</t>
  </si>
  <si>
    <t>%</t>
  </si>
  <si>
    <t>Tracked Sleep Every Day</t>
  </si>
  <si>
    <t>Tracked Sleep Some Days</t>
  </si>
  <si>
    <t>Never Tracked Sleep</t>
  </si>
  <si>
    <t>Total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</si>
  <si>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</si>
  <si>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</si>
  <si>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</si>
  <si>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</si>
  <si>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</si>
  <si>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</si>
  <si>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</si>
  <si>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</si>
  <si>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VLOOKUP_ID</t>
  </si>
  <si>
    <t>VeryActiveMinutes</t>
  </si>
  <si>
    <t>FairlyActiveMinutes</t>
  </si>
  <si>
    <t>LightlyActiveMinutes</t>
  </si>
  <si>
    <t>SedentaryMinutes</t>
  </si>
  <si>
    <t>Total Minutes Activity(1)</t>
  </si>
  <si>
    <t>TotalTimeInBed</t>
  </si>
  <si>
    <t>Total Minutes Activity(2)</t>
  </si>
  <si>
    <t>Calories</t>
  </si>
  <si>
    <t>150396036642472</t>
  </si>
  <si>
    <t>150396036642473</t>
  </si>
  <si>
    <t>150396036642474</t>
  </si>
  <si>
    <t>150396036642475</t>
  </si>
  <si>
    <t>150396036642476</t>
  </si>
  <si>
    <t>150396036642477</t>
  </si>
  <si>
    <t>150396036642478</t>
  </si>
  <si>
    <t>150396036642479</t>
  </si>
  <si>
    <t>150396036642480</t>
  </si>
  <si>
    <t>150396036642481</t>
  </si>
  <si>
    <t>150396036642482</t>
  </si>
  <si>
    <t>150396036642483</t>
  </si>
  <si>
    <t>150396036642484</t>
  </si>
  <si>
    <t>150396036642485</t>
  </si>
  <si>
    <t>150396036642486</t>
  </si>
  <si>
    <t>150396036642487</t>
  </si>
  <si>
    <t>150396036642488</t>
  </si>
  <si>
    <t>150396036642489</t>
  </si>
  <si>
    <t>150396036642490</t>
  </si>
  <si>
    <t>150396036642491</t>
  </si>
  <si>
    <t>150396036642492</t>
  </si>
  <si>
    <t>150396036642493</t>
  </si>
  <si>
    <t>150396036642494</t>
  </si>
  <si>
    <t>150396036642495</t>
  </si>
  <si>
    <t>150396036642496</t>
  </si>
  <si>
    <t>150396036642497</t>
  </si>
  <si>
    <t>150396036642498</t>
  </si>
  <si>
    <t>150396036642499</t>
  </si>
  <si>
    <t>150396036642500</t>
  </si>
  <si>
    <t>150396036642501</t>
  </si>
  <si>
    <t>150396036642502</t>
  </si>
  <si>
    <t>162458008142472</t>
  </si>
  <si>
    <t>162458008142473</t>
  </si>
  <si>
    <t>162458008142474</t>
  </si>
  <si>
    <t>162458008142475</t>
  </si>
  <si>
    <t>162458008142476</t>
  </si>
  <si>
    <t>162458008142477</t>
  </si>
  <si>
    <t>162458008142478</t>
  </si>
  <si>
    <t>162458008142479</t>
  </si>
  <si>
    <t>162458008142480</t>
  </si>
  <si>
    <t>162458008142481</t>
  </si>
  <si>
    <t>162458008142482</t>
  </si>
  <si>
    <t>162458008142483</t>
  </si>
  <si>
    <t>162458008142484</t>
  </si>
  <si>
    <t>162458008142485</t>
  </si>
  <si>
    <t>162458008142486</t>
  </si>
  <si>
    <t>162458008142487</t>
  </si>
  <si>
    <t>162458008142488</t>
  </si>
  <si>
    <t>162458008142489</t>
  </si>
  <si>
    <t>162458008142490</t>
  </si>
  <si>
    <t>162458008142491</t>
  </si>
  <si>
    <t>162458008142492</t>
  </si>
  <si>
    <t>162458008142493</t>
  </si>
  <si>
    <t>162458008142494</t>
  </si>
  <si>
    <t>162458008142495</t>
  </si>
  <si>
    <t>162458008142496</t>
  </si>
  <si>
    <t>162458008142497</t>
  </si>
  <si>
    <t>162458008142498</t>
  </si>
  <si>
    <t>162458008142499</t>
  </si>
  <si>
    <t>162458008142500</t>
  </si>
  <si>
    <t>162458008142501</t>
  </si>
  <si>
    <t>162458008142502</t>
  </si>
  <si>
    <t>164443008142472</t>
  </si>
  <si>
    <t>164443008142473</t>
  </si>
  <si>
    <t>164443008142474</t>
  </si>
  <si>
    <t>164443008142475</t>
  </si>
  <si>
    <t>164443008142476</t>
  </si>
  <si>
    <t>164443008142477</t>
  </si>
  <si>
    <t>164443008142478</t>
  </si>
  <si>
    <t>164443008142479</t>
  </si>
  <si>
    <t>164443008142480</t>
  </si>
  <si>
    <t>164443008142481</t>
  </si>
  <si>
    <t>164443008142482</t>
  </si>
  <si>
    <t>164443008142483</t>
  </si>
  <si>
    <t>164443008142484</t>
  </si>
  <si>
    <t>164443008142485</t>
  </si>
  <si>
    <t>164443008142486</t>
  </si>
  <si>
    <t>164443008142487</t>
  </si>
  <si>
    <t>164443008142488</t>
  </si>
  <si>
    <t>164443008142489</t>
  </si>
  <si>
    <t>164443008142490</t>
  </si>
  <si>
    <t>164443008142491</t>
  </si>
  <si>
    <t>164443008142492</t>
  </si>
  <si>
    <t>164443008142493</t>
  </si>
  <si>
    <t>164443008142494</t>
  </si>
  <si>
    <t>164443008142495</t>
  </si>
  <si>
    <t>164443008142496</t>
  </si>
  <si>
    <t>164443008142497</t>
  </si>
  <si>
    <t>164443008142498</t>
  </si>
  <si>
    <t>164443008142499</t>
  </si>
  <si>
    <t>164443008142500</t>
  </si>
  <si>
    <t>164443008142501</t>
  </si>
  <si>
    <t>184450507242472</t>
  </si>
  <si>
    <t>184450507242473</t>
  </si>
  <si>
    <t>184450507242474</t>
  </si>
  <si>
    <t>184450507242475</t>
  </si>
  <si>
    <t>184450507242476</t>
  </si>
  <si>
    <t>184450507242477</t>
  </si>
  <si>
    <t>184450507242478</t>
  </si>
  <si>
    <t>184450507242479</t>
  </si>
  <si>
    <t>184450507242480</t>
  </si>
  <si>
    <t>184450507242481</t>
  </si>
  <si>
    <t>184450507242482</t>
  </si>
  <si>
    <t>184450507242483</t>
  </si>
  <si>
    <t>184450507242484</t>
  </si>
  <si>
    <t>184450507242485</t>
  </si>
  <si>
    <t>184450507242486</t>
  </si>
  <si>
    <t>184450507242487</t>
  </si>
  <si>
    <t>184450507242488</t>
  </si>
  <si>
    <t>184450507242489</t>
  </si>
  <si>
    <t>184450507242490</t>
  </si>
  <si>
    <t>184450507242491</t>
  </si>
  <si>
    <t>184450507242492</t>
  </si>
  <si>
    <t>184450507242493</t>
  </si>
  <si>
    <t>184450507242494</t>
  </si>
  <si>
    <t>184450507242495</t>
  </si>
  <si>
    <t>184450507242496</t>
  </si>
  <si>
    <t>184450507242497</t>
  </si>
  <si>
    <t>184450507242498</t>
  </si>
  <si>
    <t>184450507242499</t>
  </si>
  <si>
    <t>184450507242500</t>
  </si>
  <si>
    <t>184450507242501</t>
  </si>
  <si>
    <t>184450507242502</t>
  </si>
  <si>
    <t>192797227942472</t>
  </si>
  <si>
    <t>192797227942473</t>
  </si>
  <si>
    <t>192797227942474</t>
  </si>
  <si>
    <t>192797227942475</t>
  </si>
  <si>
    <t>192797227942476</t>
  </si>
  <si>
    <t>192797227942477</t>
  </si>
  <si>
    <t>192797227942478</t>
  </si>
  <si>
    <t>192797227942479</t>
  </si>
  <si>
    <t>192797227942480</t>
  </si>
  <si>
    <t>192797227942481</t>
  </si>
  <si>
    <t>192797227942482</t>
  </si>
  <si>
    <t>192797227942483</t>
  </si>
  <si>
    <t>192797227942484</t>
  </si>
  <si>
    <t>192797227942485</t>
  </si>
  <si>
    <t>192797227942486</t>
  </si>
  <si>
    <t>192797227942487</t>
  </si>
  <si>
    <t>192797227942488</t>
  </si>
  <si>
    <t>192797227942489</t>
  </si>
  <si>
    <t>192797227942490</t>
  </si>
  <si>
    <t>192797227942491</t>
  </si>
  <si>
    <t>192797227942492</t>
  </si>
  <si>
    <t>192797227942493</t>
  </si>
  <si>
    <t>192797227942494</t>
  </si>
  <si>
    <t>192797227942495</t>
  </si>
  <si>
    <t>192797227942496</t>
  </si>
  <si>
    <t>192797227942497</t>
  </si>
  <si>
    <t>192797227942498</t>
  </si>
  <si>
    <t>192797227942499</t>
  </si>
  <si>
    <t>192797227942500</t>
  </si>
  <si>
    <t>192797227942501</t>
  </si>
  <si>
    <t>192797227942502</t>
  </si>
  <si>
    <t>202248440842472</t>
  </si>
  <si>
    <t>202248440842473</t>
  </si>
  <si>
    <t>202248440842474</t>
  </si>
  <si>
    <t>202248440842475</t>
  </si>
  <si>
    <t>202248440842476</t>
  </si>
  <si>
    <t>202248440842477</t>
  </si>
  <si>
    <t>202248440842478</t>
  </si>
  <si>
    <t>202248440842479</t>
  </si>
  <si>
    <t>202248440842480</t>
  </si>
  <si>
    <t>202248440842481</t>
  </si>
  <si>
    <t>202248440842482</t>
  </si>
  <si>
    <t>202248440842483</t>
  </si>
  <si>
    <t>202248440842484</t>
  </si>
  <si>
    <t>202248440842485</t>
  </si>
  <si>
    <t>202248440842486</t>
  </si>
  <si>
    <t>202248440842487</t>
  </si>
  <si>
    <t>202248440842488</t>
  </si>
  <si>
    <t>202248440842489</t>
  </si>
  <si>
    <t>202248440842490</t>
  </si>
  <si>
    <t>202248440842491</t>
  </si>
  <si>
    <t>202248440842492</t>
  </si>
  <si>
    <t>202248440842493</t>
  </si>
  <si>
    <t>202248440842494</t>
  </si>
  <si>
    <t>202248440842495</t>
  </si>
  <si>
    <t>202248440842496</t>
  </si>
  <si>
    <t>202248440842497</t>
  </si>
  <si>
    <t>202248440842498</t>
  </si>
  <si>
    <t>202248440842499</t>
  </si>
  <si>
    <t>202248440842500</t>
  </si>
  <si>
    <t>202248440842501</t>
  </si>
  <si>
    <t>202248440842502</t>
  </si>
  <si>
    <t>202635203542472</t>
  </si>
  <si>
    <t>202635203542473</t>
  </si>
  <si>
    <t>202635203542474</t>
  </si>
  <si>
    <t>202635203542475</t>
  </si>
  <si>
    <t>202635203542476</t>
  </si>
  <si>
    <t>202635203542477</t>
  </si>
  <si>
    <t>202635203542478</t>
  </si>
  <si>
    <t>202635203542479</t>
  </si>
  <si>
    <t>202635203542480</t>
  </si>
  <si>
    <t>202635203542481</t>
  </si>
  <si>
    <t>202635203542482</t>
  </si>
  <si>
    <t>202635203542483</t>
  </si>
  <si>
    <t>202635203542484</t>
  </si>
  <si>
    <t>202635203542485</t>
  </si>
  <si>
    <t>202635203542486</t>
  </si>
  <si>
    <t>202635203542487</t>
  </si>
  <si>
    <t>202635203542488</t>
  </si>
  <si>
    <t>202635203542489</t>
  </si>
  <si>
    <t>202635203542490</t>
  </si>
  <si>
    <t>202635203542491</t>
  </si>
  <si>
    <t>202635203542492</t>
  </si>
  <si>
    <t>202635203542493</t>
  </si>
  <si>
    <t>202635203542494</t>
  </si>
  <si>
    <t>202635203542495</t>
  </si>
  <si>
    <t>202635203542496</t>
  </si>
  <si>
    <t>202635203542497</t>
  </si>
  <si>
    <t>202635203542498</t>
  </si>
  <si>
    <t>202635203542499</t>
  </si>
  <si>
    <t>202635203542500</t>
  </si>
  <si>
    <t>202635203542501</t>
  </si>
  <si>
    <t>202635203542502</t>
  </si>
  <si>
    <t>232012700242472</t>
  </si>
  <si>
    <t>232012700242473</t>
  </si>
  <si>
    <t>232012700242474</t>
  </si>
  <si>
    <t>232012700242475</t>
  </si>
  <si>
    <t>232012700242476</t>
  </si>
  <si>
    <t>232012700242477</t>
  </si>
  <si>
    <t>232012700242478</t>
  </si>
  <si>
    <t>232012700242479</t>
  </si>
  <si>
    <t>232012700242480</t>
  </si>
  <si>
    <t>232012700242481</t>
  </si>
  <si>
    <t>232012700242482</t>
  </si>
  <si>
    <t>232012700242483</t>
  </si>
  <si>
    <t>232012700242484</t>
  </si>
  <si>
    <t>232012700242485</t>
  </si>
  <si>
    <t>232012700242486</t>
  </si>
  <si>
    <t>232012700242487</t>
  </si>
  <si>
    <t>232012700242488</t>
  </si>
  <si>
    <t>232012700242489</t>
  </si>
  <si>
    <t>232012700242490</t>
  </si>
  <si>
    <t>232012700242491</t>
  </si>
  <si>
    <t>232012700242492</t>
  </si>
  <si>
    <t>232012700242493</t>
  </si>
  <si>
    <t>232012700242494</t>
  </si>
  <si>
    <t>232012700242495</t>
  </si>
  <si>
    <t>232012700242496</t>
  </si>
  <si>
    <t>232012700242497</t>
  </si>
  <si>
    <t>232012700242498</t>
  </si>
  <si>
    <t>232012700242499</t>
  </si>
  <si>
    <t>232012700242500</t>
  </si>
  <si>
    <t>232012700242501</t>
  </si>
  <si>
    <t>232012700242502</t>
  </si>
  <si>
    <t>287321276542472</t>
  </si>
  <si>
    <t>287321276542473</t>
  </si>
  <si>
    <t>287321276542474</t>
  </si>
  <si>
    <t>287321276542475</t>
  </si>
  <si>
    <t>287321276542476</t>
  </si>
  <si>
    <t>287321276542477</t>
  </si>
  <si>
    <t>287321276542478</t>
  </si>
  <si>
    <t>287321276542479</t>
  </si>
  <si>
    <t>287321276542480</t>
  </si>
  <si>
    <t>287321276542481</t>
  </si>
  <si>
    <t>287321276542482</t>
  </si>
  <si>
    <t>287321276542483</t>
  </si>
  <si>
    <t>287321276542484</t>
  </si>
  <si>
    <t>287321276542485</t>
  </si>
  <si>
    <t>287321276542486</t>
  </si>
  <si>
    <t>287321276542487</t>
  </si>
  <si>
    <t>287321276542488</t>
  </si>
  <si>
    <t>287321276542489</t>
  </si>
  <si>
    <t>287321276542490</t>
  </si>
  <si>
    <t>287321276542491</t>
  </si>
  <si>
    <t>287321276542492</t>
  </si>
  <si>
    <t>287321276542493</t>
  </si>
  <si>
    <t>287321276542494</t>
  </si>
  <si>
    <t>287321276542495</t>
  </si>
  <si>
    <t>287321276542496</t>
  </si>
  <si>
    <t>287321276542497</t>
  </si>
  <si>
    <t>287321276542498</t>
  </si>
  <si>
    <t>287321276542499</t>
  </si>
  <si>
    <t>287321276542500</t>
  </si>
  <si>
    <t>287321276542501</t>
  </si>
  <si>
    <t>287321276542502</t>
  </si>
  <si>
    <t>397733371442472</t>
  </si>
  <si>
    <t>397733371442473</t>
  </si>
  <si>
    <t>397733371442474</t>
  </si>
  <si>
    <t>397733371442475</t>
  </si>
  <si>
    <t>397733371442476</t>
  </si>
  <si>
    <t>397733371442477</t>
  </si>
  <si>
    <t>397733371442478</t>
  </si>
  <si>
    <t>397733371442479</t>
  </si>
  <si>
    <t>397733371442480</t>
  </si>
  <si>
    <t>397733371442481</t>
  </si>
  <si>
    <t>397733371442482</t>
  </si>
  <si>
    <t>397733371442483</t>
  </si>
  <si>
    <t>397733371442484</t>
  </si>
  <si>
    <t>397733371442485</t>
  </si>
  <si>
    <t>397733371442486</t>
  </si>
  <si>
    <t>397733371442487</t>
  </si>
  <si>
    <t>397733371442488</t>
  </si>
  <si>
    <t>397733371442489</t>
  </si>
  <si>
    <t>397733371442490</t>
  </si>
  <si>
    <t>397733371442491</t>
  </si>
  <si>
    <t>397733371442492</t>
  </si>
  <si>
    <t>397733371442493</t>
  </si>
  <si>
    <t>397733371442494</t>
  </si>
  <si>
    <t>397733371442495</t>
  </si>
  <si>
    <t>397733371442496</t>
  </si>
  <si>
    <t>397733371442497</t>
  </si>
  <si>
    <t>397733371442498</t>
  </si>
  <si>
    <t>397733371442499</t>
  </si>
  <si>
    <t>397733371442500</t>
  </si>
  <si>
    <t>397733371442501</t>
  </si>
  <si>
    <t>402033265042472</t>
  </si>
  <si>
    <t>402033265042473</t>
  </si>
  <si>
    <t>402033265042474</t>
  </si>
  <si>
    <t>402033265042475</t>
  </si>
  <si>
    <t>402033265042476</t>
  </si>
  <si>
    <t>402033265042477</t>
  </si>
  <si>
    <t>402033265042478</t>
  </si>
  <si>
    <t>402033265042479</t>
  </si>
  <si>
    <t>402033265042480</t>
  </si>
  <si>
    <t>402033265042481</t>
  </si>
  <si>
    <t>402033265042482</t>
  </si>
  <si>
    <t>402033265042483</t>
  </si>
  <si>
    <t>402033265042484</t>
  </si>
  <si>
    <t>402033265042485</t>
  </si>
  <si>
    <t>402033265042486</t>
  </si>
  <si>
    <t>402033265042487</t>
  </si>
  <si>
    <t>402033265042488</t>
  </si>
  <si>
    <t>402033265042489</t>
  </si>
  <si>
    <t>402033265042490</t>
  </si>
  <si>
    <t>402033265042491</t>
  </si>
  <si>
    <t>402033265042492</t>
  </si>
  <si>
    <t>402033265042493</t>
  </si>
  <si>
    <t>402033265042494</t>
  </si>
  <si>
    <t>402033265042495</t>
  </si>
  <si>
    <t>402033265042496</t>
  </si>
  <si>
    <t>402033265042497</t>
  </si>
  <si>
    <t>402033265042498</t>
  </si>
  <si>
    <t>402033265042499</t>
  </si>
  <si>
    <t>402033265042500</t>
  </si>
  <si>
    <t>402033265042501</t>
  </si>
  <si>
    <t>402033265042502</t>
  </si>
  <si>
    <t>431970357742472</t>
  </si>
  <si>
    <t>431970357742473</t>
  </si>
  <si>
    <t>431970357742474</t>
  </si>
  <si>
    <t>431970357742475</t>
  </si>
  <si>
    <t>431970357742476</t>
  </si>
  <si>
    <t>431970357742477</t>
  </si>
  <si>
    <t>431970357742478</t>
  </si>
  <si>
    <t>431970357742479</t>
  </si>
  <si>
    <t>431970357742480</t>
  </si>
  <si>
    <t>431970357742481</t>
  </si>
  <si>
    <t>431970357742482</t>
  </si>
  <si>
    <t>431970357742483</t>
  </si>
  <si>
    <t>431970357742484</t>
  </si>
  <si>
    <t>431970357742485</t>
  </si>
  <si>
    <t>431970357742486</t>
  </si>
  <si>
    <t>431970357742487</t>
  </si>
  <si>
    <t>431970357742488</t>
  </si>
  <si>
    <t>431970357742489</t>
  </si>
  <si>
    <t>431970357742490</t>
  </si>
  <si>
    <t>431970357742491</t>
  </si>
  <si>
    <t>431970357742492</t>
  </si>
  <si>
    <t>431970357742493</t>
  </si>
  <si>
    <t>431970357742494</t>
  </si>
  <si>
    <t>431970357742495</t>
  </si>
  <si>
    <t>431970357742496</t>
  </si>
  <si>
    <t>431970357742497</t>
  </si>
  <si>
    <t>431970357742498</t>
  </si>
  <si>
    <t>431970357742499</t>
  </si>
  <si>
    <t>431970357742500</t>
  </si>
  <si>
    <t>431970357742501</t>
  </si>
  <si>
    <t>431970357742502</t>
  </si>
  <si>
    <t>438816184742472</t>
  </si>
  <si>
    <t>438816184742473</t>
  </si>
  <si>
    <t>438816184742474</t>
  </si>
  <si>
    <t>438816184742475</t>
  </si>
  <si>
    <t>438816184742476</t>
  </si>
  <si>
    <t>438816184742477</t>
  </si>
  <si>
    <t>438816184742478</t>
  </si>
  <si>
    <t>438816184742479</t>
  </si>
  <si>
    <t>438816184742480</t>
  </si>
  <si>
    <t>438816184742481</t>
  </si>
  <si>
    <t>438816184742482</t>
  </si>
  <si>
    <t>438816184742483</t>
  </si>
  <si>
    <t>438816184742484</t>
  </si>
  <si>
    <t>438816184742485</t>
  </si>
  <si>
    <t>438816184742486</t>
  </si>
  <si>
    <t>438816184742487</t>
  </si>
  <si>
    <t>438816184742488</t>
  </si>
  <si>
    <t>438816184742489</t>
  </si>
  <si>
    <t>438816184742490</t>
  </si>
  <si>
    <t>438816184742491</t>
  </si>
  <si>
    <t>438816184742492</t>
  </si>
  <si>
    <t>438816184742493</t>
  </si>
  <si>
    <t>438816184742494</t>
  </si>
  <si>
    <t>438816184742495</t>
  </si>
  <si>
    <t>438816184742496</t>
  </si>
  <si>
    <t>438816184742497</t>
  </si>
  <si>
    <t>438816184742498</t>
  </si>
  <si>
    <t>438816184742499</t>
  </si>
  <si>
    <t>438816184742500</t>
  </si>
  <si>
    <t>438816184742501</t>
  </si>
  <si>
    <t>438816184742502</t>
  </si>
  <si>
    <t>444511498642472</t>
  </si>
  <si>
    <t>444511498642473</t>
  </si>
  <si>
    <t>444511498642474</t>
  </si>
  <si>
    <t>444511498642475</t>
  </si>
  <si>
    <t>444511498642476</t>
  </si>
  <si>
    <t>444511498642477</t>
  </si>
  <si>
    <t>444511498642478</t>
  </si>
  <si>
    <t>444511498642479</t>
  </si>
  <si>
    <t>444511498642480</t>
  </si>
  <si>
    <t>444511498642481</t>
  </si>
  <si>
    <t>444511498642482</t>
  </si>
  <si>
    <t>444511498642483</t>
  </si>
  <si>
    <t>444511498642484</t>
  </si>
  <si>
    <t>444511498642485</t>
  </si>
  <si>
    <t>444511498642486</t>
  </si>
  <si>
    <t>444511498642487</t>
  </si>
  <si>
    <t>444511498642488</t>
  </si>
  <si>
    <t>444511498642489</t>
  </si>
  <si>
    <t>444511498642490</t>
  </si>
  <si>
    <t>444511498642491</t>
  </si>
  <si>
    <t>444511498642492</t>
  </si>
  <si>
    <t>444511498642493</t>
  </si>
  <si>
    <t>444511498642494</t>
  </si>
  <si>
    <t>444511498642495</t>
  </si>
  <si>
    <t>444511498642496</t>
  </si>
  <si>
    <t>444511498642497</t>
  </si>
  <si>
    <t>444511498642498</t>
  </si>
  <si>
    <t>444511498642499</t>
  </si>
  <si>
    <t>444511498642500</t>
  </si>
  <si>
    <t>444511498642501</t>
  </si>
  <si>
    <t>444511498642502</t>
  </si>
  <si>
    <t>455860992442472</t>
  </si>
  <si>
    <t>455860992442473</t>
  </si>
  <si>
    <t>455860992442474</t>
  </si>
  <si>
    <t>455860992442475</t>
  </si>
  <si>
    <t>455860992442476</t>
  </si>
  <si>
    <t>455860992442477</t>
  </si>
  <si>
    <t>455860992442478</t>
  </si>
  <si>
    <t>455860992442479</t>
  </si>
  <si>
    <t>455860992442480</t>
  </si>
  <si>
    <t>455860992442481</t>
  </si>
  <si>
    <t>455860992442482</t>
  </si>
  <si>
    <t>455860992442483</t>
  </si>
  <si>
    <t>455860992442484</t>
  </si>
  <si>
    <t>455860992442485</t>
  </si>
  <si>
    <t>455860992442486</t>
  </si>
  <si>
    <t>455860992442487</t>
  </si>
  <si>
    <t>455860992442488</t>
  </si>
  <si>
    <t>455860992442489</t>
  </si>
  <si>
    <t>455860992442490</t>
  </si>
  <si>
    <t>455860992442491</t>
  </si>
  <si>
    <t>455860992442492</t>
  </si>
  <si>
    <t>455860992442493</t>
  </si>
  <si>
    <t>455860992442494</t>
  </si>
  <si>
    <t>455860992442495</t>
  </si>
  <si>
    <t>455860992442496</t>
  </si>
  <si>
    <t>455860992442497</t>
  </si>
  <si>
    <t>455860992442498</t>
  </si>
  <si>
    <t>455860992442499</t>
  </si>
  <si>
    <t>455860992442500</t>
  </si>
  <si>
    <t>455860992442501</t>
  </si>
  <si>
    <t>455860992442502</t>
  </si>
  <si>
    <t>470292168442472</t>
  </si>
  <si>
    <t>470292168442473</t>
  </si>
  <si>
    <t>470292168442474</t>
  </si>
  <si>
    <t>470292168442475</t>
  </si>
  <si>
    <t>470292168442476</t>
  </si>
  <si>
    <t>470292168442477</t>
  </si>
  <si>
    <t>470292168442478</t>
  </si>
  <si>
    <t>470292168442479</t>
  </si>
  <si>
    <t>470292168442480</t>
  </si>
  <si>
    <t>470292168442481</t>
  </si>
  <si>
    <t>470292168442482</t>
  </si>
  <si>
    <t>470292168442483</t>
  </si>
  <si>
    <t>470292168442484</t>
  </si>
  <si>
    <t>470292168442485</t>
  </si>
  <si>
    <t>470292168442486</t>
  </si>
  <si>
    <t>470292168442487</t>
  </si>
  <si>
    <t>470292168442488</t>
  </si>
  <si>
    <t>470292168442489</t>
  </si>
  <si>
    <t>470292168442490</t>
  </si>
  <si>
    <t>470292168442491</t>
  </si>
  <si>
    <t>470292168442492</t>
  </si>
  <si>
    <t>470292168442493</t>
  </si>
  <si>
    <t>470292168442494</t>
  </si>
  <si>
    <t>470292168442495</t>
  </si>
  <si>
    <t>470292168442496</t>
  </si>
  <si>
    <t>470292168442497</t>
  </si>
  <si>
    <t>470292168442498</t>
  </si>
  <si>
    <t>470292168442499</t>
  </si>
  <si>
    <t>470292168442500</t>
  </si>
  <si>
    <t>470292168442501</t>
  </si>
  <si>
    <t>470292168442502</t>
  </si>
  <si>
    <t>555395744342472</t>
  </si>
  <si>
    <t>555395744342473</t>
  </si>
  <si>
    <t>555395744342474</t>
  </si>
  <si>
    <t>555395744342475</t>
  </si>
  <si>
    <t>555395744342476</t>
  </si>
  <si>
    <t>555395744342477</t>
  </si>
  <si>
    <t>555395744342478</t>
  </si>
  <si>
    <t>555395744342479</t>
  </si>
  <si>
    <t>555395744342480</t>
  </si>
  <si>
    <t>555395744342481</t>
  </si>
  <si>
    <t>555395744342482</t>
  </si>
  <si>
    <t>555395744342483</t>
  </si>
  <si>
    <t>555395744342484</t>
  </si>
  <si>
    <t>555395744342485</t>
  </si>
  <si>
    <t>555395744342486</t>
  </si>
  <si>
    <t>555395744342487</t>
  </si>
  <si>
    <t>555395744342488</t>
  </si>
  <si>
    <t>555395744342489</t>
  </si>
  <si>
    <t>555395744342490</t>
  </si>
  <si>
    <t>555395744342491</t>
  </si>
  <si>
    <t>555395744342492</t>
  </si>
  <si>
    <t>555395744342493</t>
  </si>
  <si>
    <t>555395744342494</t>
  </si>
  <si>
    <t>555395744342495</t>
  </si>
  <si>
    <t>555395744342496</t>
  </si>
  <si>
    <t>555395744342497</t>
  </si>
  <si>
    <t>555395744342498</t>
  </si>
  <si>
    <t>555395744342499</t>
  </si>
  <si>
    <t>555395744342500</t>
  </si>
  <si>
    <t>555395744342501</t>
  </si>
  <si>
    <t>555395744342502</t>
  </si>
  <si>
    <t>557715031342472</t>
  </si>
  <si>
    <t>557715031342473</t>
  </si>
  <si>
    <t>557715031342474</t>
  </si>
  <si>
    <t>557715031342475</t>
  </si>
  <si>
    <t>557715031342476</t>
  </si>
  <si>
    <t>557715031342477</t>
  </si>
  <si>
    <t>557715031342478</t>
  </si>
  <si>
    <t>557715031342479</t>
  </si>
  <si>
    <t>557715031342480</t>
  </si>
  <si>
    <t>557715031342481</t>
  </si>
  <si>
    <t>557715031342482</t>
  </si>
  <si>
    <t>557715031342483</t>
  </si>
  <si>
    <t>557715031342484</t>
  </si>
  <si>
    <t>557715031342485</t>
  </si>
  <si>
    <t>557715031342486</t>
  </si>
  <si>
    <t>557715031342487</t>
  </si>
  <si>
    <t>557715031342488</t>
  </si>
  <si>
    <t>557715031342489</t>
  </si>
  <si>
    <t>557715031342490</t>
  </si>
  <si>
    <t>557715031342491</t>
  </si>
  <si>
    <t>557715031342492</t>
  </si>
  <si>
    <t>557715031342493</t>
  </si>
  <si>
    <t>557715031342494</t>
  </si>
  <si>
    <t>557715031342495</t>
  </si>
  <si>
    <t>557715031342496</t>
  </si>
  <si>
    <t>557715031342497</t>
  </si>
  <si>
    <t>557715031342498</t>
  </si>
  <si>
    <t>557715031342499</t>
  </si>
  <si>
    <t>557715031342500</t>
  </si>
  <si>
    <t>557715031342501</t>
  </si>
  <si>
    <t>611766616042472</t>
  </si>
  <si>
    <t>611766616042473</t>
  </si>
  <si>
    <t>611766616042474</t>
  </si>
  <si>
    <t>611766616042475</t>
  </si>
  <si>
    <t>611766616042476</t>
  </si>
  <si>
    <t>611766616042477</t>
  </si>
  <si>
    <t>611766616042478</t>
  </si>
  <si>
    <t>611766616042479</t>
  </si>
  <si>
    <t>611766616042480</t>
  </si>
  <si>
    <t>611766616042481</t>
  </si>
  <si>
    <t>611766616042482</t>
  </si>
  <si>
    <t>611766616042483</t>
  </si>
  <si>
    <t>611766616042484</t>
  </si>
  <si>
    <t>611766616042485</t>
  </si>
  <si>
    <t>611766616042486</t>
  </si>
  <si>
    <t>611766616042487</t>
  </si>
  <si>
    <t>611766616042488</t>
  </si>
  <si>
    <t>611766616042489</t>
  </si>
  <si>
    <t>611766616042490</t>
  </si>
  <si>
    <t>611766616042491</t>
  </si>
  <si>
    <t>611766616042492</t>
  </si>
  <si>
    <t>611766616042493</t>
  </si>
  <si>
    <t>611766616042494</t>
  </si>
  <si>
    <t>611766616042495</t>
  </si>
  <si>
    <t>611766616042496</t>
  </si>
  <si>
    <t>611766616042497</t>
  </si>
  <si>
    <t>611766616042498</t>
  </si>
  <si>
    <t>611766616042499</t>
  </si>
  <si>
    <t>629085500542472</t>
  </si>
  <si>
    <t>629085500542473</t>
  </si>
  <si>
    <t>629085500542474</t>
  </si>
  <si>
    <t>629085500542475</t>
  </si>
  <si>
    <t>629085500542476</t>
  </si>
  <si>
    <t>629085500542477</t>
  </si>
  <si>
    <t>629085500542478</t>
  </si>
  <si>
    <t>629085500542479</t>
  </si>
  <si>
    <t>629085500542480</t>
  </si>
  <si>
    <t>629085500542481</t>
  </si>
  <si>
    <t>629085500542482</t>
  </si>
  <si>
    <t>629085500542483</t>
  </si>
  <si>
    <t>629085500542484</t>
  </si>
  <si>
    <t>629085500542485</t>
  </si>
  <si>
    <t>629085500542486</t>
  </si>
  <si>
    <t>629085500542487</t>
  </si>
  <si>
    <t>629085500542488</t>
  </si>
  <si>
    <t>629085500542489</t>
  </si>
  <si>
    <t>629085500542490</t>
  </si>
  <si>
    <t>629085500542491</t>
  </si>
  <si>
    <t>629085500542492</t>
  </si>
  <si>
    <t>629085500542493</t>
  </si>
  <si>
    <t>629085500542494</t>
  </si>
  <si>
    <t>629085500542495</t>
  </si>
  <si>
    <t>629085500542496</t>
  </si>
  <si>
    <t>629085500542497</t>
  </si>
  <si>
    <t>629085500542498</t>
  </si>
  <si>
    <t>629085500542499</t>
  </si>
  <si>
    <t>629085500542500</t>
  </si>
  <si>
    <t>677588895542472</t>
  </si>
  <si>
    <t>677588895542473</t>
  </si>
  <si>
    <t>677588895542474</t>
  </si>
  <si>
    <t>677588895542475</t>
  </si>
  <si>
    <t>677588895542476</t>
  </si>
  <si>
    <t>677588895542477</t>
  </si>
  <si>
    <t>677588895542478</t>
  </si>
  <si>
    <t>677588895542479</t>
  </si>
  <si>
    <t>677588895542480</t>
  </si>
  <si>
    <t>677588895542481</t>
  </si>
  <si>
    <t>677588895542482</t>
  </si>
  <si>
    <t>677588895542483</t>
  </si>
  <si>
    <t>677588895542484</t>
  </si>
  <si>
    <t>677588895542485</t>
  </si>
  <si>
    <t>677588895542486</t>
  </si>
  <si>
    <t>677588895542487</t>
  </si>
  <si>
    <t>677588895542488</t>
  </si>
  <si>
    <t>677588895542489</t>
  </si>
  <si>
    <t>677588895542490</t>
  </si>
  <si>
    <t>677588895542491</t>
  </si>
  <si>
    <t>677588895542492</t>
  </si>
  <si>
    <t>677588895542493</t>
  </si>
  <si>
    <t>677588895542494</t>
  </si>
  <si>
    <t>677588895542495</t>
  </si>
  <si>
    <t>677588895542496</t>
  </si>
  <si>
    <t>677588895542497</t>
  </si>
  <si>
    <t>696218106742472</t>
  </si>
  <si>
    <t>696218106742473</t>
  </si>
  <si>
    <t>696218106742474</t>
  </si>
  <si>
    <t>696218106742475</t>
  </si>
  <si>
    <t>696218106742476</t>
  </si>
  <si>
    <t>696218106742477</t>
  </si>
  <si>
    <t>696218106742478</t>
  </si>
  <si>
    <t>696218106742479</t>
  </si>
  <si>
    <t>696218106742480</t>
  </si>
  <si>
    <t>696218106742481</t>
  </si>
  <si>
    <t>696218106742482</t>
  </si>
  <si>
    <t>696218106742483</t>
  </si>
  <si>
    <t>696218106742484</t>
  </si>
  <si>
    <t>696218106742485</t>
  </si>
  <si>
    <t>696218106742486</t>
  </si>
  <si>
    <t>696218106742487</t>
  </si>
  <si>
    <t>696218106742488</t>
  </si>
  <si>
    <t>696218106742489</t>
  </si>
  <si>
    <t>696218106742490</t>
  </si>
  <si>
    <t>696218106742491</t>
  </si>
  <si>
    <t>696218106742492</t>
  </si>
  <si>
    <t>696218106742493</t>
  </si>
  <si>
    <t>696218106742494</t>
  </si>
  <si>
    <t>696218106742495</t>
  </si>
  <si>
    <t>696218106742496</t>
  </si>
  <si>
    <t>696218106742497</t>
  </si>
  <si>
    <t>696218106742498</t>
  </si>
  <si>
    <t>696218106742499</t>
  </si>
  <si>
    <t>696218106742500</t>
  </si>
  <si>
    <t>696218106742501</t>
  </si>
  <si>
    <t>696218106742502</t>
  </si>
  <si>
    <t>700774417142472</t>
  </si>
  <si>
    <t>700774417142473</t>
  </si>
  <si>
    <t>700774417142474</t>
  </si>
  <si>
    <t>700774417142475</t>
  </si>
  <si>
    <t>700774417142476</t>
  </si>
  <si>
    <t>700774417142477</t>
  </si>
  <si>
    <t>700774417142478</t>
  </si>
  <si>
    <t>700774417142479</t>
  </si>
  <si>
    <t>700774417142480</t>
  </si>
  <si>
    <t>700774417142481</t>
  </si>
  <si>
    <t>700774417142482</t>
  </si>
  <si>
    <t>700774417142483</t>
  </si>
  <si>
    <t>700774417142484</t>
  </si>
  <si>
    <t>700774417142485</t>
  </si>
  <si>
    <t>700774417142486</t>
  </si>
  <si>
    <t>700774417142487</t>
  </si>
  <si>
    <t>700774417142488</t>
  </si>
  <si>
    <t>700774417142489</t>
  </si>
  <si>
    <t>700774417142490</t>
  </si>
  <si>
    <t>700774417142491</t>
  </si>
  <si>
    <t>700774417142492</t>
  </si>
  <si>
    <t>700774417142493</t>
  </si>
  <si>
    <t>700774417142494</t>
  </si>
  <si>
    <t>700774417142495</t>
  </si>
  <si>
    <t>700774417142496</t>
  </si>
  <si>
    <t>700774417142497</t>
  </si>
  <si>
    <t>708636192642472</t>
  </si>
  <si>
    <t>708636192642473</t>
  </si>
  <si>
    <t>708636192642474</t>
  </si>
  <si>
    <t>708636192642475</t>
  </si>
  <si>
    <t>708636192642476</t>
  </si>
  <si>
    <t>708636192642477</t>
  </si>
  <si>
    <t>708636192642478</t>
  </si>
  <si>
    <t>708636192642479</t>
  </si>
  <si>
    <t>708636192642480</t>
  </si>
  <si>
    <t>708636192642481</t>
  </si>
  <si>
    <t>708636192642482</t>
  </si>
  <si>
    <t>708636192642483</t>
  </si>
  <si>
    <t>708636192642484</t>
  </si>
  <si>
    <t>708636192642485</t>
  </si>
  <si>
    <t>708636192642486</t>
  </si>
  <si>
    <t>708636192642487</t>
  </si>
  <si>
    <t>708636192642488</t>
  </si>
  <si>
    <t>708636192642489</t>
  </si>
  <si>
    <t>708636192642490</t>
  </si>
  <si>
    <t>708636192642491</t>
  </si>
  <si>
    <t>708636192642492</t>
  </si>
  <si>
    <t>708636192642493</t>
  </si>
  <si>
    <t>708636192642494</t>
  </si>
  <si>
    <t>708636192642495</t>
  </si>
  <si>
    <t>708636192642496</t>
  </si>
  <si>
    <t>708636192642497</t>
  </si>
  <si>
    <t>708636192642498</t>
  </si>
  <si>
    <t>708636192642499</t>
  </si>
  <si>
    <t>708636192642500</t>
  </si>
  <si>
    <t>708636192642501</t>
  </si>
  <si>
    <t>708636192642502</t>
  </si>
  <si>
    <t>805347532842472</t>
  </si>
  <si>
    <t>805347532842473</t>
  </si>
  <si>
    <t>805347532842474</t>
  </si>
  <si>
    <t>805347532842475</t>
  </si>
  <si>
    <t>805347532842476</t>
  </si>
  <si>
    <t>805347532842477</t>
  </si>
  <si>
    <t>805347532842478</t>
  </si>
  <si>
    <t>805347532842479</t>
  </si>
  <si>
    <t>805347532842480</t>
  </si>
  <si>
    <t>805347532842481</t>
  </si>
  <si>
    <t>805347532842482</t>
  </si>
  <si>
    <t>805347532842483</t>
  </si>
  <si>
    <t>805347532842484</t>
  </si>
  <si>
    <t>805347532842485</t>
  </si>
  <si>
    <t>805347532842486</t>
  </si>
  <si>
    <t>805347532842487</t>
  </si>
  <si>
    <t>805347532842488</t>
  </si>
  <si>
    <t>805347532842489</t>
  </si>
  <si>
    <t>805347532842490</t>
  </si>
  <si>
    <t>805347532842491</t>
  </si>
  <si>
    <t>805347532842492</t>
  </si>
  <si>
    <t>805347532842493</t>
  </si>
  <si>
    <t>805347532842494</t>
  </si>
  <si>
    <t>805347532842495</t>
  </si>
  <si>
    <t>805347532842496</t>
  </si>
  <si>
    <t>805347532842497</t>
  </si>
  <si>
    <t>805347532842498</t>
  </si>
  <si>
    <t>805347532842499</t>
  </si>
  <si>
    <t>805347532842500</t>
  </si>
  <si>
    <t>805347532842501</t>
  </si>
  <si>
    <t>805347532842502</t>
  </si>
  <si>
    <t>825324287942472</t>
  </si>
  <si>
    <t>825324287942473</t>
  </si>
  <si>
    <t>825324287942474</t>
  </si>
  <si>
    <t>825324287942475</t>
  </si>
  <si>
    <t>825324287942476</t>
  </si>
  <si>
    <t>825324287942477</t>
  </si>
  <si>
    <t>825324287942478</t>
  </si>
  <si>
    <t>825324287942479</t>
  </si>
  <si>
    <t>825324287942480</t>
  </si>
  <si>
    <t>825324287942481</t>
  </si>
  <si>
    <t>825324287942482</t>
  </si>
  <si>
    <t>825324287942483</t>
  </si>
  <si>
    <t>825324287942484</t>
  </si>
  <si>
    <t>825324287942485</t>
  </si>
  <si>
    <t>825324287942486</t>
  </si>
  <si>
    <t>825324287942487</t>
  </si>
  <si>
    <t>825324287942488</t>
  </si>
  <si>
    <t>825324287942489</t>
  </si>
  <si>
    <t>825324287942490</t>
  </si>
  <si>
    <t>837856320042472</t>
  </si>
  <si>
    <t>837856320042473</t>
  </si>
  <si>
    <t>837856320042474</t>
  </si>
  <si>
    <t>837856320042475</t>
  </si>
  <si>
    <t>837856320042476</t>
  </si>
  <si>
    <t>837856320042477</t>
  </si>
  <si>
    <t>837856320042478</t>
  </si>
  <si>
    <t>837856320042479</t>
  </si>
  <si>
    <t>837856320042480</t>
  </si>
  <si>
    <t>837856320042481</t>
  </si>
  <si>
    <t>837856320042482</t>
  </si>
  <si>
    <t>837856320042483</t>
  </si>
  <si>
    <t>837856320042484</t>
  </si>
  <si>
    <t>837856320042485</t>
  </si>
  <si>
    <t>837856320042486</t>
  </si>
  <si>
    <t>837856320042487</t>
  </si>
  <si>
    <t>837856320042488</t>
  </si>
  <si>
    <t>837856320042489</t>
  </si>
  <si>
    <t>837856320042490</t>
  </si>
  <si>
    <t>837856320042491</t>
  </si>
  <si>
    <t>837856320042492</t>
  </si>
  <si>
    <t>837856320042493</t>
  </si>
  <si>
    <t>837856320042494</t>
  </si>
  <si>
    <t>837856320042495</t>
  </si>
  <si>
    <t>837856320042496</t>
  </si>
  <si>
    <t>837856320042497</t>
  </si>
  <si>
    <t>837856320042498</t>
  </si>
  <si>
    <t>837856320042499</t>
  </si>
  <si>
    <t>837856320042500</t>
  </si>
  <si>
    <t>837856320042501</t>
  </si>
  <si>
    <t>837856320042502</t>
  </si>
  <si>
    <t>858381505942472</t>
  </si>
  <si>
    <t>858381505942473</t>
  </si>
  <si>
    <t>858381505942474</t>
  </si>
  <si>
    <t>858381505942475</t>
  </si>
  <si>
    <t>858381505942476</t>
  </si>
  <si>
    <t>858381505942477</t>
  </si>
  <si>
    <t>858381505942478</t>
  </si>
  <si>
    <t>858381505942479</t>
  </si>
  <si>
    <t>858381505942480</t>
  </si>
  <si>
    <t>858381505942481</t>
  </si>
  <si>
    <t>858381505942482</t>
  </si>
  <si>
    <t>858381505942483</t>
  </si>
  <si>
    <t>858381505942484</t>
  </si>
  <si>
    <t>858381505942485</t>
  </si>
  <si>
    <t>858381505942486</t>
  </si>
  <si>
    <t>858381505942487</t>
  </si>
  <si>
    <t>858381505942488</t>
  </si>
  <si>
    <t>858381505942489</t>
  </si>
  <si>
    <t>858381505942490</t>
  </si>
  <si>
    <t>858381505942491</t>
  </si>
  <si>
    <t>858381505942492</t>
  </si>
  <si>
    <t>858381505942493</t>
  </si>
  <si>
    <t>858381505942494</t>
  </si>
  <si>
    <t>858381505942495</t>
  </si>
  <si>
    <t>858381505942496</t>
  </si>
  <si>
    <t>858381505942497</t>
  </si>
  <si>
    <t>858381505942498</t>
  </si>
  <si>
    <t>858381505942499</t>
  </si>
  <si>
    <t>858381505942500</t>
  </si>
  <si>
    <t>858381505942501</t>
  </si>
  <si>
    <t>858381505942502</t>
  </si>
  <si>
    <t>879200966542472</t>
  </si>
  <si>
    <t>879200966542473</t>
  </si>
  <si>
    <t>879200966542474</t>
  </si>
  <si>
    <t>879200966542475</t>
  </si>
  <si>
    <t>879200966542476</t>
  </si>
  <si>
    <t>879200966542477</t>
  </si>
  <si>
    <t>879200966542478</t>
  </si>
  <si>
    <t>879200966542479</t>
  </si>
  <si>
    <t>879200966542480</t>
  </si>
  <si>
    <t>879200966542481</t>
  </si>
  <si>
    <t>879200966542482</t>
  </si>
  <si>
    <t>879200966542483</t>
  </si>
  <si>
    <t>879200966542484</t>
  </si>
  <si>
    <t>879200966542485</t>
  </si>
  <si>
    <t>879200966542486</t>
  </si>
  <si>
    <t>879200966542487</t>
  </si>
  <si>
    <t>879200966542488</t>
  </si>
  <si>
    <t>879200966542489</t>
  </si>
  <si>
    <t>879200966542490</t>
  </si>
  <si>
    <t>879200966542491</t>
  </si>
  <si>
    <t>879200966542492</t>
  </si>
  <si>
    <t>879200966542493</t>
  </si>
  <si>
    <t>879200966542494</t>
  </si>
  <si>
    <t>879200966542495</t>
  </si>
  <si>
    <t>879200966542496</t>
  </si>
  <si>
    <t>879200966542497</t>
  </si>
  <si>
    <t>879200966542498</t>
  </si>
  <si>
    <t>879200966542499</t>
  </si>
  <si>
    <t>879200966542500</t>
  </si>
  <si>
    <t>887768939142472</t>
  </si>
  <si>
    <t>887768939142473</t>
  </si>
  <si>
    <t>887768939142474</t>
  </si>
  <si>
    <t>887768939142475</t>
  </si>
  <si>
    <t>887768939142476</t>
  </si>
  <si>
    <t>887768939142477</t>
  </si>
  <si>
    <t>887768939142478</t>
  </si>
  <si>
    <t>887768939142479</t>
  </si>
  <si>
    <t>887768939142480</t>
  </si>
  <si>
    <t>887768939142481</t>
  </si>
  <si>
    <t>887768939142482</t>
  </si>
  <si>
    <t>887768939142483</t>
  </si>
  <si>
    <t>887768939142484</t>
  </si>
  <si>
    <t>887768939142485</t>
  </si>
  <si>
    <t>887768939142486</t>
  </si>
  <si>
    <t>887768939142487</t>
  </si>
  <si>
    <t>887768939142488</t>
  </si>
  <si>
    <t>887768939142489</t>
  </si>
  <si>
    <t>887768939142490</t>
  </si>
  <si>
    <t>887768939142491</t>
  </si>
  <si>
    <t>887768939142492</t>
  </si>
  <si>
    <t>887768939142493</t>
  </si>
  <si>
    <t>887768939142494</t>
  </si>
  <si>
    <t>887768939142495</t>
  </si>
  <si>
    <t>887768939142496</t>
  </si>
  <si>
    <t>887768939142497</t>
  </si>
  <si>
    <t>887768939142498</t>
  </si>
  <si>
    <t>887768939142499</t>
  </si>
  <si>
    <t>887768939142500</t>
  </si>
  <si>
    <t>887768939142501</t>
  </si>
  <si>
    <t>887768939142502</t>
  </si>
  <si>
    <t>Total Minutes Activity</t>
  </si>
  <si>
    <t>SleepDay</t>
  </si>
  <si>
    <t>TotalSleepRecords</t>
  </si>
  <si>
    <t>TotalMinutesAsleep</t>
  </si>
  <si>
    <t>234716779642473</t>
  </si>
  <si>
    <t>234716779642474</t>
  </si>
  <si>
    <t>234716779642475</t>
  </si>
  <si>
    <t>234716779642477</t>
  </si>
  <si>
    <t>234716779642478</t>
  </si>
  <si>
    <t>234716779642479</t>
  </si>
  <si>
    <t>234716779642481</t>
  </si>
  <si>
    <t>234716779642482</t>
  </si>
  <si>
    <t>234716779642483</t>
  </si>
  <si>
    <t>234716779642484</t>
  </si>
  <si>
    <t>234716779642485</t>
  </si>
  <si>
    <t>234716779642486</t>
  </si>
  <si>
    <t>234716779642487</t>
  </si>
  <si>
    <t>234716779642488</t>
  </si>
  <si>
    <t>234716779642489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</si>
</sst>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33" borderId="0" xfId="0" applyFill="1"/>
    <xf numFmtId="0" fontId="14" fillId="33" borderId="0" xfId="0" applyFont="1" applyFill="1"/>
    <xf numFmtId="14" fontId="14" fillId="33" borderId="0" xfId="0" applyNumberFormat="1" applyFont="1" applyFill="1"/>
    <xf numFmtId="0" fontId="16" fillId="0" borderId="0" xfId="0" applyFont="1"/>
    <xf numFmtId="0" fontId="18" fillId="33" borderId="0" xfId="0" applyFont="1" applyFill="1"/>
    <xf numFmtId="0" fontId="16" fillId="34" borderId="10" xfId="0" applyFont="1" applyFill="1" applyBorder="1"/>
    <xf numFmtId="9" fontId="0" fillId="0" borderId="0" xfId="0" applyNumberFormat="1"/>
    <xf numFmtId="0" fontId="0" fillId="0" borderId="11" xfId="0" applyBorder="1"/>
    <xf numFmtId="1" fontId="16" fillId="35" borderId="11" xfId="0" applyNumberFormat="1" applyFont="1" applyFill="1" applyBorder="1"/>
    <xf numFmtId="0" fontId="16" fillId="35" borderId="11" xfId="0" applyFont="1" applyFill="1" applyBorder="1"/>
    <xf numFmtId="9" fontId="16" fillId="35" borderId="11" xfId="0" applyNumberFormat="1" applyFont="1" applyFill="1" applyBorder="1"/>
    <xf numFmtId="0" fontId="16" fillId="35" borderId="12" xfId="0" applyFont="1" applyFill="1" applyBorder="1"/>
    <xf numFmtId="0" fontId="16" fillId="34" borderId="13" xfId="0" applyFont="1" applyFill="1" applyBorder="1"/>
    <xf numFmtId="0" fontId="0" fillId="0" borderId="0" xfId="0" applyAlignment="1">
      <alignment horizontal="center"/>
    </xf>
    <xf numFmtId="14" fontId="14" fillId="33" borderId="0" xfId="0" applyNumberFormat="1" applyFont="1" applyFill="1" applyAlignment="1">
      <alignment horizontal="center"/>
    </xf>
    <xf numFmtId="164" fontId="0" fillId="0" borderId="0" xfId="0" applyNumberFormat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6" fillId="35" borderId="11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1" xfId="0" applyFont="1" applyFill="1" applyBorder="1"/>
    <xf numFmtId="2" fontId="16" fillId="0" borderId="0" xfId="0" applyNumberFormat="1" applyFont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16" fillId="40" borderId="11" xfId="0" applyFont="1" applyFill="1" applyBorder="1" applyAlignment="1">
      <alignment horizontal="left"/>
    </xf>
    <xf numFmtId="0" fontId="16" fillId="40" borderId="11" xfId="0" applyFont="1" applyFill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16" fillId="40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/>
    </dxf>
    <dxf>
      <numFmt numFmtId="19" formatCode="m/d/yyyy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/>
      </fill>
    </dxf>
    <dxf>
      <numFmt numFmtId="164" formatCode="_(* #,##0_);_(* \(#,##0\);_(* &quot;-&quot;??_);_(@_)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Simple Relationship Between Overall Activity and Calories Burned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Pivots!$I$42</c:f>
              <c:strCache>
                <c:ptCount val="1"/>
                <c:pt idx="0">
                  <c:v>Total 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15665688847718"/>
                  <c:y val="-9.5892840981084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Pivots!$H$43:$H$72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Pivots!$I$43:$I$72</c:f>
              <c:numCache>
                <c:formatCode>General</c:formatCode>
                <c:ptCount val="30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59426</c:v>
                </c:pt>
                <c:pt idx="9">
                  <c:v>45410</c:v>
                </c:pt>
                <c:pt idx="10">
                  <c:v>73960</c:v>
                </c:pt>
                <c:pt idx="11">
                  <c:v>63168</c:v>
                </c:pt>
                <c:pt idx="12">
                  <c:v>95910</c:v>
                </c:pt>
                <c:pt idx="13">
                  <c:v>67772</c:v>
                </c:pt>
                <c:pt idx="14">
                  <c:v>63031</c:v>
                </c:pt>
                <c:pt idx="15">
                  <c:v>91932</c:v>
                </c:pt>
                <c:pt idx="16">
                  <c:v>58146</c:v>
                </c:pt>
                <c:pt idx="17">
                  <c:v>100789</c:v>
                </c:pt>
                <c:pt idx="18">
                  <c:v>63312</c:v>
                </c:pt>
                <c:pt idx="19">
                  <c:v>75389</c:v>
                </c:pt>
                <c:pt idx="20">
                  <c:v>55426</c:v>
                </c:pt>
                <c:pt idx="21">
                  <c:v>61443</c:v>
                </c:pt>
                <c:pt idx="22">
                  <c:v>66144</c:v>
                </c:pt>
                <c:pt idx="23">
                  <c:v>79557</c:v>
                </c:pt>
                <c:pt idx="24">
                  <c:v>91320</c:v>
                </c:pt>
                <c:pt idx="25">
                  <c:v>33972</c:v>
                </c:pt>
                <c:pt idx="26">
                  <c:v>106534</c:v>
                </c:pt>
                <c:pt idx="27">
                  <c:v>84693</c:v>
                </c:pt>
                <c:pt idx="28">
                  <c:v>56907</c:v>
                </c:pt>
                <c:pt idx="29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3-4038-ACEA-4C426ABC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46872"/>
        <c:axId val="1446254072"/>
      </c:scatterChart>
      <c:valAx>
        <c:axId val="14462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54072"/>
        <c:crosses val="autoZero"/>
        <c:crossBetween val="midCat"/>
      </c:valAx>
      <c:valAx>
        <c:axId val="14462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[CapstoneExcelSolution_Daily_Usage_Factors.xlsx]Pivots!PivotTable5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More Activity Mid-Week, Less on Weekends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Pivots!$B$107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Pivots!$A$108:$A$115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Pivots!$B$108:$B$115</c:f>
              <c:numCache>
                <c:formatCode>_(* #,##0_);_(* \(#,##0\);_(* "-"??_);_(@_)</c:formatCode>
                <c:ptCount val="7"/>
                <c:pt idx="0">
                  <c:v>112813</c:v>
                </c:pt>
                <c:pt idx="1">
                  <c:v>126096</c:v>
                </c:pt>
                <c:pt idx="2">
                  <c:v>151892</c:v>
                </c:pt>
                <c:pt idx="3">
                  <c:v>143021</c:v>
                </c:pt>
                <c:pt idx="4">
                  <c:v>138141</c:v>
                </c:pt>
                <c:pt idx="5">
                  <c:v>124543</c:v>
                </c:pt>
                <c:pt idx="6">
                  <c:v>117323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E-4782-B68D-1F4AD839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-27"/>
        <c:axId val="1800604055"/>
        <c:axId val="1800611735"/>
      </c:barChart>
      <c:catAx>
        <c:axId val="1800604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11735"/>
        <c:crosses val="autoZero"/>
        <c:auto val="1"/>
        <c:lblAlgn val="ctr"/>
        <c:lblOffset val="100"/>
        <c:noMultiLvlLbl val="0"/>
      </c:catAx>
      <c:valAx>
        <c:axId val="1800611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Minutes 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04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[CapstoneExcelSolution_Daily_Usage_Factors.xlsx]Pivots!PivotTable7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Calorie Burners Spend More Active Time Than Low Calorie Burners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Pivots!$H$128</c:f>
              <c:strCache>
                <c:ptCount val="1"/>
                <c:pt idx="0">
                  <c:v>Sedentary 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Pivots!$G$129:$G$133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Pivots!$H$129:$H$133</c:f>
              <c:numCache>
                <c:formatCode>_(* #,##0_);_(* \(#,##0\);_(* "-"??_);_(@_)</c:formatCode>
                <c:ptCount val="4"/>
                <c:pt idx="0">
                  <c:v>241354</c:v>
                </c:pt>
                <c:pt idx="1">
                  <c:v>185026</c:v>
                </c:pt>
                <c:pt idx="2">
                  <c:v>227813</c:v>
                </c:pt>
                <c:pt idx="3">
                  <c:v>238756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9-46DA-8370-EF4109F572AF}"/>
            </c:ext>
          </c:extLst>
        </c:ser>
        <c:ser>
          <c:idx val="1"/>
          <c:order val="1"/>
          <c:tx>
            <c:strRef>
              <c:f>Pivots!$I$128</c:f>
              <c:strCache>
                <c:ptCount val="1"/>
                <c:pt idx="0">
                  <c:v>Lightly Active 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Pivots!$G$129:$G$133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Pivots!$I$129:$I$133</c:f>
              <c:numCache>
                <c:formatCode>_(* #,##0_);_(* \(#,##0\);_(* "-"??_);_(@_)</c:formatCode>
                <c:ptCount val="4"/>
                <c:pt idx="0">
                  <c:v>37763</c:v>
                </c:pt>
                <c:pt idx="1">
                  <c:v>50222</c:v>
                </c:pt>
                <c:pt idx="2">
                  <c:v>36398</c:v>
                </c:pt>
                <c:pt idx="3">
                  <c:v>45346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9-46DA-8370-EF4109F572AF}"/>
            </c:ext>
          </c:extLst>
        </c:ser>
        <c:ser>
          <c:idx val="2"/>
          <c:order val="2"/>
          <c:tx>
            <c:strRef>
              <c:f>Pivots!$J$128</c:f>
              <c:strCache>
                <c:ptCount val="1"/>
                <c:pt idx="0">
                  <c:v>Fairly Active 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Pivots!$G$129:$G$133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Pivots!$J$129:$J$133</c:f>
              <c:numCache>
                <c:formatCode>_(* #,##0_);_(* \(#,##0\);_(* "-"??_);_(@_)</c:formatCode>
                <c:ptCount val="4"/>
                <c:pt idx="0">
                  <c:v>3397</c:v>
                </c:pt>
                <c:pt idx="1">
                  <c:v>2148</c:v>
                </c:pt>
                <c:pt idx="2">
                  <c:v>2163</c:v>
                </c:pt>
                <c:pt idx="3">
                  <c:v>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09-46DA-8370-EF4109F572AF}"/>
            </c:ext>
          </c:extLst>
        </c:ser>
        <c:ser>
          <c:idx val="3"/>
          <c:order val="3"/>
          <c:tx>
            <c:strRef>
              <c:f>Pivots!$K$128</c:f>
              <c:strCache>
                <c:ptCount val="1"/>
                <c:pt idx="0">
                  <c:v>Very Active 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Pivots!$G$129:$G$133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Pivots!$K$129:$K$133</c:f>
              <c:numCache>
                <c:formatCode>_(* #,##0_);_(* \(#,##0\);_(* "-"??_);_(@_)</c:formatCode>
                <c:ptCount val="4"/>
                <c:pt idx="0">
                  <c:v>2761</c:v>
                </c:pt>
                <c:pt idx="1">
                  <c:v>2375</c:v>
                </c:pt>
                <c:pt idx="2">
                  <c:v>3739</c:v>
                </c:pt>
                <c:pt idx="3">
                  <c:v>10591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09-46DA-8370-EF4109F5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701607"/>
        <c:axId val="878696327"/>
      </c:barChart>
      <c:catAx>
        <c:axId val="878701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Quartile Grouping by Calories Burned (Q1 = Least; Q4 = Most)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96327"/>
        <c:crosses val="autoZero"/>
        <c:auto val="1"/>
        <c:lblAlgn val="ctr"/>
        <c:lblOffset val="100"/>
        <c:noMultiLvlLbl val="0"/>
      </c:catAx>
      <c:valAx>
        <c:axId val="87869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Minutes 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01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Pivots!$AC$42</c:f>
              <c:strCache>
                <c:ptCount val="1"/>
                <c:pt idx="0">
                  <c:v>Q1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Pivots!$Z$43:$Z$72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Pivots!$AC$43:$AC$72</c:f>
              <c:numCache>
                <c:formatCode>General</c:formatCode>
                <c:ptCount val="30"/>
                <c:pt idx="0">
                  <c:v>56309</c:v>
                </c:pt>
                <c:pt idx="1">
                  <c:v>45984</c:v>
                </c:pt>
                <c:pt idx="2">
                  <c:v>#N/A</c:v>
                </c:pt>
                <c:pt idx="3">
                  <c:v>48778</c:v>
                </c:pt>
                <c:pt idx="4">
                  <c:v>#N/A</c:v>
                </c:pt>
                <c:pt idx="5">
                  <c:v>#N/A</c:v>
                </c:pt>
                <c:pt idx="6">
                  <c:v>47760</c:v>
                </c:pt>
                <c:pt idx="7">
                  <c:v>53449</c:v>
                </c:pt>
                <c:pt idx="8">
                  <c:v>#N/A</c:v>
                </c:pt>
                <c:pt idx="9">
                  <c:v>45410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55426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33972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B-4FEB-8097-9663704525F5}"/>
            </c:ext>
          </c:extLst>
        </c:ser>
        <c:ser>
          <c:idx val="1"/>
          <c:order val="1"/>
          <c:tx>
            <c:strRef>
              <c:f>Pivots!$AD$42</c:f>
              <c:strCache>
                <c:ptCount val="1"/>
                <c:pt idx="0">
                  <c:v>Q2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Pivots!$Z$43:$Z$72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Pivots!$AD$43:$AD$72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59426</c:v>
                </c:pt>
                <c:pt idx="9">
                  <c:v>#N/A</c:v>
                </c:pt>
                <c:pt idx="10">
                  <c:v>#N/A</c:v>
                </c:pt>
                <c:pt idx="11">
                  <c:v>63168</c:v>
                </c:pt>
                <c:pt idx="12">
                  <c:v>#N/A</c:v>
                </c:pt>
                <c:pt idx="13">
                  <c:v>#N/A</c:v>
                </c:pt>
                <c:pt idx="14">
                  <c:v>63031</c:v>
                </c:pt>
                <c:pt idx="15">
                  <c:v>#N/A</c:v>
                </c:pt>
                <c:pt idx="16">
                  <c:v>58146</c:v>
                </c:pt>
                <c:pt idx="17">
                  <c:v>#N/A</c:v>
                </c:pt>
                <c:pt idx="18">
                  <c:v>63312</c:v>
                </c:pt>
                <c:pt idx="19">
                  <c:v>#N/A</c:v>
                </c:pt>
                <c:pt idx="20">
                  <c:v>#N/A</c:v>
                </c:pt>
                <c:pt idx="21">
                  <c:v>61443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56907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B-4FEB-8097-9663704525F5}"/>
            </c:ext>
          </c:extLst>
        </c:ser>
        <c:ser>
          <c:idx val="2"/>
          <c:order val="2"/>
          <c:tx>
            <c:strRef>
              <c:f>Pivots!$AE$42</c:f>
              <c:strCache>
                <c:ptCount val="1"/>
                <c:pt idx="0">
                  <c:v>Q3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Pivots!$Z$43:$Z$72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Pivots!$AE$43:$AE$72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67357</c:v>
                </c:pt>
                <c:pt idx="5">
                  <c:v>77809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73960</c:v>
                </c:pt>
                <c:pt idx="11">
                  <c:v>#N/A</c:v>
                </c:pt>
                <c:pt idx="12">
                  <c:v>#N/A</c:v>
                </c:pt>
                <c:pt idx="13">
                  <c:v>67772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75389</c:v>
                </c:pt>
                <c:pt idx="20">
                  <c:v>#N/A</c:v>
                </c:pt>
                <c:pt idx="21">
                  <c:v>#N/A</c:v>
                </c:pt>
                <c:pt idx="22">
                  <c:v>66144</c:v>
                </c:pt>
                <c:pt idx="23">
                  <c:v>79557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B-4FEB-8097-9663704525F5}"/>
            </c:ext>
          </c:extLst>
        </c:ser>
        <c:ser>
          <c:idx val="3"/>
          <c:order val="3"/>
          <c:tx>
            <c:strRef>
              <c:f>Pivots!$AF$42</c:f>
              <c:strCache>
                <c:ptCount val="1"/>
                <c:pt idx="0">
                  <c:v>Q4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Pivots!$Z$43:$Z$72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Pivots!$AF$43:$AF$72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84339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95910</c:v>
                </c:pt>
                <c:pt idx="13">
                  <c:v>#N/A</c:v>
                </c:pt>
                <c:pt idx="14">
                  <c:v>#N/A</c:v>
                </c:pt>
                <c:pt idx="15">
                  <c:v>91932</c:v>
                </c:pt>
                <c:pt idx="16">
                  <c:v>#N/A</c:v>
                </c:pt>
                <c:pt idx="17">
                  <c:v>100789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91320</c:v>
                </c:pt>
                <c:pt idx="25">
                  <c:v>#N/A</c:v>
                </c:pt>
                <c:pt idx="26">
                  <c:v>106534</c:v>
                </c:pt>
                <c:pt idx="27">
                  <c:v>84693</c:v>
                </c:pt>
                <c:pt idx="28">
                  <c:v>#N/A</c:v>
                </c:pt>
                <c:pt idx="29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5B-4FEB-8097-96637045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73368"/>
        <c:axId val="1746595928"/>
      </c:scatterChart>
      <c:valAx>
        <c:axId val="174657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95928"/>
        <c:crosses val="autoZero"/>
        <c:crossBetween val="midCat"/>
      </c:valAx>
      <c:valAx>
        <c:axId val="17465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7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Relationship Between Amount of Very or Fairly Active Activity and Calories (r = .57)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Pivots!$AQ$42</c:f>
              <c:strCache>
                <c:ptCount val="1"/>
                <c:pt idx="0">
                  <c:v>Total 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Pivots!$AP$43:$AP$72</c:f>
              <c:numCache>
                <c:formatCode>General</c:formatCode>
                <c:ptCount val="30"/>
                <c:pt idx="0">
                  <c:v>1794</c:v>
                </c:pt>
                <c:pt idx="1">
                  <c:v>449</c:v>
                </c:pt>
                <c:pt idx="2">
                  <c:v>928</c:v>
                </c:pt>
                <c:pt idx="3">
                  <c:v>44</c:v>
                </c:pt>
                <c:pt idx="4">
                  <c:v>65</c:v>
                </c:pt>
                <c:pt idx="5">
                  <c:v>1725</c:v>
                </c:pt>
                <c:pt idx="6">
                  <c:v>11</c:v>
                </c:pt>
                <c:pt idx="7">
                  <c:v>122</c:v>
                </c:pt>
                <c:pt idx="8">
                  <c:v>627</c:v>
                </c:pt>
                <c:pt idx="9">
                  <c:v>2405</c:v>
                </c:pt>
                <c:pt idx="10">
                  <c:v>327</c:v>
                </c:pt>
                <c:pt idx="11">
                  <c:v>493</c:v>
                </c:pt>
                <c:pt idx="12">
                  <c:v>1349</c:v>
                </c:pt>
                <c:pt idx="13">
                  <c:v>259</c:v>
                </c:pt>
                <c:pt idx="14">
                  <c:v>747</c:v>
                </c:pt>
                <c:pt idx="15">
                  <c:v>966</c:v>
                </c:pt>
                <c:pt idx="16">
                  <c:v>1129</c:v>
                </c:pt>
                <c:pt idx="17">
                  <c:v>3515</c:v>
                </c:pt>
                <c:pt idx="18">
                  <c:v>101</c:v>
                </c:pt>
                <c:pt idx="19">
                  <c:v>190</c:v>
                </c:pt>
                <c:pt idx="20">
                  <c:v>671</c:v>
                </c:pt>
                <c:pt idx="21">
                  <c:v>1281</c:v>
                </c:pt>
                <c:pt idx="22">
                  <c:v>1230</c:v>
                </c:pt>
                <c:pt idx="23">
                  <c:v>2106</c:v>
                </c:pt>
                <c:pt idx="24">
                  <c:v>2937</c:v>
                </c:pt>
                <c:pt idx="25">
                  <c:v>662</c:v>
                </c:pt>
                <c:pt idx="26">
                  <c:v>2137</c:v>
                </c:pt>
                <c:pt idx="27">
                  <c:v>988</c:v>
                </c:pt>
                <c:pt idx="28">
                  <c:v>145</c:v>
                </c:pt>
                <c:pt idx="29">
                  <c:v>2356</c:v>
                </c:pt>
              </c:numCache>
            </c:numRef>
          </c:xVal>
          <c:yVal>
            <c:numRef>
              <c:f>Pivots!$AQ$43:$AQ$72</c:f>
              <c:numCache>
                <c:formatCode>General</c:formatCode>
                <c:ptCount val="30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59426</c:v>
                </c:pt>
                <c:pt idx="9">
                  <c:v>45410</c:v>
                </c:pt>
                <c:pt idx="10">
                  <c:v>73960</c:v>
                </c:pt>
                <c:pt idx="11">
                  <c:v>63168</c:v>
                </c:pt>
                <c:pt idx="12">
                  <c:v>95910</c:v>
                </c:pt>
                <c:pt idx="13">
                  <c:v>67772</c:v>
                </c:pt>
                <c:pt idx="14">
                  <c:v>63031</c:v>
                </c:pt>
                <c:pt idx="15">
                  <c:v>91932</c:v>
                </c:pt>
                <c:pt idx="16">
                  <c:v>58146</c:v>
                </c:pt>
                <c:pt idx="17">
                  <c:v>100789</c:v>
                </c:pt>
                <c:pt idx="18">
                  <c:v>63312</c:v>
                </c:pt>
                <c:pt idx="19">
                  <c:v>75389</c:v>
                </c:pt>
                <c:pt idx="20">
                  <c:v>55426</c:v>
                </c:pt>
                <c:pt idx="21">
                  <c:v>61443</c:v>
                </c:pt>
                <c:pt idx="22">
                  <c:v>66144</c:v>
                </c:pt>
                <c:pt idx="23">
                  <c:v>79557</c:v>
                </c:pt>
                <c:pt idx="24">
                  <c:v>91320</c:v>
                </c:pt>
                <c:pt idx="25">
                  <c:v>33972</c:v>
                </c:pt>
                <c:pt idx="26">
                  <c:v>106534</c:v>
                </c:pt>
                <c:pt idx="27">
                  <c:v>84693</c:v>
                </c:pt>
                <c:pt idx="28">
                  <c:v>56907</c:v>
                </c:pt>
                <c:pt idx="29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E-4F03-861D-799640FD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85351"/>
        <c:axId val="336096871"/>
      </c:scatterChart>
      <c:valAx>
        <c:axId val="336085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96871"/>
        <c:crosses val="autoZero"/>
        <c:crossBetween val="midCat"/>
      </c:valAx>
      <c:valAx>
        <c:axId val="33609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5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 Positive Relationship Between Very Active Time and Calories        (r = .62)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Pivots!$BI$42</c:f>
              <c:strCache>
                <c:ptCount val="1"/>
                <c:pt idx="0">
                  <c:v>Total 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Pivots!$BH$43:$BH$72</c:f>
              <c:numCache>
                <c:formatCode>General</c:formatCode>
                <c:ptCount val="30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437</c:v>
                </c:pt>
                <c:pt idx="9">
                  <c:v>567</c:v>
                </c:pt>
                <c:pt idx="10">
                  <c:v>161</c:v>
                </c:pt>
                <c:pt idx="11">
                  <c:v>111</c:v>
                </c:pt>
                <c:pt idx="12">
                  <c:v>718</c:v>
                </c:pt>
                <c:pt idx="13">
                  <c:v>205</c:v>
                </c:pt>
                <c:pt idx="14">
                  <c:v>322</c:v>
                </c:pt>
                <c:pt idx="15">
                  <c:v>159</c:v>
                </c:pt>
                <c:pt idx="16">
                  <c:v>726</c:v>
                </c:pt>
                <c:pt idx="17">
                  <c:v>2620</c:v>
                </c:pt>
                <c:pt idx="18">
                  <c:v>44</c:v>
                </c:pt>
                <c:pt idx="19">
                  <c:v>80</c:v>
                </c:pt>
                <c:pt idx="20">
                  <c:v>286</c:v>
                </c:pt>
                <c:pt idx="21">
                  <c:v>707</c:v>
                </c:pt>
                <c:pt idx="22">
                  <c:v>807</c:v>
                </c:pt>
                <c:pt idx="23">
                  <c:v>1320</c:v>
                </c:pt>
                <c:pt idx="24">
                  <c:v>2640</c:v>
                </c:pt>
                <c:pt idx="25">
                  <c:v>390</c:v>
                </c:pt>
                <c:pt idx="26">
                  <c:v>1819</c:v>
                </c:pt>
                <c:pt idx="27">
                  <c:v>300</c:v>
                </c:pt>
                <c:pt idx="28">
                  <c:v>28</c:v>
                </c:pt>
                <c:pt idx="29">
                  <c:v>2048</c:v>
                </c:pt>
              </c:numCache>
            </c:numRef>
          </c:xVal>
          <c:yVal>
            <c:numRef>
              <c:f>Pivots!$BI$43:$BI$72</c:f>
              <c:numCache>
                <c:formatCode>General</c:formatCode>
                <c:ptCount val="30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59426</c:v>
                </c:pt>
                <c:pt idx="9">
                  <c:v>45410</c:v>
                </c:pt>
                <c:pt idx="10">
                  <c:v>73960</c:v>
                </c:pt>
                <c:pt idx="11">
                  <c:v>63168</c:v>
                </c:pt>
                <c:pt idx="12">
                  <c:v>95910</c:v>
                </c:pt>
                <c:pt idx="13">
                  <c:v>67772</c:v>
                </c:pt>
                <c:pt idx="14">
                  <c:v>63031</c:v>
                </c:pt>
                <c:pt idx="15">
                  <c:v>91932</c:v>
                </c:pt>
                <c:pt idx="16">
                  <c:v>58146</c:v>
                </c:pt>
                <c:pt idx="17">
                  <c:v>100789</c:v>
                </c:pt>
                <c:pt idx="18">
                  <c:v>63312</c:v>
                </c:pt>
                <c:pt idx="19">
                  <c:v>75389</c:v>
                </c:pt>
                <c:pt idx="20">
                  <c:v>55426</c:v>
                </c:pt>
                <c:pt idx="21">
                  <c:v>61443</c:v>
                </c:pt>
                <c:pt idx="22">
                  <c:v>66144</c:v>
                </c:pt>
                <c:pt idx="23">
                  <c:v>79557</c:v>
                </c:pt>
                <c:pt idx="24">
                  <c:v>91320</c:v>
                </c:pt>
                <c:pt idx="25">
                  <c:v>33972</c:v>
                </c:pt>
                <c:pt idx="26">
                  <c:v>106534</c:v>
                </c:pt>
                <c:pt idx="27">
                  <c:v>84693</c:v>
                </c:pt>
                <c:pt idx="28">
                  <c:v>56907</c:v>
                </c:pt>
                <c:pt idx="29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7-41EE-8E73-08D0F8AE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93688"/>
        <c:axId val="759394648"/>
      </c:scatterChart>
      <c:valAx>
        <c:axId val="75939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Very Active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94648"/>
        <c:crosses val="autoZero"/>
        <c:crossBetween val="midCat"/>
      </c:valAx>
      <c:valAx>
        <c:axId val="75939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 Burned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9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Users Only Track Partial Sleep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Pivots!$B$164</c:f>
              <c:strCache>
                <c:ptCount val="1"/>
                <c:pt idx="0">
                  <c:v>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Pivots!$A$165:$A$167</c:f>
              <c:strCache>
                <c:ptCount val="3"/>
                <c:pt idx="0">
                  <c:v>Tracked Sleep Every Day</c:v>
                </c:pt>
                <c:pt idx="1">
                  <c:v>Tracked Sleep Some Days</c:v>
                </c:pt>
                <c:pt idx="2">
                  <c:v>Never Tracked Sleep</c:v>
                </c:pt>
              </c:strCache>
            </c:strRef>
          </c:cat>
          <c:val>
            <c:numRef>
              <c:f>Pivots!$B$165:$B$167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3-4FD0-9F57-733A6DCE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41</xdr:row>
      <xdr:rowOff>66675</xdr:rowOff>
    </xdr:from>
    <xdr:to>
      <xdr:col>21</xdr:col>
      <xdr:colOff>123825</xdr:colOff>
      <xdr:row>67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8D941-8AC1-EB9D-392B-7D76B909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103</xdr:row>
      <xdr:rowOff>28575</xdr:rowOff>
    </xdr:from>
    <xdr:to>
      <xdr:col>10</xdr:col>
      <xdr:colOff>1419225</xdr:colOff>
      <xdr:row>120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A9799-0D91-310A-117B-FA9E49DA7122}"/>
            </a:ext>
            <a:ext uri="{147F2762-F138-4A5C-976F-8EAC2B608ADB}">
              <a16:predDERef xmlns:a16="http://schemas.microsoft.com/office/drawing/2014/main" pred="{94D8D941-8AC1-EB9D-392B-7D76B909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133</xdr:row>
      <xdr:rowOff>180975</xdr:rowOff>
    </xdr:from>
    <xdr:to>
      <xdr:col>10</xdr:col>
      <xdr:colOff>1609725</xdr:colOff>
      <xdr:row>152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CE2484-BF7D-87A9-CF11-FCDC5DBBC1D1}"/>
            </a:ext>
            <a:ext uri="{147F2762-F138-4A5C-976F-8EAC2B608ADB}">
              <a16:predDERef xmlns:a16="http://schemas.microsoft.com/office/drawing/2014/main" pred="{10DA9799-0D91-310A-117B-FA9E49DA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381000</xdr:colOff>
      <xdr:row>41</xdr:row>
      <xdr:rowOff>9525</xdr:rowOff>
    </xdr:from>
    <xdr:to>
      <xdr:col>37</xdr:col>
      <xdr:colOff>381000</xdr:colOff>
      <xdr:row>67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4130D1-5AFF-CF18-B802-748F11AFED64}"/>
            </a:ext>
            <a:ext uri="{147F2762-F138-4A5C-976F-8EAC2B608ADB}">
              <a16:predDERef xmlns:a16="http://schemas.microsoft.com/office/drawing/2014/main" pred="{46CE2484-BF7D-87A9-CF11-FCDC5DBBC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247650</xdr:colOff>
      <xdr:row>41</xdr:row>
      <xdr:rowOff>47625</xdr:rowOff>
    </xdr:from>
    <xdr:to>
      <xdr:col>57</xdr:col>
      <xdr:colOff>266700</xdr:colOff>
      <xdr:row>61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B6876D-1A52-7936-0924-A9EDAEA66755}"/>
            </a:ext>
            <a:ext uri="{147F2762-F138-4A5C-976F-8EAC2B608ADB}">
              <a16:predDERef xmlns:a16="http://schemas.microsoft.com/office/drawing/2014/main" pred="{5B4130D1-5AFF-CF18-B802-748F11AFE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428625</xdr:colOff>
      <xdr:row>42</xdr:row>
      <xdr:rowOff>38100</xdr:rowOff>
    </xdr:from>
    <xdr:to>
      <xdr:col>75</xdr:col>
      <xdr:colOff>57150</xdr:colOff>
      <xdr:row>66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704FC3-B689-785F-1F49-E8396C57BE49}"/>
            </a:ext>
            <a:ext uri="{147F2762-F138-4A5C-976F-8EAC2B608ADB}">
              <a16:predDERef xmlns:a16="http://schemas.microsoft.com/office/drawing/2014/main" pred="{98B6876D-1A52-7936-0924-A9EDAEA66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314325</xdr:colOff>
      <xdr:row>157</xdr:row>
      <xdr:rowOff>123825</xdr:rowOff>
    </xdr:from>
    <xdr:to>
      <xdr:col>7</xdr:col>
      <xdr:colOff>1162050</xdr:colOff>
      <xdr:row>172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A5504-48DB-9F86-2242-AEE598F4EC4F}"/>
            </a:ext>
            <a:ext uri="{147F2762-F138-4A5C-976F-8EAC2B608ADB}">
              <a16:predDERef xmlns:a16="http://schemas.microsoft.com/office/drawing/2014/main" pred="{FE704FC3-B689-785F-1F49-E8396C57B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7.472853935185" createdVersion="8" refreshedVersion="8" minRefreshableVersion="3" recordCount="940" xr:uid="{92208B96-C62D-4BFF-8343-72D15497C257}">
  <cacheSource type="worksheet">
    <worksheetSource name="Table1" sheet="DailyActivity"/>
  </cacheSource>
  <cacheFields count="16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Total Minutes Activity" numFmtId="0">
      <sharedItems containsSemiMixedTypes="0" containsString="0" containsNumber="1" containsInteger="1" minValue="2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7.606383449071" createdVersion="8" refreshedVersion="8" minRefreshableVersion="3" recordCount="898" xr:uid="{D25B40B6-727B-45E4-8A3E-09874785A289}">
  <cacheSource type="worksheet">
    <worksheetSource name="Table14" sheet="Activity_clean"/>
  </cacheSource>
  <cacheFields count="21">
    <cacheField name="Id" numFmtId="0">
      <sharedItems containsSemiMixedTypes="0" containsString="0" containsNumber="1" containsInteger="1" minValue="1503960366" maxValue="8877689391" count="30">
        <n v="1503960366"/>
        <n v="1624580081"/>
        <n v="1644430081"/>
        <n v="1844505072"/>
        <n v="1927972279"/>
        <n v="2022484408"/>
        <n v="2026352035"/>
        <n v="2320127002"/>
        <n v="2873212765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Day_of_Week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VLOOKUP_ID" numFmtId="0">
      <sharedItems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Total Minutes Activity(1)" numFmtId="0">
      <sharedItems containsSemiMixedTypes="0" containsString="0" containsNumber="1" containsInteger="1" minValue="2" maxValue="1440"/>
    </cacheField>
    <cacheField name="TotalTimeInBed" numFmtId="0">
      <sharedItems containsString="0" containsBlank="1" containsNumber="1" containsInteger="1" minValue="61" maxValue="961"/>
    </cacheField>
    <cacheField name="Total Minutes Activity(2)" numFmtId="0">
      <sharedItems containsSemiMixedTypes="0" containsString="0" containsNumber="1" containsInteger="1" minValue="-559" maxValue="1440"/>
    </cacheField>
    <cacheField name="Calories" numFmtId="0">
      <sharedItems containsSemiMixedTypes="0" containsString="0" containsNumber="1" containsInteger="1" minValue="0" maxValue="4900"/>
    </cacheField>
    <cacheField name="Calorie Quartile Group" numFmtId="0">
      <sharedItems count="4">
        <s v="Q1"/>
        <s v="Q4"/>
        <s v="Q3"/>
        <s v="Q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094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033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440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998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040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761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440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1120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063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076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440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056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991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1117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166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1440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047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086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015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044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1131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144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440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176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073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091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829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098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037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979"/>
    <n v="1783"/>
  </r>
  <r>
    <x v="0"/>
    <x v="30"/>
    <n v="0"/>
    <n v="0"/>
    <n v="0"/>
    <n v="0"/>
    <n v="0"/>
    <n v="0"/>
    <n v="0"/>
    <n v="0"/>
    <n v="0"/>
    <n v="0"/>
    <n v="0"/>
    <n v="144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40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40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440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440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40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440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440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40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0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40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40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440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440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40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4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440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4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4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440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144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40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440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440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440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440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40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40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440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440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440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997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1440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1440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1440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1440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1440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1440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1440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1440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1440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1440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1440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1440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1440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1440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1440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1440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1440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131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1298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1081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838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1440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1440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1440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1440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1440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1286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1440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1440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762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1440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440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1216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703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440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440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440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44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440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1440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44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440"/>
    <n v="1645"/>
  </r>
  <r>
    <x v="3"/>
    <x v="12"/>
    <n v="0"/>
    <n v="0"/>
    <n v="0"/>
    <n v="0"/>
    <n v="0"/>
    <n v="0"/>
    <n v="0"/>
    <n v="0"/>
    <n v="0"/>
    <n v="0"/>
    <n v="0"/>
    <n v="1440"/>
    <n v="1440"/>
    <n v="1347"/>
  </r>
  <r>
    <x v="3"/>
    <x v="13"/>
    <n v="0"/>
    <n v="0"/>
    <n v="0"/>
    <n v="0"/>
    <n v="0"/>
    <n v="0"/>
    <n v="0"/>
    <n v="0"/>
    <n v="0"/>
    <n v="0"/>
    <n v="0"/>
    <n v="1440"/>
    <n v="1440"/>
    <n v="1347"/>
  </r>
  <r>
    <x v="3"/>
    <x v="14"/>
    <n v="0"/>
    <n v="0"/>
    <n v="0"/>
    <n v="0"/>
    <n v="0"/>
    <n v="0"/>
    <n v="0"/>
    <n v="0"/>
    <n v="0"/>
    <n v="0"/>
    <n v="0"/>
    <n v="1440"/>
    <n v="1440"/>
    <n v="1347"/>
  </r>
  <r>
    <x v="3"/>
    <x v="15"/>
    <n v="4"/>
    <n v="0"/>
    <n v="0"/>
    <n v="0"/>
    <n v="0"/>
    <n v="0"/>
    <n v="0"/>
    <n v="0"/>
    <n v="0"/>
    <n v="0"/>
    <n v="1"/>
    <n v="1439"/>
    <n v="1440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440"/>
    <n v="1992"/>
  </r>
  <r>
    <x v="3"/>
    <x v="17"/>
    <n v="4920"/>
    <n v="3.25"/>
    <n v="3.25"/>
    <n v="0"/>
    <n v="0"/>
    <n v="0"/>
    <n v="3.25"/>
    <n v="0"/>
    <n v="0"/>
    <n v="0"/>
    <n v="247"/>
    <n v="1082"/>
    <n v="1329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402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667"/>
    <n v="1541"/>
  </r>
  <r>
    <x v="3"/>
    <x v="20"/>
    <n v="0"/>
    <n v="0"/>
    <n v="0"/>
    <n v="0"/>
    <n v="0"/>
    <n v="0"/>
    <n v="0"/>
    <n v="0"/>
    <n v="0"/>
    <n v="0"/>
    <n v="0"/>
    <n v="144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440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440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44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440"/>
    <n v="1351"/>
  </r>
  <r>
    <x v="3"/>
    <x v="25"/>
    <n v="0"/>
    <n v="0"/>
    <n v="0"/>
    <n v="0"/>
    <n v="0"/>
    <n v="0"/>
    <n v="0"/>
    <n v="0"/>
    <n v="0"/>
    <n v="0"/>
    <n v="0"/>
    <n v="1440"/>
    <n v="1440"/>
    <n v="1347"/>
  </r>
  <r>
    <x v="3"/>
    <x v="26"/>
    <n v="0"/>
    <n v="0"/>
    <n v="0"/>
    <n v="0"/>
    <n v="0"/>
    <n v="0"/>
    <n v="0"/>
    <n v="0"/>
    <n v="0"/>
    <n v="0"/>
    <n v="0"/>
    <n v="1440"/>
    <n v="1440"/>
    <n v="1347"/>
  </r>
  <r>
    <x v="3"/>
    <x v="27"/>
    <n v="0"/>
    <n v="0"/>
    <n v="0"/>
    <n v="0"/>
    <n v="0"/>
    <n v="0"/>
    <n v="0"/>
    <n v="0"/>
    <n v="0"/>
    <n v="0"/>
    <n v="0"/>
    <n v="1440"/>
    <n v="1440"/>
    <n v="1347"/>
  </r>
  <r>
    <x v="3"/>
    <x v="28"/>
    <n v="0"/>
    <n v="0"/>
    <n v="0"/>
    <n v="0"/>
    <n v="0"/>
    <n v="0"/>
    <n v="0"/>
    <n v="0"/>
    <n v="0"/>
    <n v="0"/>
    <n v="0"/>
    <n v="1440"/>
    <n v="1440"/>
    <n v="1347"/>
  </r>
  <r>
    <x v="3"/>
    <x v="29"/>
    <n v="0"/>
    <n v="0"/>
    <n v="0"/>
    <n v="0"/>
    <n v="0"/>
    <n v="0"/>
    <n v="0"/>
    <n v="0"/>
    <n v="0"/>
    <n v="0"/>
    <n v="0"/>
    <n v="1440"/>
    <n v="1440"/>
    <n v="1347"/>
  </r>
  <r>
    <x v="3"/>
    <x v="30"/>
    <n v="0"/>
    <n v="0"/>
    <n v="0"/>
    <n v="0"/>
    <n v="0"/>
    <n v="0"/>
    <n v="0"/>
    <n v="0"/>
    <n v="0"/>
    <n v="0"/>
    <n v="0"/>
    <n v="711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789"/>
    <n v="2220"/>
  </r>
  <r>
    <x v="4"/>
    <x v="1"/>
    <n v="356"/>
    <n v="0.25"/>
    <n v="0.25"/>
    <n v="0"/>
    <n v="0"/>
    <n v="0"/>
    <n v="0.25"/>
    <n v="0"/>
    <n v="0"/>
    <n v="0"/>
    <n v="32"/>
    <n v="986"/>
    <n v="1018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1389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992"/>
    <n v="2221"/>
  </r>
  <r>
    <x v="4"/>
    <x v="4"/>
    <n v="0"/>
    <n v="0"/>
    <n v="0"/>
    <n v="0"/>
    <n v="0"/>
    <n v="0"/>
    <n v="0"/>
    <n v="0"/>
    <n v="0"/>
    <n v="0"/>
    <n v="0"/>
    <n v="1440"/>
    <n v="1440"/>
    <n v="2064"/>
  </r>
  <r>
    <x v="4"/>
    <x v="5"/>
    <n v="0"/>
    <n v="0"/>
    <n v="0"/>
    <n v="0"/>
    <n v="0"/>
    <n v="0"/>
    <n v="0"/>
    <n v="0"/>
    <n v="0"/>
    <n v="0"/>
    <n v="0"/>
    <n v="144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1440"/>
    <n v="2111"/>
  </r>
  <r>
    <x v="4"/>
    <x v="7"/>
    <n v="0"/>
    <n v="0"/>
    <n v="0"/>
    <n v="0"/>
    <n v="0"/>
    <n v="0"/>
    <n v="0"/>
    <n v="0"/>
    <n v="0"/>
    <n v="0"/>
    <n v="0"/>
    <n v="1440"/>
    <n v="1440"/>
    <n v="2063"/>
  </r>
  <r>
    <x v="4"/>
    <x v="8"/>
    <n v="0"/>
    <n v="0"/>
    <n v="0"/>
    <n v="0"/>
    <n v="0"/>
    <n v="0"/>
    <n v="0"/>
    <n v="0"/>
    <n v="0"/>
    <n v="0"/>
    <n v="0"/>
    <n v="1440"/>
    <n v="1440"/>
    <n v="2063"/>
  </r>
  <r>
    <x v="4"/>
    <x v="9"/>
    <n v="0"/>
    <n v="0"/>
    <n v="0"/>
    <n v="0"/>
    <n v="0"/>
    <n v="0"/>
    <n v="0"/>
    <n v="0"/>
    <n v="0"/>
    <n v="0"/>
    <n v="0"/>
    <n v="144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144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1440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1440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1315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1250"/>
    <n v="2638"/>
  </r>
  <r>
    <x v="4"/>
    <x v="15"/>
    <n v="0"/>
    <n v="0"/>
    <n v="0"/>
    <n v="0"/>
    <n v="0"/>
    <n v="0"/>
    <n v="0"/>
    <n v="0"/>
    <n v="0"/>
    <n v="0"/>
    <n v="0"/>
    <n v="144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1262"/>
    <n v="2351"/>
  </r>
  <r>
    <x v="4"/>
    <x v="17"/>
    <n v="0"/>
    <n v="0"/>
    <n v="0"/>
    <n v="0"/>
    <n v="0"/>
    <n v="0"/>
    <n v="0"/>
    <n v="0"/>
    <n v="0"/>
    <n v="0"/>
    <n v="0"/>
    <n v="1440"/>
    <n v="1440"/>
    <n v="2063"/>
  </r>
  <r>
    <x v="4"/>
    <x v="18"/>
    <n v="0"/>
    <n v="0"/>
    <n v="0"/>
    <n v="0"/>
    <n v="0"/>
    <n v="0"/>
    <n v="0"/>
    <n v="0"/>
    <n v="0"/>
    <n v="0"/>
    <n v="0"/>
    <n v="144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1440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1440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1440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1440"/>
    <n v="2338"/>
  </r>
  <r>
    <x v="4"/>
    <x v="23"/>
    <n v="0"/>
    <n v="0"/>
    <n v="0"/>
    <n v="0"/>
    <n v="0"/>
    <n v="0"/>
    <n v="0"/>
    <n v="0"/>
    <n v="0"/>
    <n v="0"/>
    <n v="0"/>
    <n v="144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1440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1440"/>
    <n v="2229"/>
  </r>
  <r>
    <x v="4"/>
    <x v="26"/>
    <n v="0"/>
    <n v="0"/>
    <n v="0"/>
    <n v="0"/>
    <n v="0"/>
    <n v="0"/>
    <n v="0"/>
    <n v="0"/>
    <n v="0"/>
    <n v="0"/>
    <n v="0"/>
    <n v="1440"/>
    <n v="1440"/>
    <n v="2063"/>
  </r>
  <r>
    <x v="4"/>
    <x v="27"/>
    <n v="0"/>
    <n v="0"/>
    <n v="0"/>
    <n v="0"/>
    <n v="0"/>
    <n v="0"/>
    <n v="0"/>
    <n v="0"/>
    <n v="0"/>
    <n v="0"/>
    <n v="0"/>
    <n v="1440"/>
    <n v="1440"/>
    <n v="2063"/>
  </r>
  <r>
    <x v="4"/>
    <x v="28"/>
    <n v="0"/>
    <n v="0"/>
    <n v="0"/>
    <n v="0"/>
    <n v="0"/>
    <n v="0"/>
    <n v="0"/>
    <n v="0"/>
    <n v="0"/>
    <n v="0"/>
    <n v="0"/>
    <n v="1440"/>
    <n v="1440"/>
    <n v="2063"/>
  </r>
  <r>
    <x v="4"/>
    <x v="29"/>
    <n v="0"/>
    <n v="0"/>
    <n v="0"/>
    <n v="0"/>
    <n v="0"/>
    <n v="0"/>
    <n v="0"/>
    <n v="0"/>
    <n v="0"/>
    <n v="0"/>
    <n v="0"/>
    <n v="1440"/>
    <n v="1440"/>
    <n v="2063"/>
  </r>
  <r>
    <x v="4"/>
    <x v="30"/>
    <n v="0"/>
    <n v="0"/>
    <n v="0"/>
    <n v="0"/>
    <n v="0"/>
    <n v="0"/>
    <n v="0"/>
    <n v="0"/>
    <n v="0"/>
    <n v="0"/>
    <n v="0"/>
    <n v="966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1440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144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1440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1440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1440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1440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1440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1440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1440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1440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1440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1440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1440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1440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1440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1440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1440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1440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1440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1440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1440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1440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1440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1440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1440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440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440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1440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1440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1440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996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898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901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850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875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87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11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244"/>
    <n v="1419"/>
  </r>
  <r>
    <x v="6"/>
    <x v="7"/>
    <n v="2424"/>
    <n v="1.5"/>
    <n v="1.5"/>
    <n v="0"/>
    <n v="0"/>
    <n v="0"/>
    <n v="1.5"/>
    <n v="0"/>
    <n v="0"/>
    <n v="0"/>
    <n v="141"/>
    <n v="785"/>
    <n v="926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950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902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874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890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868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08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306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872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957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844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827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907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071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285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875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954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894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894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868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944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019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89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673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1440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1440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440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440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440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440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440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440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440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440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440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371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440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44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440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40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40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40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440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4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440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440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40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440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440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440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440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440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44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4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958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1325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922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960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1029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1374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765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911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1037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1334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1018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023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1018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94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956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959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95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993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6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440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1440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440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1440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1440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440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440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440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1440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440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1440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1440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440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440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440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440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440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440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440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440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440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44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144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440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440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440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1440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440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440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440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988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44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1440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1440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440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440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440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144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440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440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1440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440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440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440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1440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1440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1440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440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1440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440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014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971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98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043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88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930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874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918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045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109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954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964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068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914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973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069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900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017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962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976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896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056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940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104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96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928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997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984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440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988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26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1062"/>
    <n v="3654"/>
  </r>
  <r>
    <x v="12"/>
    <x v="1"/>
    <n v="0"/>
    <n v="0"/>
    <n v="0"/>
    <n v="0"/>
    <n v="0"/>
    <n v="0"/>
    <n v="0"/>
    <n v="0"/>
    <n v="0"/>
    <n v="0"/>
    <n v="0"/>
    <n v="144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1440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1440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1363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440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440"/>
    <n v="1995"/>
  </r>
  <r>
    <x v="12"/>
    <x v="7"/>
    <n v="0"/>
    <n v="0"/>
    <n v="0"/>
    <n v="0"/>
    <n v="0"/>
    <n v="0"/>
    <n v="0"/>
    <n v="0"/>
    <n v="0"/>
    <n v="0"/>
    <n v="0"/>
    <n v="1440"/>
    <n v="1440"/>
    <n v="1980"/>
  </r>
  <r>
    <x v="12"/>
    <x v="8"/>
    <n v="0"/>
    <n v="0"/>
    <n v="0"/>
    <n v="0"/>
    <n v="0"/>
    <n v="0"/>
    <n v="0"/>
    <n v="0"/>
    <n v="0"/>
    <n v="0"/>
    <n v="0"/>
    <n v="1440"/>
    <n v="1440"/>
    <n v="1980"/>
  </r>
  <r>
    <x v="12"/>
    <x v="9"/>
    <n v="0"/>
    <n v="0"/>
    <n v="0"/>
    <n v="0"/>
    <n v="0"/>
    <n v="0"/>
    <n v="0"/>
    <n v="0"/>
    <n v="0"/>
    <n v="0"/>
    <n v="0"/>
    <n v="144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1392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1124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936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1192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1032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1440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1038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1406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980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1440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742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1440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1440"/>
    <n v="2306"/>
  </r>
  <r>
    <x v="13"/>
    <x v="2"/>
    <n v="0"/>
    <n v="0"/>
    <n v="0"/>
    <n v="0"/>
    <n v="0"/>
    <n v="0"/>
    <n v="0"/>
    <n v="0"/>
    <n v="0"/>
    <n v="0"/>
    <n v="0"/>
    <n v="144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970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1353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938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980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918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366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892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915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995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299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905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779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889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942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966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1033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93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937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93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903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940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990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1440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1346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1023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89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756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88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899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906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1440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1209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1136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877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922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1291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989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985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1144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1267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1027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845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1397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934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9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1140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1440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894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847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1176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1326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939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114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144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944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899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1303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942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1140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933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983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1034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948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106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941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333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1440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016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978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971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1023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1440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1440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1095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104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1066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998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1332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108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98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898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990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107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927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1038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1004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1049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907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1014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910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438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440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440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440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1440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440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144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144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440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440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1303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1440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1440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1440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1361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1398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1440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1364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337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1440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31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1440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440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440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1440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440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388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1358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1440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440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1440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983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981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1035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1043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1209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918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81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1133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954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1008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1090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1413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952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933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1021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990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988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993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990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1031"/>
    <n v="3115"/>
  </r>
  <r>
    <x v="18"/>
    <x v="19"/>
    <n v="0"/>
    <n v="0"/>
    <n v="0"/>
    <n v="0"/>
    <n v="0"/>
    <n v="0"/>
    <n v="0"/>
    <n v="0"/>
    <n v="0"/>
    <n v="0"/>
    <n v="0"/>
    <n v="144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137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1042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102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999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906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106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1345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1011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10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1070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309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1076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873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1051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1024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809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989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828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1102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746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1067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1092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715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686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995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1046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983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954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1040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590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673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983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1114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875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1006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020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998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726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999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1073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823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284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970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94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986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1063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870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921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899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975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989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1029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1115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898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841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1056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1010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1042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983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1037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1036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943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1024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897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806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1362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1440"/>
    <n v="2643"/>
  </r>
  <r>
    <x v="20"/>
    <x v="25"/>
    <n v="0"/>
    <n v="0"/>
    <n v="0"/>
    <n v="0"/>
    <n v="0"/>
    <n v="0"/>
    <n v="0"/>
    <n v="0"/>
    <n v="0"/>
    <n v="0"/>
    <n v="0"/>
    <n v="144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1214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974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380"/>
    <n v="1665"/>
  </r>
  <r>
    <x v="21"/>
    <x v="0"/>
    <n v="0"/>
    <n v="0"/>
    <n v="0"/>
    <n v="0"/>
    <n v="0"/>
    <n v="0"/>
    <n v="0"/>
    <n v="0"/>
    <n v="0"/>
    <n v="0"/>
    <n v="0"/>
    <n v="144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1440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104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1014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1000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90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972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903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815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980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1073"/>
    <n v="2305"/>
  </r>
  <r>
    <x v="21"/>
    <x v="13"/>
    <n v="0"/>
    <n v="0"/>
    <n v="0"/>
    <n v="0"/>
    <n v="0"/>
    <n v="0"/>
    <n v="0"/>
    <n v="0"/>
    <n v="0"/>
    <n v="0"/>
    <n v="0"/>
    <n v="144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1436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875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899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940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1383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922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1440"/>
    <n v="2044"/>
  </r>
  <r>
    <x v="21"/>
    <x v="21"/>
    <n v="0"/>
    <n v="0"/>
    <n v="0"/>
    <n v="0"/>
    <n v="0"/>
    <n v="0"/>
    <n v="0"/>
    <n v="0"/>
    <n v="0"/>
    <n v="0"/>
    <n v="0"/>
    <n v="144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435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966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806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868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835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322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1440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144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1440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1440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1440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1440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1440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1440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1440"/>
    <n v="2701"/>
  </r>
  <r>
    <x v="22"/>
    <x v="9"/>
    <n v="0"/>
    <n v="0"/>
    <n v="0"/>
    <n v="0"/>
    <n v="0"/>
    <n v="0"/>
    <n v="0"/>
    <n v="0"/>
    <n v="0"/>
    <n v="0"/>
    <n v="0"/>
    <n v="144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1440"/>
    <n v="2796"/>
  </r>
  <r>
    <x v="22"/>
    <x v="11"/>
    <n v="0"/>
    <n v="0"/>
    <n v="0"/>
    <n v="0"/>
    <n v="0"/>
    <n v="0"/>
    <n v="0"/>
    <n v="0"/>
    <n v="33"/>
    <n v="0"/>
    <n v="0"/>
    <n v="1407"/>
    <n v="1440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1440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1440"/>
    <n v="2771"/>
  </r>
  <r>
    <x v="22"/>
    <x v="14"/>
    <n v="0"/>
    <n v="0"/>
    <n v="0"/>
    <n v="0"/>
    <n v="0"/>
    <n v="0"/>
    <n v="0"/>
    <n v="0"/>
    <n v="0"/>
    <n v="0"/>
    <n v="0"/>
    <n v="144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1440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1440"/>
    <n v="2687"/>
  </r>
  <r>
    <x v="22"/>
    <x v="17"/>
    <n v="0"/>
    <n v="0"/>
    <n v="0"/>
    <n v="0"/>
    <n v="0"/>
    <n v="0"/>
    <n v="0"/>
    <n v="0"/>
    <n v="0"/>
    <n v="0"/>
    <n v="0"/>
    <n v="144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1440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1440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1440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144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1440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1440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1440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1440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1440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1064"/>
    <n v="2175"/>
  </r>
  <r>
    <x v="22"/>
    <x v="28"/>
    <n v="0"/>
    <n v="0"/>
    <n v="0"/>
    <n v="0"/>
    <n v="0"/>
    <n v="0"/>
    <n v="0"/>
    <n v="0"/>
    <n v="0"/>
    <n v="0"/>
    <n v="0"/>
    <n v="1440"/>
    <n v="1440"/>
    <n v="0"/>
  </r>
  <r>
    <x v="23"/>
    <x v="0"/>
    <n v="0"/>
    <n v="0"/>
    <n v="0"/>
    <n v="0"/>
    <n v="0"/>
    <n v="0"/>
    <n v="0"/>
    <n v="0"/>
    <n v="0"/>
    <n v="0"/>
    <n v="0"/>
    <n v="144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117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1006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1034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1440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1440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1440"/>
    <n v="2798"/>
  </r>
  <r>
    <x v="23"/>
    <x v="7"/>
    <n v="0"/>
    <n v="0"/>
    <n v="0"/>
    <n v="0"/>
    <n v="0"/>
    <n v="0"/>
    <n v="0"/>
    <n v="0"/>
    <n v="0"/>
    <n v="0"/>
    <n v="0"/>
    <n v="144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1440"/>
    <n v="3727"/>
  </r>
  <r>
    <x v="23"/>
    <x v="9"/>
    <n v="0"/>
    <n v="0"/>
    <n v="0"/>
    <n v="0"/>
    <n v="0"/>
    <n v="0"/>
    <n v="0"/>
    <n v="0"/>
    <n v="0"/>
    <n v="0"/>
    <n v="0"/>
    <n v="144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440"/>
    <n v="1922"/>
  </r>
  <r>
    <x v="23"/>
    <x v="11"/>
    <n v="0"/>
    <n v="0"/>
    <n v="0"/>
    <n v="0"/>
    <n v="0"/>
    <n v="0"/>
    <n v="0"/>
    <n v="0"/>
    <n v="0"/>
    <n v="0"/>
    <n v="0"/>
    <n v="144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144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1440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1440"/>
    <n v="2584"/>
  </r>
  <r>
    <x v="23"/>
    <x v="15"/>
    <n v="0"/>
    <n v="0"/>
    <n v="0"/>
    <n v="0"/>
    <n v="0"/>
    <n v="0"/>
    <n v="0"/>
    <n v="0"/>
    <n v="0"/>
    <n v="0"/>
    <n v="0"/>
    <n v="144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440"/>
    <n v="1993"/>
  </r>
  <r>
    <x v="23"/>
    <x v="17"/>
    <n v="0"/>
    <n v="0"/>
    <n v="0"/>
    <n v="0"/>
    <n v="0"/>
    <n v="0"/>
    <n v="0"/>
    <n v="0"/>
    <n v="0"/>
    <n v="0"/>
    <n v="0"/>
    <n v="144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1440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1440"/>
    <n v="2319"/>
  </r>
  <r>
    <x v="23"/>
    <x v="20"/>
    <n v="0"/>
    <n v="0"/>
    <n v="0"/>
    <n v="0"/>
    <n v="0"/>
    <n v="0"/>
    <n v="0"/>
    <n v="0"/>
    <n v="0"/>
    <n v="0"/>
    <n v="0"/>
    <n v="144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440"/>
    <n v="1843"/>
  </r>
  <r>
    <x v="23"/>
    <x v="22"/>
    <n v="0"/>
    <n v="0"/>
    <n v="0"/>
    <n v="0"/>
    <n v="0"/>
    <n v="0"/>
    <n v="0"/>
    <n v="0"/>
    <n v="0"/>
    <n v="0"/>
    <n v="0"/>
    <n v="144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1440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607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049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722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948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054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1074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947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982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930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988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1002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962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930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919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985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977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1021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955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1041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1016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937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102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978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1018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932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016"/>
    <n v="1850"/>
  </r>
  <r>
    <x v="24"/>
    <x v="25"/>
    <n v="6815"/>
    <n v="4.5"/>
    <n v="4.5"/>
    <n v="0"/>
    <n v="0"/>
    <n v="0"/>
    <n v="4.5"/>
    <n v="0"/>
    <n v="0"/>
    <n v="0"/>
    <n v="328"/>
    <n v="745"/>
    <n v="1073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874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902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997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93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240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1440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1440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1440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1440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1358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1440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1440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1440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144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1440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1440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144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1440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1440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1440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1440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1440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1440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1440"/>
    <n v="2051"/>
  </r>
  <r>
    <x v="25"/>
    <x v="19"/>
    <n v="5600"/>
    <n v="3.75"/>
    <n v="3.75"/>
    <n v="0"/>
    <n v="0"/>
    <n v="0"/>
    <n v="3.75"/>
    <n v="0"/>
    <n v="0"/>
    <n v="0"/>
    <n v="237"/>
    <n v="1142"/>
    <n v="1379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1440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1440"/>
    <n v="2976"/>
  </r>
  <r>
    <x v="25"/>
    <x v="22"/>
    <n v="0"/>
    <n v="0"/>
    <n v="0"/>
    <n v="0"/>
    <n v="0"/>
    <n v="0"/>
    <n v="0"/>
    <n v="0"/>
    <n v="0"/>
    <n v="0"/>
    <n v="0"/>
    <n v="144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1440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1440"/>
    <n v="2553"/>
  </r>
  <r>
    <x v="25"/>
    <x v="25"/>
    <n v="0"/>
    <n v="0"/>
    <n v="0"/>
    <n v="0"/>
    <n v="0"/>
    <n v="0"/>
    <n v="0"/>
    <n v="0"/>
    <n v="0"/>
    <n v="0"/>
    <n v="0"/>
    <n v="111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963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956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1043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105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440"/>
    <n v="1635"/>
  </r>
  <r>
    <x v="26"/>
    <x v="5"/>
    <n v="0"/>
    <n v="0"/>
    <n v="0"/>
    <n v="0"/>
    <n v="0"/>
    <n v="0"/>
    <n v="0"/>
    <n v="0"/>
    <n v="0"/>
    <n v="0"/>
    <n v="0"/>
    <n v="144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1362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93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1042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989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103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44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691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943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961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1035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1073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1440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951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988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968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1006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1035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1440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1107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892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901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1031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1383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982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410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1440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1440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1440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1440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1440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1440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1440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1440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947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1440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144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1103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1440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1440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1440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1440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1440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1440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1440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440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440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1440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144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1440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1440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1365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1440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1440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1440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1440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910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1440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440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440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440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440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1440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440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440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440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1440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44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1440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440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440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440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1440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440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423"/>
    <n v="1854"/>
  </r>
  <r>
    <x v="28"/>
    <x v="18"/>
    <n v="0"/>
    <n v="0"/>
    <n v="0"/>
    <n v="0"/>
    <n v="0"/>
    <n v="0"/>
    <n v="0"/>
    <n v="0"/>
    <n v="0"/>
    <n v="0"/>
    <n v="0"/>
    <n v="144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959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979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1017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1002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790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692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1021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1030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1022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975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1053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905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869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966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862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8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87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949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901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877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1011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1108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876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1047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1076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1009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760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1027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1068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1029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549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1440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1440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1440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1440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1440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1440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1440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1440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144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1440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1440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1440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1440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1440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1440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1440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1440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1440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144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144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144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1440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144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1440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1359"/>
    <n v="2804"/>
  </r>
  <r>
    <x v="30"/>
    <x v="30"/>
    <n v="0"/>
    <n v="0"/>
    <n v="0"/>
    <n v="0"/>
    <n v="0"/>
    <n v="0"/>
    <n v="0"/>
    <n v="0"/>
    <n v="0"/>
    <n v="0"/>
    <n v="0"/>
    <n v="144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947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888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937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1063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440"/>
    <n v="1721"/>
  </r>
  <r>
    <x v="31"/>
    <x v="5"/>
    <n v="0"/>
    <n v="0"/>
    <n v="0"/>
    <n v="0"/>
    <n v="0"/>
    <n v="0"/>
    <n v="0"/>
    <n v="0"/>
    <n v="0"/>
    <n v="0"/>
    <n v="0"/>
    <n v="1440"/>
    <n v="1440"/>
    <n v="1688"/>
  </r>
  <r>
    <x v="31"/>
    <x v="6"/>
    <n v="0"/>
    <n v="0"/>
    <n v="0"/>
    <n v="0"/>
    <n v="0"/>
    <n v="0"/>
    <n v="0"/>
    <n v="0"/>
    <n v="0"/>
    <n v="0"/>
    <n v="0"/>
    <n v="1440"/>
    <n v="1440"/>
    <n v="1688"/>
  </r>
  <r>
    <x v="31"/>
    <x v="7"/>
    <n v="0"/>
    <n v="0"/>
    <n v="0"/>
    <n v="0"/>
    <n v="0"/>
    <n v="0"/>
    <n v="0"/>
    <n v="0"/>
    <n v="0"/>
    <n v="0"/>
    <n v="0"/>
    <n v="144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893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440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1033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1080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440"/>
    <n v="1799"/>
  </r>
  <r>
    <x v="31"/>
    <x v="13"/>
    <n v="0"/>
    <n v="0"/>
    <n v="0"/>
    <n v="0"/>
    <n v="0"/>
    <n v="0"/>
    <n v="0"/>
    <n v="0"/>
    <n v="0"/>
    <n v="0"/>
    <n v="0"/>
    <n v="144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44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1012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102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10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1080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913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1017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895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977"/>
    <n v="2067"/>
  </r>
  <r>
    <x v="31"/>
    <x v="23"/>
    <n v="0"/>
    <n v="0"/>
    <n v="0"/>
    <n v="0"/>
    <n v="0"/>
    <n v="0"/>
    <n v="0"/>
    <n v="0"/>
    <n v="0"/>
    <n v="0"/>
    <n v="0"/>
    <n v="144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440"/>
    <n v="1688"/>
  </r>
  <r>
    <x v="31"/>
    <x v="28"/>
    <n v="0"/>
    <n v="0"/>
    <n v="0"/>
    <n v="0"/>
    <n v="0"/>
    <n v="0"/>
    <n v="0"/>
    <n v="0"/>
    <n v="0"/>
    <n v="0"/>
    <n v="0"/>
    <n v="48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1440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1440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1440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1440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1440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144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1440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1440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1440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1440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1440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1440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1440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1440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1440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1440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1440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1440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1440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1440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1440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1440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1440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144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1440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1440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1440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1440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1440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1440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931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8">
  <r>
    <x v="0"/>
    <x v="0"/>
    <n v="13162"/>
    <n v="8.5"/>
    <n v="8.5"/>
    <n v="0"/>
    <n v="1.87999999523163"/>
    <n v="0.55000001192092896"/>
    <n v="6.0599999427795401"/>
    <n v="0"/>
    <x v="0"/>
    <s v="150396036642472"/>
    <n v="25"/>
    <n v="13"/>
    <n v="328"/>
    <n v="728"/>
    <n v="1094"/>
    <n v="346"/>
    <n v="748"/>
    <n v="1985"/>
    <x v="0"/>
  </r>
  <r>
    <x v="0"/>
    <x v="1"/>
    <n v="10735"/>
    <n v="6.9699997901916504"/>
    <n v="6.9699997901916504"/>
    <n v="0"/>
    <n v="1.5700000524520901"/>
    <n v="0.68999999761581399"/>
    <n v="4.71000003814697"/>
    <n v="0"/>
    <x v="1"/>
    <s v="150396036642473"/>
    <n v="21"/>
    <n v="19"/>
    <n v="217"/>
    <n v="776"/>
    <n v="1033"/>
    <n v="407"/>
    <n v="626"/>
    <n v="1797"/>
    <x v="0"/>
  </r>
  <r>
    <x v="0"/>
    <x v="2"/>
    <n v="10460"/>
    <n v="6.7399997711181596"/>
    <n v="6.7399997711181596"/>
    <n v="0"/>
    <n v="2.4400000572204599"/>
    <n v="0.40000000596046398"/>
    <n v="3.9100000858306898"/>
    <n v="0"/>
    <x v="2"/>
    <s v="150396036642474"/>
    <n v="30"/>
    <n v="11"/>
    <n v="181"/>
    <n v="1218"/>
    <n v="1440"/>
    <m/>
    <n v="1440"/>
    <n v="1776"/>
    <x v="0"/>
  </r>
  <r>
    <x v="0"/>
    <x v="3"/>
    <n v="9762"/>
    <n v="6.2800002098083496"/>
    <n v="6.2800002098083496"/>
    <n v="0"/>
    <n v="2.1400001049041699"/>
    <n v="1.2599999904632599"/>
    <n v="2.8299999237060498"/>
    <n v="0"/>
    <x v="3"/>
    <s v="150396036642475"/>
    <n v="29"/>
    <n v="34"/>
    <n v="209"/>
    <n v="726"/>
    <n v="998"/>
    <n v="442"/>
    <n v="556"/>
    <n v="1745"/>
    <x v="0"/>
  </r>
  <r>
    <x v="0"/>
    <x v="4"/>
    <n v="12669"/>
    <n v="8.1599998474121094"/>
    <n v="8.1599998474121094"/>
    <n v="0"/>
    <n v="2.71000003814697"/>
    <n v="0.40999999642372098"/>
    <n v="5.03999996185303"/>
    <n v="0"/>
    <x v="4"/>
    <s v="150396036642476"/>
    <n v="36"/>
    <n v="10"/>
    <n v="221"/>
    <n v="773"/>
    <n v="1040"/>
    <n v="367"/>
    <n v="673"/>
    <n v="1863"/>
    <x v="0"/>
  </r>
  <r>
    <x v="0"/>
    <x v="5"/>
    <n v="9705"/>
    <n v="6.4800000190734899"/>
    <n v="6.4800000190734899"/>
    <n v="0"/>
    <n v="3.1900000572204599"/>
    <n v="0.77999997138977095"/>
    <n v="2.5099999904632599"/>
    <n v="0"/>
    <x v="5"/>
    <s v="150396036642477"/>
    <n v="38"/>
    <n v="20"/>
    <n v="164"/>
    <n v="539"/>
    <n v="761"/>
    <n v="712"/>
    <n v="49"/>
    <n v="1728"/>
    <x v="0"/>
  </r>
  <r>
    <x v="0"/>
    <x v="6"/>
    <n v="13019"/>
    <n v="8.5900001525878906"/>
    <n v="8.5900001525878906"/>
    <n v="0"/>
    <n v="3.25"/>
    <n v="0.63999998569488503"/>
    <n v="4.71000003814697"/>
    <n v="0"/>
    <x v="6"/>
    <s v="150396036642478"/>
    <n v="42"/>
    <n v="16"/>
    <n v="233"/>
    <n v="1149"/>
    <n v="1440"/>
    <m/>
    <n v="1440"/>
    <n v="1921"/>
    <x v="0"/>
  </r>
  <r>
    <x v="0"/>
    <x v="7"/>
    <n v="15506"/>
    <n v="9.8800001144409197"/>
    <n v="9.8800001144409197"/>
    <n v="0"/>
    <n v="3.5299999713897701"/>
    <n v="1.3200000524520901"/>
    <n v="5.0300002098083496"/>
    <n v="0"/>
    <x v="0"/>
    <s v="150396036642479"/>
    <n v="50"/>
    <n v="31"/>
    <n v="264"/>
    <n v="775"/>
    <n v="1120"/>
    <n v="320"/>
    <n v="800"/>
    <n v="2035"/>
    <x v="0"/>
  </r>
  <r>
    <x v="0"/>
    <x v="8"/>
    <n v="10544"/>
    <n v="6.6799998283386204"/>
    <n v="6.6799998283386204"/>
    <n v="0"/>
    <n v="1.96000003814697"/>
    <n v="0.479999989271164"/>
    <n v="4.2399997711181596"/>
    <n v="0"/>
    <x v="1"/>
    <s v="150396036642480"/>
    <n v="28"/>
    <n v="12"/>
    <n v="205"/>
    <n v="818"/>
    <n v="1063"/>
    <n v="377"/>
    <n v="686"/>
    <n v="1786"/>
    <x v="0"/>
  </r>
  <r>
    <x v="0"/>
    <x v="9"/>
    <n v="9819"/>
    <n v="6.3400001525878897"/>
    <n v="6.3400001525878897"/>
    <n v="0"/>
    <n v="1.3400000333786"/>
    <n v="0.34999999403953602"/>
    <n v="4.6500000953674299"/>
    <n v="0"/>
    <x v="2"/>
    <s v="150396036642481"/>
    <n v="19"/>
    <n v="8"/>
    <n v="211"/>
    <n v="838"/>
    <n v="1076"/>
    <n v="364"/>
    <n v="712"/>
    <n v="1775"/>
    <x v="0"/>
  </r>
  <r>
    <x v="0"/>
    <x v="10"/>
    <n v="12764"/>
    <n v="8.1300001144409197"/>
    <n v="8.1300001144409197"/>
    <n v="0"/>
    <n v="4.7600002288818404"/>
    <n v="1.12000000476837"/>
    <n v="2.2400000095367401"/>
    <n v="0"/>
    <x v="3"/>
    <s v="150396036642482"/>
    <n v="66"/>
    <n v="27"/>
    <n v="130"/>
    <n v="1217"/>
    <n v="1440"/>
    <m/>
    <n v="1440"/>
    <n v="1827"/>
    <x v="0"/>
  </r>
  <r>
    <x v="0"/>
    <x v="11"/>
    <n v="14371"/>
    <n v="9.0399999618530291"/>
    <n v="9.0399999618530291"/>
    <n v="0"/>
    <n v="2.8099999427795401"/>
    <n v="0.87000000476837203"/>
    <n v="5.3600001335143999"/>
    <n v="0"/>
    <x v="4"/>
    <s v="150396036642483"/>
    <n v="41"/>
    <n v="21"/>
    <n v="262"/>
    <n v="732"/>
    <n v="1056"/>
    <n v="384"/>
    <n v="672"/>
    <n v="1949"/>
    <x v="0"/>
  </r>
  <r>
    <x v="0"/>
    <x v="12"/>
    <n v="10039"/>
    <n v="6.4099998474121103"/>
    <n v="6.4099998474121103"/>
    <n v="0"/>
    <n v="2.9200000762939502"/>
    <n v="0.20999999344348899"/>
    <n v="3.2799999713897701"/>
    <n v="0"/>
    <x v="5"/>
    <s v="150396036642484"/>
    <n v="39"/>
    <n v="5"/>
    <n v="238"/>
    <n v="709"/>
    <n v="991"/>
    <n v="449"/>
    <n v="542"/>
    <n v="1788"/>
    <x v="0"/>
  </r>
  <r>
    <x v="0"/>
    <x v="13"/>
    <n v="15355"/>
    <n v="9.8000001907348597"/>
    <n v="9.8000001907348597"/>
    <n v="0"/>
    <n v="5.28999996185303"/>
    <n v="0.56999999284744296"/>
    <n v="3.9400000572204599"/>
    <n v="0"/>
    <x v="6"/>
    <s v="150396036642485"/>
    <n v="73"/>
    <n v="14"/>
    <n v="216"/>
    <n v="814"/>
    <n v="1117"/>
    <n v="323"/>
    <n v="794"/>
    <n v="2013"/>
    <x v="0"/>
  </r>
  <r>
    <x v="0"/>
    <x v="14"/>
    <n v="13755"/>
    <n v="8.7899999618530291"/>
    <n v="8.7899999618530291"/>
    <n v="0"/>
    <n v="2.3299999237060498"/>
    <n v="0.92000001668930098"/>
    <n v="5.53999996185303"/>
    <n v="0"/>
    <x v="0"/>
    <s v="150396036642486"/>
    <n v="31"/>
    <n v="23"/>
    <n v="279"/>
    <n v="833"/>
    <n v="1166"/>
    <n v="274"/>
    <n v="892"/>
    <n v="1970"/>
    <x v="0"/>
  </r>
  <r>
    <x v="0"/>
    <x v="15"/>
    <n v="18134"/>
    <n v="12.210000038146999"/>
    <n v="12.210000038146999"/>
    <n v="0"/>
    <n v="6.4000000953674299"/>
    <n v="0.40999999642372098"/>
    <n v="5.4099998474121103"/>
    <n v="0"/>
    <x v="1"/>
    <s v="150396036642487"/>
    <n v="78"/>
    <n v="11"/>
    <n v="243"/>
    <n v="1108"/>
    <n v="1440"/>
    <m/>
    <n v="1440"/>
    <n v="2159"/>
    <x v="0"/>
  </r>
  <r>
    <x v="0"/>
    <x v="16"/>
    <n v="13154"/>
    <n v="8.5299997329711896"/>
    <n v="8.5299997329711896"/>
    <n v="0"/>
    <n v="3.53999996185303"/>
    <n v="1.1599999666214"/>
    <n v="3.78999996185303"/>
    <n v="0"/>
    <x v="2"/>
    <s v="150396036642488"/>
    <n v="48"/>
    <n v="28"/>
    <n v="189"/>
    <n v="782"/>
    <n v="1047"/>
    <n v="393"/>
    <n v="654"/>
    <n v="1898"/>
    <x v="0"/>
  </r>
  <r>
    <x v="0"/>
    <x v="17"/>
    <n v="11181"/>
    <n v="7.1500000953674299"/>
    <n v="7.1500000953674299"/>
    <n v="0"/>
    <n v="1.0599999427795399"/>
    <n v="0.5"/>
    <n v="5.5799999237060502"/>
    <n v="0"/>
    <x v="3"/>
    <s v="150396036642489"/>
    <n v="16"/>
    <n v="12"/>
    <n v="243"/>
    <n v="815"/>
    <n v="1086"/>
    <n v="354"/>
    <n v="732"/>
    <n v="1837"/>
    <x v="0"/>
  </r>
  <r>
    <x v="0"/>
    <x v="18"/>
    <n v="14673"/>
    <n v="9.25"/>
    <n v="9.25"/>
    <n v="0"/>
    <n v="3.5599999427795401"/>
    <n v="1.41999995708466"/>
    <n v="4.2699999809265101"/>
    <n v="0"/>
    <x v="4"/>
    <s v="150396036642490"/>
    <n v="52"/>
    <n v="34"/>
    <n v="217"/>
    <n v="712"/>
    <n v="1015"/>
    <n v="425"/>
    <n v="590"/>
    <n v="1947"/>
    <x v="0"/>
  </r>
  <r>
    <x v="0"/>
    <x v="19"/>
    <n v="10602"/>
    <n v="6.8099999427795401"/>
    <n v="6.8099999427795401"/>
    <n v="0"/>
    <n v="2.28999996185303"/>
    <n v="1.6000000238418599"/>
    <n v="2.9200000762939502"/>
    <n v="0"/>
    <x v="5"/>
    <s v="150396036642491"/>
    <n v="33"/>
    <n v="35"/>
    <n v="246"/>
    <n v="730"/>
    <n v="1044"/>
    <n v="396"/>
    <n v="648"/>
    <n v="1820"/>
    <x v="0"/>
  </r>
  <r>
    <x v="0"/>
    <x v="20"/>
    <n v="14727"/>
    <n v="9.7100000381469709"/>
    <n v="9.7100000381469709"/>
    <n v="0"/>
    <n v="3.21000003814697"/>
    <n v="0.56999999284744296"/>
    <n v="5.9200000762939498"/>
    <n v="0"/>
    <x v="6"/>
    <s v="150396036642492"/>
    <n v="41"/>
    <n v="15"/>
    <n v="277"/>
    <n v="798"/>
    <n v="1131"/>
    <n v="309"/>
    <n v="822"/>
    <n v="2004"/>
    <x v="0"/>
  </r>
  <r>
    <x v="0"/>
    <x v="21"/>
    <n v="15103"/>
    <n v="9.6599998474121094"/>
    <n v="9.6599998474121094"/>
    <n v="0"/>
    <n v="3.7300000190734899"/>
    <n v="1.04999995231628"/>
    <n v="4.8800001144409197"/>
    <n v="0"/>
    <x v="0"/>
    <s v="150396036642493"/>
    <n v="50"/>
    <n v="24"/>
    <n v="254"/>
    <n v="816"/>
    <n v="1144"/>
    <n v="296"/>
    <n v="848"/>
    <n v="1990"/>
    <x v="0"/>
  </r>
  <r>
    <x v="0"/>
    <x v="22"/>
    <n v="11100"/>
    <n v="7.1500000953674299"/>
    <n v="7.1500000953674299"/>
    <n v="0"/>
    <n v="2.46000003814697"/>
    <n v="0.87000000476837203"/>
    <n v="3.8199999332428001"/>
    <n v="0"/>
    <x v="1"/>
    <s v="150396036642494"/>
    <n v="36"/>
    <n v="22"/>
    <n v="203"/>
    <n v="1179"/>
    <n v="1440"/>
    <m/>
    <n v="1440"/>
    <n v="1819"/>
    <x v="0"/>
  </r>
  <r>
    <x v="0"/>
    <x v="23"/>
    <n v="14070"/>
    <n v="8.8999996185302699"/>
    <n v="8.8999996185302699"/>
    <n v="0"/>
    <n v="2.9200000762939502"/>
    <n v="1.08000004291534"/>
    <n v="4.8800001144409197"/>
    <n v="0"/>
    <x v="2"/>
    <s v="150396036642495"/>
    <n v="45"/>
    <n v="24"/>
    <n v="250"/>
    <n v="857"/>
    <n v="1176"/>
    <n v="264"/>
    <n v="912"/>
    <n v="1959"/>
    <x v="0"/>
  </r>
  <r>
    <x v="0"/>
    <x v="24"/>
    <n v="12159"/>
    <n v="8.0299997329711896"/>
    <n v="8.0299997329711896"/>
    <n v="0"/>
    <n v="1.9700000286102299"/>
    <n v="0.25"/>
    <n v="5.8099999427795401"/>
    <n v="0"/>
    <x v="3"/>
    <s v="150396036642496"/>
    <n v="24"/>
    <n v="6"/>
    <n v="289"/>
    <n v="754"/>
    <n v="1073"/>
    <n v="367"/>
    <n v="706"/>
    <n v="1896"/>
    <x v="0"/>
  </r>
  <r>
    <x v="0"/>
    <x v="25"/>
    <n v="11992"/>
    <n v="7.71000003814697"/>
    <n v="7.71000003814697"/>
    <n v="0"/>
    <n v="2.46000003814697"/>
    <n v="2.1199998855590798"/>
    <n v="3.1300001144409202"/>
    <n v="0"/>
    <x v="4"/>
    <s v="150396036642497"/>
    <n v="37"/>
    <n v="46"/>
    <n v="175"/>
    <n v="833"/>
    <n v="1091"/>
    <n v="349"/>
    <n v="742"/>
    <n v="1821"/>
    <x v="0"/>
  </r>
  <r>
    <x v="0"/>
    <x v="26"/>
    <n v="10060"/>
    <n v="6.5799999237060502"/>
    <n v="6.5799999237060502"/>
    <n v="0"/>
    <n v="3.5299999713897701"/>
    <n v="0.31999999284744302"/>
    <n v="2.7300000190734899"/>
    <n v="0"/>
    <x v="5"/>
    <s v="150396036642498"/>
    <n v="44"/>
    <n v="8"/>
    <n v="203"/>
    <n v="574"/>
    <n v="829"/>
    <n v="611"/>
    <n v="218"/>
    <n v="1740"/>
    <x v="0"/>
  </r>
  <r>
    <x v="0"/>
    <x v="27"/>
    <n v="12022"/>
    <n v="7.7199997901916504"/>
    <n v="7.7199997901916504"/>
    <n v="0"/>
    <n v="3.4500000476837198"/>
    <n v="0.52999997138977095"/>
    <n v="3.7400000095367401"/>
    <n v="0"/>
    <x v="6"/>
    <s v="150396036642499"/>
    <n v="46"/>
    <n v="11"/>
    <n v="206"/>
    <n v="835"/>
    <n v="1098"/>
    <n v="342"/>
    <n v="756"/>
    <n v="1819"/>
    <x v="0"/>
  </r>
  <r>
    <x v="0"/>
    <x v="28"/>
    <n v="12207"/>
    <n v="7.7699999809265101"/>
    <n v="7.7699999809265101"/>
    <n v="0"/>
    <n v="3.3499999046325701"/>
    <n v="1.1599999666214"/>
    <n v="3.2599999904632599"/>
    <n v="0"/>
    <x v="0"/>
    <s v="150396036642500"/>
    <n v="46"/>
    <n v="31"/>
    <n v="214"/>
    <n v="746"/>
    <n v="1037"/>
    <n v="403"/>
    <n v="634"/>
    <n v="1859"/>
    <x v="0"/>
  </r>
  <r>
    <x v="0"/>
    <x v="29"/>
    <n v="12770"/>
    <n v="8.1300001144409197"/>
    <n v="8.1300001144409197"/>
    <n v="0"/>
    <n v="2.5599999427795401"/>
    <n v="1.0099999904632599"/>
    <n v="4.5500001907348597"/>
    <n v="0"/>
    <x v="1"/>
    <s v="150396036642501"/>
    <n v="36"/>
    <n v="23"/>
    <n v="251"/>
    <n v="669"/>
    <n v="979"/>
    <n v="306"/>
    <n v="673"/>
    <n v="1783"/>
    <x v="0"/>
  </r>
  <r>
    <x v="0"/>
    <x v="30"/>
    <n v="0"/>
    <n v="0"/>
    <n v="0"/>
    <n v="0"/>
    <n v="0"/>
    <n v="0"/>
    <n v="0"/>
    <n v="0"/>
    <x v="2"/>
    <s v="150396036642502"/>
    <n v="0"/>
    <n v="0"/>
    <n v="0"/>
    <n v="1440"/>
    <n v="1440"/>
    <m/>
    <n v="1440"/>
    <n v="0"/>
    <x v="0"/>
  </r>
  <r>
    <x v="1"/>
    <x v="0"/>
    <n v="8163"/>
    <n v="5.3099999427795401"/>
    <n v="5.3099999427795401"/>
    <n v="0"/>
    <n v="0"/>
    <n v="0"/>
    <n v="5.3099999427795401"/>
    <n v="0"/>
    <x v="0"/>
    <s v="162458008142472"/>
    <n v="0"/>
    <n v="0"/>
    <n v="146"/>
    <n v="1294"/>
    <n v="1440"/>
    <m/>
    <n v="1440"/>
    <n v="1432"/>
    <x v="0"/>
  </r>
  <r>
    <x v="1"/>
    <x v="1"/>
    <n v="7007"/>
    <n v="4.5500001907348597"/>
    <n v="4.5500001907348597"/>
    <n v="0"/>
    <n v="0"/>
    <n v="0"/>
    <n v="4.5500001907348597"/>
    <n v="0"/>
    <x v="1"/>
    <s v="162458008142473"/>
    <n v="0"/>
    <n v="0"/>
    <n v="148"/>
    <n v="1292"/>
    <n v="1440"/>
    <m/>
    <n v="1440"/>
    <n v="1411"/>
    <x v="0"/>
  </r>
  <r>
    <x v="1"/>
    <x v="2"/>
    <n v="9107"/>
    <n v="5.9200000762939498"/>
    <n v="5.9200000762939498"/>
    <n v="0"/>
    <n v="0"/>
    <n v="0"/>
    <n v="5.9099998474121103"/>
    <n v="9.9999997764825804E-3"/>
    <x v="2"/>
    <s v="162458008142474"/>
    <n v="0"/>
    <n v="0"/>
    <n v="236"/>
    <n v="1204"/>
    <n v="1440"/>
    <m/>
    <n v="1440"/>
    <n v="1572"/>
    <x v="0"/>
  </r>
  <r>
    <x v="1"/>
    <x v="3"/>
    <n v="1510"/>
    <n v="0.980000019073486"/>
    <n v="0.980000019073486"/>
    <n v="0"/>
    <n v="0"/>
    <n v="0"/>
    <n v="0.97000002861022905"/>
    <n v="0"/>
    <x v="3"/>
    <s v="162458008142475"/>
    <n v="0"/>
    <n v="0"/>
    <n v="96"/>
    <n v="1344"/>
    <n v="1440"/>
    <m/>
    <n v="1440"/>
    <n v="1344"/>
    <x v="0"/>
  </r>
  <r>
    <x v="1"/>
    <x v="4"/>
    <n v="5370"/>
    <n v="3.4900000095367401"/>
    <n v="3.4900000095367401"/>
    <n v="0"/>
    <n v="0"/>
    <n v="0"/>
    <n v="3.4900000095367401"/>
    <n v="0"/>
    <x v="4"/>
    <s v="162458008142476"/>
    <n v="0"/>
    <n v="0"/>
    <n v="176"/>
    <n v="1264"/>
    <n v="1440"/>
    <m/>
    <n v="1440"/>
    <n v="1463"/>
    <x v="0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x v="5"/>
    <s v="162458008142477"/>
    <n v="15"/>
    <n v="22"/>
    <n v="127"/>
    <n v="1276"/>
    <n v="1440"/>
    <m/>
    <n v="1440"/>
    <n v="1554"/>
    <x v="0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x v="6"/>
    <s v="162458008142478"/>
    <n v="17"/>
    <n v="7"/>
    <n v="202"/>
    <n v="1214"/>
    <n v="1440"/>
    <m/>
    <n v="1440"/>
    <n v="1604"/>
    <x v="0"/>
  </r>
  <r>
    <x v="1"/>
    <x v="7"/>
    <n v="2916"/>
    <n v="1.8999999761581401"/>
    <n v="1.8999999761581401"/>
    <n v="0"/>
    <n v="0"/>
    <n v="0"/>
    <n v="1.8999999761581401"/>
    <n v="0"/>
    <x v="0"/>
    <s v="162458008142479"/>
    <n v="0"/>
    <n v="0"/>
    <n v="141"/>
    <n v="1299"/>
    <n v="1440"/>
    <m/>
    <n v="1440"/>
    <n v="1435"/>
    <x v="0"/>
  </r>
  <r>
    <x v="1"/>
    <x v="8"/>
    <n v="4974"/>
    <n v="3.2300000190734899"/>
    <n v="3.2300000190734899"/>
    <n v="0"/>
    <n v="0"/>
    <n v="0"/>
    <n v="3.2300000190734899"/>
    <n v="0"/>
    <x v="1"/>
    <s v="162458008142480"/>
    <n v="0"/>
    <n v="0"/>
    <n v="151"/>
    <n v="1289"/>
    <n v="1440"/>
    <m/>
    <n v="1440"/>
    <n v="1446"/>
    <x v="0"/>
  </r>
  <r>
    <x v="1"/>
    <x v="9"/>
    <n v="6349"/>
    <n v="4.1300001144409197"/>
    <n v="4.1300001144409197"/>
    <n v="0"/>
    <n v="0"/>
    <n v="0"/>
    <n v="4.1100001335143999"/>
    <n v="1.9999999552965199E-2"/>
    <x v="2"/>
    <s v="162458008142481"/>
    <n v="0"/>
    <n v="0"/>
    <n v="186"/>
    <n v="1254"/>
    <n v="1440"/>
    <m/>
    <n v="1440"/>
    <n v="1467"/>
    <x v="0"/>
  </r>
  <r>
    <x v="1"/>
    <x v="10"/>
    <n v="4026"/>
    <n v="2.6199998855590798"/>
    <n v="2.6199998855590798"/>
    <n v="0"/>
    <n v="0"/>
    <n v="0"/>
    <n v="2.5999999046325701"/>
    <n v="0"/>
    <x v="3"/>
    <s v="162458008142482"/>
    <n v="0"/>
    <n v="0"/>
    <n v="199"/>
    <n v="1241"/>
    <n v="1440"/>
    <m/>
    <n v="1440"/>
    <n v="1470"/>
    <x v="0"/>
  </r>
  <r>
    <x v="1"/>
    <x v="11"/>
    <n v="8538"/>
    <n v="5.5500001907348597"/>
    <n v="5.5500001907348597"/>
    <n v="0"/>
    <n v="0"/>
    <n v="0"/>
    <n v="5.53999996185303"/>
    <n v="9.9999997764825804E-3"/>
    <x v="4"/>
    <s v="162458008142483"/>
    <n v="0"/>
    <n v="0"/>
    <n v="227"/>
    <n v="1213"/>
    <n v="1440"/>
    <m/>
    <n v="1440"/>
    <n v="1562"/>
    <x v="0"/>
  </r>
  <r>
    <x v="1"/>
    <x v="12"/>
    <n v="6076"/>
    <n v="3.9500000476837198"/>
    <n v="3.9500000476837198"/>
    <n v="0"/>
    <n v="1.1499999761581401"/>
    <n v="0.91000002622604403"/>
    <n v="1.8899999856948899"/>
    <n v="0"/>
    <x v="5"/>
    <s v="162458008142484"/>
    <n v="16"/>
    <n v="18"/>
    <n v="185"/>
    <n v="1221"/>
    <n v="1440"/>
    <m/>
    <n v="1440"/>
    <n v="1617"/>
    <x v="0"/>
  </r>
  <r>
    <x v="1"/>
    <x v="13"/>
    <n v="6497"/>
    <n v="4.2199997901916504"/>
    <n v="4.2199997901916504"/>
    <n v="0"/>
    <n v="0"/>
    <n v="0"/>
    <n v="4.1999998092651403"/>
    <n v="1.9999999552965199E-2"/>
    <x v="6"/>
    <s v="162458008142485"/>
    <n v="0"/>
    <n v="0"/>
    <n v="202"/>
    <n v="1238"/>
    <n v="1440"/>
    <m/>
    <n v="1440"/>
    <n v="1492"/>
    <x v="0"/>
  </r>
  <r>
    <x v="1"/>
    <x v="14"/>
    <n v="2826"/>
    <n v="1.8400000333786"/>
    <n v="1.8400000333786"/>
    <n v="0"/>
    <n v="0"/>
    <n v="0"/>
    <n v="1.83000004291534"/>
    <n v="9.9999997764825804E-3"/>
    <x v="0"/>
    <s v="162458008142486"/>
    <n v="0"/>
    <n v="0"/>
    <n v="140"/>
    <n v="1300"/>
    <n v="1440"/>
    <m/>
    <n v="1440"/>
    <n v="1402"/>
    <x v="0"/>
  </r>
  <r>
    <x v="1"/>
    <x v="15"/>
    <n v="8367"/>
    <n v="5.4400000572204599"/>
    <n v="5.4400000572204599"/>
    <n v="0"/>
    <n v="1.1100000143051101"/>
    <n v="1.87000000476837"/>
    <n v="2.46000003814697"/>
    <n v="0"/>
    <x v="1"/>
    <s v="162458008142487"/>
    <n v="17"/>
    <n v="36"/>
    <n v="154"/>
    <n v="1233"/>
    <n v="1440"/>
    <m/>
    <n v="1440"/>
    <n v="1670"/>
    <x v="0"/>
  </r>
  <r>
    <x v="1"/>
    <x v="16"/>
    <n v="2759"/>
    <n v="1.78999996185303"/>
    <n v="1.78999996185303"/>
    <n v="0"/>
    <n v="0"/>
    <n v="0.20000000298023199"/>
    <n v="1.6000000238418599"/>
    <n v="0"/>
    <x v="2"/>
    <s v="162458008142488"/>
    <n v="0"/>
    <n v="5"/>
    <n v="115"/>
    <n v="1320"/>
    <n v="1440"/>
    <m/>
    <n v="1440"/>
    <n v="1401"/>
    <x v="0"/>
  </r>
  <r>
    <x v="1"/>
    <x v="17"/>
    <n v="2390"/>
    <n v="1.54999995231628"/>
    <n v="1.54999995231628"/>
    <n v="0"/>
    <n v="0"/>
    <n v="0"/>
    <n v="1.54999995231628"/>
    <n v="0"/>
    <x v="3"/>
    <s v="162458008142489"/>
    <n v="0"/>
    <n v="0"/>
    <n v="150"/>
    <n v="1290"/>
    <n v="1440"/>
    <m/>
    <n v="1440"/>
    <n v="1404"/>
    <x v="0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x v="4"/>
    <s v="162458008142490"/>
    <n v="11"/>
    <n v="23"/>
    <n v="224"/>
    <n v="1182"/>
    <n v="1440"/>
    <m/>
    <n v="1440"/>
    <n v="1655"/>
    <x v="0"/>
  </r>
  <r>
    <x v="1"/>
    <x v="19"/>
    <n v="36019"/>
    <n v="28.030000686645501"/>
    <n v="28.030000686645501"/>
    <n v="0"/>
    <n v="21.920000076293899"/>
    <n v="4.1900000572204599"/>
    <n v="1.9099999666214"/>
    <n v="1.9999999552965199E-2"/>
    <x v="5"/>
    <s v="162458008142491"/>
    <n v="186"/>
    <n v="63"/>
    <n v="171"/>
    <n v="1020"/>
    <n v="1440"/>
    <m/>
    <n v="1440"/>
    <n v="2690"/>
    <x v="0"/>
  </r>
  <r>
    <x v="1"/>
    <x v="20"/>
    <n v="7155"/>
    <n v="4.9299998283386204"/>
    <n v="4.9299998283386204"/>
    <n v="0"/>
    <n v="0.86000001430511497"/>
    <n v="0.58999997377395597"/>
    <n v="3.4700000286102299"/>
    <n v="0"/>
    <x v="6"/>
    <s v="162458008142492"/>
    <n v="7"/>
    <n v="6"/>
    <n v="166"/>
    <n v="1261"/>
    <n v="1440"/>
    <m/>
    <n v="1440"/>
    <n v="1497"/>
    <x v="0"/>
  </r>
  <r>
    <x v="1"/>
    <x v="21"/>
    <n v="2100"/>
    <n v="1.37000000476837"/>
    <n v="1.37000000476837"/>
    <n v="0"/>
    <n v="0"/>
    <n v="0"/>
    <n v="1.3400000333786"/>
    <n v="1.9999999552965199E-2"/>
    <x v="0"/>
    <s v="162458008142493"/>
    <n v="0"/>
    <n v="0"/>
    <n v="96"/>
    <n v="1344"/>
    <n v="1440"/>
    <m/>
    <n v="1440"/>
    <n v="1334"/>
    <x v="0"/>
  </r>
  <r>
    <x v="1"/>
    <x v="22"/>
    <n v="2193"/>
    <n v="1.4299999475479099"/>
    <n v="1.4299999475479099"/>
    <n v="0"/>
    <n v="0"/>
    <n v="0"/>
    <n v="1.41999995708466"/>
    <n v="0"/>
    <x v="1"/>
    <s v="162458008142494"/>
    <n v="0"/>
    <n v="0"/>
    <n v="118"/>
    <n v="1322"/>
    <n v="1440"/>
    <m/>
    <n v="1440"/>
    <n v="1368"/>
    <x v="0"/>
  </r>
  <r>
    <x v="1"/>
    <x v="23"/>
    <n v="2470"/>
    <n v="1.6100000143051101"/>
    <n v="1.6100000143051101"/>
    <n v="0"/>
    <n v="0"/>
    <n v="0"/>
    <n v="1.58000004291534"/>
    <n v="1.9999999552965199E-2"/>
    <x v="2"/>
    <s v="162458008142495"/>
    <n v="0"/>
    <n v="0"/>
    <n v="117"/>
    <n v="1323"/>
    <n v="1440"/>
    <m/>
    <n v="1440"/>
    <n v="1370"/>
    <x v="0"/>
  </r>
  <r>
    <x v="1"/>
    <x v="24"/>
    <n v="1727"/>
    <n v="1.12000000476837"/>
    <n v="1.12000000476837"/>
    <n v="0"/>
    <n v="0"/>
    <n v="0"/>
    <n v="1.12000000476837"/>
    <n v="9.9999997764825804E-3"/>
    <x v="3"/>
    <s v="162458008142496"/>
    <n v="0"/>
    <n v="0"/>
    <n v="102"/>
    <n v="1338"/>
    <n v="1440"/>
    <m/>
    <n v="1440"/>
    <n v="1341"/>
    <x v="0"/>
  </r>
  <r>
    <x v="1"/>
    <x v="25"/>
    <n v="2104"/>
    <n v="1.37000000476837"/>
    <n v="1.37000000476837"/>
    <n v="0"/>
    <n v="0"/>
    <n v="0"/>
    <n v="1.37000000476837"/>
    <n v="0"/>
    <x v="4"/>
    <s v="162458008142497"/>
    <n v="0"/>
    <n v="0"/>
    <n v="182"/>
    <n v="1258"/>
    <n v="1440"/>
    <m/>
    <n v="1440"/>
    <n v="1474"/>
    <x v="0"/>
  </r>
  <r>
    <x v="1"/>
    <x v="26"/>
    <n v="3427"/>
    <n v="2.2300000190734899"/>
    <n v="2.2300000190734899"/>
    <n v="0"/>
    <n v="0"/>
    <n v="0"/>
    <n v="2.2200000286102299"/>
    <n v="0"/>
    <x v="5"/>
    <s v="162458008142498"/>
    <n v="0"/>
    <n v="0"/>
    <n v="152"/>
    <n v="1288"/>
    <n v="1440"/>
    <m/>
    <n v="1440"/>
    <n v="1427"/>
    <x v="0"/>
  </r>
  <r>
    <x v="1"/>
    <x v="27"/>
    <n v="1732"/>
    <n v="1.12999999523163"/>
    <n v="1.12999999523163"/>
    <n v="0"/>
    <n v="0"/>
    <n v="0"/>
    <n v="1.12999999523163"/>
    <n v="0"/>
    <x v="6"/>
    <s v="162458008142499"/>
    <n v="0"/>
    <n v="0"/>
    <n v="91"/>
    <n v="1349"/>
    <n v="1440"/>
    <m/>
    <n v="1440"/>
    <n v="1328"/>
    <x v="0"/>
  </r>
  <r>
    <x v="1"/>
    <x v="28"/>
    <n v="2969"/>
    <n v="1.9299999475479099"/>
    <n v="1.9299999475479099"/>
    <n v="0"/>
    <n v="0"/>
    <n v="0"/>
    <n v="1.91999995708466"/>
    <n v="9.9999997764825804E-3"/>
    <x v="0"/>
    <s v="162458008142500"/>
    <n v="0"/>
    <n v="0"/>
    <n v="139"/>
    <n v="1301"/>
    <n v="1440"/>
    <m/>
    <n v="1440"/>
    <n v="1393"/>
    <x v="0"/>
  </r>
  <r>
    <x v="1"/>
    <x v="29"/>
    <n v="3134"/>
    <n v="2.03999996185303"/>
    <n v="2.03999996185303"/>
    <n v="0"/>
    <n v="0"/>
    <n v="0"/>
    <n v="2.03999996185303"/>
    <n v="0"/>
    <x v="1"/>
    <s v="162458008142501"/>
    <n v="0"/>
    <n v="0"/>
    <n v="112"/>
    <n v="1328"/>
    <n v="1440"/>
    <m/>
    <n v="1440"/>
    <n v="1359"/>
    <x v="0"/>
  </r>
  <r>
    <x v="1"/>
    <x v="30"/>
    <n v="2971"/>
    <n v="1.9299999475479099"/>
    <n v="1.9299999475479099"/>
    <n v="0"/>
    <n v="0"/>
    <n v="0"/>
    <n v="1.91999995708466"/>
    <n v="9.9999997764825804E-3"/>
    <x v="2"/>
    <s v="162458008142502"/>
    <n v="0"/>
    <n v="0"/>
    <n v="107"/>
    <n v="890"/>
    <n v="997"/>
    <m/>
    <n v="997"/>
    <n v="1002"/>
    <x v="0"/>
  </r>
  <r>
    <x v="2"/>
    <x v="0"/>
    <n v="10694"/>
    <n v="7.7699999809265101"/>
    <n v="7.7699999809265101"/>
    <n v="0"/>
    <n v="0.140000000596046"/>
    <n v="2.2999999523162802"/>
    <n v="5.3299999237060502"/>
    <n v="0"/>
    <x v="0"/>
    <s v="164443008142472"/>
    <n v="2"/>
    <n v="51"/>
    <n v="256"/>
    <n v="1131"/>
    <n v="1440"/>
    <m/>
    <n v="1440"/>
    <n v="3199"/>
    <x v="1"/>
  </r>
  <r>
    <x v="2"/>
    <x v="1"/>
    <n v="8001"/>
    <n v="5.8200001716613796"/>
    <n v="5.8200001716613796"/>
    <n v="0"/>
    <n v="2.2799999713897701"/>
    <n v="0.89999997615814198"/>
    <n v="2.6400001049041699"/>
    <n v="0"/>
    <x v="1"/>
    <s v="164443008142473"/>
    <n v="30"/>
    <n v="16"/>
    <n v="135"/>
    <n v="1259"/>
    <n v="1440"/>
    <m/>
    <n v="1440"/>
    <n v="2902"/>
    <x v="1"/>
  </r>
  <r>
    <x v="2"/>
    <x v="2"/>
    <n v="11037"/>
    <n v="8.0200004577636701"/>
    <n v="8.0200004577636701"/>
    <n v="0"/>
    <n v="0.36000001430511502"/>
    <n v="2.5599999427795401"/>
    <n v="5.0999999046325701"/>
    <n v="0"/>
    <x v="2"/>
    <s v="164443008142474"/>
    <n v="5"/>
    <n v="58"/>
    <n v="252"/>
    <n v="1125"/>
    <n v="1440"/>
    <m/>
    <n v="1440"/>
    <n v="3226"/>
    <x v="1"/>
  </r>
  <r>
    <x v="2"/>
    <x v="3"/>
    <n v="5263"/>
    <n v="3.8299999237060498"/>
    <n v="3.8299999237060498"/>
    <n v="0"/>
    <n v="0.21999999880790699"/>
    <n v="0.15000000596046401"/>
    <n v="3.4500000476837198"/>
    <n v="0"/>
    <x v="3"/>
    <s v="164443008142475"/>
    <n v="3"/>
    <n v="4"/>
    <n v="170"/>
    <n v="1263"/>
    <n v="1440"/>
    <m/>
    <n v="1440"/>
    <n v="2750"/>
    <x v="1"/>
  </r>
  <r>
    <x v="2"/>
    <x v="4"/>
    <n v="15300"/>
    <n v="11.1199998855591"/>
    <n v="11.1199998855591"/>
    <n v="0"/>
    <n v="4.0999999046325701"/>
    <n v="1.87999999523163"/>
    <n v="5.0900001525878897"/>
    <n v="0"/>
    <x v="4"/>
    <s v="164443008142476"/>
    <n v="51"/>
    <n v="42"/>
    <n v="212"/>
    <n v="1135"/>
    <n v="1440"/>
    <m/>
    <n v="1440"/>
    <n v="3493"/>
    <x v="1"/>
  </r>
  <r>
    <x v="2"/>
    <x v="5"/>
    <n v="8757"/>
    <n v="6.3699998855590803"/>
    <n v="6.3699998855590803"/>
    <n v="0"/>
    <n v="2.25"/>
    <n v="0.56999999284744296"/>
    <n v="3.5499999523162802"/>
    <n v="0"/>
    <x v="5"/>
    <s v="164443008142477"/>
    <n v="29"/>
    <n v="13"/>
    <n v="186"/>
    <n v="1212"/>
    <n v="1440"/>
    <m/>
    <n v="1440"/>
    <n v="3011"/>
    <x v="1"/>
  </r>
  <r>
    <x v="2"/>
    <x v="6"/>
    <n v="7132"/>
    <n v="5.1900000572204599"/>
    <n v="5.1900000572204599"/>
    <n v="0"/>
    <n v="1.0700000524520901"/>
    <n v="1.66999995708466"/>
    <n v="2.4500000476837198"/>
    <n v="0"/>
    <x v="6"/>
    <s v="164443008142478"/>
    <n v="15"/>
    <n v="33"/>
    <n v="121"/>
    <n v="1271"/>
    <n v="1440"/>
    <m/>
    <n v="1440"/>
    <n v="2806"/>
    <x v="1"/>
  </r>
  <r>
    <x v="2"/>
    <x v="7"/>
    <n v="11256"/>
    <n v="8.1800003051757795"/>
    <n v="8.1800003051757795"/>
    <n v="0"/>
    <n v="0.36000001430511502"/>
    <n v="2.5299999713897701"/>
    <n v="5.3000001907348597"/>
    <n v="0"/>
    <x v="0"/>
    <s v="164443008142479"/>
    <n v="5"/>
    <n v="58"/>
    <n v="278"/>
    <n v="1099"/>
    <n v="1440"/>
    <m/>
    <n v="1440"/>
    <n v="3300"/>
    <x v="1"/>
  </r>
  <r>
    <x v="2"/>
    <x v="8"/>
    <n v="2436"/>
    <n v="1.7699999809265099"/>
    <n v="1.7699999809265099"/>
    <n v="0"/>
    <n v="0"/>
    <n v="0"/>
    <n v="1.7599999904632599"/>
    <n v="9.9999997764825804E-3"/>
    <x v="1"/>
    <s v="164443008142480"/>
    <n v="0"/>
    <n v="0"/>
    <n v="125"/>
    <n v="1315"/>
    <n v="1440"/>
    <m/>
    <n v="1440"/>
    <n v="2430"/>
    <x v="1"/>
  </r>
  <r>
    <x v="2"/>
    <x v="9"/>
    <n v="1223"/>
    <n v="0.88999998569488503"/>
    <n v="0.88999998569488503"/>
    <n v="0"/>
    <n v="0"/>
    <n v="0"/>
    <n v="0.87999999523162797"/>
    <n v="9.9999997764825804E-3"/>
    <x v="2"/>
    <s v="164443008142481"/>
    <n v="0"/>
    <n v="0"/>
    <n v="38"/>
    <n v="1402"/>
    <n v="1440"/>
    <m/>
    <n v="1440"/>
    <n v="2140"/>
    <x v="1"/>
  </r>
  <r>
    <x v="2"/>
    <x v="10"/>
    <n v="3673"/>
    <n v="2.6700000762939502"/>
    <n v="2.6700000762939502"/>
    <n v="0"/>
    <n v="0"/>
    <n v="0"/>
    <n v="2.6600000858306898"/>
    <n v="9.9999997764825804E-3"/>
    <x v="3"/>
    <s v="164443008142482"/>
    <n v="0"/>
    <n v="0"/>
    <n v="86"/>
    <n v="1354"/>
    <n v="1440"/>
    <m/>
    <n v="1440"/>
    <n v="2344"/>
    <x v="1"/>
  </r>
  <r>
    <x v="2"/>
    <x v="11"/>
    <n v="6637"/>
    <n v="4.8299999237060502"/>
    <n v="4.8299999237060502"/>
    <n v="0"/>
    <n v="0"/>
    <n v="0.57999998331069902"/>
    <n v="4.25"/>
    <n v="0"/>
    <x v="4"/>
    <s v="164443008142483"/>
    <n v="0"/>
    <n v="15"/>
    <n v="160"/>
    <n v="1265"/>
    <n v="1440"/>
    <m/>
    <n v="1440"/>
    <n v="2677"/>
    <x v="1"/>
  </r>
  <r>
    <x v="2"/>
    <x v="12"/>
    <n v="3321"/>
    <n v="2.4100000858306898"/>
    <n v="2.4100000858306898"/>
    <n v="0"/>
    <n v="0"/>
    <n v="0"/>
    <n v="2.4100000858306898"/>
    <n v="0"/>
    <x v="5"/>
    <s v="164443008142484"/>
    <n v="0"/>
    <n v="0"/>
    <n v="89"/>
    <n v="1351"/>
    <n v="1440"/>
    <m/>
    <n v="1440"/>
    <n v="2413"/>
    <x v="1"/>
  </r>
  <r>
    <x v="2"/>
    <x v="13"/>
    <n v="3580"/>
    <n v="2.5999999046325701"/>
    <n v="2.5999999046325701"/>
    <n v="0"/>
    <n v="0.58999997377395597"/>
    <n v="5.9999998658895499E-2"/>
    <n v="1.95000004768372"/>
    <n v="0"/>
    <x v="6"/>
    <s v="164443008142485"/>
    <n v="8"/>
    <n v="1"/>
    <n v="94"/>
    <n v="1337"/>
    <n v="1440"/>
    <m/>
    <n v="1440"/>
    <n v="2497"/>
    <x v="1"/>
  </r>
  <r>
    <x v="2"/>
    <x v="14"/>
    <n v="9919"/>
    <n v="7.21000003814697"/>
    <n v="7.21000003814697"/>
    <n v="0"/>
    <n v="0.80000001192092896"/>
    <n v="1.7200000286102299"/>
    <n v="4.6900000572204599"/>
    <n v="0"/>
    <x v="0"/>
    <s v="164443008142486"/>
    <n v="11"/>
    <n v="41"/>
    <n v="223"/>
    <n v="1165"/>
    <n v="1440"/>
    <m/>
    <n v="1440"/>
    <n v="3123"/>
    <x v="1"/>
  </r>
  <r>
    <x v="2"/>
    <x v="15"/>
    <n v="3032"/>
    <n v="2.2000000476837198"/>
    <n v="2.2000000476837198"/>
    <n v="0"/>
    <n v="0"/>
    <n v="0"/>
    <n v="2.2000000476837198"/>
    <n v="0"/>
    <x v="1"/>
    <s v="164443008142487"/>
    <n v="0"/>
    <n v="0"/>
    <n v="118"/>
    <n v="1322"/>
    <n v="1440"/>
    <m/>
    <n v="1440"/>
    <n v="2489"/>
    <x v="1"/>
  </r>
  <r>
    <x v="2"/>
    <x v="16"/>
    <n v="9405"/>
    <n v="6.8400001525878897"/>
    <n v="6.8400001525878897"/>
    <n v="0"/>
    <n v="0.20000000298023199"/>
    <n v="2.3199999332428001"/>
    <n v="4.3099999427795401"/>
    <n v="0"/>
    <x v="2"/>
    <s v="164443008142488"/>
    <n v="3"/>
    <n v="53"/>
    <n v="227"/>
    <n v="1157"/>
    <n v="1440"/>
    <m/>
    <n v="1440"/>
    <n v="3108"/>
    <x v="1"/>
  </r>
  <r>
    <x v="2"/>
    <x v="17"/>
    <n v="3176"/>
    <n v="2.3099999427795401"/>
    <n v="2.3099999427795401"/>
    <n v="0"/>
    <n v="0"/>
    <n v="0"/>
    <n v="2.3099999427795401"/>
    <n v="0"/>
    <x v="3"/>
    <s v="164443008142489"/>
    <n v="0"/>
    <n v="0"/>
    <n v="120"/>
    <n v="1193"/>
    <n v="1313"/>
    <n v="127"/>
    <n v="1186"/>
    <n v="2498"/>
    <x v="1"/>
  </r>
  <r>
    <x v="2"/>
    <x v="18"/>
    <n v="18213"/>
    <n v="13.2399997711182"/>
    <n v="13.2399997711182"/>
    <n v="0"/>
    <n v="0.62999999523162797"/>
    <n v="3.1400001049041699"/>
    <n v="9.4600000381469709"/>
    <n v="0"/>
    <x v="4"/>
    <s v="164443008142490"/>
    <n v="9"/>
    <n v="71"/>
    <n v="402"/>
    <n v="816"/>
    <n v="1298"/>
    <n v="142"/>
    <n v="1156"/>
    <n v="3846"/>
    <x v="1"/>
  </r>
  <r>
    <x v="2"/>
    <x v="19"/>
    <n v="6132"/>
    <n v="4.46000003814697"/>
    <n v="4.46000003814697"/>
    <n v="0"/>
    <n v="0.239999994635582"/>
    <n v="0.99000000953674305"/>
    <n v="3.2300000190734899"/>
    <n v="0"/>
    <x v="5"/>
    <s v="164443008142491"/>
    <n v="3"/>
    <n v="24"/>
    <n v="146"/>
    <n v="908"/>
    <n v="1081"/>
    <m/>
    <n v="1081"/>
    <n v="2696"/>
    <x v="1"/>
  </r>
  <r>
    <x v="2"/>
    <x v="20"/>
    <n v="3758"/>
    <n v="2.7300000190734899"/>
    <n v="2.7300000190734899"/>
    <n v="0"/>
    <n v="7.0000000298023196E-2"/>
    <n v="0.31000000238418601"/>
    <n v="2.3499999046325701"/>
    <n v="0"/>
    <x v="6"/>
    <s v="164443008142492"/>
    <n v="1"/>
    <n v="7"/>
    <n v="148"/>
    <n v="682"/>
    <n v="838"/>
    <n v="961"/>
    <n v="-123"/>
    <n v="2580"/>
    <x v="1"/>
  </r>
  <r>
    <x v="2"/>
    <x v="21"/>
    <n v="12850"/>
    <n v="9.3400001525878906"/>
    <n v="9.3400001525878906"/>
    <n v="0"/>
    <n v="0.72000002861022905"/>
    <n v="4.0900001525878897"/>
    <n v="4.53999996185303"/>
    <n v="0"/>
    <x v="0"/>
    <s v="164443008142493"/>
    <n v="10"/>
    <n v="94"/>
    <n v="221"/>
    <n v="1115"/>
    <n v="1440"/>
    <m/>
    <n v="1440"/>
    <n v="3324"/>
    <x v="1"/>
  </r>
  <r>
    <x v="2"/>
    <x v="22"/>
    <n v="2309"/>
    <n v="1.6799999475479099"/>
    <n v="1.6799999475479099"/>
    <n v="0"/>
    <n v="0"/>
    <n v="0"/>
    <n v="1.6599999666214"/>
    <n v="1.9999999552965199E-2"/>
    <x v="1"/>
    <s v="164443008142494"/>
    <n v="0"/>
    <n v="0"/>
    <n v="52"/>
    <n v="1388"/>
    <n v="1440"/>
    <m/>
    <n v="1440"/>
    <n v="2222"/>
    <x v="1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x v="2"/>
    <s v="164443008142495"/>
    <n v="6"/>
    <n v="12"/>
    <n v="81"/>
    <n v="1341"/>
    <n v="1440"/>
    <m/>
    <n v="1440"/>
    <n v="2463"/>
    <x v="1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x v="3"/>
    <s v="164443008142496"/>
    <n v="11"/>
    <n v="6"/>
    <n v="369"/>
    <n v="1054"/>
    <n v="1440"/>
    <m/>
    <n v="1440"/>
    <n v="3328"/>
    <x v="1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x v="4"/>
    <s v="164443008142497"/>
    <n v="41"/>
    <n v="17"/>
    <n v="243"/>
    <n v="1139"/>
    <n v="1440"/>
    <m/>
    <n v="1440"/>
    <n v="3404"/>
    <x v="1"/>
  </r>
  <r>
    <x v="2"/>
    <x v="26"/>
    <n v="6724"/>
    <n v="4.8899998664856001"/>
    <n v="4.8899998664856001"/>
    <n v="0"/>
    <n v="0"/>
    <n v="0"/>
    <n v="4.8800001144409197"/>
    <n v="0"/>
    <x v="5"/>
    <s v="164443008142498"/>
    <n v="0"/>
    <n v="0"/>
    <n v="295"/>
    <n v="991"/>
    <n v="1286"/>
    <n v="154"/>
    <n v="1132"/>
    <n v="2987"/>
    <x v="1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x v="6"/>
    <s v="164443008142499"/>
    <n v="32"/>
    <n v="6"/>
    <n v="303"/>
    <n v="1099"/>
    <n v="1440"/>
    <m/>
    <n v="1440"/>
    <n v="3008"/>
    <x v="1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x v="0"/>
    <s v="164443008142500"/>
    <n v="12"/>
    <n v="19"/>
    <n v="155"/>
    <n v="1254"/>
    <n v="1440"/>
    <m/>
    <n v="1440"/>
    <n v="2799"/>
    <x v="1"/>
  </r>
  <r>
    <x v="2"/>
    <x v="29"/>
    <n v="1329"/>
    <n v="0.97000002861022905"/>
    <n v="0.97000002861022905"/>
    <n v="0"/>
    <n v="0"/>
    <n v="0"/>
    <n v="0.94999998807907104"/>
    <n v="9.9999997764825804E-3"/>
    <x v="1"/>
    <s v="164443008142501"/>
    <n v="0"/>
    <n v="0"/>
    <n v="49"/>
    <n v="713"/>
    <n v="762"/>
    <m/>
    <n v="762"/>
    <n v="1276"/>
    <x v="1"/>
  </r>
  <r>
    <x v="3"/>
    <x v="0"/>
    <n v="6697"/>
    <n v="4.4299998283386204"/>
    <n v="4.4299998283386204"/>
    <n v="0"/>
    <n v="0"/>
    <n v="0"/>
    <n v="4.4299998283386204"/>
    <n v="0"/>
    <x v="0"/>
    <s v="184450507242472"/>
    <n v="0"/>
    <n v="0"/>
    <n v="339"/>
    <n v="1101"/>
    <n v="1440"/>
    <m/>
    <n v="1440"/>
    <n v="2030"/>
    <x v="0"/>
  </r>
  <r>
    <x v="3"/>
    <x v="1"/>
    <n v="4929"/>
    <n v="3.2599999904632599"/>
    <n v="3.2599999904632599"/>
    <n v="0"/>
    <n v="0"/>
    <n v="0"/>
    <n v="3.2599999904632599"/>
    <n v="0"/>
    <x v="1"/>
    <s v="184450507242473"/>
    <n v="0"/>
    <n v="0"/>
    <n v="248"/>
    <n v="1192"/>
    <n v="1440"/>
    <m/>
    <n v="1440"/>
    <n v="1860"/>
    <x v="0"/>
  </r>
  <r>
    <x v="3"/>
    <x v="2"/>
    <n v="7937"/>
    <n v="5.25"/>
    <n v="5.25"/>
    <n v="0"/>
    <n v="0"/>
    <n v="0"/>
    <n v="5.2300000190734899"/>
    <n v="0"/>
    <x v="2"/>
    <s v="184450507242474"/>
    <n v="0"/>
    <n v="0"/>
    <n v="373"/>
    <n v="843"/>
    <n v="1216"/>
    <m/>
    <n v="1216"/>
    <n v="2130"/>
    <x v="0"/>
  </r>
  <r>
    <x v="3"/>
    <x v="3"/>
    <n v="3844"/>
    <n v="2.53999996185303"/>
    <n v="2.53999996185303"/>
    <n v="0"/>
    <n v="0"/>
    <n v="0"/>
    <n v="2.53999996185303"/>
    <n v="0"/>
    <x v="3"/>
    <s v="184450507242475"/>
    <n v="0"/>
    <n v="0"/>
    <n v="176"/>
    <n v="527"/>
    <n v="703"/>
    <n v="961"/>
    <n v="-258"/>
    <n v="1725"/>
    <x v="0"/>
  </r>
  <r>
    <x v="3"/>
    <x v="4"/>
    <n v="3414"/>
    <n v="2.2599999904632599"/>
    <n v="2.2599999904632599"/>
    <n v="0"/>
    <n v="0"/>
    <n v="0"/>
    <n v="2.2599999904632599"/>
    <n v="0"/>
    <x v="4"/>
    <s v="184450507242476"/>
    <n v="0"/>
    <n v="0"/>
    <n v="147"/>
    <n v="1293"/>
    <n v="1440"/>
    <m/>
    <n v="1440"/>
    <n v="1657"/>
    <x v="0"/>
  </r>
  <r>
    <x v="3"/>
    <x v="5"/>
    <n v="4525"/>
    <n v="2.9900000095367401"/>
    <n v="2.9900000095367401"/>
    <n v="0"/>
    <n v="0.140000000596046"/>
    <n v="0.259999990463257"/>
    <n v="2.5899999141693102"/>
    <n v="0"/>
    <x v="5"/>
    <s v="184450507242477"/>
    <n v="2"/>
    <n v="8"/>
    <n v="199"/>
    <n v="1231"/>
    <n v="1440"/>
    <m/>
    <n v="1440"/>
    <n v="1793"/>
    <x v="0"/>
  </r>
  <r>
    <x v="3"/>
    <x v="6"/>
    <n v="4597"/>
    <n v="3.03999996185303"/>
    <n v="3.03999996185303"/>
    <n v="0"/>
    <n v="0"/>
    <n v="0.479999989271164"/>
    <n v="2.5599999427795401"/>
    <n v="0"/>
    <x v="6"/>
    <s v="184450507242478"/>
    <n v="0"/>
    <n v="12"/>
    <n v="217"/>
    <n v="1211"/>
    <n v="1440"/>
    <m/>
    <n v="1440"/>
    <n v="1814"/>
    <x v="0"/>
  </r>
  <r>
    <x v="3"/>
    <x v="7"/>
    <n v="197"/>
    <n v="0.129999995231628"/>
    <n v="0.129999995231628"/>
    <n v="0"/>
    <n v="0"/>
    <n v="0"/>
    <n v="0.129999995231628"/>
    <n v="0"/>
    <x v="0"/>
    <s v="184450507242479"/>
    <n v="0"/>
    <n v="0"/>
    <n v="10"/>
    <n v="1430"/>
    <n v="1440"/>
    <m/>
    <n v="1440"/>
    <n v="1366"/>
    <x v="0"/>
  </r>
  <r>
    <x v="3"/>
    <x v="8"/>
    <n v="8"/>
    <n v="9.9999997764825804E-3"/>
    <n v="9.9999997764825804E-3"/>
    <n v="0"/>
    <n v="0"/>
    <n v="0"/>
    <n v="9.9999997764825804E-3"/>
    <n v="0"/>
    <x v="1"/>
    <s v="184450507242480"/>
    <n v="0"/>
    <n v="0"/>
    <n v="1"/>
    <n v="1439"/>
    <n v="1440"/>
    <m/>
    <n v="1440"/>
    <n v="1349"/>
    <x v="0"/>
  </r>
  <r>
    <x v="3"/>
    <x v="9"/>
    <n v="8054"/>
    <n v="5.3200001716613796"/>
    <n v="5.3200001716613796"/>
    <n v="0"/>
    <n v="0.119999997317791"/>
    <n v="0.519999980926514"/>
    <n v="4.6799998283386204"/>
    <n v="0"/>
    <x v="2"/>
    <s v="184450507242481"/>
    <n v="2"/>
    <n v="13"/>
    <n v="308"/>
    <n v="1117"/>
    <n v="1440"/>
    <m/>
    <n v="1440"/>
    <n v="2062"/>
    <x v="0"/>
  </r>
  <r>
    <x v="3"/>
    <x v="10"/>
    <n v="5372"/>
    <n v="3.5499999523162802"/>
    <n v="3.5499999523162802"/>
    <n v="0"/>
    <n v="0"/>
    <n v="0"/>
    <n v="3.5499999523162802"/>
    <n v="0"/>
    <x v="3"/>
    <s v="184450507242482"/>
    <n v="0"/>
    <n v="0"/>
    <n v="220"/>
    <n v="1220"/>
    <n v="1440"/>
    <m/>
    <n v="1440"/>
    <n v="1827"/>
    <x v="0"/>
  </r>
  <r>
    <x v="3"/>
    <x v="11"/>
    <n v="3570"/>
    <n v="2.3599998950958301"/>
    <n v="2.3599998950958301"/>
    <n v="0"/>
    <n v="0"/>
    <n v="0"/>
    <n v="2.3599998950958301"/>
    <n v="0"/>
    <x v="4"/>
    <s v="184450507242483"/>
    <n v="0"/>
    <n v="0"/>
    <n v="139"/>
    <n v="1301"/>
    <n v="1440"/>
    <m/>
    <n v="1440"/>
    <n v="1645"/>
    <x v="0"/>
  </r>
  <r>
    <x v="3"/>
    <x v="12"/>
    <n v="0"/>
    <n v="0"/>
    <n v="0"/>
    <n v="0"/>
    <n v="0"/>
    <n v="0"/>
    <n v="0"/>
    <n v="0"/>
    <x v="5"/>
    <s v="184450507242484"/>
    <n v="0"/>
    <n v="0"/>
    <n v="0"/>
    <n v="1440"/>
    <n v="1440"/>
    <m/>
    <n v="1440"/>
    <n v="1347"/>
    <x v="0"/>
  </r>
  <r>
    <x v="3"/>
    <x v="13"/>
    <n v="0"/>
    <n v="0"/>
    <n v="0"/>
    <n v="0"/>
    <n v="0"/>
    <n v="0"/>
    <n v="0"/>
    <n v="0"/>
    <x v="6"/>
    <s v="184450507242485"/>
    <n v="0"/>
    <n v="0"/>
    <n v="0"/>
    <n v="1440"/>
    <n v="1440"/>
    <m/>
    <n v="1440"/>
    <n v="1347"/>
    <x v="0"/>
  </r>
  <r>
    <x v="3"/>
    <x v="14"/>
    <n v="0"/>
    <n v="0"/>
    <n v="0"/>
    <n v="0"/>
    <n v="0"/>
    <n v="0"/>
    <n v="0"/>
    <n v="0"/>
    <x v="0"/>
    <s v="184450507242486"/>
    <n v="0"/>
    <n v="0"/>
    <n v="0"/>
    <n v="1440"/>
    <n v="1440"/>
    <m/>
    <n v="1440"/>
    <n v="1347"/>
    <x v="0"/>
  </r>
  <r>
    <x v="3"/>
    <x v="15"/>
    <n v="4"/>
    <n v="0"/>
    <n v="0"/>
    <n v="0"/>
    <n v="0"/>
    <n v="0"/>
    <n v="0"/>
    <n v="0"/>
    <x v="1"/>
    <s v="184450507242487"/>
    <n v="0"/>
    <n v="0"/>
    <n v="1"/>
    <n v="1439"/>
    <n v="1440"/>
    <m/>
    <n v="1440"/>
    <n v="1348"/>
    <x v="0"/>
  </r>
  <r>
    <x v="3"/>
    <x v="16"/>
    <n v="6907"/>
    <n v="4.5700001716613796"/>
    <n v="4.5700001716613796"/>
    <n v="0"/>
    <n v="0"/>
    <n v="0"/>
    <n v="4.5599999427795401"/>
    <n v="0"/>
    <x v="2"/>
    <s v="184450507242488"/>
    <n v="0"/>
    <n v="0"/>
    <n v="302"/>
    <n v="1138"/>
    <n v="1440"/>
    <m/>
    <n v="1440"/>
    <n v="1992"/>
    <x v="0"/>
  </r>
  <r>
    <x v="3"/>
    <x v="17"/>
    <n v="4920"/>
    <n v="3.25"/>
    <n v="3.25"/>
    <n v="0"/>
    <n v="0"/>
    <n v="0"/>
    <n v="3.25"/>
    <n v="0"/>
    <x v="3"/>
    <s v="184450507242489"/>
    <n v="0"/>
    <n v="0"/>
    <n v="247"/>
    <n v="1082"/>
    <n v="1329"/>
    <m/>
    <n v="1329"/>
    <n v="1856"/>
    <x v="0"/>
  </r>
  <r>
    <x v="3"/>
    <x v="18"/>
    <n v="4014"/>
    <n v="2.6700000762939502"/>
    <n v="2.6700000762939502"/>
    <n v="0"/>
    <n v="0"/>
    <n v="0"/>
    <n v="2.6500000953674299"/>
    <n v="0"/>
    <x v="4"/>
    <s v="184450507242490"/>
    <n v="0"/>
    <n v="0"/>
    <n v="184"/>
    <n v="218"/>
    <n v="402"/>
    <n v="961"/>
    <n v="-559"/>
    <n v="1763"/>
    <x v="0"/>
  </r>
  <r>
    <x v="3"/>
    <x v="19"/>
    <n v="2573"/>
    <n v="1.70000004768372"/>
    <n v="1.70000004768372"/>
    <n v="0"/>
    <n v="0"/>
    <n v="0.259999990463257"/>
    <n v="1.45000004768372"/>
    <n v="0"/>
    <x v="5"/>
    <s v="184450507242491"/>
    <n v="0"/>
    <n v="7"/>
    <n v="75"/>
    <n v="585"/>
    <n v="667"/>
    <n v="961"/>
    <n v="-294"/>
    <n v="1541"/>
    <x v="0"/>
  </r>
  <r>
    <x v="3"/>
    <x v="20"/>
    <n v="0"/>
    <n v="0"/>
    <n v="0"/>
    <n v="0"/>
    <n v="0"/>
    <n v="0"/>
    <n v="0"/>
    <n v="0"/>
    <x v="6"/>
    <s v="184450507242492"/>
    <n v="0"/>
    <n v="0"/>
    <n v="0"/>
    <n v="1440"/>
    <n v="1440"/>
    <m/>
    <n v="1440"/>
    <n v="1348"/>
    <x v="0"/>
  </r>
  <r>
    <x v="3"/>
    <x v="21"/>
    <n v="4059"/>
    <n v="2.6800000667571999"/>
    <n v="2.6800000667571999"/>
    <n v="0"/>
    <n v="0"/>
    <n v="0"/>
    <n v="2.6800000667571999"/>
    <n v="0"/>
    <x v="0"/>
    <s v="184450507242493"/>
    <n v="0"/>
    <n v="0"/>
    <n v="184"/>
    <n v="1256"/>
    <n v="1440"/>
    <m/>
    <n v="1440"/>
    <n v="1742"/>
    <x v="0"/>
  </r>
  <r>
    <x v="3"/>
    <x v="22"/>
    <n v="2080"/>
    <n v="1.37000000476837"/>
    <n v="1.37000000476837"/>
    <n v="0"/>
    <n v="0"/>
    <n v="0"/>
    <n v="1.37000000476837"/>
    <n v="0"/>
    <x v="1"/>
    <s v="184450507242494"/>
    <n v="0"/>
    <n v="0"/>
    <n v="87"/>
    <n v="1353"/>
    <n v="1440"/>
    <m/>
    <n v="1440"/>
    <n v="1549"/>
    <x v="0"/>
  </r>
  <r>
    <x v="3"/>
    <x v="23"/>
    <n v="2237"/>
    <n v="1.4800000190734901"/>
    <n v="1.4800000190734901"/>
    <n v="0"/>
    <n v="0"/>
    <n v="0"/>
    <n v="1.4800000190734901"/>
    <n v="0"/>
    <x v="2"/>
    <s v="184450507242495"/>
    <n v="0"/>
    <n v="0"/>
    <n v="120"/>
    <n v="1320"/>
    <n v="1440"/>
    <m/>
    <n v="1440"/>
    <n v="1589"/>
    <x v="0"/>
  </r>
  <r>
    <x v="3"/>
    <x v="24"/>
    <n v="44"/>
    <n v="2.9999999329447701E-2"/>
    <n v="2.9999999329447701E-2"/>
    <n v="0"/>
    <n v="0"/>
    <n v="0"/>
    <n v="2.9999999329447701E-2"/>
    <n v="0"/>
    <x v="3"/>
    <s v="184450507242496"/>
    <n v="0"/>
    <n v="0"/>
    <n v="2"/>
    <n v="1438"/>
    <n v="1440"/>
    <m/>
    <n v="1440"/>
    <n v="1351"/>
    <x v="0"/>
  </r>
  <r>
    <x v="3"/>
    <x v="25"/>
    <n v="0"/>
    <n v="0"/>
    <n v="0"/>
    <n v="0"/>
    <n v="0"/>
    <n v="0"/>
    <n v="0"/>
    <n v="0"/>
    <x v="4"/>
    <s v="184450507242497"/>
    <n v="0"/>
    <n v="0"/>
    <n v="0"/>
    <n v="1440"/>
    <n v="1440"/>
    <m/>
    <n v="1440"/>
    <n v="1347"/>
    <x v="0"/>
  </r>
  <r>
    <x v="3"/>
    <x v="26"/>
    <n v="0"/>
    <n v="0"/>
    <n v="0"/>
    <n v="0"/>
    <n v="0"/>
    <n v="0"/>
    <n v="0"/>
    <n v="0"/>
    <x v="5"/>
    <s v="184450507242498"/>
    <n v="0"/>
    <n v="0"/>
    <n v="0"/>
    <n v="1440"/>
    <n v="1440"/>
    <m/>
    <n v="1440"/>
    <n v="1347"/>
    <x v="0"/>
  </r>
  <r>
    <x v="3"/>
    <x v="27"/>
    <n v="0"/>
    <n v="0"/>
    <n v="0"/>
    <n v="0"/>
    <n v="0"/>
    <n v="0"/>
    <n v="0"/>
    <n v="0"/>
    <x v="6"/>
    <s v="184450507242499"/>
    <n v="0"/>
    <n v="0"/>
    <n v="0"/>
    <n v="1440"/>
    <n v="1440"/>
    <m/>
    <n v="1440"/>
    <n v="1347"/>
    <x v="0"/>
  </r>
  <r>
    <x v="3"/>
    <x v="28"/>
    <n v="0"/>
    <n v="0"/>
    <n v="0"/>
    <n v="0"/>
    <n v="0"/>
    <n v="0"/>
    <n v="0"/>
    <n v="0"/>
    <x v="0"/>
    <s v="184450507242500"/>
    <n v="0"/>
    <n v="0"/>
    <n v="0"/>
    <n v="1440"/>
    <n v="1440"/>
    <m/>
    <n v="1440"/>
    <n v="1347"/>
    <x v="0"/>
  </r>
  <r>
    <x v="3"/>
    <x v="29"/>
    <n v="0"/>
    <n v="0"/>
    <n v="0"/>
    <n v="0"/>
    <n v="0"/>
    <n v="0"/>
    <n v="0"/>
    <n v="0"/>
    <x v="1"/>
    <s v="184450507242501"/>
    <n v="0"/>
    <n v="0"/>
    <n v="0"/>
    <n v="1440"/>
    <n v="1440"/>
    <m/>
    <n v="1440"/>
    <n v="1347"/>
    <x v="0"/>
  </r>
  <r>
    <x v="3"/>
    <x v="30"/>
    <n v="0"/>
    <n v="0"/>
    <n v="0"/>
    <n v="0"/>
    <n v="0"/>
    <n v="0"/>
    <n v="0"/>
    <n v="0"/>
    <x v="2"/>
    <s v="184450507242502"/>
    <n v="0"/>
    <n v="0"/>
    <n v="0"/>
    <n v="711"/>
    <n v="711"/>
    <m/>
    <n v="711"/>
    <n v="665"/>
    <x v="0"/>
  </r>
  <r>
    <x v="4"/>
    <x v="0"/>
    <n v="678"/>
    <n v="0.46999999880790699"/>
    <n v="0.46999999880790699"/>
    <n v="0"/>
    <n v="0"/>
    <n v="0"/>
    <n v="0.46999999880790699"/>
    <n v="0"/>
    <x v="0"/>
    <s v="192797227942472"/>
    <n v="0"/>
    <n v="0"/>
    <n v="55"/>
    <n v="734"/>
    <n v="789"/>
    <n v="775"/>
    <n v="14"/>
    <n v="2220"/>
    <x v="2"/>
  </r>
  <r>
    <x v="4"/>
    <x v="1"/>
    <n v="356"/>
    <n v="0.25"/>
    <n v="0.25"/>
    <n v="0"/>
    <n v="0"/>
    <n v="0"/>
    <n v="0.25"/>
    <n v="0"/>
    <x v="1"/>
    <s v="192797227942473"/>
    <n v="0"/>
    <n v="0"/>
    <n v="32"/>
    <n v="986"/>
    <n v="1018"/>
    <n v="422"/>
    <n v="596"/>
    <n v="2151"/>
    <x v="2"/>
  </r>
  <r>
    <x v="4"/>
    <x v="2"/>
    <n v="2163"/>
    <n v="1.5"/>
    <n v="1.5"/>
    <n v="0"/>
    <n v="0"/>
    <n v="0.40000000596046398"/>
    <n v="1.1000000238418599"/>
    <n v="0"/>
    <x v="2"/>
    <s v="192797227942474"/>
    <n v="0"/>
    <n v="9"/>
    <n v="88"/>
    <n v="1292"/>
    <n v="1389"/>
    <m/>
    <n v="1389"/>
    <n v="2383"/>
    <x v="2"/>
  </r>
  <r>
    <x v="4"/>
    <x v="3"/>
    <n v="980"/>
    <n v="0.68000000715255704"/>
    <n v="0.68000000715255704"/>
    <n v="0"/>
    <n v="0"/>
    <n v="0"/>
    <n v="0.68000000715255704"/>
    <n v="0"/>
    <x v="3"/>
    <s v="192797227942475"/>
    <n v="0"/>
    <n v="0"/>
    <n v="51"/>
    <n v="941"/>
    <n v="992"/>
    <n v="499"/>
    <n v="493"/>
    <n v="2221"/>
    <x v="2"/>
  </r>
  <r>
    <x v="4"/>
    <x v="4"/>
    <n v="0"/>
    <n v="0"/>
    <n v="0"/>
    <n v="0"/>
    <n v="0"/>
    <n v="0"/>
    <n v="0"/>
    <n v="0"/>
    <x v="4"/>
    <s v="192797227942476"/>
    <n v="0"/>
    <n v="0"/>
    <n v="0"/>
    <n v="1440"/>
    <n v="1440"/>
    <m/>
    <n v="1440"/>
    <n v="2064"/>
    <x v="2"/>
  </r>
  <r>
    <x v="4"/>
    <x v="5"/>
    <n v="0"/>
    <n v="0"/>
    <n v="0"/>
    <n v="0"/>
    <n v="0"/>
    <n v="0"/>
    <n v="0"/>
    <n v="0"/>
    <x v="5"/>
    <s v="192797227942477"/>
    <n v="0"/>
    <n v="0"/>
    <n v="0"/>
    <n v="1440"/>
    <n v="1440"/>
    <m/>
    <n v="1440"/>
    <n v="2063"/>
    <x v="2"/>
  </r>
  <r>
    <x v="4"/>
    <x v="6"/>
    <n v="244"/>
    <n v="0.17000000178813901"/>
    <n v="0.17000000178813901"/>
    <n v="0"/>
    <n v="0"/>
    <n v="0"/>
    <n v="0.17000000178813901"/>
    <n v="0"/>
    <x v="6"/>
    <s v="192797227942478"/>
    <n v="0"/>
    <n v="0"/>
    <n v="17"/>
    <n v="1423"/>
    <n v="1440"/>
    <m/>
    <n v="1440"/>
    <n v="2111"/>
    <x v="2"/>
  </r>
  <r>
    <x v="4"/>
    <x v="7"/>
    <n v="0"/>
    <n v="0"/>
    <n v="0"/>
    <n v="0"/>
    <n v="0"/>
    <n v="0"/>
    <n v="0"/>
    <n v="0"/>
    <x v="0"/>
    <s v="192797227942479"/>
    <n v="0"/>
    <n v="0"/>
    <n v="0"/>
    <n v="1440"/>
    <n v="1440"/>
    <m/>
    <n v="1440"/>
    <n v="2063"/>
    <x v="2"/>
  </r>
  <r>
    <x v="4"/>
    <x v="8"/>
    <n v="0"/>
    <n v="0"/>
    <n v="0"/>
    <n v="0"/>
    <n v="0"/>
    <n v="0"/>
    <n v="0"/>
    <n v="0"/>
    <x v="1"/>
    <s v="192797227942480"/>
    <n v="0"/>
    <n v="0"/>
    <n v="0"/>
    <n v="1440"/>
    <n v="1440"/>
    <m/>
    <n v="1440"/>
    <n v="2063"/>
    <x v="2"/>
  </r>
  <r>
    <x v="4"/>
    <x v="9"/>
    <n v="0"/>
    <n v="0"/>
    <n v="0"/>
    <n v="0"/>
    <n v="0"/>
    <n v="0"/>
    <n v="0"/>
    <n v="0"/>
    <x v="2"/>
    <s v="192797227942481"/>
    <n v="0"/>
    <n v="0"/>
    <n v="0"/>
    <n v="1440"/>
    <n v="1440"/>
    <m/>
    <n v="1440"/>
    <n v="2064"/>
    <x v="2"/>
  </r>
  <r>
    <x v="4"/>
    <x v="10"/>
    <n v="149"/>
    <n v="0.10000000149011599"/>
    <n v="0.10000000149011599"/>
    <n v="0"/>
    <n v="0"/>
    <n v="0"/>
    <n v="0.10000000149011599"/>
    <n v="0"/>
    <x v="3"/>
    <s v="192797227942482"/>
    <n v="0"/>
    <n v="0"/>
    <n v="10"/>
    <n v="1430"/>
    <n v="1440"/>
    <m/>
    <n v="1440"/>
    <n v="2093"/>
    <x v="2"/>
  </r>
  <r>
    <x v="4"/>
    <x v="11"/>
    <n v="2945"/>
    <n v="2.03999996185303"/>
    <n v="2.03999996185303"/>
    <n v="0"/>
    <n v="0"/>
    <n v="0"/>
    <n v="2.03999996185303"/>
    <n v="0"/>
    <x v="4"/>
    <s v="192797227942483"/>
    <n v="0"/>
    <n v="0"/>
    <n v="145"/>
    <n v="1295"/>
    <n v="1440"/>
    <m/>
    <n v="1440"/>
    <n v="2499"/>
    <x v="2"/>
  </r>
  <r>
    <x v="4"/>
    <x v="12"/>
    <n v="2090"/>
    <n v="1.45000004768372"/>
    <n v="1.45000004768372"/>
    <n v="0"/>
    <n v="7.0000000298023196E-2"/>
    <n v="0.239999994635582"/>
    <n v="1.1399999856948899"/>
    <n v="0"/>
    <x v="5"/>
    <s v="192797227942484"/>
    <n v="1"/>
    <n v="6"/>
    <n v="75"/>
    <n v="1358"/>
    <n v="1440"/>
    <m/>
    <n v="1440"/>
    <n v="2324"/>
    <x v="2"/>
  </r>
  <r>
    <x v="4"/>
    <x v="13"/>
    <n v="152"/>
    <n v="0.109999999403954"/>
    <n v="0.109999999403954"/>
    <n v="0"/>
    <n v="0"/>
    <n v="0"/>
    <n v="0.109999999403954"/>
    <n v="0"/>
    <x v="6"/>
    <s v="192797227942485"/>
    <n v="0"/>
    <n v="0"/>
    <n v="12"/>
    <n v="1303"/>
    <n v="1315"/>
    <m/>
    <n v="1315"/>
    <n v="2100"/>
    <x v="2"/>
  </r>
  <r>
    <x v="4"/>
    <x v="14"/>
    <n v="3761"/>
    <n v="2.5999999046325701"/>
    <n v="2.5999999046325701"/>
    <n v="0"/>
    <n v="0"/>
    <n v="0"/>
    <n v="2.5999999046325701"/>
    <n v="0"/>
    <x v="0"/>
    <s v="192797227942486"/>
    <n v="0"/>
    <n v="0"/>
    <n v="192"/>
    <n v="1058"/>
    <n v="1250"/>
    <n v="315"/>
    <n v="935"/>
    <n v="2638"/>
    <x v="2"/>
  </r>
  <r>
    <x v="4"/>
    <x v="15"/>
    <n v="0"/>
    <n v="0"/>
    <n v="0"/>
    <n v="0"/>
    <n v="0"/>
    <n v="0"/>
    <n v="0"/>
    <n v="0"/>
    <x v="1"/>
    <s v="192797227942487"/>
    <n v="0"/>
    <n v="0"/>
    <n v="0"/>
    <n v="1440"/>
    <n v="1440"/>
    <m/>
    <n v="1440"/>
    <n v="2063"/>
    <x v="2"/>
  </r>
  <r>
    <x v="4"/>
    <x v="16"/>
    <n v="1675"/>
    <n v="1.1599999666214"/>
    <n v="1.1599999666214"/>
    <n v="0"/>
    <n v="0"/>
    <n v="0"/>
    <n v="1.1599999666214"/>
    <n v="0"/>
    <x v="2"/>
    <s v="192797227942488"/>
    <n v="0"/>
    <n v="0"/>
    <n v="95"/>
    <n v="1167"/>
    <n v="1262"/>
    <n v="178"/>
    <n v="1084"/>
    <n v="2351"/>
    <x v="2"/>
  </r>
  <r>
    <x v="4"/>
    <x v="17"/>
    <n v="0"/>
    <n v="0"/>
    <n v="0"/>
    <n v="0"/>
    <n v="0"/>
    <n v="0"/>
    <n v="0"/>
    <n v="0"/>
    <x v="3"/>
    <s v="192797227942489"/>
    <n v="0"/>
    <n v="0"/>
    <n v="0"/>
    <n v="1440"/>
    <n v="1440"/>
    <m/>
    <n v="1440"/>
    <n v="2063"/>
    <x v="2"/>
  </r>
  <r>
    <x v="4"/>
    <x v="18"/>
    <n v="0"/>
    <n v="0"/>
    <n v="0"/>
    <n v="0"/>
    <n v="0"/>
    <n v="0"/>
    <n v="0"/>
    <n v="0"/>
    <x v="4"/>
    <s v="192797227942490"/>
    <n v="0"/>
    <n v="0"/>
    <n v="0"/>
    <n v="1440"/>
    <n v="1440"/>
    <m/>
    <n v="1440"/>
    <n v="2064"/>
    <x v="2"/>
  </r>
  <r>
    <x v="4"/>
    <x v="19"/>
    <n v="2704"/>
    <n v="1.87000000476837"/>
    <n v="1.87000000476837"/>
    <n v="0"/>
    <n v="1.0099999904632599"/>
    <n v="2.9999999329447701E-2"/>
    <n v="0.82999998331069902"/>
    <n v="0"/>
    <x v="5"/>
    <s v="192797227942491"/>
    <n v="14"/>
    <n v="1"/>
    <n v="70"/>
    <n v="1355"/>
    <n v="1440"/>
    <m/>
    <n v="1440"/>
    <n v="2411"/>
    <x v="2"/>
  </r>
  <r>
    <x v="4"/>
    <x v="20"/>
    <n v="3790"/>
    <n v="2.6199998855590798"/>
    <n v="2.6199998855590798"/>
    <n v="0"/>
    <n v="1.1599999666214"/>
    <n v="0.30000001192092901"/>
    <n v="1.1599999666214"/>
    <n v="0"/>
    <x v="6"/>
    <s v="192797227942492"/>
    <n v="16"/>
    <n v="8"/>
    <n v="94"/>
    <n v="1322"/>
    <n v="1440"/>
    <m/>
    <n v="1440"/>
    <n v="2505"/>
    <x v="2"/>
  </r>
  <r>
    <x v="4"/>
    <x v="21"/>
    <n v="1326"/>
    <n v="0.92000001668930098"/>
    <n v="0.92000001668930098"/>
    <n v="0"/>
    <n v="0.730000019073486"/>
    <n v="0"/>
    <n v="0.18000000715255701"/>
    <n v="0"/>
    <x v="0"/>
    <s v="192797227942493"/>
    <n v="10"/>
    <n v="0"/>
    <n v="17"/>
    <n v="1413"/>
    <n v="1440"/>
    <m/>
    <n v="1440"/>
    <n v="2195"/>
    <x v="2"/>
  </r>
  <r>
    <x v="4"/>
    <x v="22"/>
    <n v="1786"/>
    <n v="1.2400000095367401"/>
    <n v="1.2400000095367401"/>
    <n v="0"/>
    <n v="0"/>
    <n v="0"/>
    <n v="1.2400000095367401"/>
    <n v="0"/>
    <x v="1"/>
    <s v="192797227942494"/>
    <n v="0"/>
    <n v="0"/>
    <n v="87"/>
    <n v="1353"/>
    <n v="1440"/>
    <m/>
    <n v="1440"/>
    <n v="2338"/>
    <x v="2"/>
  </r>
  <r>
    <x v="4"/>
    <x v="23"/>
    <n v="0"/>
    <n v="0"/>
    <n v="0"/>
    <n v="0"/>
    <n v="0"/>
    <n v="0"/>
    <n v="0"/>
    <n v="0"/>
    <x v="2"/>
    <s v="192797227942495"/>
    <n v="0"/>
    <n v="0"/>
    <n v="0"/>
    <n v="1440"/>
    <n v="1440"/>
    <m/>
    <n v="1440"/>
    <n v="2063"/>
    <x v="2"/>
  </r>
  <r>
    <x v="4"/>
    <x v="24"/>
    <n v="2091"/>
    <n v="1.45000004768372"/>
    <n v="1.45000004768372"/>
    <n v="0"/>
    <n v="0"/>
    <n v="0"/>
    <n v="1.45000004768372"/>
    <n v="0"/>
    <x v="3"/>
    <s v="192797227942496"/>
    <n v="0"/>
    <n v="0"/>
    <n v="108"/>
    <n v="1332"/>
    <n v="1440"/>
    <m/>
    <n v="1440"/>
    <n v="2383"/>
    <x v="2"/>
  </r>
  <r>
    <x v="4"/>
    <x v="25"/>
    <n v="1510"/>
    <n v="1.03999996185303"/>
    <n v="1.03999996185303"/>
    <n v="0"/>
    <n v="0"/>
    <n v="0"/>
    <n v="1.03999996185303"/>
    <n v="0"/>
    <x v="4"/>
    <s v="192797227942497"/>
    <n v="0"/>
    <n v="0"/>
    <n v="48"/>
    <n v="1392"/>
    <n v="1440"/>
    <m/>
    <n v="1440"/>
    <n v="2229"/>
    <x v="2"/>
  </r>
  <r>
    <x v="4"/>
    <x v="26"/>
    <n v="0"/>
    <n v="0"/>
    <n v="0"/>
    <n v="0"/>
    <n v="0"/>
    <n v="0"/>
    <n v="0"/>
    <n v="0"/>
    <x v="5"/>
    <s v="192797227942498"/>
    <n v="0"/>
    <n v="0"/>
    <n v="0"/>
    <n v="1440"/>
    <n v="1440"/>
    <m/>
    <n v="1440"/>
    <n v="2063"/>
    <x v="2"/>
  </r>
  <r>
    <x v="4"/>
    <x v="27"/>
    <n v="0"/>
    <n v="0"/>
    <n v="0"/>
    <n v="0"/>
    <n v="0"/>
    <n v="0"/>
    <n v="0"/>
    <n v="0"/>
    <x v="6"/>
    <s v="192797227942499"/>
    <n v="0"/>
    <n v="0"/>
    <n v="0"/>
    <n v="1440"/>
    <n v="1440"/>
    <m/>
    <n v="1440"/>
    <n v="2063"/>
    <x v="2"/>
  </r>
  <r>
    <x v="4"/>
    <x v="28"/>
    <n v="0"/>
    <n v="0"/>
    <n v="0"/>
    <n v="0"/>
    <n v="0"/>
    <n v="0"/>
    <n v="0"/>
    <n v="0"/>
    <x v="0"/>
    <s v="192797227942500"/>
    <n v="0"/>
    <n v="0"/>
    <n v="0"/>
    <n v="1440"/>
    <n v="1440"/>
    <m/>
    <n v="1440"/>
    <n v="2063"/>
    <x v="2"/>
  </r>
  <r>
    <x v="4"/>
    <x v="29"/>
    <n v="0"/>
    <n v="0"/>
    <n v="0"/>
    <n v="0"/>
    <n v="0"/>
    <n v="0"/>
    <n v="0"/>
    <n v="0"/>
    <x v="1"/>
    <s v="192797227942501"/>
    <n v="0"/>
    <n v="0"/>
    <n v="0"/>
    <n v="1440"/>
    <n v="1440"/>
    <m/>
    <n v="1440"/>
    <n v="2063"/>
    <x v="2"/>
  </r>
  <r>
    <x v="4"/>
    <x v="30"/>
    <n v="0"/>
    <n v="0"/>
    <n v="0"/>
    <n v="0"/>
    <n v="0"/>
    <n v="0"/>
    <n v="0"/>
    <n v="0"/>
    <x v="2"/>
    <s v="192797227942502"/>
    <n v="0"/>
    <n v="0"/>
    <n v="0"/>
    <n v="966"/>
    <n v="966"/>
    <m/>
    <n v="966"/>
    <n v="1383"/>
    <x v="2"/>
  </r>
  <r>
    <x v="5"/>
    <x v="0"/>
    <n v="11875"/>
    <n v="8.3400001525878906"/>
    <n v="8.3400001525878906"/>
    <n v="0"/>
    <n v="3.3099999427795401"/>
    <n v="0.769999980926514"/>
    <n v="4.2600002288818404"/>
    <n v="0"/>
    <x v="0"/>
    <s v="202248440842472"/>
    <n v="42"/>
    <n v="14"/>
    <n v="227"/>
    <n v="1157"/>
    <n v="1440"/>
    <m/>
    <n v="1440"/>
    <n v="2390"/>
    <x v="2"/>
  </r>
  <r>
    <x v="5"/>
    <x v="1"/>
    <n v="12024"/>
    <n v="8.5"/>
    <n v="8.5"/>
    <n v="0"/>
    <n v="2.9900000095367401"/>
    <n v="0.10000000149011599"/>
    <n v="5.4099998474121103"/>
    <n v="0"/>
    <x v="1"/>
    <s v="202248440842473"/>
    <n v="43"/>
    <n v="5"/>
    <n v="292"/>
    <n v="1100"/>
    <n v="1440"/>
    <m/>
    <n v="1440"/>
    <n v="2601"/>
    <x v="2"/>
  </r>
  <r>
    <x v="5"/>
    <x v="2"/>
    <n v="10690"/>
    <n v="7.5"/>
    <n v="7.5"/>
    <n v="0"/>
    <n v="2.4800000190734899"/>
    <n v="0.20999999344348899"/>
    <n v="4.8200001716613796"/>
    <n v="0"/>
    <x v="2"/>
    <s v="202248440842474"/>
    <n v="32"/>
    <n v="3"/>
    <n v="257"/>
    <n v="1148"/>
    <n v="1440"/>
    <m/>
    <n v="1440"/>
    <n v="2312"/>
    <x v="2"/>
  </r>
  <r>
    <x v="5"/>
    <x v="3"/>
    <n v="11034"/>
    <n v="8.0299997329711896"/>
    <n v="8.0299997329711896"/>
    <n v="0"/>
    <n v="1.9400000572204601"/>
    <n v="0.31000000238418601"/>
    <n v="5.7800002098083496"/>
    <n v="0"/>
    <x v="3"/>
    <s v="202248440842475"/>
    <n v="27"/>
    <n v="9"/>
    <n v="282"/>
    <n v="1122"/>
    <n v="1440"/>
    <m/>
    <n v="1440"/>
    <n v="2525"/>
    <x v="2"/>
  </r>
  <r>
    <x v="5"/>
    <x v="4"/>
    <n v="10100"/>
    <n v="7.0900001525878897"/>
    <n v="7.0900001525878897"/>
    <n v="0"/>
    <n v="3.1500000953674299"/>
    <n v="0.55000001192092896"/>
    <n v="3.3900001049041699"/>
    <n v="0"/>
    <x v="4"/>
    <s v="202248440842476"/>
    <n v="41"/>
    <n v="11"/>
    <n v="151"/>
    <n v="1237"/>
    <n v="1440"/>
    <m/>
    <n v="1440"/>
    <n v="2177"/>
    <x v="2"/>
  </r>
  <r>
    <x v="5"/>
    <x v="5"/>
    <n v="15112"/>
    <n v="11.3999996185303"/>
    <n v="11.3999996185303"/>
    <n v="0"/>
    <n v="3.8699998855590798"/>
    <n v="0.66000002622604403"/>
    <n v="6.8800001144409197"/>
    <n v="0"/>
    <x v="5"/>
    <s v="202248440842477"/>
    <n v="28"/>
    <n v="29"/>
    <n v="331"/>
    <n v="1052"/>
    <n v="1440"/>
    <m/>
    <n v="1440"/>
    <n v="2782"/>
    <x v="2"/>
  </r>
  <r>
    <x v="5"/>
    <x v="6"/>
    <n v="14131"/>
    <n v="10.069999694824199"/>
    <n v="10.069999694824199"/>
    <n v="0"/>
    <n v="3.6400001049041699"/>
    <n v="0.119999997317791"/>
    <n v="6.3000001907348597"/>
    <n v="0"/>
    <x v="6"/>
    <s v="202248440842478"/>
    <n v="48"/>
    <n v="3"/>
    <n v="311"/>
    <n v="1078"/>
    <n v="1440"/>
    <m/>
    <n v="1440"/>
    <n v="2770"/>
    <x v="2"/>
  </r>
  <r>
    <x v="5"/>
    <x v="7"/>
    <n v="11548"/>
    <n v="8.5299997329711896"/>
    <n v="8.5299997329711896"/>
    <n v="0"/>
    <n v="3.28999996185303"/>
    <n v="0.239999994635582"/>
    <n v="5"/>
    <n v="0"/>
    <x v="0"/>
    <s v="202248440842479"/>
    <n v="31"/>
    <n v="7"/>
    <n v="250"/>
    <n v="1152"/>
    <n v="1440"/>
    <m/>
    <n v="1440"/>
    <n v="2489"/>
    <x v="2"/>
  </r>
  <r>
    <x v="5"/>
    <x v="8"/>
    <n v="15112"/>
    <n v="10.670000076293899"/>
    <n v="10.670000076293899"/>
    <n v="0"/>
    <n v="3.3399999141693102"/>
    <n v="1.9299999475479099"/>
    <n v="5.4000000953674299"/>
    <n v="0"/>
    <x v="1"/>
    <s v="202248440842480"/>
    <n v="48"/>
    <n v="63"/>
    <n v="276"/>
    <n v="1053"/>
    <n v="1440"/>
    <m/>
    <n v="1440"/>
    <n v="2897"/>
    <x v="2"/>
  </r>
  <r>
    <x v="5"/>
    <x v="9"/>
    <n v="12453"/>
    <n v="8.7399997711181605"/>
    <n v="8.7399997711181605"/>
    <n v="0"/>
    <n v="3.3299999237060498"/>
    <n v="1.1100000143051101"/>
    <n v="4.3099999427795401"/>
    <n v="0"/>
    <x v="2"/>
    <s v="202248440842481"/>
    <n v="104"/>
    <n v="53"/>
    <n v="255"/>
    <n v="1028"/>
    <n v="1440"/>
    <m/>
    <n v="1440"/>
    <n v="3158"/>
    <x v="2"/>
  </r>
  <r>
    <x v="5"/>
    <x v="10"/>
    <n v="12954"/>
    <n v="9.3299999237060494"/>
    <n v="9.3299999237060494"/>
    <n v="0"/>
    <n v="4.4299998283386204"/>
    <n v="0.41999998688697798"/>
    <n v="4.4699997901916504"/>
    <n v="0"/>
    <x v="3"/>
    <s v="202248440842482"/>
    <n v="52"/>
    <n v="10"/>
    <n v="273"/>
    <n v="1105"/>
    <n v="1440"/>
    <m/>
    <n v="1440"/>
    <n v="2638"/>
    <x v="2"/>
  </r>
  <r>
    <x v="5"/>
    <x v="11"/>
    <n v="6001"/>
    <n v="4.21000003814697"/>
    <n v="4.21000003814697"/>
    <n v="0"/>
    <n v="0"/>
    <n v="0"/>
    <n v="4.21000003814697"/>
    <n v="0"/>
    <x v="4"/>
    <s v="202248440842483"/>
    <n v="0"/>
    <n v="0"/>
    <n v="249"/>
    <n v="1191"/>
    <n v="1440"/>
    <m/>
    <n v="1440"/>
    <n v="2069"/>
    <x v="2"/>
  </r>
  <r>
    <x v="5"/>
    <x v="12"/>
    <n v="13481"/>
    <n v="10.2799997329712"/>
    <n v="10.2799997329712"/>
    <n v="0"/>
    <n v="4.5500001907348597"/>
    <n v="1.1499999761581401"/>
    <n v="4.5799999237060502"/>
    <n v="0"/>
    <x v="5"/>
    <s v="202248440842484"/>
    <n v="37"/>
    <n v="26"/>
    <n v="216"/>
    <n v="1161"/>
    <n v="1440"/>
    <m/>
    <n v="1440"/>
    <n v="2529"/>
    <x v="2"/>
  </r>
  <r>
    <x v="5"/>
    <x v="13"/>
    <n v="11369"/>
    <n v="8.0100002288818395"/>
    <n v="8.0100002288818395"/>
    <n v="0"/>
    <n v="3.3299999237060498"/>
    <n v="0.21999999880790699"/>
    <n v="4.46000003814697"/>
    <n v="0"/>
    <x v="6"/>
    <s v="202248440842485"/>
    <n v="44"/>
    <n v="8"/>
    <n v="217"/>
    <n v="1171"/>
    <n v="1440"/>
    <m/>
    <n v="1440"/>
    <n v="2470"/>
    <x v="2"/>
  </r>
  <r>
    <x v="5"/>
    <x v="14"/>
    <n v="10119"/>
    <n v="7.1900000572204599"/>
    <n v="7.1900000572204599"/>
    <n v="0"/>
    <n v="1.4299999475479099"/>
    <n v="0.66000002622604403"/>
    <n v="5.1100001335143999"/>
    <n v="0"/>
    <x v="0"/>
    <s v="202248440842486"/>
    <n v="55"/>
    <n v="24"/>
    <n v="275"/>
    <n v="1086"/>
    <n v="1440"/>
    <m/>
    <n v="1440"/>
    <n v="2793"/>
    <x v="2"/>
  </r>
  <r>
    <x v="5"/>
    <x v="15"/>
    <n v="10159"/>
    <n v="7.1300001144409197"/>
    <n v="7.1300001144409197"/>
    <n v="0"/>
    <n v="1.03999996185303"/>
    <n v="0.97000002861022905"/>
    <n v="5.1199998855590803"/>
    <n v="0"/>
    <x v="1"/>
    <s v="202248440842487"/>
    <n v="19"/>
    <n v="20"/>
    <n v="282"/>
    <n v="1119"/>
    <n v="1440"/>
    <m/>
    <n v="1440"/>
    <n v="2463"/>
    <x v="2"/>
  </r>
  <r>
    <x v="5"/>
    <x v="16"/>
    <n v="10140"/>
    <n v="7.1199998855590803"/>
    <n v="7.1199998855590803"/>
    <n v="0"/>
    <n v="0.40999999642372098"/>
    <n v="1.33000004291534"/>
    <n v="5.3899998664856001"/>
    <n v="0"/>
    <x v="2"/>
    <s v="202248440842488"/>
    <n v="6"/>
    <n v="20"/>
    <n v="291"/>
    <n v="1123"/>
    <n v="1440"/>
    <m/>
    <n v="1440"/>
    <n v="2296"/>
    <x v="2"/>
  </r>
  <r>
    <x v="5"/>
    <x v="17"/>
    <n v="10245"/>
    <n v="7.1900000572204599"/>
    <n v="7.1900000572204599"/>
    <n v="0"/>
    <n v="0.479999989271164"/>
    <n v="1.21000003814697"/>
    <n v="5.5"/>
    <n v="0"/>
    <x v="3"/>
    <s v="202248440842489"/>
    <n v="21"/>
    <n v="40"/>
    <n v="281"/>
    <n v="1098"/>
    <n v="1440"/>
    <m/>
    <n v="1440"/>
    <n v="2611"/>
    <x v="2"/>
  </r>
  <r>
    <x v="5"/>
    <x v="18"/>
    <n v="18387"/>
    <n v="12.9099998474121"/>
    <n v="12.9099998474121"/>
    <n v="0"/>
    <n v="0.93999999761581399"/>
    <n v="1.3999999761581401"/>
    <n v="10.569999694824199"/>
    <n v="0"/>
    <x v="4"/>
    <s v="202248440842490"/>
    <n v="13"/>
    <n v="23"/>
    <n v="361"/>
    <n v="1043"/>
    <n v="1440"/>
    <m/>
    <n v="1440"/>
    <n v="2732"/>
    <x v="2"/>
  </r>
  <r>
    <x v="5"/>
    <x v="19"/>
    <n v="10538"/>
    <n v="7.4000000953674299"/>
    <n v="7.4000000953674299"/>
    <n v="0"/>
    <n v="1.9400000572204601"/>
    <n v="0.95999997854232799"/>
    <n v="4.5"/>
    <n v="0"/>
    <x v="5"/>
    <s v="202248440842491"/>
    <n v="25"/>
    <n v="28"/>
    <n v="245"/>
    <n v="1142"/>
    <n v="1440"/>
    <m/>
    <n v="1440"/>
    <n v="2380"/>
    <x v="2"/>
  </r>
  <r>
    <x v="5"/>
    <x v="20"/>
    <n v="10379"/>
    <n v="7.28999996185303"/>
    <n v="7.28999996185303"/>
    <n v="0"/>
    <n v="2.6099998950958301"/>
    <n v="0.34000000357627902"/>
    <n v="4.3299999237060502"/>
    <n v="0"/>
    <x v="6"/>
    <s v="202248440842492"/>
    <n v="36"/>
    <n v="8"/>
    <n v="277"/>
    <n v="1119"/>
    <n v="1440"/>
    <m/>
    <n v="1440"/>
    <n v="2473"/>
    <x v="2"/>
  </r>
  <r>
    <x v="5"/>
    <x v="21"/>
    <n v="12183"/>
    <n v="8.7399997711181605"/>
    <n v="8.7399997711181605"/>
    <n v="0"/>
    <n v="3.9900000095367401"/>
    <n v="0.46000000834464999"/>
    <n v="4.2800002098083496"/>
    <n v="0"/>
    <x v="0"/>
    <s v="202248440842493"/>
    <n v="72"/>
    <n v="14"/>
    <n v="250"/>
    <n v="1104"/>
    <n v="1440"/>
    <m/>
    <n v="1440"/>
    <n v="2752"/>
    <x v="2"/>
  </r>
  <r>
    <x v="5"/>
    <x v="22"/>
    <n v="11768"/>
    <n v="8.2899999618530291"/>
    <n v="8.2899999618530291"/>
    <n v="0"/>
    <n v="2.5099999904632599"/>
    <n v="0.93000000715255704"/>
    <n v="4.8499999046325701"/>
    <n v="0"/>
    <x v="1"/>
    <s v="202248440842494"/>
    <n v="36"/>
    <n v="27"/>
    <n v="272"/>
    <n v="1105"/>
    <n v="1440"/>
    <m/>
    <n v="1440"/>
    <n v="2649"/>
    <x v="2"/>
  </r>
  <r>
    <x v="5"/>
    <x v="23"/>
    <n v="11895"/>
    <n v="8.3500003814697301"/>
    <n v="8.3500003814697301"/>
    <n v="0"/>
    <n v="2.78999996185303"/>
    <n v="0.86000001430511497"/>
    <n v="4.6999998092651403"/>
    <n v="0"/>
    <x v="2"/>
    <s v="202248440842495"/>
    <n v="55"/>
    <n v="20"/>
    <n v="253"/>
    <n v="1112"/>
    <n v="1440"/>
    <m/>
    <n v="1440"/>
    <n v="2609"/>
    <x v="2"/>
  </r>
  <r>
    <x v="5"/>
    <x v="24"/>
    <n v="10227"/>
    <n v="7.1799998283386204"/>
    <n v="7.1799998283386204"/>
    <n v="0"/>
    <n v="1.87000000476837"/>
    <n v="0.67000001668930098"/>
    <n v="4.6399998664856001"/>
    <n v="0"/>
    <x v="3"/>
    <s v="202248440842496"/>
    <n v="24"/>
    <n v="17"/>
    <n v="295"/>
    <n v="1104"/>
    <n v="1440"/>
    <m/>
    <n v="1440"/>
    <n v="2498"/>
    <x v="2"/>
  </r>
  <r>
    <x v="5"/>
    <x v="25"/>
    <n v="6708"/>
    <n v="4.71000003814697"/>
    <n v="4.71000003814697"/>
    <n v="0"/>
    <n v="1.6100000143051101"/>
    <n v="7.9999998211860698E-2"/>
    <n v="3.0199999809265101"/>
    <n v="0"/>
    <x v="4"/>
    <s v="202248440842497"/>
    <n v="20"/>
    <n v="2"/>
    <n v="149"/>
    <n v="1269"/>
    <n v="1440"/>
    <m/>
    <n v="1440"/>
    <n v="1995"/>
    <x v="2"/>
  </r>
  <r>
    <x v="5"/>
    <x v="26"/>
    <n v="3292"/>
    <n v="2.3099999427795401"/>
    <n v="2.3099999427795401"/>
    <n v="0"/>
    <n v="0"/>
    <n v="0"/>
    <n v="2.3099999427795401"/>
    <n v="0"/>
    <x v="5"/>
    <s v="202248440842498"/>
    <n v="0"/>
    <n v="0"/>
    <n v="135"/>
    <n v="1305"/>
    <n v="1440"/>
    <m/>
    <n v="1440"/>
    <n v="1848"/>
    <x v="2"/>
  </r>
  <r>
    <x v="5"/>
    <x v="27"/>
    <n v="13379"/>
    <n v="9.3900003433227504"/>
    <n v="9.3900003433227504"/>
    <n v="0"/>
    <n v="2.1199998855590798"/>
    <n v="1.62999999523163"/>
    <n v="5.6399998664856001"/>
    <n v="0"/>
    <x v="6"/>
    <s v="202248440842499"/>
    <n v="35"/>
    <n v="47"/>
    <n v="297"/>
    <n v="1061"/>
    <n v="1440"/>
    <m/>
    <n v="1440"/>
    <n v="2709"/>
    <x v="2"/>
  </r>
  <r>
    <x v="5"/>
    <x v="28"/>
    <n v="12798"/>
    <n v="8.9799995422363299"/>
    <n v="8.9799995422363299"/>
    <n v="0"/>
    <n v="2.2200000286102299"/>
    <n v="1.21000003814697"/>
    <n v="5.5599999427795401"/>
    <n v="0"/>
    <x v="0"/>
    <s v="202248440842500"/>
    <n v="57"/>
    <n v="28"/>
    <n v="271"/>
    <n v="1084"/>
    <n v="1440"/>
    <m/>
    <n v="1440"/>
    <n v="2797"/>
    <x v="2"/>
  </r>
  <r>
    <x v="5"/>
    <x v="29"/>
    <n v="13272"/>
    <n v="9.3199996948242205"/>
    <n v="9.3199996948242205"/>
    <n v="0"/>
    <n v="4.1799998283386204"/>
    <n v="1.1499999761581401"/>
    <n v="3.9900000095367401"/>
    <n v="0"/>
    <x v="1"/>
    <s v="202248440842501"/>
    <n v="58"/>
    <n v="25"/>
    <n v="224"/>
    <n v="1133"/>
    <n v="1440"/>
    <m/>
    <n v="1440"/>
    <n v="2544"/>
    <x v="2"/>
  </r>
  <r>
    <x v="5"/>
    <x v="30"/>
    <n v="9117"/>
    <n v="6.4099998474121103"/>
    <n v="6.4099998474121103"/>
    <n v="0"/>
    <n v="1.2799999713897701"/>
    <n v="0.67000001668930098"/>
    <n v="4.4400000572204599"/>
    <n v="0"/>
    <x v="2"/>
    <s v="202248440842502"/>
    <n v="16"/>
    <n v="16"/>
    <n v="236"/>
    <n v="728"/>
    <n v="996"/>
    <m/>
    <n v="996"/>
    <n v="1853"/>
    <x v="2"/>
  </r>
  <r>
    <x v="6"/>
    <x v="0"/>
    <n v="4414"/>
    <n v="2.7400000095367401"/>
    <n v="2.7400000095367401"/>
    <n v="0"/>
    <n v="0.18999999761581399"/>
    <n v="0.34999999403953602"/>
    <n v="2.2000000476837198"/>
    <n v="0"/>
    <x v="0"/>
    <s v="202635203542472"/>
    <n v="3"/>
    <n v="8"/>
    <n v="181"/>
    <n v="706"/>
    <n v="898"/>
    <n v="546"/>
    <n v="352"/>
    <n v="1459"/>
    <x v="0"/>
  </r>
  <r>
    <x v="6"/>
    <x v="1"/>
    <n v="4993"/>
    <n v="3.0999999046325701"/>
    <n v="3.0999999046325701"/>
    <n v="0"/>
    <n v="0"/>
    <n v="0"/>
    <n v="3.0999999046325701"/>
    <n v="0"/>
    <x v="1"/>
    <s v="202635203542473"/>
    <n v="0"/>
    <n v="0"/>
    <n v="238"/>
    <n v="663"/>
    <n v="901"/>
    <n v="565"/>
    <n v="336"/>
    <n v="1521"/>
    <x v="0"/>
  </r>
  <r>
    <x v="6"/>
    <x v="2"/>
    <n v="3335"/>
    <n v="2.0699999332428001"/>
    <n v="2.0699999332428001"/>
    <n v="0"/>
    <n v="0"/>
    <n v="0"/>
    <n v="2.0499999523162802"/>
    <n v="0"/>
    <x v="2"/>
    <s v="202635203542474"/>
    <n v="0"/>
    <n v="0"/>
    <n v="197"/>
    <n v="653"/>
    <n v="850"/>
    <n v="568"/>
    <n v="282"/>
    <n v="1431"/>
    <x v="0"/>
  </r>
  <r>
    <x v="6"/>
    <x v="3"/>
    <n v="3821"/>
    <n v="2.3699998855590798"/>
    <n v="2.3699998855590798"/>
    <n v="0"/>
    <n v="0"/>
    <n v="0"/>
    <n v="2.3699998855590798"/>
    <n v="0"/>
    <x v="3"/>
    <s v="202635203542475"/>
    <n v="0"/>
    <n v="0"/>
    <n v="188"/>
    <n v="687"/>
    <n v="875"/>
    <n v="573"/>
    <n v="302"/>
    <n v="1444"/>
    <x v="0"/>
  </r>
  <r>
    <x v="6"/>
    <x v="4"/>
    <n v="2547"/>
    <n v="1.58000004291534"/>
    <n v="1.58000004291534"/>
    <n v="0"/>
    <n v="0"/>
    <n v="0"/>
    <n v="1.58000004291534"/>
    <n v="0"/>
    <x v="4"/>
    <s v="202635203542476"/>
    <n v="0"/>
    <n v="0"/>
    <n v="150"/>
    <n v="728"/>
    <n v="878"/>
    <n v="567"/>
    <n v="311"/>
    <n v="1373"/>
    <x v="0"/>
  </r>
  <r>
    <x v="6"/>
    <x v="5"/>
    <n v="838"/>
    <n v="0.519999980926514"/>
    <n v="0.519999980926514"/>
    <n v="0"/>
    <n v="0"/>
    <n v="0"/>
    <n v="0.519999980926514"/>
    <n v="0"/>
    <x v="5"/>
    <s v="202635203542477"/>
    <n v="0"/>
    <n v="0"/>
    <n v="60"/>
    <n v="1053"/>
    <n v="1113"/>
    <n v="498"/>
    <n v="615"/>
    <n v="1214"/>
    <x v="0"/>
  </r>
  <r>
    <x v="6"/>
    <x v="6"/>
    <n v="3325"/>
    <n v="2.0599999427795401"/>
    <n v="2.0599999427795401"/>
    <n v="0"/>
    <n v="0"/>
    <n v="0"/>
    <n v="2.0599999427795401"/>
    <n v="0"/>
    <x v="6"/>
    <s v="202635203542478"/>
    <n v="0"/>
    <n v="0"/>
    <n v="182"/>
    <n v="1062"/>
    <n v="1244"/>
    <m/>
    <n v="1244"/>
    <n v="1419"/>
    <x v="0"/>
  </r>
  <r>
    <x v="6"/>
    <x v="7"/>
    <n v="2424"/>
    <n v="1.5"/>
    <n v="1.5"/>
    <n v="0"/>
    <n v="0"/>
    <n v="0"/>
    <n v="1.5"/>
    <n v="0"/>
    <x v="0"/>
    <s v="202635203542479"/>
    <n v="0"/>
    <n v="0"/>
    <n v="141"/>
    <n v="785"/>
    <n v="926"/>
    <n v="540"/>
    <n v="386"/>
    <n v="1356"/>
    <x v="0"/>
  </r>
  <r>
    <x v="6"/>
    <x v="8"/>
    <n v="7222"/>
    <n v="4.4800000190734899"/>
    <n v="4.4800000190734899"/>
    <n v="0"/>
    <n v="0"/>
    <n v="0"/>
    <n v="4.4800000190734899"/>
    <n v="0"/>
    <x v="1"/>
    <s v="202635203542480"/>
    <n v="0"/>
    <n v="0"/>
    <n v="327"/>
    <n v="623"/>
    <n v="950"/>
    <n v="510"/>
    <n v="440"/>
    <n v="1667"/>
    <x v="0"/>
  </r>
  <r>
    <x v="6"/>
    <x v="9"/>
    <n v="2467"/>
    <n v="1.5299999713897701"/>
    <n v="1.5299999713897701"/>
    <n v="0"/>
    <n v="0"/>
    <n v="0"/>
    <n v="1.5299999713897701"/>
    <n v="0"/>
    <x v="2"/>
    <s v="202635203542481"/>
    <n v="0"/>
    <n v="0"/>
    <n v="153"/>
    <n v="749"/>
    <n v="902"/>
    <n v="514"/>
    <n v="388"/>
    <n v="1370"/>
    <x v="0"/>
  </r>
  <r>
    <x v="6"/>
    <x v="10"/>
    <n v="2915"/>
    <n v="1.8099999427795399"/>
    <n v="1.8099999427795399"/>
    <n v="0"/>
    <n v="0"/>
    <n v="0"/>
    <n v="1.8099999427795399"/>
    <n v="0"/>
    <x v="3"/>
    <s v="202635203542482"/>
    <n v="0"/>
    <n v="0"/>
    <n v="162"/>
    <n v="712"/>
    <n v="874"/>
    <n v="545"/>
    <n v="329"/>
    <n v="1399"/>
    <x v="0"/>
  </r>
  <r>
    <x v="6"/>
    <x v="11"/>
    <n v="12357"/>
    <n v="7.71000003814697"/>
    <n v="7.71000003814697"/>
    <n v="0"/>
    <n v="0"/>
    <n v="0"/>
    <n v="7.71000003814697"/>
    <n v="0"/>
    <x v="4"/>
    <s v="202635203542483"/>
    <n v="0"/>
    <n v="0"/>
    <n v="432"/>
    <n v="458"/>
    <n v="890"/>
    <n v="554"/>
    <n v="336"/>
    <n v="1916"/>
    <x v="0"/>
  </r>
  <r>
    <x v="6"/>
    <x v="12"/>
    <n v="3490"/>
    <n v="2.1600000858306898"/>
    <n v="2.1600000858306898"/>
    <n v="0"/>
    <n v="0"/>
    <n v="0"/>
    <n v="2.1600000858306898"/>
    <n v="0"/>
    <x v="5"/>
    <s v="202635203542484"/>
    <n v="0"/>
    <n v="0"/>
    <n v="164"/>
    <n v="704"/>
    <n v="868"/>
    <n v="591"/>
    <n v="277"/>
    <n v="1401"/>
    <x v="0"/>
  </r>
  <r>
    <x v="6"/>
    <x v="13"/>
    <n v="6017"/>
    <n v="3.7300000190734899"/>
    <n v="3.7300000190734899"/>
    <n v="0"/>
    <n v="0"/>
    <n v="0"/>
    <n v="3.7300000190734899"/>
    <n v="0"/>
    <x v="6"/>
    <s v="202635203542485"/>
    <n v="0"/>
    <n v="0"/>
    <n v="260"/>
    <n v="821"/>
    <n v="1081"/>
    <n v="531"/>
    <n v="550"/>
    <n v="1576"/>
    <x v="0"/>
  </r>
  <r>
    <x v="6"/>
    <x v="14"/>
    <n v="5933"/>
    <n v="3.6800000667571999"/>
    <n v="3.6800000667571999"/>
    <n v="0"/>
    <n v="0"/>
    <n v="0"/>
    <n v="3.6800000667571999"/>
    <n v="0"/>
    <x v="0"/>
    <s v="202635203542486"/>
    <n v="0"/>
    <n v="0"/>
    <n v="288"/>
    <n v="1018"/>
    <n v="1306"/>
    <m/>
    <n v="1306"/>
    <n v="1595"/>
    <x v="0"/>
  </r>
  <r>
    <x v="6"/>
    <x v="15"/>
    <n v="6088"/>
    <n v="3.7699999809265101"/>
    <n v="3.7699999809265101"/>
    <n v="0"/>
    <n v="0"/>
    <n v="0"/>
    <n v="3.7699999809265101"/>
    <n v="0"/>
    <x v="1"/>
    <s v="202635203542487"/>
    <n v="0"/>
    <n v="0"/>
    <n v="286"/>
    <n v="586"/>
    <n v="872"/>
    <n v="545"/>
    <n v="327"/>
    <n v="1593"/>
    <x v="0"/>
  </r>
  <r>
    <x v="6"/>
    <x v="16"/>
    <n v="6375"/>
    <n v="3.9500000476837198"/>
    <n v="3.9500000476837198"/>
    <n v="0"/>
    <n v="0"/>
    <n v="0"/>
    <n v="3.9500000476837198"/>
    <n v="0"/>
    <x v="2"/>
    <s v="202635203542488"/>
    <n v="0"/>
    <n v="0"/>
    <n v="331"/>
    <n v="626"/>
    <n v="957"/>
    <n v="545"/>
    <n v="412"/>
    <n v="1649"/>
    <x v="0"/>
  </r>
  <r>
    <x v="6"/>
    <x v="17"/>
    <n v="7604"/>
    <n v="4.71000003814697"/>
    <n v="4.71000003814697"/>
    <n v="0"/>
    <n v="0"/>
    <n v="0"/>
    <n v="4.71000003814697"/>
    <n v="0"/>
    <x v="3"/>
    <s v="202635203542489"/>
    <n v="0"/>
    <n v="0"/>
    <n v="352"/>
    <n v="492"/>
    <n v="844"/>
    <n v="510"/>
    <n v="334"/>
    <n v="1692"/>
    <x v="0"/>
  </r>
  <r>
    <x v="6"/>
    <x v="18"/>
    <n v="4729"/>
    <n v="2.9300000667571999"/>
    <n v="2.9300000667571999"/>
    <n v="0"/>
    <n v="0"/>
    <n v="0"/>
    <n v="2.9300000667571999"/>
    <n v="0"/>
    <x v="4"/>
    <s v="202635203542490"/>
    <n v="0"/>
    <n v="0"/>
    <n v="233"/>
    <n v="594"/>
    <n v="827"/>
    <n v="607"/>
    <n v="220"/>
    <n v="1506"/>
    <x v="0"/>
  </r>
  <r>
    <x v="6"/>
    <x v="19"/>
    <n v="3609"/>
    <n v="2.2799999713897701"/>
    <n v="2.2799999713897701"/>
    <n v="0"/>
    <n v="0"/>
    <n v="0"/>
    <n v="2.2799999713897701"/>
    <n v="0"/>
    <x v="5"/>
    <s v="202635203542491"/>
    <n v="0"/>
    <n v="0"/>
    <n v="191"/>
    <n v="716"/>
    <n v="907"/>
    <n v="546"/>
    <n v="361"/>
    <n v="1447"/>
    <x v="0"/>
  </r>
  <r>
    <x v="6"/>
    <x v="20"/>
    <n v="7018"/>
    <n v="4.3499999046325701"/>
    <n v="4.3499999046325701"/>
    <n v="0"/>
    <n v="0"/>
    <n v="0"/>
    <n v="4.3499999046325701"/>
    <n v="0"/>
    <x v="6"/>
    <s v="202635203542492"/>
    <n v="0"/>
    <n v="0"/>
    <n v="355"/>
    <n v="716"/>
    <n v="1071"/>
    <n v="543"/>
    <n v="528"/>
    <n v="1690"/>
    <x v="0"/>
  </r>
  <r>
    <x v="6"/>
    <x v="21"/>
    <n v="5992"/>
    <n v="3.7200000286102299"/>
    <n v="3.7200000286102299"/>
    <n v="0"/>
    <n v="0"/>
    <n v="0"/>
    <n v="3.7200000286102299"/>
    <n v="0"/>
    <x v="0"/>
    <s v="202635203542493"/>
    <n v="0"/>
    <n v="0"/>
    <n v="304"/>
    <n v="981"/>
    <n v="1285"/>
    <m/>
    <n v="1285"/>
    <n v="1604"/>
    <x v="0"/>
  </r>
  <r>
    <x v="6"/>
    <x v="22"/>
    <n v="6564"/>
    <n v="4.0700001716613796"/>
    <n v="4.0700001716613796"/>
    <n v="0"/>
    <n v="0"/>
    <n v="0"/>
    <n v="4.0700001716613796"/>
    <n v="0"/>
    <x v="1"/>
    <s v="202635203542494"/>
    <n v="0"/>
    <n v="0"/>
    <n v="345"/>
    <n v="530"/>
    <n v="875"/>
    <n v="560"/>
    <n v="315"/>
    <n v="1658"/>
    <x v="0"/>
  </r>
  <r>
    <x v="6"/>
    <x v="23"/>
    <n v="12167"/>
    <n v="7.53999996185303"/>
    <n v="7.53999996185303"/>
    <n v="0"/>
    <n v="0"/>
    <n v="0"/>
    <n v="7.53999996185303"/>
    <n v="0"/>
    <x v="2"/>
    <s v="202635203542495"/>
    <n v="0"/>
    <n v="0"/>
    <n v="475"/>
    <n v="479"/>
    <n v="954"/>
    <n v="485"/>
    <n v="469"/>
    <n v="1926"/>
    <x v="0"/>
  </r>
  <r>
    <x v="6"/>
    <x v="24"/>
    <n v="8198"/>
    <n v="5.0799999237060502"/>
    <n v="5.0799999237060502"/>
    <n v="0"/>
    <n v="0"/>
    <n v="0"/>
    <n v="5.0799999237060502"/>
    <n v="0"/>
    <x v="3"/>
    <s v="202635203542496"/>
    <n v="0"/>
    <n v="0"/>
    <n v="383"/>
    <n v="511"/>
    <n v="894"/>
    <n v="548"/>
    <n v="346"/>
    <n v="1736"/>
    <x v="0"/>
  </r>
  <r>
    <x v="6"/>
    <x v="25"/>
    <n v="4193"/>
    <n v="2.5999999046325701"/>
    <n v="2.5999999046325701"/>
    <n v="0"/>
    <n v="0"/>
    <n v="0"/>
    <n v="2.5999999046325701"/>
    <n v="0"/>
    <x v="4"/>
    <s v="202635203542497"/>
    <n v="0"/>
    <n v="0"/>
    <n v="229"/>
    <n v="665"/>
    <n v="894"/>
    <n v="521"/>
    <n v="373"/>
    <n v="1491"/>
    <x v="0"/>
  </r>
  <r>
    <x v="6"/>
    <x v="26"/>
    <n v="5528"/>
    <n v="3.4500000476837198"/>
    <n v="3.4500000476837198"/>
    <n v="0"/>
    <n v="0"/>
    <n v="0"/>
    <n v="3.4500000476837198"/>
    <n v="0"/>
    <x v="5"/>
    <s v="202635203542498"/>
    <n v="0"/>
    <n v="0"/>
    <n v="258"/>
    <n v="610"/>
    <n v="868"/>
    <n v="568"/>
    <n v="300"/>
    <n v="1555"/>
    <x v="0"/>
  </r>
  <r>
    <x v="6"/>
    <x v="27"/>
    <n v="10685"/>
    <n v="6.6199998855590803"/>
    <n v="6.6199998855590803"/>
    <n v="0"/>
    <n v="0"/>
    <n v="0"/>
    <n v="6.5999999046325701"/>
    <n v="0"/>
    <x v="6"/>
    <s v="202635203542499"/>
    <n v="0"/>
    <n v="0"/>
    <n v="401"/>
    <n v="543"/>
    <n v="944"/>
    <n v="556"/>
    <n v="388"/>
    <n v="1869"/>
    <x v="0"/>
  </r>
  <r>
    <x v="6"/>
    <x v="28"/>
    <n v="254"/>
    <n v="0.15999999642372101"/>
    <n v="0.15999999642372101"/>
    <n v="0"/>
    <n v="0"/>
    <n v="0"/>
    <n v="0.15999999642372101"/>
    <n v="0"/>
    <x v="0"/>
    <s v="202635203542500"/>
    <n v="0"/>
    <n v="0"/>
    <n v="17"/>
    <n v="1002"/>
    <n v="1019"/>
    <n v="380"/>
    <n v="639"/>
    <n v="1141"/>
    <x v="0"/>
  </r>
  <r>
    <x v="6"/>
    <x v="29"/>
    <n v="8580"/>
    <n v="5.3200001716613796"/>
    <n v="5.3200001716613796"/>
    <n v="0"/>
    <n v="0"/>
    <n v="0"/>
    <n v="5.3200001716613796"/>
    <n v="0"/>
    <x v="1"/>
    <s v="202635203542501"/>
    <n v="0"/>
    <n v="0"/>
    <n v="330"/>
    <n v="569"/>
    <n v="899"/>
    <n v="553"/>
    <n v="346"/>
    <n v="1698"/>
    <x v="0"/>
  </r>
  <r>
    <x v="6"/>
    <x v="30"/>
    <n v="8891"/>
    <n v="5.5100002288818404"/>
    <n v="5.5100002288818404"/>
    <n v="0"/>
    <n v="0"/>
    <n v="0"/>
    <n v="5.5100002288818404"/>
    <n v="0"/>
    <x v="2"/>
    <s v="202635203542502"/>
    <n v="0"/>
    <n v="0"/>
    <n v="343"/>
    <n v="330"/>
    <n v="673"/>
    <n v="485"/>
    <n v="188"/>
    <n v="1364"/>
    <x v="0"/>
  </r>
  <r>
    <x v="7"/>
    <x v="0"/>
    <n v="10725"/>
    <n v="7.4899997711181596"/>
    <n v="7.4899997711181596"/>
    <n v="0"/>
    <n v="1.16999995708466"/>
    <n v="0.31000000238418601"/>
    <n v="6.0100002288818404"/>
    <n v="0"/>
    <x v="0"/>
    <s v="232012700242472"/>
    <n v="13"/>
    <n v="9"/>
    <n v="306"/>
    <n v="1112"/>
    <n v="1440"/>
    <m/>
    <n v="1440"/>
    <n v="2124"/>
    <x v="0"/>
  </r>
  <r>
    <x v="7"/>
    <x v="1"/>
    <n v="7275"/>
    <n v="4.9000000953674299"/>
    <n v="4.9000000953674299"/>
    <n v="0"/>
    <n v="0"/>
    <n v="0"/>
    <n v="4.9000000953674299"/>
    <n v="0"/>
    <x v="1"/>
    <s v="232012700242473"/>
    <n v="0"/>
    <n v="0"/>
    <n v="335"/>
    <n v="1105"/>
    <n v="1440"/>
    <m/>
    <n v="1440"/>
    <n v="2003"/>
    <x v="0"/>
  </r>
  <r>
    <x v="7"/>
    <x v="2"/>
    <n v="3973"/>
    <n v="2.6800000667571999"/>
    <n v="2.6800000667571999"/>
    <n v="0"/>
    <n v="0"/>
    <n v="0"/>
    <n v="2.6800000667571999"/>
    <n v="0"/>
    <x v="2"/>
    <s v="232012700242474"/>
    <n v="0"/>
    <n v="0"/>
    <n v="191"/>
    <n v="1249"/>
    <n v="1440"/>
    <m/>
    <n v="1440"/>
    <n v="1696"/>
    <x v="0"/>
  </r>
  <r>
    <x v="7"/>
    <x v="3"/>
    <n v="5205"/>
    <n v="3.5099999904632599"/>
    <n v="3.5099999904632599"/>
    <n v="0"/>
    <n v="0"/>
    <n v="0"/>
    <n v="3.5099999904632599"/>
    <n v="0"/>
    <x v="3"/>
    <s v="232012700242475"/>
    <n v="0"/>
    <n v="0"/>
    <n v="245"/>
    <n v="1195"/>
    <n v="1440"/>
    <m/>
    <n v="1440"/>
    <n v="1801"/>
    <x v="0"/>
  </r>
  <r>
    <x v="7"/>
    <x v="4"/>
    <n v="5057"/>
    <n v="3.4100000858306898"/>
    <n v="3.4100000858306898"/>
    <n v="0"/>
    <n v="0"/>
    <n v="0"/>
    <n v="3.4000000953674299"/>
    <n v="0"/>
    <x v="4"/>
    <s v="232012700242476"/>
    <n v="0"/>
    <n v="0"/>
    <n v="195"/>
    <n v="1245"/>
    <n v="1440"/>
    <m/>
    <n v="1440"/>
    <n v="1724"/>
    <x v="0"/>
  </r>
  <r>
    <x v="7"/>
    <x v="5"/>
    <n v="6198"/>
    <n v="4.1799998283386204"/>
    <n v="4.1799998283386204"/>
    <n v="0"/>
    <n v="0"/>
    <n v="0"/>
    <n v="4.1799998283386204"/>
    <n v="0"/>
    <x v="5"/>
    <s v="232012700242477"/>
    <n v="0"/>
    <n v="0"/>
    <n v="249"/>
    <n v="1191"/>
    <n v="1440"/>
    <m/>
    <n v="1440"/>
    <n v="1852"/>
    <x v="0"/>
  </r>
  <r>
    <x v="7"/>
    <x v="6"/>
    <n v="6559"/>
    <n v="4.4200000762939498"/>
    <n v="4.4200000762939498"/>
    <n v="0"/>
    <n v="0"/>
    <n v="0.259999990463257"/>
    <n v="4.1399998664856001"/>
    <n v="0"/>
    <x v="6"/>
    <s v="232012700242478"/>
    <n v="0"/>
    <n v="7"/>
    <n v="260"/>
    <n v="1173"/>
    <n v="1440"/>
    <m/>
    <n v="1440"/>
    <n v="1905"/>
    <x v="0"/>
  </r>
  <r>
    <x v="7"/>
    <x v="7"/>
    <n v="5997"/>
    <n v="4.03999996185303"/>
    <n v="4.03999996185303"/>
    <n v="0"/>
    <n v="0"/>
    <n v="0.37999999523162797"/>
    <n v="3.6600000858306898"/>
    <n v="0"/>
    <x v="0"/>
    <s v="232012700242479"/>
    <n v="0"/>
    <n v="11"/>
    <n v="228"/>
    <n v="1201"/>
    <n v="1440"/>
    <m/>
    <n v="1440"/>
    <n v="1811"/>
    <x v="0"/>
  </r>
  <r>
    <x v="7"/>
    <x v="8"/>
    <n v="7192"/>
    <n v="4.8499999046325701"/>
    <n v="4.8499999046325701"/>
    <n v="0"/>
    <n v="0"/>
    <n v="0.490000009536743"/>
    <n v="4.3400001525878897"/>
    <n v="0"/>
    <x v="1"/>
    <s v="232012700242480"/>
    <n v="0"/>
    <n v="11"/>
    <n v="283"/>
    <n v="1146"/>
    <n v="1440"/>
    <m/>
    <n v="1440"/>
    <n v="1922"/>
    <x v="0"/>
  </r>
  <r>
    <x v="7"/>
    <x v="9"/>
    <n v="3404"/>
    <n v="2.28999996185303"/>
    <n v="2.28999996185303"/>
    <n v="0"/>
    <n v="5.9999998658895499E-2"/>
    <n v="0.41999998688697798"/>
    <n v="1.8099999427795399"/>
    <n v="0"/>
    <x v="2"/>
    <s v="232012700242481"/>
    <n v="1"/>
    <n v="10"/>
    <n v="127"/>
    <n v="1302"/>
    <n v="1440"/>
    <m/>
    <n v="1440"/>
    <n v="1610"/>
    <x v="0"/>
  </r>
  <r>
    <x v="7"/>
    <x v="10"/>
    <n v="5583"/>
    <n v="3.7599999904632599"/>
    <n v="3.7599999904632599"/>
    <n v="0"/>
    <n v="0"/>
    <n v="0"/>
    <n v="3.7599999904632599"/>
    <n v="0"/>
    <x v="3"/>
    <s v="232012700242482"/>
    <n v="0"/>
    <n v="0"/>
    <n v="266"/>
    <n v="1174"/>
    <n v="1440"/>
    <m/>
    <n v="1440"/>
    <n v="1851"/>
    <x v="0"/>
  </r>
  <r>
    <x v="7"/>
    <x v="11"/>
    <n v="5079"/>
    <n v="3.4200000762939502"/>
    <n v="3.4200000762939502"/>
    <n v="0"/>
    <n v="0"/>
    <n v="0"/>
    <n v="3.4200000762939502"/>
    <n v="0"/>
    <x v="4"/>
    <s v="232012700242483"/>
    <n v="0"/>
    <n v="0"/>
    <n v="242"/>
    <n v="1129"/>
    <n v="1371"/>
    <n v="69"/>
    <n v="1302"/>
    <n v="1804"/>
    <x v="0"/>
  </r>
  <r>
    <x v="7"/>
    <x v="12"/>
    <n v="4165"/>
    <n v="2.8099999427795401"/>
    <n v="2.8099999427795401"/>
    <n v="0"/>
    <n v="0"/>
    <n v="0"/>
    <n v="2.7999999523162802"/>
    <n v="0"/>
    <x v="5"/>
    <s v="232012700242484"/>
    <n v="0"/>
    <n v="0"/>
    <n v="204"/>
    <n v="1236"/>
    <n v="1440"/>
    <m/>
    <n v="1440"/>
    <n v="1725"/>
    <x v="0"/>
  </r>
  <r>
    <x v="7"/>
    <x v="13"/>
    <n v="3588"/>
    <n v="2.4200000762939502"/>
    <n v="2.4200000762939502"/>
    <n v="0"/>
    <n v="0.230000004172325"/>
    <n v="0.20000000298023199"/>
    <n v="1.9900000095367401"/>
    <n v="0"/>
    <x v="6"/>
    <s v="232012700242485"/>
    <n v="3"/>
    <n v="5"/>
    <n v="152"/>
    <n v="1280"/>
    <n v="1440"/>
    <m/>
    <n v="1440"/>
    <n v="1654"/>
    <x v="0"/>
  </r>
  <r>
    <x v="7"/>
    <x v="14"/>
    <n v="3409"/>
    <n v="2.2999999523162802"/>
    <n v="2.2999999523162802"/>
    <n v="0"/>
    <n v="0"/>
    <n v="0"/>
    <n v="2.2999999523162802"/>
    <n v="0"/>
    <x v="0"/>
    <s v="232012700242486"/>
    <n v="0"/>
    <n v="0"/>
    <n v="147"/>
    <n v="1293"/>
    <n v="1440"/>
    <m/>
    <n v="1440"/>
    <n v="1632"/>
    <x v="0"/>
  </r>
  <r>
    <x v="7"/>
    <x v="15"/>
    <n v="1715"/>
    <n v="1.1599999666214"/>
    <n v="1.1599999666214"/>
    <n v="0"/>
    <n v="0"/>
    <n v="0"/>
    <n v="1.1599999666214"/>
    <n v="0"/>
    <x v="1"/>
    <s v="232012700242487"/>
    <n v="0"/>
    <n v="0"/>
    <n v="82"/>
    <n v="1358"/>
    <n v="1440"/>
    <m/>
    <n v="1440"/>
    <n v="1481"/>
    <x v="0"/>
  </r>
  <r>
    <x v="7"/>
    <x v="16"/>
    <n v="1532"/>
    <n v="1.0299999713897701"/>
    <n v="1.0299999713897701"/>
    <n v="0"/>
    <n v="0"/>
    <n v="0"/>
    <n v="1.0299999713897701"/>
    <n v="0"/>
    <x v="2"/>
    <s v="232012700242488"/>
    <n v="0"/>
    <n v="0"/>
    <n v="76"/>
    <n v="1364"/>
    <n v="1440"/>
    <m/>
    <n v="1440"/>
    <n v="1473"/>
    <x v="0"/>
  </r>
  <r>
    <x v="7"/>
    <x v="17"/>
    <n v="924"/>
    <n v="0.62000000476837203"/>
    <n v="0.62000000476837203"/>
    <n v="0"/>
    <n v="0"/>
    <n v="0"/>
    <n v="0.62000000476837203"/>
    <n v="0"/>
    <x v="3"/>
    <s v="232012700242489"/>
    <n v="0"/>
    <n v="0"/>
    <n v="45"/>
    <n v="1395"/>
    <n v="1440"/>
    <m/>
    <n v="1440"/>
    <n v="1410"/>
    <x v="0"/>
  </r>
  <r>
    <x v="7"/>
    <x v="18"/>
    <n v="4571"/>
    <n v="3.0799999237060498"/>
    <n v="3.0799999237060498"/>
    <n v="0"/>
    <n v="0"/>
    <n v="0"/>
    <n v="3.0699999332428001"/>
    <n v="0"/>
    <x v="4"/>
    <s v="232012700242490"/>
    <n v="0"/>
    <n v="0"/>
    <n v="234"/>
    <n v="1206"/>
    <n v="1440"/>
    <m/>
    <n v="1440"/>
    <n v="1779"/>
    <x v="0"/>
  </r>
  <r>
    <x v="7"/>
    <x v="19"/>
    <n v="772"/>
    <n v="0.519999980926514"/>
    <n v="0.519999980926514"/>
    <n v="0"/>
    <n v="0"/>
    <n v="0"/>
    <n v="0.519999980926514"/>
    <n v="0"/>
    <x v="5"/>
    <s v="232012700242491"/>
    <n v="0"/>
    <n v="0"/>
    <n v="40"/>
    <n v="1400"/>
    <n v="1440"/>
    <m/>
    <n v="1440"/>
    <n v="1403"/>
    <x v="0"/>
  </r>
  <r>
    <x v="7"/>
    <x v="20"/>
    <n v="3634"/>
    <n v="2.4500000476837198"/>
    <n v="2.4500000476837198"/>
    <n v="0"/>
    <n v="0.36000001430511502"/>
    <n v="0.20999999344348899"/>
    <n v="1.87999999523163"/>
    <n v="0"/>
    <x v="6"/>
    <s v="232012700242492"/>
    <n v="5"/>
    <n v="6"/>
    <n v="123"/>
    <n v="1306"/>
    <n v="1440"/>
    <m/>
    <n v="1440"/>
    <n v="1613"/>
    <x v="0"/>
  </r>
  <r>
    <x v="7"/>
    <x v="21"/>
    <n v="7443"/>
    <n v="5.0199999809265101"/>
    <n v="5.0199999809265101"/>
    <n v="0"/>
    <n v="1.4900000095367401"/>
    <n v="0.37000000476837203"/>
    <n v="3.1600000858306898"/>
    <n v="0"/>
    <x v="0"/>
    <s v="232012700242493"/>
    <n v="20"/>
    <n v="10"/>
    <n v="206"/>
    <n v="1204"/>
    <n v="1440"/>
    <m/>
    <n v="1440"/>
    <n v="1878"/>
    <x v="0"/>
  </r>
  <r>
    <x v="7"/>
    <x v="22"/>
    <n v="1201"/>
    <n v="0.81000000238418601"/>
    <n v="0.81000000238418601"/>
    <n v="0"/>
    <n v="0"/>
    <n v="0"/>
    <n v="0.81000000238418601"/>
    <n v="0"/>
    <x v="1"/>
    <s v="232012700242494"/>
    <n v="0"/>
    <n v="0"/>
    <n v="52"/>
    <n v="1388"/>
    <n v="1440"/>
    <m/>
    <n v="1440"/>
    <n v="1426"/>
    <x v="0"/>
  </r>
  <r>
    <x v="7"/>
    <x v="23"/>
    <n v="5202"/>
    <n v="3.5099999904632599"/>
    <n v="3.5099999904632599"/>
    <n v="0"/>
    <n v="0"/>
    <n v="0.38999998569488498"/>
    <n v="3.1099998950958301"/>
    <n v="0"/>
    <x v="2"/>
    <s v="232012700242495"/>
    <n v="0"/>
    <n v="11"/>
    <n v="223"/>
    <n v="1206"/>
    <n v="1440"/>
    <m/>
    <n v="1440"/>
    <n v="1780"/>
    <x v="0"/>
  </r>
  <r>
    <x v="7"/>
    <x v="24"/>
    <n v="4878"/>
    <n v="3.28999996185303"/>
    <n v="3.28999996185303"/>
    <n v="0"/>
    <n v="0"/>
    <n v="0"/>
    <n v="3.28999996185303"/>
    <n v="0"/>
    <x v="3"/>
    <s v="232012700242496"/>
    <n v="0"/>
    <n v="0"/>
    <n v="204"/>
    <n v="1236"/>
    <n v="1440"/>
    <m/>
    <n v="1440"/>
    <n v="1742"/>
    <x v="0"/>
  </r>
  <r>
    <x v="7"/>
    <x v="25"/>
    <n v="7379"/>
    <n v="4.9699997901916504"/>
    <n v="4.9699997901916504"/>
    <n v="0"/>
    <n v="0"/>
    <n v="0"/>
    <n v="4.9699997901916504"/>
    <n v="0"/>
    <x v="4"/>
    <s v="232012700242497"/>
    <n v="0"/>
    <n v="0"/>
    <n v="319"/>
    <n v="1121"/>
    <n v="1440"/>
    <m/>
    <n v="1440"/>
    <n v="1972"/>
    <x v="0"/>
  </r>
  <r>
    <x v="7"/>
    <x v="26"/>
    <n v="5161"/>
    <n v="3.4800000190734899"/>
    <n v="3.4800000190734899"/>
    <n v="0"/>
    <n v="0"/>
    <n v="0"/>
    <n v="3.4700000286102299"/>
    <n v="0"/>
    <x v="5"/>
    <s v="232012700242498"/>
    <n v="0"/>
    <n v="0"/>
    <n v="247"/>
    <n v="1193"/>
    <n v="1440"/>
    <m/>
    <n v="1440"/>
    <n v="1821"/>
    <x v="0"/>
  </r>
  <r>
    <x v="7"/>
    <x v="27"/>
    <n v="3090"/>
    <n v="2.0799999237060498"/>
    <n v="2.0799999237060498"/>
    <n v="0"/>
    <n v="0"/>
    <n v="0"/>
    <n v="2.0799999237060498"/>
    <n v="0"/>
    <x v="6"/>
    <s v="232012700242499"/>
    <n v="0"/>
    <n v="0"/>
    <n v="145"/>
    <n v="1295"/>
    <n v="1440"/>
    <m/>
    <n v="1440"/>
    <n v="1630"/>
    <x v="0"/>
  </r>
  <r>
    <x v="7"/>
    <x v="28"/>
    <n v="6227"/>
    <n v="4.1999998092651403"/>
    <n v="4.1999998092651403"/>
    <n v="0"/>
    <n v="0"/>
    <n v="0"/>
    <n v="4.1999998092651403"/>
    <n v="0"/>
    <x v="0"/>
    <s v="232012700242500"/>
    <n v="0"/>
    <n v="0"/>
    <n v="290"/>
    <n v="1150"/>
    <n v="1440"/>
    <m/>
    <n v="1440"/>
    <n v="1899"/>
    <x v="0"/>
  </r>
  <r>
    <x v="7"/>
    <x v="29"/>
    <n v="6424"/>
    <n v="4.3299999237060502"/>
    <n v="4.3299999237060502"/>
    <n v="0"/>
    <n v="0"/>
    <n v="0"/>
    <n v="4.3299999237060502"/>
    <n v="0"/>
    <x v="1"/>
    <s v="232012700242501"/>
    <n v="0"/>
    <n v="0"/>
    <n v="300"/>
    <n v="1140"/>
    <n v="1440"/>
    <m/>
    <n v="1440"/>
    <n v="1903"/>
    <x v="0"/>
  </r>
  <r>
    <x v="7"/>
    <x v="30"/>
    <n v="2661"/>
    <n v="1.78999996185303"/>
    <n v="1.78999996185303"/>
    <n v="0"/>
    <n v="0"/>
    <n v="0"/>
    <n v="1.78999996185303"/>
    <n v="0"/>
    <x v="2"/>
    <s v="232012700242502"/>
    <n v="0"/>
    <n v="0"/>
    <n v="128"/>
    <n v="830"/>
    <n v="958"/>
    <m/>
    <n v="958"/>
    <n v="1125"/>
    <x v="0"/>
  </r>
  <r>
    <x v="8"/>
    <x v="0"/>
    <n v="8796"/>
    <n v="5.9099998474121103"/>
    <n v="5.9099998474121103"/>
    <n v="0"/>
    <n v="0.109999999403954"/>
    <n v="0.93000000715255704"/>
    <n v="4.8800001144409197"/>
    <n v="0"/>
    <x v="0"/>
    <s v="287321276542472"/>
    <n v="2"/>
    <n v="21"/>
    <n v="356"/>
    <n v="1061"/>
    <n v="1440"/>
    <m/>
    <n v="1440"/>
    <n v="1982"/>
    <x v="3"/>
  </r>
  <r>
    <x v="8"/>
    <x v="1"/>
    <n v="7618"/>
    <n v="5.1199998855590803"/>
    <n v="5.1199998855590803"/>
    <n v="0"/>
    <n v="0"/>
    <n v="0.21999999880790699"/>
    <n v="4.8800001144409197"/>
    <n v="1.9999999552965199E-2"/>
    <x v="1"/>
    <s v="287321276542473"/>
    <n v="0"/>
    <n v="8"/>
    <n v="404"/>
    <n v="1028"/>
    <n v="1440"/>
    <m/>
    <n v="1440"/>
    <n v="2004"/>
    <x v="3"/>
  </r>
  <r>
    <x v="8"/>
    <x v="2"/>
    <n v="7910"/>
    <n v="5.3200001716613796"/>
    <n v="5.3200001716613796"/>
    <n v="0"/>
    <n v="0"/>
    <n v="0"/>
    <n v="5.3200001716613796"/>
    <n v="0"/>
    <x v="2"/>
    <s v="287321276542474"/>
    <n v="0"/>
    <n v="0"/>
    <n v="331"/>
    <n v="1109"/>
    <n v="1440"/>
    <m/>
    <n v="1440"/>
    <n v="1893"/>
    <x v="3"/>
  </r>
  <r>
    <x v="8"/>
    <x v="3"/>
    <n v="8482"/>
    <n v="5.6999998092651403"/>
    <n v="5.6999998092651403"/>
    <n v="0"/>
    <n v="0"/>
    <n v="0"/>
    <n v="5.6900000572204599"/>
    <n v="9.9999997764825804E-3"/>
    <x v="3"/>
    <s v="287321276542475"/>
    <n v="0"/>
    <n v="0"/>
    <n v="448"/>
    <n v="992"/>
    <n v="1440"/>
    <m/>
    <n v="1440"/>
    <n v="2063"/>
    <x v="3"/>
  </r>
  <r>
    <x v="8"/>
    <x v="4"/>
    <n v="9685"/>
    <n v="6.6500000953674299"/>
    <n v="6.6500000953674299"/>
    <n v="0"/>
    <n v="3.1099998950958301"/>
    <n v="1.9999999552965199E-2"/>
    <n v="3.5099999904632599"/>
    <n v="9.9999997764825804E-3"/>
    <x v="4"/>
    <s v="287321276542476"/>
    <n v="47"/>
    <n v="1"/>
    <n v="305"/>
    <n v="1087"/>
    <n v="1440"/>
    <m/>
    <n v="1440"/>
    <n v="2148"/>
    <x v="3"/>
  </r>
  <r>
    <x v="8"/>
    <x v="5"/>
    <n v="2524"/>
    <n v="1.70000004768372"/>
    <n v="1.70000004768372"/>
    <n v="0"/>
    <n v="0"/>
    <n v="0.34999999403953602"/>
    <n v="1.3400000333786"/>
    <n v="0"/>
    <x v="5"/>
    <s v="287321276542477"/>
    <n v="0"/>
    <n v="8"/>
    <n v="160"/>
    <n v="1272"/>
    <n v="1440"/>
    <m/>
    <n v="1440"/>
    <n v="1529"/>
    <x v="3"/>
  </r>
  <r>
    <x v="8"/>
    <x v="6"/>
    <n v="7762"/>
    <n v="5.2399997711181596"/>
    <n v="5.2399997711181596"/>
    <n v="0"/>
    <n v="7.0000000298023196E-2"/>
    <n v="0.28000000119209301"/>
    <n v="4.8899998664856001"/>
    <n v="0"/>
    <x v="6"/>
    <s v="287321276542478"/>
    <n v="1"/>
    <n v="6"/>
    <n v="311"/>
    <n v="1122"/>
    <n v="1440"/>
    <m/>
    <n v="1440"/>
    <n v="1890"/>
    <x v="3"/>
  </r>
  <r>
    <x v="8"/>
    <x v="7"/>
    <n v="7948"/>
    <n v="5.3699998855590803"/>
    <n v="5.3699998855590803"/>
    <n v="0"/>
    <n v="0"/>
    <n v="0"/>
    <n v="5.3600001335143999"/>
    <n v="0"/>
    <x v="0"/>
    <s v="287321276542479"/>
    <n v="0"/>
    <n v="0"/>
    <n v="389"/>
    <n v="1051"/>
    <n v="1440"/>
    <m/>
    <n v="1440"/>
    <n v="1956"/>
    <x v="3"/>
  </r>
  <r>
    <x v="8"/>
    <x v="8"/>
    <n v="9202"/>
    <n v="6.3000001907348597"/>
    <n v="6.3000001907348597"/>
    <n v="0"/>
    <n v="1.5099999904632599"/>
    <n v="0.119999997317791"/>
    <n v="4.6599998474121103"/>
    <n v="9.9999997764825804E-3"/>
    <x v="1"/>
    <s v="287321276542480"/>
    <n v="22"/>
    <n v="5"/>
    <n v="378"/>
    <n v="1035"/>
    <n v="1440"/>
    <m/>
    <n v="1440"/>
    <n v="2094"/>
    <x v="3"/>
  </r>
  <r>
    <x v="8"/>
    <x v="9"/>
    <n v="8859"/>
    <n v="5.9800000190734899"/>
    <n v="5.9800000190734899"/>
    <n v="0"/>
    <n v="0.129999995231628"/>
    <n v="0.37000000476837203"/>
    <n v="5.4699997901916504"/>
    <n v="9.9999997764825804E-3"/>
    <x v="2"/>
    <s v="287321276542481"/>
    <n v="2"/>
    <n v="10"/>
    <n v="371"/>
    <n v="1057"/>
    <n v="1440"/>
    <m/>
    <n v="1440"/>
    <n v="1970"/>
    <x v="3"/>
  </r>
  <r>
    <x v="8"/>
    <x v="10"/>
    <n v="7286"/>
    <n v="4.9000000953674299"/>
    <n v="4.9000000953674299"/>
    <n v="0"/>
    <n v="0.46000000834464999"/>
    <n v="0"/>
    <n v="4.4200000762939498"/>
    <n v="1.9999999552965199E-2"/>
    <x v="3"/>
    <s v="287321276542482"/>
    <n v="46"/>
    <n v="0"/>
    <n v="366"/>
    <n v="1028"/>
    <n v="1440"/>
    <m/>
    <n v="1440"/>
    <n v="2241"/>
    <x v="3"/>
  </r>
  <r>
    <x v="8"/>
    <x v="11"/>
    <n v="9317"/>
    <n v="6.3499999046325701"/>
    <n v="6.3499999046325701"/>
    <n v="0"/>
    <n v="2.0899999141693102"/>
    <n v="0.230000004172325"/>
    <n v="4.0199999809265101"/>
    <n v="9.9999997764825804E-3"/>
    <x v="4"/>
    <s v="287321276542483"/>
    <n v="28"/>
    <n v="5"/>
    <n v="330"/>
    <n v="1077"/>
    <n v="1440"/>
    <m/>
    <n v="1440"/>
    <n v="2021"/>
    <x v="3"/>
  </r>
  <r>
    <x v="8"/>
    <x v="12"/>
    <n v="6873"/>
    <n v="4.6799998283386204"/>
    <n v="4.6799998283386204"/>
    <n v="0"/>
    <n v="3"/>
    <n v="5.9999998658895499E-2"/>
    <n v="1.62000000476837"/>
    <n v="0"/>
    <x v="5"/>
    <s v="287321276542484"/>
    <n v="46"/>
    <n v="1"/>
    <n v="190"/>
    <n v="1203"/>
    <n v="1440"/>
    <m/>
    <n v="1440"/>
    <n v="1898"/>
    <x v="3"/>
  </r>
  <r>
    <x v="8"/>
    <x v="13"/>
    <n v="7373"/>
    <n v="4.9499998092651403"/>
    <n v="4.9499998092651403"/>
    <n v="0"/>
    <n v="0"/>
    <n v="0"/>
    <n v="4.9499998092651403"/>
    <n v="0"/>
    <x v="6"/>
    <s v="287321276542485"/>
    <n v="0"/>
    <n v="0"/>
    <n v="359"/>
    <n v="1081"/>
    <n v="1440"/>
    <m/>
    <n v="1440"/>
    <n v="1907"/>
    <x v="3"/>
  </r>
  <r>
    <x v="8"/>
    <x v="14"/>
    <n v="8242"/>
    <n v="5.53999996185303"/>
    <n v="5.53999996185303"/>
    <n v="0"/>
    <n v="0.119999997317791"/>
    <n v="0.18000000715255701"/>
    <n v="5.2399997711181596"/>
    <n v="0"/>
    <x v="0"/>
    <s v="287321276542486"/>
    <n v="2"/>
    <n v="5"/>
    <n v="309"/>
    <n v="1124"/>
    <n v="1440"/>
    <m/>
    <n v="1440"/>
    <n v="1882"/>
    <x v="3"/>
  </r>
  <r>
    <x v="8"/>
    <x v="15"/>
    <n v="3516"/>
    <n v="2.3599998950958301"/>
    <n v="2.3599998950958301"/>
    <n v="0"/>
    <n v="0"/>
    <n v="0"/>
    <n v="2.3599998950958301"/>
    <n v="0"/>
    <x v="1"/>
    <s v="287321276542487"/>
    <n v="46"/>
    <n v="0"/>
    <n v="197"/>
    <n v="1197"/>
    <n v="1440"/>
    <m/>
    <n v="1440"/>
    <n v="1966"/>
    <x v="3"/>
  </r>
  <r>
    <x v="8"/>
    <x v="16"/>
    <n v="7913"/>
    <n v="5.4099998474121103"/>
    <n v="5.4099998474121103"/>
    <n v="0"/>
    <n v="2.1600000858306898"/>
    <n v="0.34000000357627902"/>
    <n v="2.9100000858306898"/>
    <n v="0"/>
    <x v="2"/>
    <s v="287321276542488"/>
    <n v="28"/>
    <n v="7"/>
    <n v="213"/>
    <n v="1192"/>
    <n v="1440"/>
    <m/>
    <n v="1440"/>
    <n v="1835"/>
    <x v="3"/>
  </r>
  <r>
    <x v="8"/>
    <x v="17"/>
    <n v="7365"/>
    <n v="4.9499998092651403"/>
    <n v="4.9499998092651403"/>
    <n v="0"/>
    <n v="1.3600000143051101"/>
    <n v="1.4099999666214"/>
    <n v="2.1800000667571999"/>
    <n v="0"/>
    <x v="3"/>
    <s v="287321276542489"/>
    <n v="20"/>
    <n v="23"/>
    <n v="206"/>
    <n v="1191"/>
    <n v="1440"/>
    <m/>
    <n v="1440"/>
    <n v="1780"/>
    <x v="3"/>
  </r>
  <r>
    <x v="8"/>
    <x v="18"/>
    <n v="8452"/>
    <n v="5.6799998283386204"/>
    <n v="5.6799998283386204"/>
    <n v="0"/>
    <n v="0.33000001311302202"/>
    <n v="1.08000004291534"/>
    <n v="4.2600002288818404"/>
    <n v="9.9999997764825804E-3"/>
    <x v="4"/>
    <s v="287321276542490"/>
    <n v="5"/>
    <n v="20"/>
    <n v="248"/>
    <n v="1167"/>
    <n v="1440"/>
    <m/>
    <n v="1440"/>
    <n v="1830"/>
    <x v="3"/>
  </r>
  <r>
    <x v="8"/>
    <x v="19"/>
    <n v="7399"/>
    <n v="4.9699997901916504"/>
    <n v="4.9699997901916504"/>
    <n v="0"/>
    <n v="0.490000009536743"/>
    <n v="1.03999996185303"/>
    <n v="3.4400000572204599"/>
    <n v="0"/>
    <x v="5"/>
    <s v="287321276542491"/>
    <n v="7"/>
    <n v="18"/>
    <n v="196"/>
    <n v="1219"/>
    <n v="1440"/>
    <m/>
    <n v="1440"/>
    <n v="1739"/>
    <x v="3"/>
  </r>
  <r>
    <x v="8"/>
    <x v="20"/>
    <n v="7525"/>
    <n v="5.0599999427795401"/>
    <n v="5.0599999427795401"/>
    <n v="0"/>
    <n v="0"/>
    <n v="0.20999999344348899"/>
    <n v="4.8299999237060502"/>
    <n v="1.9999999552965199E-2"/>
    <x v="6"/>
    <s v="287321276542492"/>
    <n v="0"/>
    <n v="7"/>
    <n v="334"/>
    <n v="1099"/>
    <n v="1440"/>
    <m/>
    <n v="1440"/>
    <n v="1878"/>
    <x v="3"/>
  </r>
  <r>
    <x v="8"/>
    <x v="21"/>
    <n v="7412"/>
    <n v="4.9800000190734899"/>
    <n v="4.9800000190734899"/>
    <n v="0"/>
    <n v="5.9999998658895499E-2"/>
    <n v="0.25"/>
    <n v="4.6599998474121103"/>
    <n v="9.9999997764825804E-3"/>
    <x v="0"/>
    <s v="287321276542493"/>
    <n v="1"/>
    <n v="6"/>
    <n v="363"/>
    <n v="1070"/>
    <n v="1440"/>
    <m/>
    <n v="1440"/>
    <n v="1906"/>
    <x v="3"/>
  </r>
  <r>
    <x v="8"/>
    <x v="22"/>
    <n v="8278"/>
    <n v="5.5599999427795401"/>
    <n v="5.5599999427795401"/>
    <n v="0"/>
    <n v="0"/>
    <n v="0"/>
    <n v="5.5599999427795401"/>
    <n v="0"/>
    <x v="1"/>
    <s v="287321276542494"/>
    <n v="0"/>
    <n v="0"/>
    <n v="420"/>
    <n v="1020"/>
    <n v="1440"/>
    <m/>
    <n v="1440"/>
    <n v="2015"/>
    <x v="3"/>
  </r>
  <r>
    <x v="8"/>
    <x v="23"/>
    <n v="8314"/>
    <n v="5.6100001335143999"/>
    <n v="5.6100001335143999"/>
    <n v="0"/>
    <n v="0.77999997138977095"/>
    <n v="0.80000001192092896"/>
    <n v="4.0300002098083496"/>
    <n v="0"/>
    <x v="2"/>
    <s v="287321276542495"/>
    <n v="13"/>
    <n v="23"/>
    <n v="311"/>
    <n v="1093"/>
    <n v="1440"/>
    <m/>
    <n v="1440"/>
    <n v="1971"/>
    <x v="3"/>
  </r>
  <r>
    <x v="8"/>
    <x v="24"/>
    <n v="7063"/>
    <n v="4.75"/>
    <n v="4.75"/>
    <n v="0"/>
    <n v="0"/>
    <n v="0.119999997317791"/>
    <n v="4.6100001335143999"/>
    <n v="9.9999997764825804E-3"/>
    <x v="3"/>
    <s v="287321276542496"/>
    <n v="0"/>
    <n v="5"/>
    <n v="370"/>
    <n v="1065"/>
    <n v="1440"/>
    <m/>
    <n v="1440"/>
    <n v="1910"/>
    <x v="3"/>
  </r>
  <r>
    <x v="8"/>
    <x v="25"/>
    <n v="4940"/>
    <n v="3.3800001144409202"/>
    <n v="3.3800001144409202"/>
    <n v="0"/>
    <n v="2.2799999713897701"/>
    <n v="0.55000001192092896"/>
    <n v="0.55000001192092896"/>
    <n v="0"/>
    <x v="4"/>
    <s v="287321276542497"/>
    <n v="75"/>
    <n v="11"/>
    <n v="52"/>
    <n v="1302"/>
    <n v="1440"/>
    <m/>
    <n v="1440"/>
    <n v="1897"/>
    <x v="3"/>
  </r>
  <r>
    <x v="8"/>
    <x v="26"/>
    <n v="8168"/>
    <n v="5.53999996185303"/>
    <n v="5.53999996185303"/>
    <n v="0"/>
    <n v="2.9000000953674299"/>
    <n v="0"/>
    <n v="2.6400001049041699"/>
    <n v="0"/>
    <x v="5"/>
    <s v="287321276542498"/>
    <n v="46"/>
    <n v="0"/>
    <n v="326"/>
    <n v="1068"/>
    <n v="1440"/>
    <m/>
    <n v="1440"/>
    <n v="2096"/>
    <x v="3"/>
  </r>
  <r>
    <x v="8"/>
    <x v="27"/>
    <n v="7726"/>
    <n v="5.1900000572204599"/>
    <n v="5.1900000572204599"/>
    <n v="0"/>
    <n v="0"/>
    <n v="0"/>
    <n v="5.1900000572204599"/>
    <n v="0"/>
    <x v="6"/>
    <s v="287321276542499"/>
    <n v="0"/>
    <n v="0"/>
    <n v="345"/>
    <n v="1095"/>
    <n v="1440"/>
    <m/>
    <n v="1440"/>
    <n v="1906"/>
    <x v="3"/>
  </r>
  <r>
    <x v="8"/>
    <x v="28"/>
    <n v="8275"/>
    <n v="5.5599999427795401"/>
    <n v="5.5599999427795401"/>
    <n v="0"/>
    <n v="0"/>
    <n v="0"/>
    <n v="5.5500001907348597"/>
    <n v="9.9999997764825804E-3"/>
    <x v="0"/>
    <s v="287321276542500"/>
    <n v="0"/>
    <n v="0"/>
    <n v="373"/>
    <n v="1067"/>
    <n v="1440"/>
    <m/>
    <n v="1440"/>
    <n v="1962"/>
    <x v="3"/>
  </r>
  <r>
    <x v="8"/>
    <x v="29"/>
    <n v="6440"/>
    <n v="4.3299999237060502"/>
    <n v="4.3299999237060502"/>
    <n v="0"/>
    <n v="0"/>
    <n v="0"/>
    <n v="4.3200001716613796"/>
    <n v="9.9999997764825804E-3"/>
    <x v="1"/>
    <s v="287321276542501"/>
    <n v="0"/>
    <n v="0"/>
    <n v="319"/>
    <n v="1121"/>
    <n v="1440"/>
    <m/>
    <n v="1440"/>
    <n v="1826"/>
    <x v="3"/>
  </r>
  <r>
    <x v="8"/>
    <x v="30"/>
    <n v="7566"/>
    <n v="5.1100001335143999"/>
    <n v="5.1100001335143999"/>
    <n v="0"/>
    <n v="0"/>
    <n v="0"/>
    <n v="5.1100001335143999"/>
    <n v="0"/>
    <x v="2"/>
    <s v="287321276542502"/>
    <n v="0"/>
    <n v="0"/>
    <n v="268"/>
    <n v="720"/>
    <n v="988"/>
    <m/>
    <n v="988"/>
    <n v="1431"/>
    <x v="3"/>
  </r>
  <r>
    <x v="9"/>
    <x v="0"/>
    <n v="8856"/>
    <n v="5.9800000190734899"/>
    <n v="5.9800000190734899"/>
    <n v="0"/>
    <n v="3.0599999427795401"/>
    <n v="0.91000002622604403"/>
    <n v="2.0099999904632599"/>
    <n v="0"/>
    <x v="0"/>
    <s v="397733371442472"/>
    <n v="44"/>
    <n v="19"/>
    <n v="131"/>
    <n v="777"/>
    <n v="971"/>
    <n v="469"/>
    <n v="502"/>
    <n v="1450"/>
    <x v="0"/>
  </r>
  <r>
    <x v="9"/>
    <x v="1"/>
    <n v="10035"/>
    <n v="6.71000003814697"/>
    <n v="6.71000003814697"/>
    <n v="0"/>
    <n v="2.0299999713897701"/>
    <n v="2.1300001144409202"/>
    <n v="2.5499999523162802"/>
    <n v="0"/>
    <x v="1"/>
    <s v="397733371442473"/>
    <n v="31"/>
    <n v="46"/>
    <n v="153"/>
    <n v="754"/>
    <n v="984"/>
    <n v="456"/>
    <n v="528"/>
    <n v="1495"/>
    <x v="0"/>
  </r>
  <r>
    <x v="9"/>
    <x v="2"/>
    <n v="7641"/>
    <n v="5.1100001335143999"/>
    <n v="5.1100001335143999"/>
    <n v="0"/>
    <n v="0.31999999284744302"/>
    <n v="0.97000002861022905"/>
    <n v="3.8199999332428001"/>
    <n v="0"/>
    <x v="2"/>
    <s v="397733371442474"/>
    <n v="5"/>
    <n v="23"/>
    <n v="214"/>
    <n v="801"/>
    <n v="1043"/>
    <n v="397"/>
    <n v="646"/>
    <n v="1433"/>
    <x v="0"/>
  </r>
  <r>
    <x v="9"/>
    <x v="3"/>
    <n v="9010"/>
    <n v="6.0599999427795401"/>
    <n v="6.0599999427795401"/>
    <n v="0"/>
    <n v="1.04999995231628"/>
    <n v="1.75"/>
    <n v="3.2599999904632599"/>
    <n v="0"/>
    <x v="3"/>
    <s v="397733371442475"/>
    <n v="15"/>
    <n v="42"/>
    <n v="183"/>
    <n v="644"/>
    <n v="884"/>
    <n v="556"/>
    <n v="328"/>
    <n v="1468"/>
    <x v="0"/>
  </r>
  <r>
    <x v="9"/>
    <x v="4"/>
    <n v="13459"/>
    <n v="9"/>
    <n v="9"/>
    <n v="0"/>
    <n v="2.0299999713897701"/>
    <n v="4"/>
    <n v="2.9700000286102299"/>
    <n v="0"/>
    <x v="4"/>
    <s v="397733371442476"/>
    <n v="31"/>
    <n v="83"/>
    <n v="153"/>
    <n v="663"/>
    <n v="930"/>
    <n v="510"/>
    <n v="420"/>
    <n v="1625"/>
    <x v="0"/>
  </r>
  <r>
    <x v="9"/>
    <x v="5"/>
    <n v="10415"/>
    <n v="6.9699997901916504"/>
    <n v="6.9699997901916504"/>
    <n v="0"/>
    <n v="0.69999998807907104"/>
    <n v="2.3499999046325701"/>
    <n v="3.9200000762939502"/>
    <n v="0"/>
    <x v="5"/>
    <s v="397733371442477"/>
    <n v="11"/>
    <n v="58"/>
    <n v="205"/>
    <n v="600"/>
    <n v="874"/>
    <n v="566"/>
    <n v="308"/>
    <n v="1529"/>
    <x v="0"/>
  </r>
  <r>
    <x v="9"/>
    <x v="6"/>
    <n v="11663"/>
    <n v="7.8000001907348597"/>
    <n v="7.8000001907348597"/>
    <n v="0"/>
    <n v="0.25"/>
    <n v="3.7300000190734899"/>
    <n v="3.8199999332428001"/>
    <n v="0"/>
    <x v="6"/>
    <s v="397733371442478"/>
    <n v="4"/>
    <n v="95"/>
    <n v="214"/>
    <n v="605"/>
    <n v="918"/>
    <n v="522"/>
    <n v="396"/>
    <n v="1584"/>
    <x v="0"/>
  </r>
  <r>
    <x v="9"/>
    <x v="7"/>
    <n v="12414"/>
    <n v="8.7799997329711896"/>
    <n v="8.7799997329711896"/>
    <n v="0"/>
    <n v="2.2400000095367401"/>
    <n v="2.4500000476837198"/>
    <n v="3.96000003814697"/>
    <n v="0"/>
    <x v="0"/>
    <s v="397733371442479"/>
    <n v="19"/>
    <n v="67"/>
    <n v="221"/>
    <n v="738"/>
    <n v="1045"/>
    <n v="395"/>
    <n v="650"/>
    <n v="1638"/>
    <x v="0"/>
  </r>
  <r>
    <x v="9"/>
    <x v="8"/>
    <n v="11658"/>
    <n v="7.8299999237060502"/>
    <n v="7.8299999237060502"/>
    <n v="0"/>
    <n v="0.20000000298023199"/>
    <n v="4.3499999046325701"/>
    <n v="3.2799999713897701"/>
    <n v="0"/>
    <x v="1"/>
    <s v="397733371442480"/>
    <n v="2"/>
    <n v="98"/>
    <n v="164"/>
    <n v="845"/>
    <n v="1109"/>
    <n v="305"/>
    <n v="804"/>
    <n v="1554"/>
    <x v="0"/>
  </r>
  <r>
    <x v="9"/>
    <x v="9"/>
    <n v="6093"/>
    <n v="4.0799999237060502"/>
    <n v="4.0799999237060502"/>
    <n v="0"/>
    <n v="0"/>
    <n v="0"/>
    <n v="4.0599999427795401"/>
    <n v="0"/>
    <x v="2"/>
    <s v="397733371442481"/>
    <n v="0"/>
    <n v="0"/>
    <n v="242"/>
    <n v="712"/>
    <n v="954"/>
    <n v="512"/>
    <n v="442"/>
    <n v="1397"/>
    <x v="0"/>
  </r>
  <r>
    <x v="9"/>
    <x v="10"/>
    <n v="8911"/>
    <n v="5.96000003814697"/>
    <n v="5.96000003814697"/>
    <n v="0"/>
    <n v="2.3299999237060498"/>
    <n v="0.57999998331069902"/>
    <n v="3.0599999427795401"/>
    <n v="0"/>
    <x v="3"/>
    <s v="397733371442482"/>
    <n v="33"/>
    <n v="12"/>
    <n v="188"/>
    <n v="731"/>
    <n v="964"/>
    <n v="476"/>
    <n v="488"/>
    <n v="1481"/>
    <x v="0"/>
  </r>
  <r>
    <x v="9"/>
    <x v="11"/>
    <n v="12058"/>
    <n v="8.0699996948242205"/>
    <n v="8.0699996948242205"/>
    <n v="0"/>
    <n v="0"/>
    <n v="4.2199997901916504"/>
    <n v="3.8499999046325701"/>
    <n v="0"/>
    <x v="4"/>
    <s v="397733371442483"/>
    <n v="0"/>
    <n v="92"/>
    <n v="252"/>
    <n v="724"/>
    <n v="1068"/>
    <n v="372"/>
    <n v="696"/>
    <n v="1638"/>
    <x v="0"/>
  </r>
  <r>
    <x v="9"/>
    <x v="12"/>
    <n v="14112"/>
    <n v="10"/>
    <n v="10"/>
    <n v="0"/>
    <n v="3.2699999809265101"/>
    <n v="4.5599999427795401"/>
    <n v="2.1700000762939502"/>
    <n v="0"/>
    <x v="5"/>
    <s v="397733371442484"/>
    <n v="30"/>
    <n v="95"/>
    <n v="129"/>
    <n v="660"/>
    <n v="914"/>
    <n v="526"/>
    <n v="388"/>
    <n v="1655"/>
    <x v="0"/>
  </r>
  <r>
    <x v="9"/>
    <x v="13"/>
    <n v="11177"/>
    <n v="8.4799995422363299"/>
    <n v="8.4799995422363299"/>
    <n v="0"/>
    <n v="5.6199998855590803"/>
    <n v="0.43000000715255698"/>
    <n v="2.4100000858306898"/>
    <n v="0"/>
    <x v="6"/>
    <s v="397733371442485"/>
    <n v="50"/>
    <n v="9"/>
    <n v="133"/>
    <n v="781"/>
    <n v="973"/>
    <n v="467"/>
    <n v="506"/>
    <n v="1570"/>
    <x v="0"/>
  </r>
  <r>
    <x v="9"/>
    <x v="14"/>
    <n v="11388"/>
    <n v="7.6199998855590803"/>
    <n v="7.6199998855590803"/>
    <n v="0"/>
    <n v="0.44999998807907099"/>
    <n v="4.2199997901916504"/>
    <n v="2.9500000476837198"/>
    <n v="0"/>
    <x v="0"/>
    <s v="397733371442486"/>
    <n v="7"/>
    <n v="95"/>
    <n v="170"/>
    <n v="797"/>
    <n v="1069"/>
    <n v="371"/>
    <n v="698"/>
    <n v="1551"/>
    <x v="0"/>
  </r>
  <r>
    <x v="9"/>
    <x v="15"/>
    <n v="7193"/>
    <n v="5.03999996185303"/>
    <n v="5.03999996185303"/>
    <n v="0"/>
    <n v="0"/>
    <n v="0.41999998688697798"/>
    <n v="4.6199998855590803"/>
    <n v="0"/>
    <x v="1"/>
    <s v="397733371442487"/>
    <n v="0"/>
    <n v="10"/>
    <n v="176"/>
    <n v="714"/>
    <n v="900"/>
    <n v="540"/>
    <n v="360"/>
    <n v="1377"/>
    <x v="0"/>
  </r>
  <r>
    <x v="9"/>
    <x v="16"/>
    <n v="7114"/>
    <n v="4.8800001144409197"/>
    <n v="4.8800001144409197"/>
    <n v="0"/>
    <n v="1.37000000476837"/>
    <n v="0.28999999165535001"/>
    <n v="3.2200000286102299"/>
    <n v="0"/>
    <x v="2"/>
    <s v="397733371442488"/>
    <n v="15"/>
    <n v="8"/>
    <n v="190"/>
    <n v="804"/>
    <n v="1017"/>
    <n v="423"/>
    <n v="594"/>
    <n v="1407"/>
    <x v="0"/>
  </r>
  <r>
    <x v="9"/>
    <x v="17"/>
    <n v="10645"/>
    <n v="7.75"/>
    <n v="7.75"/>
    <n v="0"/>
    <n v="3.7400000095367401"/>
    <n v="1.29999995231628"/>
    <n v="2.71000003814697"/>
    <n v="0"/>
    <x v="3"/>
    <s v="397733371442489"/>
    <n v="36"/>
    <n v="32"/>
    <n v="150"/>
    <n v="744"/>
    <n v="962"/>
    <n v="478"/>
    <n v="484"/>
    <n v="1545"/>
    <x v="0"/>
  </r>
  <r>
    <x v="9"/>
    <x v="18"/>
    <n v="13238"/>
    <n v="9.1999998092651403"/>
    <n v="9.1999998092651403"/>
    <n v="0"/>
    <n v="3.6900000572204599"/>
    <n v="2.0999999046325701"/>
    <n v="3.4100000858306898"/>
    <n v="0"/>
    <x v="4"/>
    <s v="397733371442490"/>
    <n v="43"/>
    <n v="52"/>
    <n v="194"/>
    <n v="687"/>
    <n v="976"/>
    <n v="382"/>
    <n v="594"/>
    <n v="1650"/>
    <x v="0"/>
  </r>
  <r>
    <x v="9"/>
    <x v="19"/>
    <n v="10414"/>
    <n v="7.0700001716613796"/>
    <n v="7.0700001716613796"/>
    <n v="0"/>
    <n v="2.6700000762939502"/>
    <n v="1.9800000190734901"/>
    <n v="2.4100000858306898"/>
    <n v="0"/>
    <x v="5"/>
    <s v="397733371442491"/>
    <n v="41"/>
    <n v="40"/>
    <n v="124"/>
    <n v="691"/>
    <n v="896"/>
    <n v="626"/>
    <n v="270"/>
    <n v="1501"/>
    <x v="0"/>
  </r>
  <r>
    <x v="9"/>
    <x v="20"/>
    <n v="16520"/>
    <n v="11.050000190734901"/>
    <n v="11.050000190734901"/>
    <n v="0"/>
    <n v="1.53999996185303"/>
    <n v="6.4800000190734899"/>
    <n v="3.0199999809265101"/>
    <n v="0"/>
    <x v="6"/>
    <s v="397733371442492"/>
    <n v="24"/>
    <n v="143"/>
    <n v="176"/>
    <n v="713"/>
    <n v="1056"/>
    <n v="384"/>
    <n v="672"/>
    <n v="1760"/>
    <x v="0"/>
  </r>
  <r>
    <x v="9"/>
    <x v="21"/>
    <n v="14335"/>
    <n v="9.5900001525878906"/>
    <n v="9.5900001525878906"/>
    <n v="0"/>
    <n v="3.3199999332428001"/>
    <n v="1.7400000095367401"/>
    <n v="4.5300002098083496"/>
    <n v="0"/>
    <x v="0"/>
    <s v="397733371442493"/>
    <n v="47"/>
    <n v="41"/>
    <n v="258"/>
    <n v="594"/>
    <n v="940"/>
    <n v="500"/>
    <n v="440"/>
    <n v="1710"/>
    <x v="0"/>
  </r>
  <r>
    <x v="9"/>
    <x v="22"/>
    <n v="13559"/>
    <n v="9.4399995803833008"/>
    <n v="9.4399995803833008"/>
    <n v="0"/>
    <n v="1.8099999427795399"/>
    <n v="4.5799999237060502"/>
    <n v="2.8900001049041699"/>
    <n v="0"/>
    <x v="1"/>
    <s v="397733371442494"/>
    <n v="14"/>
    <n v="96"/>
    <n v="142"/>
    <n v="852"/>
    <n v="1104"/>
    <n v="336"/>
    <n v="768"/>
    <n v="1628"/>
    <x v="0"/>
  </r>
  <r>
    <x v="9"/>
    <x v="23"/>
    <n v="12312"/>
    <n v="8.5799999237060494"/>
    <n v="8.5799999237060494"/>
    <n v="0"/>
    <n v="1.7599999904632599"/>
    <n v="4.1100001335143999"/>
    <n v="2.71000003814697"/>
    <n v="0"/>
    <x v="2"/>
    <s v="397733371442495"/>
    <n v="14"/>
    <n v="88"/>
    <n v="178"/>
    <n v="680"/>
    <n v="960"/>
    <n v="480"/>
    <n v="480"/>
    <n v="1618"/>
    <x v="0"/>
  </r>
  <r>
    <x v="9"/>
    <x v="24"/>
    <n v="11677"/>
    <n v="8.2799997329711896"/>
    <n v="8.2799997329711896"/>
    <n v="0"/>
    <n v="3.1099998950958301"/>
    <n v="2.5099999904632599"/>
    <n v="2.6700000762939502"/>
    <n v="0"/>
    <x v="3"/>
    <s v="397733371442496"/>
    <n v="29"/>
    <n v="55"/>
    <n v="168"/>
    <n v="676"/>
    <n v="928"/>
    <n v="512"/>
    <n v="416"/>
    <n v="1590"/>
    <x v="0"/>
  </r>
  <r>
    <x v="9"/>
    <x v="25"/>
    <n v="11550"/>
    <n v="7.7300000190734899"/>
    <n v="7.7300000190734899"/>
    <n v="0"/>
    <n v="0"/>
    <n v="4.1300001144409197"/>
    <n v="3.5899999141693102"/>
    <n v="0"/>
    <x v="4"/>
    <s v="397733371442497"/>
    <n v="0"/>
    <n v="86"/>
    <n v="208"/>
    <n v="703"/>
    <n v="997"/>
    <n v="443"/>
    <n v="554"/>
    <n v="1574"/>
    <x v="0"/>
  </r>
  <r>
    <x v="9"/>
    <x v="26"/>
    <n v="13585"/>
    <n v="9.0900001525878906"/>
    <n v="9.0900001525878906"/>
    <n v="0"/>
    <n v="0.68000000715255704"/>
    <n v="5.2399997711181596"/>
    <n v="3.1700000762939502"/>
    <n v="0"/>
    <x v="5"/>
    <s v="397733371442498"/>
    <n v="9"/>
    <n v="116"/>
    <n v="171"/>
    <n v="688"/>
    <n v="984"/>
    <n v="456"/>
    <n v="528"/>
    <n v="1633"/>
    <x v="0"/>
  </r>
  <r>
    <x v="9"/>
    <x v="27"/>
    <n v="14687"/>
    <n v="10.079999923706101"/>
    <n v="10.079999923706101"/>
    <n v="0"/>
    <n v="0.769999980926514"/>
    <n v="5.5999999046325701"/>
    <n v="3.5499999523162802"/>
    <n v="0"/>
    <x v="6"/>
    <s v="397733371442499"/>
    <n v="8"/>
    <n v="122"/>
    <n v="151"/>
    <n v="1159"/>
    <n v="1440"/>
    <m/>
    <n v="1440"/>
    <n v="1667"/>
    <x v="0"/>
  </r>
  <r>
    <x v="9"/>
    <x v="28"/>
    <n v="13072"/>
    <n v="8.7799997329711896"/>
    <n v="8.7799997329711896"/>
    <n v="0"/>
    <n v="7.0000000298023196E-2"/>
    <n v="5.4000000953674299"/>
    <n v="3.3099999427795401"/>
    <n v="0"/>
    <x v="0"/>
    <s v="397733371442500"/>
    <n v="1"/>
    <n v="115"/>
    <n v="196"/>
    <n v="676"/>
    <n v="988"/>
    <n v="452"/>
    <n v="536"/>
    <n v="1630"/>
    <x v="0"/>
  </r>
  <r>
    <x v="9"/>
    <x v="29"/>
    <n v="746"/>
    <n v="0.5"/>
    <n v="0.5"/>
    <n v="0"/>
    <n v="0.37000000476837203"/>
    <n v="0"/>
    <n v="0.129999995231628"/>
    <n v="0"/>
    <x v="1"/>
    <s v="397733371442501"/>
    <n v="4"/>
    <n v="0"/>
    <n v="9"/>
    <n v="13"/>
    <n v="26"/>
    <m/>
    <n v="26"/>
    <n v="52"/>
    <x v="0"/>
  </r>
  <r>
    <x v="10"/>
    <x v="0"/>
    <n v="8539"/>
    <n v="6.1199998855590803"/>
    <n v="6.1199998855590803"/>
    <n v="0"/>
    <n v="0.15000000596046401"/>
    <n v="0.239999994635582"/>
    <n v="5.6799998283386204"/>
    <n v="0"/>
    <x v="0"/>
    <s v="402033265042472"/>
    <n v="4"/>
    <n v="15"/>
    <n v="331"/>
    <n v="712"/>
    <n v="1062"/>
    <n v="541"/>
    <n v="521"/>
    <n v="3654"/>
    <x v="2"/>
  </r>
  <r>
    <x v="10"/>
    <x v="1"/>
    <n v="0"/>
    <n v="0"/>
    <n v="0"/>
    <n v="0"/>
    <n v="0"/>
    <n v="0"/>
    <n v="0"/>
    <n v="0"/>
    <x v="1"/>
    <s v="402033265042473"/>
    <n v="0"/>
    <n v="0"/>
    <n v="0"/>
    <n v="1440"/>
    <n v="1440"/>
    <m/>
    <n v="1440"/>
    <n v="1981"/>
    <x v="2"/>
  </r>
  <r>
    <x v="10"/>
    <x v="2"/>
    <n v="108"/>
    <n v="7.9999998211860698E-2"/>
    <n v="7.9999998211860698E-2"/>
    <n v="0"/>
    <n v="0"/>
    <n v="0"/>
    <n v="2.9999999329447701E-2"/>
    <n v="0"/>
    <x v="2"/>
    <s v="402033265042474"/>
    <n v="0"/>
    <n v="0"/>
    <n v="3"/>
    <n v="1437"/>
    <n v="1440"/>
    <m/>
    <n v="1440"/>
    <n v="2011"/>
    <x v="2"/>
  </r>
  <r>
    <x v="10"/>
    <x v="3"/>
    <n v="1882"/>
    <n v="1.3500000238418599"/>
    <n v="1.3500000238418599"/>
    <n v="0"/>
    <n v="0.20999999344348899"/>
    <n v="0.36000001430511502"/>
    <n v="0.769999980926514"/>
    <n v="0"/>
    <x v="3"/>
    <s v="402033265042475"/>
    <n v="36"/>
    <n v="18"/>
    <n v="87"/>
    <n v="1299"/>
    <n v="1440"/>
    <m/>
    <n v="1440"/>
    <n v="2951"/>
    <x v="2"/>
  </r>
  <r>
    <x v="10"/>
    <x v="4"/>
    <n v="1982"/>
    <n v="1.41999995708466"/>
    <n v="1.41999995708466"/>
    <n v="0"/>
    <n v="0.44999998807907099"/>
    <n v="0.37000000476837203"/>
    <n v="0.58999997377395597"/>
    <n v="0"/>
    <x v="4"/>
    <s v="402033265042476"/>
    <n v="65"/>
    <n v="21"/>
    <n v="55"/>
    <n v="1222"/>
    <n v="1363"/>
    <n v="77"/>
    <n v="1286"/>
    <n v="3051"/>
    <x v="2"/>
  </r>
  <r>
    <x v="10"/>
    <x v="5"/>
    <n v="16"/>
    <n v="9.9999997764825804E-3"/>
    <n v="9.9999997764825804E-3"/>
    <n v="0"/>
    <n v="0"/>
    <n v="0"/>
    <n v="9.9999997764825804E-3"/>
    <n v="0"/>
    <x v="5"/>
    <s v="402033265042477"/>
    <n v="0"/>
    <n v="0"/>
    <n v="2"/>
    <n v="1438"/>
    <n v="1440"/>
    <m/>
    <n v="1440"/>
    <n v="1990"/>
    <x v="2"/>
  </r>
  <r>
    <x v="10"/>
    <x v="6"/>
    <n v="62"/>
    <n v="3.9999999105930301E-2"/>
    <n v="3.9999999105930301E-2"/>
    <n v="0"/>
    <n v="0"/>
    <n v="0"/>
    <n v="3.9999999105930301E-2"/>
    <n v="0"/>
    <x v="6"/>
    <s v="402033265042478"/>
    <n v="0"/>
    <n v="0"/>
    <n v="2"/>
    <n v="1438"/>
    <n v="1440"/>
    <m/>
    <n v="1440"/>
    <n v="1995"/>
    <x v="2"/>
  </r>
  <r>
    <x v="10"/>
    <x v="7"/>
    <n v="0"/>
    <n v="0"/>
    <n v="0"/>
    <n v="0"/>
    <n v="0"/>
    <n v="0"/>
    <n v="0"/>
    <n v="0"/>
    <x v="0"/>
    <s v="402033265042479"/>
    <n v="0"/>
    <n v="0"/>
    <n v="0"/>
    <n v="1440"/>
    <n v="1440"/>
    <m/>
    <n v="1440"/>
    <n v="1980"/>
    <x v="2"/>
  </r>
  <r>
    <x v="10"/>
    <x v="8"/>
    <n v="0"/>
    <n v="0"/>
    <n v="0"/>
    <n v="0"/>
    <n v="0"/>
    <n v="0"/>
    <n v="0"/>
    <n v="0"/>
    <x v="1"/>
    <s v="402033265042480"/>
    <n v="0"/>
    <n v="0"/>
    <n v="0"/>
    <n v="1440"/>
    <n v="1440"/>
    <m/>
    <n v="1440"/>
    <n v="1980"/>
    <x v="2"/>
  </r>
  <r>
    <x v="10"/>
    <x v="9"/>
    <n v="0"/>
    <n v="0"/>
    <n v="0"/>
    <n v="0"/>
    <n v="0"/>
    <n v="0"/>
    <n v="0"/>
    <n v="0"/>
    <x v="2"/>
    <s v="402033265042481"/>
    <n v="0"/>
    <n v="0"/>
    <n v="0"/>
    <n v="1440"/>
    <n v="1440"/>
    <m/>
    <n v="1440"/>
    <n v="1980"/>
    <x v="2"/>
  </r>
  <r>
    <x v="10"/>
    <x v="10"/>
    <n v="0"/>
    <n v="0"/>
    <n v="0"/>
    <n v="0"/>
    <n v="0"/>
    <n v="0"/>
    <n v="0"/>
    <n v="0"/>
    <x v="3"/>
    <s v="402033265042482"/>
    <n v="0"/>
    <n v="0"/>
    <n v="0"/>
    <n v="1440"/>
    <n v="1440"/>
    <m/>
    <n v="1440"/>
    <n v="1980"/>
    <x v="2"/>
  </r>
  <r>
    <x v="10"/>
    <x v="11"/>
    <n v="0"/>
    <n v="0"/>
    <n v="0"/>
    <n v="0"/>
    <n v="0"/>
    <n v="0"/>
    <n v="0"/>
    <n v="0"/>
    <x v="4"/>
    <s v="402033265042483"/>
    <n v="0"/>
    <n v="0"/>
    <n v="0"/>
    <n v="1440"/>
    <n v="1440"/>
    <m/>
    <n v="1440"/>
    <n v="1980"/>
    <x v="2"/>
  </r>
  <r>
    <x v="10"/>
    <x v="12"/>
    <n v="0"/>
    <n v="0"/>
    <n v="0"/>
    <n v="0"/>
    <n v="0"/>
    <n v="0"/>
    <n v="0"/>
    <n v="0"/>
    <x v="5"/>
    <s v="402033265042484"/>
    <n v="0"/>
    <n v="0"/>
    <n v="0"/>
    <n v="1440"/>
    <n v="1440"/>
    <m/>
    <n v="1440"/>
    <n v="1980"/>
    <x v="2"/>
  </r>
  <r>
    <x v="10"/>
    <x v="13"/>
    <n v="0"/>
    <n v="0"/>
    <n v="0"/>
    <n v="0"/>
    <n v="0"/>
    <n v="0"/>
    <n v="0"/>
    <n v="0"/>
    <x v="6"/>
    <s v="402033265042485"/>
    <n v="0"/>
    <n v="0"/>
    <n v="0"/>
    <n v="1440"/>
    <n v="1440"/>
    <m/>
    <n v="1440"/>
    <n v="1980"/>
    <x v="2"/>
  </r>
  <r>
    <x v="10"/>
    <x v="14"/>
    <n v="0"/>
    <n v="0"/>
    <n v="0"/>
    <n v="0"/>
    <n v="0"/>
    <n v="0"/>
    <n v="0"/>
    <n v="0"/>
    <x v="0"/>
    <s v="402033265042486"/>
    <n v="0"/>
    <n v="0"/>
    <n v="0"/>
    <n v="1440"/>
    <n v="1440"/>
    <m/>
    <n v="1440"/>
    <n v="1980"/>
    <x v="2"/>
  </r>
  <r>
    <x v="10"/>
    <x v="15"/>
    <n v="0"/>
    <n v="0"/>
    <n v="0"/>
    <n v="0"/>
    <n v="0"/>
    <n v="0"/>
    <n v="0"/>
    <n v="0"/>
    <x v="1"/>
    <s v="402033265042487"/>
    <n v="0"/>
    <n v="0"/>
    <n v="0"/>
    <n v="1440"/>
    <n v="1440"/>
    <m/>
    <n v="1440"/>
    <n v="1980"/>
    <x v="2"/>
  </r>
  <r>
    <x v="10"/>
    <x v="16"/>
    <n v="0"/>
    <n v="0"/>
    <n v="0"/>
    <n v="0"/>
    <n v="0"/>
    <n v="0"/>
    <n v="0"/>
    <n v="0"/>
    <x v="2"/>
    <s v="402033265042488"/>
    <n v="0"/>
    <n v="0"/>
    <n v="0"/>
    <n v="1440"/>
    <n v="1440"/>
    <m/>
    <n v="1440"/>
    <n v="1980"/>
    <x v="2"/>
  </r>
  <r>
    <x v="10"/>
    <x v="17"/>
    <n v="0"/>
    <n v="0"/>
    <n v="0"/>
    <n v="0"/>
    <n v="0"/>
    <n v="0"/>
    <n v="0"/>
    <n v="0"/>
    <x v="3"/>
    <s v="402033265042489"/>
    <n v="0"/>
    <n v="0"/>
    <n v="0"/>
    <n v="1440"/>
    <n v="1440"/>
    <m/>
    <n v="1440"/>
    <n v="1980"/>
    <x v="2"/>
  </r>
  <r>
    <x v="10"/>
    <x v="18"/>
    <n v="0"/>
    <n v="0"/>
    <n v="0"/>
    <n v="0"/>
    <n v="0"/>
    <n v="0"/>
    <n v="0"/>
    <n v="0"/>
    <x v="4"/>
    <s v="402033265042490"/>
    <n v="0"/>
    <n v="0"/>
    <n v="0"/>
    <n v="1440"/>
    <n v="1440"/>
    <m/>
    <n v="1440"/>
    <n v="1980"/>
    <x v="2"/>
  </r>
  <r>
    <x v="10"/>
    <x v="19"/>
    <n v="0"/>
    <n v="0"/>
    <n v="0"/>
    <n v="0"/>
    <n v="0"/>
    <n v="0"/>
    <n v="0"/>
    <n v="0"/>
    <x v="5"/>
    <s v="402033265042491"/>
    <n v="0"/>
    <n v="0"/>
    <n v="0"/>
    <n v="1440"/>
    <n v="1440"/>
    <m/>
    <n v="1440"/>
    <n v="1980"/>
    <x v="2"/>
  </r>
  <r>
    <x v="10"/>
    <x v="20"/>
    <n v="475"/>
    <n v="0.34000000357627902"/>
    <n v="0.34000000357627902"/>
    <n v="0"/>
    <n v="0"/>
    <n v="3.9999999105930301E-2"/>
    <n v="0.28999999165535001"/>
    <n v="0"/>
    <x v="6"/>
    <s v="402033265042492"/>
    <n v="0"/>
    <n v="11"/>
    <n v="31"/>
    <n v="1350"/>
    <n v="1392"/>
    <m/>
    <n v="1392"/>
    <n v="2207"/>
    <x v="2"/>
  </r>
  <r>
    <x v="10"/>
    <x v="21"/>
    <n v="4496"/>
    <n v="3.2200000286102299"/>
    <n v="3.2200000286102299"/>
    <n v="0"/>
    <n v="0"/>
    <n v="0"/>
    <n v="3.1500000953674299"/>
    <n v="5.0000000745058101E-2"/>
    <x v="0"/>
    <s v="402033265042493"/>
    <n v="0"/>
    <n v="0"/>
    <n v="174"/>
    <n v="950"/>
    <n v="1124"/>
    <n v="332"/>
    <n v="792"/>
    <n v="2828"/>
    <x v="2"/>
  </r>
  <r>
    <x v="10"/>
    <x v="22"/>
    <n v="10252"/>
    <n v="7.3499999046325701"/>
    <n v="7.3499999046325701"/>
    <n v="0"/>
    <n v="0.67000001668930098"/>
    <n v="1.03999996185303"/>
    <n v="5.5799999237060502"/>
    <n v="0"/>
    <x v="1"/>
    <s v="402033265042494"/>
    <n v="13"/>
    <n v="46"/>
    <n v="346"/>
    <n v="531"/>
    <n v="936"/>
    <n v="536"/>
    <n v="400"/>
    <n v="3879"/>
    <x v="2"/>
  </r>
  <r>
    <x v="10"/>
    <x v="23"/>
    <n v="11728"/>
    <n v="8.4300003051757795"/>
    <n v="8.4300003051757795"/>
    <n v="0"/>
    <n v="2.6199998855590798"/>
    <n v="1.6799999475479099"/>
    <n v="4.03999996185303"/>
    <n v="7.0000000298023196E-2"/>
    <x v="2"/>
    <s v="402033265042495"/>
    <n v="38"/>
    <n v="42"/>
    <n v="196"/>
    <n v="916"/>
    <n v="1192"/>
    <n v="248"/>
    <n v="944"/>
    <n v="3429"/>
    <x v="2"/>
  </r>
  <r>
    <x v="10"/>
    <x v="24"/>
    <n v="4369"/>
    <n v="3.1300001144409202"/>
    <n v="3.1300001144409202"/>
    <n v="0"/>
    <n v="0"/>
    <n v="0"/>
    <n v="3.0999999046325701"/>
    <n v="9.9999997764825804E-3"/>
    <x v="3"/>
    <s v="402033265042496"/>
    <n v="0"/>
    <n v="0"/>
    <n v="177"/>
    <n v="855"/>
    <n v="1032"/>
    <n v="408"/>
    <n v="624"/>
    <n v="2704"/>
    <x v="2"/>
  </r>
  <r>
    <x v="10"/>
    <x v="25"/>
    <n v="6132"/>
    <n v="4.4000000953674299"/>
    <n v="4.4000000953674299"/>
    <n v="0"/>
    <n v="0"/>
    <n v="0"/>
    <n v="3.5799999237060498"/>
    <n v="0"/>
    <x v="4"/>
    <s v="402033265042497"/>
    <n v="0"/>
    <n v="0"/>
    <n v="184"/>
    <n v="1256"/>
    <n v="1440"/>
    <m/>
    <n v="1440"/>
    <n v="2975"/>
    <x v="2"/>
  </r>
  <r>
    <x v="10"/>
    <x v="26"/>
    <n v="5862"/>
    <n v="4.1999998092651403"/>
    <n v="4.1999998092651403"/>
    <n v="0"/>
    <n v="0"/>
    <n v="0"/>
    <n v="4.1500000953674299"/>
    <n v="0"/>
    <x v="5"/>
    <s v="402033265042498"/>
    <n v="0"/>
    <n v="0"/>
    <n v="263"/>
    <n v="775"/>
    <n v="1038"/>
    <n v="402"/>
    <n v="636"/>
    <n v="3089"/>
    <x v="2"/>
  </r>
  <r>
    <x v="10"/>
    <x v="27"/>
    <n v="4556"/>
    <n v="3.2699999809265101"/>
    <n v="3.2699999809265101"/>
    <n v="0"/>
    <n v="0.20000000298023199"/>
    <n v="0.119999997317791"/>
    <n v="2.9400000572204599"/>
    <n v="0"/>
    <x v="6"/>
    <s v="402033265042499"/>
    <n v="3"/>
    <n v="5"/>
    <n v="173"/>
    <n v="1225"/>
    <n v="1406"/>
    <m/>
    <n v="1406"/>
    <n v="2785"/>
    <x v="2"/>
  </r>
  <r>
    <x v="10"/>
    <x v="28"/>
    <n v="5546"/>
    <n v="3.9800000190734899"/>
    <n v="3.9800000190734899"/>
    <n v="0"/>
    <n v="0"/>
    <n v="0"/>
    <n v="3.8699998855590798"/>
    <n v="3.9999999105930301E-2"/>
    <x v="0"/>
    <s v="402033265042500"/>
    <n v="0"/>
    <n v="0"/>
    <n v="206"/>
    <n v="774"/>
    <n v="980"/>
    <n v="494"/>
    <n v="486"/>
    <n v="2926"/>
    <x v="2"/>
  </r>
  <r>
    <x v="10"/>
    <x v="29"/>
    <n v="3689"/>
    <n v="2.6500000953674299"/>
    <n v="2.6500000953674299"/>
    <n v="0"/>
    <n v="0.109999999403954"/>
    <n v="0.17000000178813901"/>
    <n v="2.3299999237060498"/>
    <n v="0"/>
    <x v="1"/>
    <s v="402033265042501"/>
    <n v="2"/>
    <n v="8"/>
    <n v="134"/>
    <n v="1296"/>
    <n v="1440"/>
    <m/>
    <n v="1440"/>
    <n v="2645"/>
    <x v="2"/>
  </r>
  <r>
    <x v="10"/>
    <x v="30"/>
    <n v="590"/>
    <n v="0.41999998688697798"/>
    <n v="0.41999998688697798"/>
    <n v="0"/>
    <n v="0"/>
    <n v="0"/>
    <n v="0.40999999642372098"/>
    <n v="0"/>
    <x v="2"/>
    <s v="402033265042502"/>
    <n v="0"/>
    <n v="0"/>
    <n v="21"/>
    <n v="721"/>
    <n v="742"/>
    <m/>
    <n v="742"/>
    <n v="1120"/>
    <x v="2"/>
  </r>
  <r>
    <x v="11"/>
    <x v="0"/>
    <n v="7753"/>
    <n v="5.1999998092651403"/>
    <n v="5.1999998092651403"/>
    <n v="0"/>
    <n v="0"/>
    <n v="0"/>
    <n v="0"/>
    <n v="0"/>
    <x v="0"/>
    <s v="431970357742472"/>
    <n v="0"/>
    <n v="0"/>
    <n v="0"/>
    <n v="1440"/>
    <n v="1440"/>
    <m/>
    <n v="1440"/>
    <n v="2115"/>
    <x v="3"/>
  </r>
  <r>
    <x v="11"/>
    <x v="1"/>
    <n v="8204"/>
    <n v="5.5"/>
    <n v="5.5"/>
    <n v="0"/>
    <n v="0.52999997138977095"/>
    <n v="0.58999997377395597"/>
    <n v="1.3099999427795399"/>
    <n v="0"/>
    <x v="1"/>
    <s v="431970357742473"/>
    <n v="8"/>
    <n v="15"/>
    <n v="96"/>
    <n v="1234"/>
    <n v="1353"/>
    <m/>
    <n v="1353"/>
    <n v="2135"/>
    <x v="3"/>
  </r>
  <r>
    <x v="11"/>
    <x v="2"/>
    <n v="10210"/>
    <n v="6.8800001144409197"/>
    <n v="6.8800001144409197"/>
    <n v="0"/>
    <n v="0.109999999403954"/>
    <n v="0.33000001311302202"/>
    <n v="6.4400000572204599"/>
    <n v="0"/>
    <x v="2"/>
    <s v="431970357742474"/>
    <n v="1"/>
    <n v="9"/>
    <n v="339"/>
    <n v="589"/>
    <n v="938"/>
    <n v="557"/>
    <n v="381"/>
    <n v="2302"/>
    <x v="3"/>
  </r>
  <r>
    <x v="11"/>
    <x v="3"/>
    <n v="5664"/>
    <n v="3.7999999523162802"/>
    <n v="3.7999999523162802"/>
    <n v="0"/>
    <n v="0"/>
    <n v="0"/>
    <n v="3.7999999523162802"/>
    <n v="0"/>
    <x v="3"/>
    <s v="431970357742475"/>
    <n v="0"/>
    <n v="0"/>
    <n v="228"/>
    <n v="752"/>
    <n v="980"/>
    <n v="491"/>
    <n v="489"/>
    <n v="1985"/>
    <x v="3"/>
  </r>
  <r>
    <x v="11"/>
    <x v="4"/>
    <n v="4744"/>
    <n v="3.1800000667571999"/>
    <n v="3.1800000667571999"/>
    <n v="0"/>
    <n v="0"/>
    <n v="0"/>
    <n v="3.1800000667571999"/>
    <n v="0"/>
    <x v="4"/>
    <s v="431970357742476"/>
    <n v="0"/>
    <n v="0"/>
    <n v="194"/>
    <n v="724"/>
    <n v="918"/>
    <n v="522"/>
    <n v="396"/>
    <n v="1884"/>
    <x v="3"/>
  </r>
  <r>
    <x v="11"/>
    <x v="5"/>
    <n v="29"/>
    <n v="1.9999999552965199E-2"/>
    <n v="1.9999999552965199E-2"/>
    <n v="0"/>
    <n v="0"/>
    <n v="0"/>
    <n v="1.9999999552965199E-2"/>
    <n v="0"/>
    <x v="5"/>
    <s v="431970357742477"/>
    <n v="0"/>
    <n v="0"/>
    <n v="3"/>
    <n v="1363"/>
    <n v="1366"/>
    <m/>
    <n v="1366"/>
    <n v="1464"/>
    <x v="3"/>
  </r>
  <r>
    <x v="11"/>
    <x v="6"/>
    <n v="2276"/>
    <n v="1.54999995231628"/>
    <n v="1.54999995231628"/>
    <n v="0"/>
    <n v="7.0000000298023196E-2"/>
    <n v="0.33000001311302202"/>
    <n v="1.12000000476837"/>
    <n v="0"/>
    <x v="6"/>
    <s v="431970357742478"/>
    <n v="1"/>
    <n v="9"/>
    <n v="58"/>
    <n v="824"/>
    <n v="892"/>
    <n v="551"/>
    <n v="341"/>
    <n v="1632"/>
    <x v="3"/>
  </r>
  <r>
    <x v="11"/>
    <x v="7"/>
    <n v="8925"/>
    <n v="5.9899997711181596"/>
    <n v="5.9899997711181596"/>
    <n v="0"/>
    <n v="0"/>
    <n v="0"/>
    <n v="5.9899997711181596"/>
    <n v="0"/>
    <x v="0"/>
    <s v="431970357742479"/>
    <n v="0"/>
    <n v="0"/>
    <n v="311"/>
    <n v="604"/>
    <n v="915"/>
    <n v="498"/>
    <n v="417"/>
    <n v="2200"/>
    <x v="3"/>
  </r>
  <r>
    <x v="11"/>
    <x v="8"/>
    <n v="8954"/>
    <n v="6.0100002288818404"/>
    <n v="6.0100002288818404"/>
    <n v="0"/>
    <n v="0"/>
    <n v="0.68000000715255704"/>
    <n v="5.3099999427795401"/>
    <n v="0"/>
    <x v="1"/>
    <s v="431970357742480"/>
    <n v="0"/>
    <n v="18"/>
    <n v="306"/>
    <n v="671"/>
    <n v="995"/>
    <n v="543"/>
    <n v="452"/>
    <n v="2220"/>
    <x v="3"/>
  </r>
  <r>
    <x v="11"/>
    <x v="9"/>
    <n v="3702"/>
    <n v="2.4800000190734899"/>
    <n v="2.4800000190734899"/>
    <n v="0"/>
    <n v="0"/>
    <n v="0"/>
    <n v="0.34999999403953602"/>
    <n v="0"/>
    <x v="2"/>
    <s v="431970357742481"/>
    <n v="0"/>
    <n v="0"/>
    <n v="34"/>
    <n v="1265"/>
    <n v="1299"/>
    <n v="65"/>
    <n v="1234"/>
    <n v="1792"/>
    <x v="3"/>
  </r>
  <r>
    <x v="11"/>
    <x v="10"/>
    <n v="4500"/>
    <n v="3.0199999809265101"/>
    <n v="3.0199999809265101"/>
    <n v="0"/>
    <n v="5.9999998658895499E-2"/>
    <n v="0.81000000238418601"/>
    <n v="2.1500000953674299"/>
    <n v="0"/>
    <x v="3"/>
    <s v="431970357742482"/>
    <n v="1"/>
    <n v="19"/>
    <n v="176"/>
    <n v="709"/>
    <n v="905"/>
    <n v="550"/>
    <n v="355"/>
    <n v="1886"/>
    <x v="3"/>
  </r>
  <r>
    <x v="11"/>
    <x v="11"/>
    <n v="4935"/>
    <n v="3.3099999427795401"/>
    <n v="3.3099999427795401"/>
    <n v="0"/>
    <n v="0"/>
    <n v="0"/>
    <n v="3.3099999427795401"/>
    <n v="0"/>
    <x v="4"/>
    <s v="431970357742483"/>
    <n v="0"/>
    <n v="0"/>
    <n v="233"/>
    <n v="546"/>
    <n v="779"/>
    <n v="722"/>
    <n v="57"/>
    <n v="1945"/>
    <x v="3"/>
  </r>
  <r>
    <x v="11"/>
    <x v="12"/>
    <n v="4081"/>
    <n v="2.7400000095367401"/>
    <n v="2.7400000095367401"/>
    <n v="0"/>
    <n v="5.9999998658895499E-2"/>
    <n v="0.20000000298023199"/>
    <n v="2.4700000286102299"/>
    <n v="0"/>
    <x v="5"/>
    <s v="431970357742484"/>
    <n v="1"/>
    <n v="5"/>
    <n v="191"/>
    <n v="692"/>
    <n v="889"/>
    <n v="501"/>
    <n v="388"/>
    <n v="1880"/>
    <x v="3"/>
  </r>
  <r>
    <x v="11"/>
    <x v="13"/>
    <n v="9259"/>
    <n v="6.21000003814697"/>
    <n v="6.21000003814697"/>
    <n v="0"/>
    <n v="0"/>
    <n v="0.28000000119209301"/>
    <n v="5.9299998283386204"/>
    <n v="0"/>
    <x v="6"/>
    <s v="431970357742485"/>
    <n v="0"/>
    <n v="8"/>
    <n v="390"/>
    <n v="544"/>
    <n v="942"/>
    <n v="506"/>
    <n v="436"/>
    <n v="2314"/>
    <x v="3"/>
  </r>
  <r>
    <x v="11"/>
    <x v="14"/>
    <n v="9899"/>
    <n v="6.6399998664856001"/>
    <n v="6.6399998664856001"/>
    <n v="0"/>
    <n v="0.56999999284744296"/>
    <n v="0.92000001668930098"/>
    <n v="5.1500000953674299"/>
    <n v="0"/>
    <x v="0"/>
    <s v="431970357742486"/>
    <n v="8"/>
    <n v="21"/>
    <n v="288"/>
    <n v="649"/>
    <n v="966"/>
    <n v="516"/>
    <n v="450"/>
    <n v="2236"/>
    <x v="3"/>
  </r>
  <r>
    <x v="11"/>
    <x v="15"/>
    <n v="10780"/>
    <n v="7.2300000190734899"/>
    <n v="7.2300000190734899"/>
    <n v="0"/>
    <n v="0.40999999642372098"/>
    <n v="1.91999995708466"/>
    <n v="4.9099998474121103"/>
    <n v="0"/>
    <x v="1"/>
    <s v="431970357742487"/>
    <n v="6"/>
    <n v="47"/>
    <n v="300"/>
    <n v="680"/>
    <n v="1033"/>
    <n v="307"/>
    <n v="726"/>
    <n v="2324"/>
    <x v="3"/>
  </r>
  <r>
    <x v="11"/>
    <x v="16"/>
    <n v="10817"/>
    <n v="7.2800002098083496"/>
    <n v="7.2800002098083496"/>
    <n v="0"/>
    <n v="1.0099999904632599"/>
    <n v="0.33000001311302202"/>
    <n v="5.9400000572204599"/>
    <n v="0"/>
    <x v="2"/>
    <s v="431970357742488"/>
    <n v="13"/>
    <n v="8"/>
    <n v="359"/>
    <n v="552"/>
    <n v="932"/>
    <n v="522"/>
    <n v="410"/>
    <n v="2367"/>
    <x v="3"/>
  </r>
  <r>
    <x v="11"/>
    <x v="17"/>
    <n v="7990"/>
    <n v="5.3600001335143999"/>
    <n v="5.3600001335143999"/>
    <n v="0"/>
    <n v="0.44999998807907099"/>
    <n v="0.79000002145767201"/>
    <n v="4.1199998855590803"/>
    <n v="0"/>
    <x v="3"/>
    <s v="431970357742489"/>
    <n v="6"/>
    <n v="18"/>
    <n v="289"/>
    <n v="624"/>
    <n v="937"/>
    <n v="546"/>
    <n v="391"/>
    <n v="2175"/>
    <x v="3"/>
  </r>
  <r>
    <x v="11"/>
    <x v="18"/>
    <n v="8221"/>
    <n v="5.5199999809265101"/>
    <n v="5.5199999809265101"/>
    <n v="0"/>
    <n v="0.40000000596046398"/>
    <n v="1.6100000143051101"/>
    <n v="3.5099999904632599"/>
    <n v="0"/>
    <x v="4"/>
    <s v="431970357742490"/>
    <n v="6"/>
    <n v="38"/>
    <n v="196"/>
    <n v="695"/>
    <n v="935"/>
    <n v="516"/>
    <n v="419"/>
    <n v="2092"/>
    <x v="3"/>
  </r>
  <r>
    <x v="11"/>
    <x v="19"/>
    <n v="1251"/>
    <n v="0.83999997377395597"/>
    <n v="0.83999997377395597"/>
    <n v="0"/>
    <n v="0"/>
    <n v="0"/>
    <n v="0.83999997377395597"/>
    <n v="0"/>
    <x v="5"/>
    <s v="431970357742491"/>
    <n v="0"/>
    <n v="0"/>
    <n v="67"/>
    <n v="836"/>
    <n v="903"/>
    <n v="500"/>
    <n v="403"/>
    <n v="1593"/>
    <x v="3"/>
  </r>
  <r>
    <x v="11"/>
    <x v="20"/>
    <n v="9261"/>
    <n v="6.2399997711181596"/>
    <n v="6.2399997711181596"/>
    <n v="0"/>
    <n v="0"/>
    <n v="0.43999999761581399"/>
    <n v="5.71000003814697"/>
    <n v="0"/>
    <x v="6"/>
    <s v="431970357742492"/>
    <n v="0"/>
    <n v="11"/>
    <n v="344"/>
    <n v="585"/>
    <n v="940"/>
    <n v="506"/>
    <n v="434"/>
    <n v="2270"/>
    <x v="3"/>
  </r>
  <r>
    <x v="11"/>
    <x v="21"/>
    <n v="9648"/>
    <n v="6.4699997901916504"/>
    <n v="6.4699997901916504"/>
    <n v="0"/>
    <n v="0.57999998331069902"/>
    <n v="1.0700000524520901"/>
    <n v="4.8299999237060502"/>
    <n v="0"/>
    <x v="0"/>
    <s v="431970357742493"/>
    <n v="8"/>
    <n v="26"/>
    <n v="287"/>
    <n v="669"/>
    <n v="990"/>
    <n v="512"/>
    <n v="478"/>
    <n v="2235"/>
    <x v="3"/>
  </r>
  <r>
    <x v="11"/>
    <x v="22"/>
    <n v="10429"/>
    <n v="7.0199999809265101"/>
    <n v="7.0199999809265101"/>
    <n v="0"/>
    <n v="0.58999997377395597"/>
    <n v="0.57999998331069902"/>
    <n v="5.8499999046325701"/>
    <n v="0"/>
    <x v="1"/>
    <s v="431970357742494"/>
    <n v="8"/>
    <n v="13"/>
    <n v="313"/>
    <n v="1106"/>
    <n v="1440"/>
    <m/>
    <n v="1440"/>
    <n v="2282"/>
    <x v="3"/>
  </r>
  <r>
    <x v="11"/>
    <x v="23"/>
    <n v="13658"/>
    <n v="9.4899997711181605"/>
    <n v="9.4899997711181605"/>
    <n v="0"/>
    <n v="2.6300001144409202"/>
    <n v="1.4099999666214"/>
    <n v="5.4499998092651403"/>
    <n v="0"/>
    <x v="2"/>
    <s v="431970357742495"/>
    <n v="27"/>
    <n v="34"/>
    <n v="328"/>
    <n v="957"/>
    <n v="1346"/>
    <m/>
    <n v="1346"/>
    <n v="2530"/>
    <x v="3"/>
  </r>
  <r>
    <x v="11"/>
    <x v="24"/>
    <n v="9524"/>
    <n v="6.4200000762939498"/>
    <n v="6.4200000762939498"/>
    <n v="0"/>
    <n v="0.40999999642372098"/>
    <n v="0.46999999880790699"/>
    <n v="5.46000003814697"/>
    <n v="0"/>
    <x v="3"/>
    <s v="431970357742496"/>
    <n v="6"/>
    <n v="11"/>
    <n v="314"/>
    <n v="692"/>
    <n v="1023"/>
    <n v="491"/>
    <n v="532"/>
    <n v="2266"/>
    <x v="3"/>
  </r>
  <r>
    <x v="11"/>
    <x v="25"/>
    <n v="7937"/>
    <n v="5.3299999237060502"/>
    <n v="5.3299999237060502"/>
    <n v="0"/>
    <n v="0.18999999761581399"/>
    <n v="1.04999995231628"/>
    <n v="4.0799999237060502"/>
    <n v="0"/>
    <x v="4"/>
    <s v="431970357742497"/>
    <n v="3"/>
    <n v="28"/>
    <n v="279"/>
    <n v="586"/>
    <n v="896"/>
    <n v="530"/>
    <n v="366"/>
    <n v="2158"/>
    <x v="3"/>
  </r>
  <r>
    <x v="11"/>
    <x v="26"/>
    <n v="3672"/>
    <n v="2.46000003814697"/>
    <n v="2.46000003814697"/>
    <n v="0"/>
    <n v="0"/>
    <n v="0"/>
    <n v="2.46000003814697"/>
    <n v="0"/>
    <x v="5"/>
    <s v="431970357742498"/>
    <n v="0"/>
    <n v="0"/>
    <n v="153"/>
    <n v="603"/>
    <n v="756"/>
    <n v="638"/>
    <n v="118"/>
    <n v="1792"/>
    <x v="3"/>
  </r>
  <r>
    <x v="11"/>
    <x v="27"/>
    <n v="10378"/>
    <n v="6.96000003814697"/>
    <n v="6.96000003814697"/>
    <n v="0"/>
    <n v="0.140000000596046"/>
    <n v="0.56000000238418601"/>
    <n v="6.25"/>
    <n v="0"/>
    <x v="6"/>
    <s v="431970357742499"/>
    <n v="2"/>
    <n v="14"/>
    <n v="374"/>
    <n v="490"/>
    <n v="880"/>
    <n v="565"/>
    <n v="315"/>
    <n v="2345"/>
    <x v="3"/>
  </r>
  <r>
    <x v="11"/>
    <x v="28"/>
    <n v="9487"/>
    <n v="6.3699998855590803"/>
    <n v="6.3699998855590803"/>
    <n v="0"/>
    <n v="0.20999999344348899"/>
    <n v="0.46000000834464999"/>
    <n v="5.6999998092651403"/>
    <n v="0"/>
    <x v="0"/>
    <s v="431970357742500"/>
    <n v="3"/>
    <n v="12"/>
    <n v="329"/>
    <n v="555"/>
    <n v="899"/>
    <n v="517"/>
    <n v="382"/>
    <n v="2260"/>
    <x v="3"/>
  </r>
  <r>
    <x v="11"/>
    <x v="29"/>
    <n v="9129"/>
    <n v="6.1300001144409197"/>
    <n v="6.1300001144409197"/>
    <n v="0"/>
    <n v="0.20000000298023199"/>
    <n v="0.74000000953674305"/>
    <n v="5.1799998283386204"/>
    <n v="0"/>
    <x v="1"/>
    <s v="431970357742501"/>
    <n v="3"/>
    <n v="18"/>
    <n v="311"/>
    <n v="574"/>
    <n v="906"/>
    <n v="558"/>
    <n v="348"/>
    <n v="2232"/>
    <x v="3"/>
  </r>
  <r>
    <x v="11"/>
    <x v="30"/>
    <n v="17"/>
    <n v="9.9999997764825804E-3"/>
    <n v="9.9999997764825804E-3"/>
    <n v="0"/>
    <n v="0"/>
    <n v="0"/>
    <n v="9.9999997764825804E-3"/>
    <n v="0"/>
    <x v="2"/>
    <s v="431970357742502"/>
    <n v="0"/>
    <n v="0"/>
    <n v="2"/>
    <n v="0"/>
    <n v="2"/>
    <n v="321"/>
    <n v="-319"/>
    <n v="257"/>
    <x v="3"/>
  </r>
  <r>
    <x v="12"/>
    <x v="0"/>
    <n v="10122"/>
    <n v="7.7800002098083496"/>
    <n v="7.7800002098083496"/>
    <n v="0"/>
    <n v="0"/>
    <n v="0"/>
    <n v="0"/>
    <n v="0"/>
    <x v="0"/>
    <s v="438816184742472"/>
    <n v="0"/>
    <n v="0"/>
    <n v="0"/>
    <n v="1440"/>
    <n v="1440"/>
    <m/>
    <n v="1440"/>
    <n v="2955"/>
    <x v="1"/>
  </r>
  <r>
    <x v="12"/>
    <x v="1"/>
    <n v="10993"/>
    <n v="8.4499998092651403"/>
    <n v="8.4499998092651403"/>
    <n v="0"/>
    <n v="5.9999998658895499E-2"/>
    <n v="0.62999999523162797"/>
    <n v="3.8800001144409202"/>
    <n v="0"/>
    <x v="1"/>
    <s v="438816184742473"/>
    <n v="1"/>
    <n v="14"/>
    <n v="150"/>
    <n v="1275"/>
    <n v="1440"/>
    <m/>
    <n v="1440"/>
    <n v="3092"/>
    <x v="1"/>
  </r>
  <r>
    <x v="12"/>
    <x v="2"/>
    <n v="8863"/>
    <n v="6.8200001716613796"/>
    <n v="6.8200001716613796"/>
    <n v="0"/>
    <n v="0.129999995231628"/>
    <n v="1.0700000524520901"/>
    <n v="5.6199998855590803"/>
    <n v="0"/>
    <x v="2"/>
    <s v="438816184742474"/>
    <n v="10"/>
    <n v="35"/>
    <n v="219"/>
    <n v="945"/>
    <n v="1209"/>
    <m/>
    <n v="1209"/>
    <n v="2998"/>
    <x v="1"/>
  </r>
  <r>
    <x v="12"/>
    <x v="3"/>
    <n v="8758"/>
    <n v="6.7300000190734899"/>
    <n v="6.7300000190734899"/>
    <n v="0"/>
    <n v="0"/>
    <n v="0"/>
    <n v="6.7300000190734899"/>
    <n v="0"/>
    <x v="3"/>
    <s v="438816184742475"/>
    <n v="0"/>
    <n v="0"/>
    <n v="299"/>
    <n v="837"/>
    <n v="1136"/>
    <n v="526"/>
    <n v="610"/>
    <n v="3066"/>
    <x v="1"/>
  </r>
  <r>
    <x v="12"/>
    <x v="4"/>
    <n v="6580"/>
    <n v="5.0599999427795401"/>
    <n v="5.0599999427795401"/>
    <n v="0"/>
    <n v="0.20999999344348899"/>
    <n v="0.40000000596046398"/>
    <n v="4.4499998092651403"/>
    <n v="0"/>
    <x v="4"/>
    <s v="438816184742476"/>
    <n v="6"/>
    <n v="9"/>
    <n v="253"/>
    <n v="609"/>
    <n v="877"/>
    <n v="448"/>
    <n v="429"/>
    <n v="3073"/>
    <x v="1"/>
  </r>
  <r>
    <x v="12"/>
    <x v="5"/>
    <n v="4660"/>
    <n v="3.5799999237060498"/>
    <n v="3.5799999237060498"/>
    <n v="0"/>
    <n v="0"/>
    <n v="0"/>
    <n v="3.5799999237060498"/>
    <n v="0"/>
    <x v="5"/>
    <s v="438816184742477"/>
    <n v="0"/>
    <n v="0"/>
    <n v="201"/>
    <n v="721"/>
    <n v="922"/>
    <n v="641"/>
    <n v="281"/>
    <n v="2572"/>
    <x v="1"/>
  </r>
  <r>
    <x v="12"/>
    <x v="6"/>
    <n v="11009"/>
    <n v="9.1000003814697301"/>
    <n v="9.1000003814697301"/>
    <n v="0"/>
    <n v="3.5599999427795401"/>
    <n v="0.40000000596046398"/>
    <n v="5.1399998664856001"/>
    <n v="0"/>
    <x v="6"/>
    <s v="438816184742478"/>
    <n v="27"/>
    <n v="8"/>
    <n v="239"/>
    <n v="1017"/>
    <n v="1291"/>
    <n v="104"/>
    <n v="1187"/>
    <n v="3274"/>
    <x v="1"/>
  </r>
  <r>
    <x v="12"/>
    <x v="7"/>
    <n v="10181"/>
    <n v="7.8299999237060502"/>
    <n v="7.8299999237060502"/>
    <n v="0"/>
    <n v="1.37000000476837"/>
    <n v="0.68999999761581399"/>
    <n v="5.7699999809265101"/>
    <n v="0"/>
    <x v="0"/>
    <s v="438816184742479"/>
    <n v="20"/>
    <n v="16"/>
    <n v="249"/>
    <n v="704"/>
    <n v="989"/>
    <n v="338"/>
    <n v="651"/>
    <n v="3015"/>
    <x v="1"/>
  </r>
  <r>
    <x v="12"/>
    <x v="8"/>
    <n v="10553"/>
    <n v="8.1199998855590803"/>
    <n v="8.1199998855590803"/>
    <n v="0"/>
    <n v="1.1000000238418599"/>
    <n v="1.7200000286102299"/>
    <n v="5.28999996185303"/>
    <n v="0"/>
    <x v="1"/>
    <s v="438816184742480"/>
    <n v="19"/>
    <n v="42"/>
    <n v="228"/>
    <n v="696"/>
    <n v="985"/>
    <n v="451"/>
    <n v="534"/>
    <n v="3083"/>
    <x v="1"/>
  </r>
  <r>
    <x v="12"/>
    <x v="9"/>
    <n v="10055"/>
    <n v="7.7300000190734899"/>
    <n v="7.7300000190734899"/>
    <n v="0"/>
    <n v="0.37000000476837203"/>
    <n v="0.38999998569488498"/>
    <n v="6.9800000190734899"/>
    <n v="0"/>
    <x v="2"/>
    <s v="438816184742481"/>
    <n v="7"/>
    <n v="12"/>
    <n v="272"/>
    <n v="853"/>
    <n v="1144"/>
    <n v="458"/>
    <n v="686"/>
    <n v="3069"/>
    <x v="1"/>
  </r>
  <r>
    <x v="12"/>
    <x v="10"/>
    <n v="12139"/>
    <n v="9.3400001525878906"/>
    <n v="9.3400001525878906"/>
    <n v="0"/>
    <n v="3.2999999523162802"/>
    <n v="1.1100000143051101"/>
    <n v="4.9200000762939498"/>
    <n v="0"/>
    <x v="3"/>
    <s v="438816184742482"/>
    <n v="77"/>
    <n v="25"/>
    <n v="220"/>
    <n v="945"/>
    <n v="1267"/>
    <n v="85"/>
    <n v="1182"/>
    <n v="3544"/>
    <x v="1"/>
  </r>
  <r>
    <x v="12"/>
    <x v="11"/>
    <n v="13236"/>
    <n v="10.180000305175801"/>
    <n v="10.180000305175801"/>
    <n v="0"/>
    <n v="4.5"/>
    <n v="0.31999999284744302"/>
    <n v="5.3499999046325701"/>
    <n v="0"/>
    <x v="4"/>
    <s v="438816184742483"/>
    <n v="58"/>
    <n v="5"/>
    <n v="215"/>
    <n v="749"/>
    <n v="1027"/>
    <n v="501"/>
    <n v="526"/>
    <n v="3306"/>
    <x v="1"/>
  </r>
  <r>
    <x v="12"/>
    <x v="12"/>
    <n v="10243"/>
    <n v="7.8800001144409197"/>
    <n v="7.8800001144409197"/>
    <n v="0"/>
    <n v="1.08000004291534"/>
    <n v="0.50999999046325695"/>
    <n v="6.3000001907348597"/>
    <n v="0"/>
    <x v="5"/>
    <s v="438816184742484"/>
    <n v="14"/>
    <n v="8"/>
    <n v="239"/>
    <n v="584"/>
    <n v="845"/>
    <n v="595"/>
    <n v="250"/>
    <n v="2885"/>
    <x v="1"/>
  </r>
  <r>
    <x v="12"/>
    <x v="13"/>
    <n v="12961"/>
    <n v="9.9700002670288104"/>
    <n v="9.9700002670288104"/>
    <n v="0"/>
    <n v="0.730000019073486"/>
    <n v="1.3999999761581401"/>
    <n v="7.8400001525878897"/>
    <n v="0"/>
    <x v="6"/>
    <s v="438816184742485"/>
    <n v="11"/>
    <n v="31"/>
    <n v="301"/>
    <n v="1054"/>
    <n v="1397"/>
    <m/>
    <n v="1397"/>
    <n v="3288"/>
    <x v="1"/>
  </r>
  <r>
    <x v="12"/>
    <x v="14"/>
    <n v="9461"/>
    <n v="7.2800002098083496"/>
    <n v="7.2800002098083496"/>
    <n v="0"/>
    <n v="0.93999999761581399"/>
    <n v="1.0599999427795399"/>
    <n v="5.2699999809265101"/>
    <n v="0"/>
    <x v="0"/>
    <s v="438816184742486"/>
    <n v="14"/>
    <n v="23"/>
    <n v="224"/>
    <n v="673"/>
    <n v="934"/>
    <n v="346"/>
    <n v="588"/>
    <n v="2929"/>
    <x v="1"/>
  </r>
  <r>
    <x v="12"/>
    <x v="15"/>
    <n v="11193"/>
    <n v="8.6099996566772496"/>
    <n v="8.6099996566772496"/>
    <n v="0"/>
    <n v="0.69999998807907104"/>
    <n v="2.5099999904632599"/>
    <n v="5.3899998664856001"/>
    <n v="0"/>
    <x v="1"/>
    <s v="438816184742487"/>
    <n v="11"/>
    <n v="48"/>
    <n v="241"/>
    <n v="684"/>
    <n v="984"/>
    <n v="500"/>
    <n v="484"/>
    <n v="3074"/>
    <x v="1"/>
  </r>
  <r>
    <x v="12"/>
    <x v="16"/>
    <n v="10074"/>
    <n v="7.75"/>
    <n v="7.75"/>
    <n v="0"/>
    <n v="1.28999996185303"/>
    <n v="0.43000000715255698"/>
    <n v="6.0300002098083496"/>
    <n v="0"/>
    <x v="2"/>
    <s v="438816184742488"/>
    <n v="19"/>
    <n v="9"/>
    <n v="234"/>
    <n v="878"/>
    <n v="1140"/>
    <n v="458"/>
    <n v="682"/>
    <n v="2969"/>
    <x v="1"/>
  </r>
  <r>
    <x v="12"/>
    <x v="17"/>
    <n v="9232"/>
    <n v="7.0999999046325701"/>
    <n v="7.0999999046325701"/>
    <n v="0"/>
    <n v="0.80000001192092896"/>
    <n v="0.88999998569488503"/>
    <n v="5.4200000762939498"/>
    <n v="0"/>
    <x v="3"/>
    <s v="438816184742489"/>
    <n v="13"/>
    <n v="16"/>
    <n v="236"/>
    <n v="1175"/>
    <n v="1440"/>
    <m/>
    <n v="1440"/>
    <n v="2979"/>
    <x v="1"/>
  </r>
  <r>
    <x v="12"/>
    <x v="18"/>
    <n v="12533"/>
    <n v="9.6400003433227504"/>
    <n v="9.6400003433227504"/>
    <n v="0"/>
    <n v="0.69999998807907104"/>
    <n v="2"/>
    <n v="6.9400000572204599"/>
    <n v="0"/>
    <x v="4"/>
    <s v="438816184742490"/>
    <n v="14"/>
    <n v="43"/>
    <n v="300"/>
    <n v="537"/>
    <n v="894"/>
    <n v="430"/>
    <n v="464"/>
    <n v="3283"/>
    <x v="1"/>
  </r>
  <r>
    <x v="12"/>
    <x v="19"/>
    <n v="10255"/>
    <n v="7.8899998664856001"/>
    <n v="7.8899998664856001"/>
    <n v="0"/>
    <n v="1.0099999904632599"/>
    <n v="0.68000000715255704"/>
    <n v="6.1999998092651403"/>
    <n v="0"/>
    <x v="5"/>
    <s v="438816184742491"/>
    <n v="12"/>
    <n v="15"/>
    <n v="241"/>
    <n v="579"/>
    <n v="847"/>
    <n v="597"/>
    <n v="250"/>
    <n v="2926"/>
    <x v="1"/>
  </r>
  <r>
    <x v="12"/>
    <x v="20"/>
    <n v="10096"/>
    <n v="8.3999996185302699"/>
    <n v="8.3999996185302699"/>
    <n v="0"/>
    <n v="3.7699999809265101"/>
    <n v="7.9999998211860698E-2"/>
    <n v="4.5500001907348597"/>
    <n v="0"/>
    <x v="6"/>
    <s v="438816184742492"/>
    <n v="33"/>
    <n v="4"/>
    <n v="204"/>
    <n v="935"/>
    <n v="1176"/>
    <n v="376"/>
    <n v="800"/>
    <n v="3147"/>
    <x v="1"/>
  </r>
  <r>
    <x v="12"/>
    <x v="21"/>
    <n v="12727"/>
    <n v="9.7899999618530291"/>
    <n v="9.7899999618530291"/>
    <n v="0"/>
    <n v="1.12999999523163"/>
    <n v="0.77999997138977095"/>
    <n v="7.8800001144409197"/>
    <n v="0"/>
    <x v="0"/>
    <s v="438816184742493"/>
    <n v="18"/>
    <n v="18"/>
    <n v="306"/>
    <n v="984"/>
    <n v="1326"/>
    <m/>
    <n v="1326"/>
    <n v="3290"/>
    <x v="1"/>
  </r>
  <r>
    <x v="12"/>
    <x v="22"/>
    <n v="12375"/>
    <n v="9.5200004577636701"/>
    <n v="9.5200004577636701"/>
    <n v="0"/>
    <n v="2.78999996185303"/>
    <n v="0.93000000715255704"/>
    <n v="5.8000001907348597"/>
    <n v="0"/>
    <x v="1"/>
    <s v="438816184742494"/>
    <n v="35"/>
    <n v="21"/>
    <n v="251"/>
    <n v="632"/>
    <n v="939"/>
    <n v="414"/>
    <n v="525"/>
    <n v="3162"/>
    <x v="1"/>
  </r>
  <r>
    <x v="12"/>
    <x v="23"/>
    <n v="9603"/>
    <n v="7.3800001144409197"/>
    <n v="7.3800001144409197"/>
    <n v="0"/>
    <n v="0.62999999523162797"/>
    <n v="1.66999995708466"/>
    <n v="5.0900001525878897"/>
    <n v="0"/>
    <x v="2"/>
    <s v="438816184742495"/>
    <n v="12"/>
    <n v="39"/>
    <n v="199"/>
    <n v="896"/>
    <n v="1146"/>
    <n v="495"/>
    <n v="651"/>
    <n v="2899"/>
    <x v="1"/>
  </r>
  <r>
    <x v="12"/>
    <x v="24"/>
    <n v="13175"/>
    <n v="10.1300001144409"/>
    <n v="10.1300001144409"/>
    <n v="0"/>
    <n v="2.1099998950958301"/>
    <n v="2.0899999141693102"/>
    <n v="5.9299998283386204"/>
    <n v="0"/>
    <x v="3"/>
    <s v="438816184742496"/>
    <n v="33"/>
    <n v="45"/>
    <n v="262"/>
    <n v="1100"/>
    <n v="1440"/>
    <m/>
    <n v="1440"/>
    <n v="3425"/>
    <x v="1"/>
  </r>
  <r>
    <x v="12"/>
    <x v="25"/>
    <n v="22770"/>
    <n v="17.540000915527301"/>
    <n v="17.540000915527301"/>
    <n v="0"/>
    <n v="9.4499998092651403"/>
    <n v="2.7699999809265101"/>
    <n v="5.3299999237060502"/>
    <n v="0"/>
    <x v="4"/>
    <s v="438816184742497"/>
    <n v="120"/>
    <n v="56"/>
    <n v="260"/>
    <n v="508"/>
    <n v="944"/>
    <n v="496"/>
    <n v="448"/>
    <n v="4022"/>
    <x v="1"/>
  </r>
  <r>
    <x v="12"/>
    <x v="26"/>
    <n v="17298"/>
    <n v="14.3800001144409"/>
    <n v="14.3800001144409"/>
    <n v="0"/>
    <n v="9.8900003433227504"/>
    <n v="1.2599999904632599"/>
    <n v="3.2300000190734899"/>
    <n v="0"/>
    <x v="5"/>
    <s v="438816184742498"/>
    <n v="107"/>
    <n v="38"/>
    <n v="178"/>
    <n v="576"/>
    <n v="899"/>
    <n v="541"/>
    <n v="358"/>
    <n v="3934"/>
    <x v="1"/>
  </r>
  <r>
    <x v="12"/>
    <x v="27"/>
    <n v="10218"/>
    <n v="7.8600001335143999"/>
    <n v="7.8600001335143999"/>
    <n v="0"/>
    <n v="0.34000000357627902"/>
    <n v="0.730000019073486"/>
    <n v="6.78999996185303"/>
    <n v="0"/>
    <x v="6"/>
    <s v="438816184742499"/>
    <n v="6"/>
    <n v="19"/>
    <n v="258"/>
    <n v="1020"/>
    <n v="1303"/>
    <n v="65"/>
    <n v="1238"/>
    <n v="3013"/>
    <x v="1"/>
  </r>
  <r>
    <x v="12"/>
    <x v="28"/>
    <n v="10299"/>
    <n v="7.9200000762939498"/>
    <n v="7.9200000762939498"/>
    <n v="0"/>
    <n v="0.81000000238418601"/>
    <n v="0.64999997615814198"/>
    <n v="6.46000003814697"/>
    <n v="0"/>
    <x v="0"/>
    <s v="438816184742500"/>
    <n v="13"/>
    <n v="14"/>
    <n v="267"/>
    <n v="648"/>
    <n v="942"/>
    <n v="375"/>
    <n v="567"/>
    <n v="3061"/>
    <x v="1"/>
  </r>
  <r>
    <x v="12"/>
    <x v="29"/>
    <n v="10201"/>
    <n v="7.8400001525878897"/>
    <n v="7.8400001525878897"/>
    <n v="0"/>
    <n v="0.52999997138977095"/>
    <n v="0.79000002145767201"/>
    <n v="6.5300002098083496"/>
    <n v="0"/>
    <x v="1"/>
    <s v="438816184742501"/>
    <n v="8"/>
    <n v="18"/>
    <n v="256"/>
    <n v="858"/>
    <n v="1140"/>
    <n v="494"/>
    <n v="646"/>
    <n v="2954"/>
    <x v="1"/>
  </r>
  <r>
    <x v="12"/>
    <x v="30"/>
    <n v="3369"/>
    <n v="2.5899999141693102"/>
    <n v="2.5899999141693102"/>
    <n v="0"/>
    <n v="0"/>
    <n v="0"/>
    <n v="2.5899999141693102"/>
    <n v="0"/>
    <x v="2"/>
    <s v="438816184742502"/>
    <n v="0"/>
    <n v="0"/>
    <n v="108"/>
    <n v="825"/>
    <n v="933"/>
    <m/>
    <n v="933"/>
    <n v="1623"/>
    <x v="1"/>
  </r>
  <r>
    <x v="13"/>
    <x v="0"/>
    <n v="3276"/>
    <n v="2.2000000476837198"/>
    <n v="2.2000000476837198"/>
    <n v="0"/>
    <n v="0"/>
    <n v="0"/>
    <n v="2.2000000476837198"/>
    <n v="0"/>
    <x v="0"/>
    <s v="444511498642472"/>
    <n v="0"/>
    <n v="0"/>
    <n v="196"/>
    <n v="787"/>
    <n v="983"/>
    <n v="457"/>
    <n v="526"/>
    <n v="2113"/>
    <x v="2"/>
  </r>
  <r>
    <x v="13"/>
    <x v="1"/>
    <n v="2961"/>
    <n v="1.9900000095367401"/>
    <n v="1.9900000095367401"/>
    <n v="0"/>
    <n v="0"/>
    <n v="0"/>
    <n v="1.9900000095367401"/>
    <n v="0"/>
    <x v="1"/>
    <s v="444511498642473"/>
    <n v="0"/>
    <n v="0"/>
    <n v="194"/>
    <n v="840"/>
    <n v="1034"/>
    <n v="406"/>
    <n v="628"/>
    <n v="2095"/>
    <x v="2"/>
  </r>
  <r>
    <x v="13"/>
    <x v="2"/>
    <n v="3974"/>
    <n v="2.6700000762939502"/>
    <n v="2.6700000762939502"/>
    <n v="0"/>
    <n v="0"/>
    <n v="0"/>
    <n v="2.6700000762939502"/>
    <n v="0"/>
    <x v="2"/>
    <s v="444511498642474"/>
    <n v="0"/>
    <n v="0"/>
    <n v="231"/>
    <n v="717"/>
    <n v="948"/>
    <n v="492"/>
    <n v="456"/>
    <n v="2194"/>
    <x v="2"/>
  </r>
  <r>
    <x v="13"/>
    <x v="3"/>
    <n v="7198"/>
    <n v="4.8299999237060502"/>
    <n v="4.8299999237060502"/>
    <n v="0"/>
    <n v="0"/>
    <n v="0"/>
    <n v="4.8299999237060502"/>
    <n v="0"/>
    <x v="3"/>
    <s v="444511498642475"/>
    <n v="0"/>
    <n v="0"/>
    <n v="350"/>
    <n v="711"/>
    <n v="1061"/>
    <n v="379"/>
    <n v="682"/>
    <n v="2496"/>
    <x v="2"/>
  </r>
  <r>
    <x v="13"/>
    <x v="4"/>
    <n v="3945"/>
    <n v="2.6500000953674299"/>
    <n v="2.6500000953674299"/>
    <n v="0"/>
    <n v="0"/>
    <n v="0"/>
    <n v="2.6500000953674299"/>
    <n v="0"/>
    <x v="4"/>
    <s v="444511498642476"/>
    <n v="0"/>
    <n v="0"/>
    <n v="225"/>
    <n v="716"/>
    <n v="941"/>
    <n v="499"/>
    <n v="442"/>
    <n v="2180"/>
    <x v="2"/>
  </r>
  <r>
    <x v="13"/>
    <x v="5"/>
    <n v="2268"/>
    <n v="1.5199999809265099"/>
    <n v="1.5199999809265099"/>
    <n v="0"/>
    <n v="0"/>
    <n v="0"/>
    <n v="1.5199999809265099"/>
    <n v="0"/>
    <x v="5"/>
    <s v="444511498642477"/>
    <n v="0"/>
    <n v="0"/>
    <n v="114"/>
    <n v="1219"/>
    <n v="1333"/>
    <n v="107"/>
    <n v="1226"/>
    <n v="1933"/>
    <x v="2"/>
  </r>
  <r>
    <x v="13"/>
    <x v="6"/>
    <n v="6155"/>
    <n v="4.2399997711181596"/>
    <n v="4.2399997711181596"/>
    <n v="0"/>
    <n v="2"/>
    <n v="0.28999999165535001"/>
    <n v="1.95000004768372"/>
    <n v="0"/>
    <x v="6"/>
    <s v="444511498642478"/>
    <n v="25"/>
    <n v="6"/>
    <n v="162"/>
    <n v="1247"/>
    <n v="1440"/>
    <m/>
    <n v="1440"/>
    <n v="2248"/>
    <x v="2"/>
  </r>
  <r>
    <x v="13"/>
    <x v="7"/>
    <n v="2064"/>
    <n v="1.3899999856948899"/>
    <n v="1.3899999856948899"/>
    <n v="0"/>
    <n v="0"/>
    <n v="0"/>
    <n v="1.3899999856948899"/>
    <n v="0"/>
    <x v="0"/>
    <s v="444511498642479"/>
    <n v="0"/>
    <n v="0"/>
    <n v="121"/>
    <n v="895"/>
    <n v="1016"/>
    <n v="424"/>
    <n v="592"/>
    <n v="1954"/>
    <x v="2"/>
  </r>
  <r>
    <x v="13"/>
    <x v="8"/>
    <n v="2072"/>
    <n v="1.3899999856948899"/>
    <n v="1.3899999856948899"/>
    <n v="0"/>
    <n v="0"/>
    <n v="0"/>
    <n v="1.3899999856948899"/>
    <n v="0"/>
    <x v="1"/>
    <s v="444511498642480"/>
    <n v="0"/>
    <n v="0"/>
    <n v="137"/>
    <n v="841"/>
    <n v="978"/>
    <n v="462"/>
    <n v="516"/>
    <n v="1974"/>
    <x v="2"/>
  </r>
  <r>
    <x v="13"/>
    <x v="9"/>
    <n v="3809"/>
    <n v="2.5599999427795401"/>
    <n v="2.5599999427795401"/>
    <n v="0"/>
    <n v="0"/>
    <n v="0"/>
    <n v="2.53999996185303"/>
    <n v="0"/>
    <x v="2"/>
    <s v="444511498642481"/>
    <n v="0"/>
    <n v="0"/>
    <n v="215"/>
    <n v="756"/>
    <n v="971"/>
    <n v="469"/>
    <n v="502"/>
    <n v="2150"/>
    <x v="2"/>
  </r>
  <r>
    <x v="13"/>
    <x v="10"/>
    <n v="6831"/>
    <n v="4.5799999237060502"/>
    <n v="4.5799999237060502"/>
    <n v="0"/>
    <n v="0"/>
    <n v="0"/>
    <n v="4.5799999237060502"/>
    <n v="0"/>
    <x v="3"/>
    <s v="444511498642482"/>
    <n v="0"/>
    <n v="0"/>
    <n v="317"/>
    <n v="706"/>
    <n v="1023"/>
    <n v="417"/>
    <n v="606"/>
    <n v="2432"/>
    <x v="2"/>
  </r>
  <r>
    <x v="13"/>
    <x v="11"/>
    <n v="4363"/>
    <n v="2.9300000667571999"/>
    <n v="2.9300000667571999"/>
    <n v="0"/>
    <n v="0"/>
    <n v="0"/>
    <n v="2.9300000667571999"/>
    <n v="0"/>
    <x v="4"/>
    <s v="444511498642483"/>
    <n v="0"/>
    <n v="0"/>
    <n v="201"/>
    <n v="1239"/>
    <n v="1440"/>
    <m/>
    <n v="1440"/>
    <n v="2149"/>
    <x v="2"/>
  </r>
  <r>
    <x v="13"/>
    <x v="12"/>
    <n v="5002"/>
    <n v="3.3599998950958301"/>
    <n v="3.3599998950958301"/>
    <n v="0"/>
    <n v="0"/>
    <n v="0"/>
    <n v="3.3599998950958301"/>
    <n v="0"/>
    <x v="5"/>
    <s v="444511498642484"/>
    <n v="0"/>
    <n v="0"/>
    <n v="244"/>
    <n v="1196"/>
    <n v="1440"/>
    <m/>
    <n v="1440"/>
    <n v="2247"/>
    <x v="2"/>
  </r>
  <r>
    <x v="13"/>
    <x v="13"/>
    <n v="3385"/>
    <n v="2.2699999809265101"/>
    <n v="2.2699999809265101"/>
    <n v="0"/>
    <n v="0"/>
    <n v="0"/>
    <n v="2.2699999809265101"/>
    <n v="0"/>
    <x v="6"/>
    <s v="444511498642485"/>
    <n v="0"/>
    <n v="0"/>
    <n v="179"/>
    <n v="916"/>
    <n v="1095"/>
    <n v="345"/>
    <n v="750"/>
    <n v="2070"/>
    <x v="2"/>
  </r>
  <r>
    <x v="13"/>
    <x v="14"/>
    <n v="6326"/>
    <n v="4.4099998474121103"/>
    <n v="4.4099998474121103"/>
    <n v="0"/>
    <n v="2.4100000858306898"/>
    <n v="3.9999999105930301E-2"/>
    <n v="1.96000003814697"/>
    <n v="0"/>
    <x v="0"/>
    <s v="444511498642486"/>
    <n v="29"/>
    <n v="1"/>
    <n v="180"/>
    <n v="839"/>
    <n v="1049"/>
    <n v="391"/>
    <n v="658"/>
    <n v="2291"/>
    <x v="2"/>
  </r>
  <r>
    <x v="13"/>
    <x v="15"/>
    <n v="7243"/>
    <n v="5.0300002098083496"/>
    <n v="5.0300002098083496"/>
    <n v="0"/>
    <n v="2.6199998855590798"/>
    <n v="2.9999999329447701E-2"/>
    <n v="2.3800001144409202"/>
    <n v="0"/>
    <x v="1"/>
    <s v="444511498642487"/>
    <n v="32"/>
    <n v="1"/>
    <n v="194"/>
    <n v="839"/>
    <n v="1066"/>
    <n v="374"/>
    <n v="692"/>
    <n v="2361"/>
    <x v="2"/>
  </r>
  <r>
    <x v="13"/>
    <x v="16"/>
    <n v="4493"/>
    <n v="3.0099999904632599"/>
    <n v="3.0099999904632599"/>
    <n v="0"/>
    <n v="0"/>
    <n v="0"/>
    <n v="3.0099999904632599"/>
    <n v="0"/>
    <x v="2"/>
    <s v="444511498642488"/>
    <n v="0"/>
    <n v="0"/>
    <n v="236"/>
    <n v="762"/>
    <n v="998"/>
    <n v="442"/>
    <n v="556"/>
    <n v="2203"/>
    <x v="2"/>
  </r>
  <r>
    <x v="13"/>
    <x v="17"/>
    <n v="4676"/>
    <n v="3.1400001049041699"/>
    <n v="3.1400001049041699"/>
    <n v="0"/>
    <n v="0"/>
    <n v="0"/>
    <n v="3.1300001144409202"/>
    <n v="0"/>
    <x v="3"/>
    <s v="444511498642489"/>
    <n v="0"/>
    <n v="0"/>
    <n v="226"/>
    <n v="1106"/>
    <n v="1332"/>
    <n v="108"/>
    <n v="1224"/>
    <n v="2196"/>
    <x v="2"/>
  </r>
  <r>
    <x v="13"/>
    <x v="18"/>
    <n v="6222"/>
    <n v="4.1799998283386204"/>
    <n v="4.1799998283386204"/>
    <n v="0"/>
    <n v="0"/>
    <n v="0"/>
    <n v="4.1799998283386204"/>
    <n v="0"/>
    <x v="4"/>
    <s v="444511498642490"/>
    <n v="0"/>
    <n v="0"/>
    <n v="290"/>
    <n v="797"/>
    <n v="1087"/>
    <n v="353"/>
    <n v="734"/>
    <n v="2363"/>
    <x v="2"/>
  </r>
  <r>
    <x v="13"/>
    <x v="19"/>
    <n v="5232"/>
    <n v="3.5099999904632599"/>
    <n v="3.5099999904632599"/>
    <n v="0"/>
    <n v="0"/>
    <n v="0"/>
    <n v="3.5099999904632599"/>
    <n v="0"/>
    <x v="5"/>
    <s v="444511498642491"/>
    <n v="0"/>
    <n v="0"/>
    <n v="240"/>
    <n v="741"/>
    <n v="981"/>
    <n v="459"/>
    <n v="522"/>
    <n v="2246"/>
    <x v="2"/>
  </r>
  <r>
    <x v="13"/>
    <x v="20"/>
    <n v="6910"/>
    <n v="4.75"/>
    <n v="4.75"/>
    <n v="0"/>
    <n v="2.21000003814697"/>
    <n v="0.18999999761581399"/>
    <n v="2.3499999046325701"/>
    <n v="0"/>
    <x v="6"/>
    <s v="444511498642492"/>
    <n v="27"/>
    <n v="4"/>
    <n v="200"/>
    <n v="667"/>
    <n v="898"/>
    <n v="542"/>
    <n v="356"/>
    <n v="2336"/>
    <x v="2"/>
  </r>
  <r>
    <x v="13"/>
    <x v="21"/>
    <n v="7502"/>
    <n v="5.1799998283386204"/>
    <n v="5.1799998283386204"/>
    <n v="0"/>
    <n v="2.4800000190734899"/>
    <n v="0.109999999403954"/>
    <n v="2.5799999237060498"/>
    <n v="0"/>
    <x v="0"/>
    <s v="444511498642493"/>
    <n v="30"/>
    <n v="2"/>
    <n v="233"/>
    <n v="725"/>
    <n v="990"/>
    <n v="450"/>
    <n v="540"/>
    <n v="2421"/>
    <x v="2"/>
  </r>
  <r>
    <x v="13"/>
    <x v="22"/>
    <n v="2923"/>
    <n v="1.96000003814697"/>
    <n v="1.96000003814697"/>
    <n v="0"/>
    <n v="0"/>
    <n v="0"/>
    <n v="1.96000003814697"/>
    <n v="0"/>
    <x v="1"/>
    <s v="444511498642494"/>
    <n v="0"/>
    <n v="0"/>
    <n v="180"/>
    <n v="897"/>
    <n v="1077"/>
    <n v="363"/>
    <n v="714"/>
    <n v="2070"/>
    <x v="2"/>
  </r>
  <r>
    <x v="13"/>
    <x v="23"/>
    <n v="3800"/>
    <n v="2.5499999523162802"/>
    <n v="2.5499999523162802"/>
    <n v="0"/>
    <n v="0.119999997317791"/>
    <n v="0.239999994635582"/>
    <n v="2.1800000667571999"/>
    <n v="0"/>
    <x v="2"/>
    <s v="444511498642495"/>
    <n v="2"/>
    <n v="6"/>
    <n v="185"/>
    <n v="734"/>
    <n v="927"/>
    <n v="513"/>
    <n v="414"/>
    <n v="2120"/>
    <x v="2"/>
  </r>
  <r>
    <x v="13"/>
    <x v="24"/>
    <n v="4514"/>
    <n v="3.0299999713897701"/>
    <n v="3.0299999713897701"/>
    <n v="0"/>
    <n v="0"/>
    <n v="0"/>
    <n v="3.0299999713897701"/>
    <n v="0"/>
    <x v="3"/>
    <s v="444511498642496"/>
    <n v="0"/>
    <n v="0"/>
    <n v="229"/>
    <n v="809"/>
    <n v="1038"/>
    <n v="402"/>
    <n v="636"/>
    <n v="2211"/>
    <x v="2"/>
  </r>
  <r>
    <x v="13"/>
    <x v="25"/>
    <n v="5183"/>
    <n v="3.5899999141693102"/>
    <n v="3.5899999141693102"/>
    <n v="0"/>
    <n v="2.1300001144409202"/>
    <n v="0.18999999761581399"/>
    <n v="1.25"/>
    <n v="0"/>
    <x v="4"/>
    <s v="444511498642497"/>
    <n v="26"/>
    <n v="4"/>
    <n v="108"/>
    <n v="866"/>
    <n v="1004"/>
    <n v="436"/>
    <n v="568"/>
    <n v="2123"/>
    <x v="2"/>
  </r>
  <r>
    <x v="13"/>
    <x v="26"/>
    <n v="7303"/>
    <n v="4.9000000953674299"/>
    <n v="4.9000000953674299"/>
    <n v="0"/>
    <n v="0"/>
    <n v="0.25"/>
    <n v="4.6500000953674299"/>
    <n v="0"/>
    <x v="5"/>
    <s v="444511498642498"/>
    <n v="0"/>
    <n v="8"/>
    <n v="308"/>
    <n v="733"/>
    <n v="1049"/>
    <n v="391"/>
    <n v="658"/>
    <n v="2423"/>
    <x v="2"/>
  </r>
  <r>
    <x v="13"/>
    <x v="27"/>
    <n v="5275"/>
    <n v="3.53999996185303"/>
    <n v="3.53999996185303"/>
    <n v="0"/>
    <n v="0"/>
    <n v="0"/>
    <n v="3.53999996185303"/>
    <n v="0"/>
    <x v="6"/>
    <s v="444511498642499"/>
    <n v="0"/>
    <n v="0"/>
    <n v="266"/>
    <n v="641"/>
    <n v="907"/>
    <n v="533"/>
    <n v="374"/>
    <n v="2281"/>
    <x v="2"/>
  </r>
  <r>
    <x v="13"/>
    <x v="28"/>
    <n v="3915"/>
    <n v="2.6300001144409202"/>
    <n v="2.6300001144409202"/>
    <n v="0"/>
    <n v="0"/>
    <n v="0"/>
    <n v="2.6300001144409202"/>
    <n v="0"/>
    <x v="0"/>
    <s v="444511498642500"/>
    <n v="0"/>
    <n v="0"/>
    <n v="231"/>
    <n v="783"/>
    <n v="1014"/>
    <n v="426"/>
    <n v="588"/>
    <n v="2181"/>
    <x v="2"/>
  </r>
  <r>
    <x v="13"/>
    <x v="29"/>
    <n v="9105"/>
    <n v="6.1100001335143999"/>
    <n v="6.1100001335143999"/>
    <n v="0"/>
    <n v="2.25"/>
    <n v="1"/>
    <n v="2.8599998950958301"/>
    <n v="0"/>
    <x v="1"/>
    <s v="444511498642501"/>
    <n v="34"/>
    <n v="22"/>
    <n v="232"/>
    <n v="622"/>
    <n v="910"/>
    <n v="530"/>
    <n v="380"/>
    <n v="2499"/>
    <x v="2"/>
  </r>
  <r>
    <x v="13"/>
    <x v="30"/>
    <n v="768"/>
    <n v="0.519999980926514"/>
    <n v="0.519999980926514"/>
    <n v="0"/>
    <n v="0"/>
    <n v="0"/>
    <n v="0.519999980926514"/>
    <n v="0"/>
    <x v="2"/>
    <s v="444511498642502"/>
    <n v="0"/>
    <n v="0"/>
    <n v="58"/>
    <n v="380"/>
    <n v="438"/>
    <n v="501"/>
    <n v="-63"/>
    <n v="1212"/>
    <x v="2"/>
  </r>
  <r>
    <x v="14"/>
    <x v="0"/>
    <n v="5135"/>
    <n v="3.3900001049041699"/>
    <n v="3.3900001049041699"/>
    <n v="0"/>
    <n v="0"/>
    <n v="0"/>
    <n v="3.3900001049041699"/>
    <n v="0"/>
    <x v="0"/>
    <s v="455860992442472"/>
    <n v="0"/>
    <n v="0"/>
    <n v="318"/>
    <n v="1122"/>
    <n v="1440"/>
    <m/>
    <n v="1440"/>
    <n v="1909"/>
    <x v="3"/>
  </r>
  <r>
    <x v="14"/>
    <x v="1"/>
    <n v="4978"/>
    <n v="3.28999996185303"/>
    <n v="3.28999996185303"/>
    <n v="0"/>
    <n v="1.2400000095367401"/>
    <n v="0.43999999761581399"/>
    <n v="1.6100000143051101"/>
    <n v="0"/>
    <x v="1"/>
    <s v="455860992442473"/>
    <n v="19"/>
    <n v="7"/>
    <n v="127"/>
    <n v="1287"/>
    <n v="1440"/>
    <m/>
    <n v="1440"/>
    <n v="1722"/>
    <x v="3"/>
  </r>
  <r>
    <x v="14"/>
    <x v="2"/>
    <n v="6799"/>
    <n v="4.4899997711181596"/>
    <n v="4.4899997711181596"/>
    <n v="0"/>
    <n v="0"/>
    <n v="0"/>
    <n v="4.4899997711181596"/>
    <n v="0"/>
    <x v="2"/>
    <s v="455860992442474"/>
    <n v="0"/>
    <n v="0"/>
    <n v="279"/>
    <n v="1161"/>
    <n v="1440"/>
    <m/>
    <n v="1440"/>
    <n v="1922"/>
    <x v="3"/>
  </r>
  <r>
    <x v="14"/>
    <x v="3"/>
    <n v="7795"/>
    <n v="5.1500000953674299"/>
    <n v="5.1500000953674299"/>
    <n v="0"/>
    <n v="0.58999997377395597"/>
    <n v="0.83999997377395597"/>
    <n v="3.7300000190734899"/>
    <n v="0"/>
    <x v="3"/>
    <s v="455860992442475"/>
    <n v="17"/>
    <n v="30"/>
    <n v="262"/>
    <n v="1131"/>
    <n v="1440"/>
    <m/>
    <n v="1440"/>
    <n v="2121"/>
    <x v="3"/>
  </r>
  <r>
    <x v="14"/>
    <x v="4"/>
    <n v="7289"/>
    <n v="4.8200001716613796"/>
    <n v="4.8200001716613796"/>
    <n v="0"/>
    <n v="0.55000001192092896"/>
    <n v="0.75"/>
    <n v="3.5"/>
    <n v="0"/>
    <x v="4"/>
    <s v="455860992442476"/>
    <n v="8"/>
    <n v="12"/>
    <n v="308"/>
    <n v="1112"/>
    <n v="1440"/>
    <m/>
    <n v="1440"/>
    <n v="1997"/>
    <x v="3"/>
  </r>
  <r>
    <x v="14"/>
    <x v="5"/>
    <n v="9634"/>
    <n v="6.4000000953674299"/>
    <n v="6.4000000953674299"/>
    <n v="0"/>
    <n v="0.55000001192092896"/>
    <n v="1.1399999856948899"/>
    <n v="4.71000003814697"/>
    <n v="0"/>
    <x v="5"/>
    <s v="455860992442477"/>
    <n v="7"/>
    <n v="19"/>
    <n v="304"/>
    <n v="1110"/>
    <n v="1440"/>
    <m/>
    <n v="1440"/>
    <n v="2117"/>
    <x v="3"/>
  </r>
  <r>
    <x v="14"/>
    <x v="6"/>
    <n v="8940"/>
    <n v="5.9099998474121103"/>
    <n v="5.9099998474121103"/>
    <n v="0"/>
    <n v="0.980000019073486"/>
    <n v="0.93000000715255704"/>
    <n v="4"/>
    <n v="0"/>
    <x v="6"/>
    <s v="455860992442478"/>
    <n v="14"/>
    <n v="15"/>
    <n v="331"/>
    <n v="1080"/>
    <n v="1440"/>
    <m/>
    <n v="1440"/>
    <n v="2116"/>
    <x v="3"/>
  </r>
  <r>
    <x v="14"/>
    <x v="7"/>
    <n v="5401"/>
    <n v="3.5699999332428001"/>
    <n v="3.5699999332428001"/>
    <n v="0"/>
    <n v="5.0000000745058101E-2"/>
    <n v="0.36000001430511502"/>
    <n v="3.1600000858306898"/>
    <n v="0"/>
    <x v="0"/>
    <s v="455860992442479"/>
    <n v="1"/>
    <n v="9"/>
    <n v="248"/>
    <n v="1182"/>
    <n v="1440"/>
    <m/>
    <n v="1440"/>
    <n v="1876"/>
    <x v="3"/>
  </r>
  <r>
    <x v="14"/>
    <x v="8"/>
    <n v="4803"/>
    <n v="3.1700000762939502"/>
    <n v="3.1700000762939502"/>
    <n v="0"/>
    <n v="0"/>
    <n v="0"/>
    <n v="3.1700000762939502"/>
    <n v="0"/>
    <x v="1"/>
    <s v="455860992442480"/>
    <n v="0"/>
    <n v="0"/>
    <n v="222"/>
    <n v="1218"/>
    <n v="1440"/>
    <m/>
    <n v="1440"/>
    <n v="1788"/>
    <x v="3"/>
  </r>
  <r>
    <x v="14"/>
    <x v="9"/>
    <n v="13743"/>
    <n v="9.0799999237060494"/>
    <n v="9.0799999237060494"/>
    <n v="0"/>
    <n v="0.41999998688697798"/>
    <n v="0.97000002861022905"/>
    <n v="7.6999998092651403"/>
    <n v="0"/>
    <x v="2"/>
    <s v="455860992442481"/>
    <n v="6"/>
    <n v="21"/>
    <n v="432"/>
    <n v="844"/>
    <n v="1303"/>
    <n v="137"/>
    <n v="1166"/>
    <n v="2486"/>
    <x v="3"/>
  </r>
  <r>
    <x v="14"/>
    <x v="10"/>
    <n v="9601"/>
    <n v="6.3499999046325701"/>
    <n v="6.3499999046325701"/>
    <n v="0"/>
    <n v="1.37000000476837"/>
    <n v="1.5"/>
    <n v="3.4700000286102299"/>
    <n v="0"/>
    <x v="3"/>
    <s v="455860992442482"/>
    <n v="20"/>
    <n v="25"/>
    <n v="273"/>
    <n v="1122"/>
    <n v="1440"/>
    <m/>
    <n v="1440"/>
    <n v="2094"/>
    <x v="3"/>
  </r>
  <r>
    <x v="14"/>
    <x v="11"/>
    <n v="6890"/>
    <n v="4.5500001907348597"/>
    <n v="4.5500001907348597"/>
    <n v="0"/>
    <n v="0.34000000357627902"/>
    <n v="0.20000000298023199"/>
    <n v="4.0100002288818404"/>
    <n v="0"/>
    <x v="4"/>
    <s v="455860992442483"/>
    <n v="5"/>
    <n v="5"/>
    <n v="308"/>
    <n v="1122"/>
    <n v="1440"/>
    <m/>
    <n v="1440"/>
    <n v="2085"/>
    <x v="3"/>
  </r>
  <r>
    <x v="14"/>
    <x v="12"/>
    <n v="8563"/>
    <n v="5.6599998474121103"/>
    <n v="5.6599998474121103"/>
    <n v="0"/>
    <n v="0"/>
    <n v="0"/>
    <n v="5.6500000953674299"/>
    <n v="0"/>
    <x v="5"/>
    <s v="455860992442484"/>
    <n v="0"/>
    <n v="0"/>
    <n v="395"/>
    <n v="1045"/>
    <n v="1440"/>
    <m/>
    <n v="1440"/>
    <n v="2173"/>
    <x v="3"/>
  </r>
  <r>
    <x v="14"/>
    <x v="13"/>
    <n v="8095"/>
    <n v="5.3499999046325701"/>
    <n v="5.3499999046325701"/>
    <n v="0"/>
    <n v="0.58999997377395597"/>
    <n v="0.25"/>
    <n v="4.5100002288818404"/>
    <n v="0"/>
    <x v="6"/>
    <s v="455860992442485"/>
    <n v="18"/>
    <n v="10"/>
    <n v="340"/>
    <n v="993"/>
    <n v="1361"/>
    <m/>
    <n v="1361"/>
    <n v="2225"/>
    <x v="3"/>
  </r>
  <r>
    <x v="14"/>
    <x v="14"/>
    <n v="9148"/>
    <n v="6.0500001907348597"/>
    <n v="6.0500001907348597"/>
    <n v="0"/>
    <n v="0.43000000715255698"/>
    <n v="2.0299999713897701"/>
    <n v="3.5899999141693102"/>
    <n v="0"/>
    <x v="0"/>
    <s v="455860992442486"/>
    <n v="12"/>
    <n v="41"/>
    <n v="283"/>
    <n v="1062"/>
    <n v="1398"/>
    <n v="121"/>
    <n v="1277"/>
    <n v="2223"/>
    <x v="3"/>
  </r>
  <r>
    <x v="14"/>
    <x v="15"/>
    <n v="9557"/>
    <n v="6.3200001716613796"/>
    <n v="6.3200001716613796"/>
    <n v="0"/>
    <n v="1.96000003814697"/>
    <n v="0.88999998569488503"/>
    <n v="3.46000003814697"/>
    <n v="0"/>
    <x v="1"/>
    <s v="455860992442487"/>
    <n v="27"/>
    <n v="14"/>
    <n v="312"/>
    <n v="1087"/>
    <n v="1440"/>
    <m/>
    <n v="1440"/>
    <n v="2098"/>
    <x v="3"/>
  </r>
  <r>
    <x v="14"/>
    <x v="16"/>
    <n v="9451"/>
    <n v="6.25"/>
    <n v="6.25"/>
    <n v="0"/>
    <n v="1.9999999552965199E-2"/>
    <n v="0.270000010728836"/>
    <n v="5.9499998092651403"/>
    <n v="0"/>
    <x v="2"/>
    <s v="455860992442488"/>
    <n v="1"/>
    <n v="11"/>
    <n v="367"/>
    <n v="985"/>
    <n v="1364"/>
    <m/>
    <n v="1364"/>
    <n v="2185"/>
    <x v="3"/>
  </r>
  <r>
    <x v="14"/>
    <x v="17"/>
    <n v="7833"/>
    <n v="5.1799998283386204"/>
    <n v="5.1799998283386204"/>
    <n v="0"/>
    <n v="1.0199999809265099"/>
    <n v="1.8500000238418599"/>
    <n v="2.3099999427795401"/>
    <n v="0"/>
    <x v="3"/>
    <s v="455860992442489"/>
    <n v="15"/>
    <n v="29"/>
    <n v="197"/>
    <n v="1096"/>
    <n v="1337"/>
    <n v="179"/>
    <n v="1158"/>
    <n v="1918"/>
    <x v="3"/>
  </r>
  <r>
    <x v="14"/>
    <x v="18"/>
    <n v="10319"/>
    <n v="6.8200001716613796"/>
    <n v="6.8200001716613796"/>
    <n v="0"/>
    <n v="0.46999999880790699"/>
    <n v="1.8899999856948899"/>
    <n v="4.46000003814697"/>
    <n v="0"/>
    <x v="4"/>
    <s v="455860992442490"/>
    <n v="7"/>
    <n v="29"/>
    <n v="293"/>
    <n v="1111"/>
    <n v="1440"/>
    <m/>
    <n v="1440"/>
    <n v="2105"/>
    <x v="3"/>
  </r>
  <r>
    <x v="14"/>
    <x v="19"/>
    <n v="3428"/>
    <n v="2.2699999809265101"/>
    <n v="2.2699999809265101"/>
    <n v="0"/>
    <n v="0"/>
    <n v="0"/>
    <n v="2.2699999809265101"/>
    <n v="0"/>
    <x v="5"/>
    <s v="455860992442491"/>
    <n v="0"/>
    <n v="0"/>
    <n v="190"/>
    <n v="1121"/>
    <n v="1311"/>
    <n v="129"/>
    <n v="1182"/>
    <n v="1692"/>
    <x v="3"/>
  </r>
  <r>
    <x v="14"/>
    <x v="20"/>
    <n v="7891"/>
    <n v="5.2199997901916504"/>
    <n v="5.2199997901916504"/>
    <n v="0"/>
    <n v="0"/>
    <n v="0"/>
    <n v="5.2199997901916504"/>
    <n v="0"/>
    <x v="6"/>
    <s v="455860992442492"/>
    <n v="0"/>
    <n v="0"/>
    <n v="383"/>
    <n v="1057"/>
    <n v="1440"/>
    <m/>
    <n v="1440"/>
    <n v="2066"/>
    <x v="3"/>
  </r>
  <r>
    <x v="14"/>
    <x v="21"/>
    <n v="5267"/>
    <n v="3.4800000190734899"/>
    <n v="3.4800000190734899"/>
    <n v="0"/>
    <n v="0.60000002384185802"/>
    <n v="0.28000000119209301"/>
    <n v="2.5999999046325701"/>
    <n v="0"/>
    <x v="0"/>
    <s v="455860992442493"/>
    <n v="21"/>
    <n v="10"/>
    <n v="237"/>
    <n v="1172"/>
    <n v="1440"/>
    <m/>
    <n v="1440"/>
    <n v="1953"/>
    <x v="3"/>
  </r>
  <r>
    <x v="14"/>
    <x v="22"/>
    <n v="5232"/>
    <n v="3.46000003814697"/>
    <n v="3.46000003814697"/>
    <n v="0"/>
    <n v="0"/>
    <n v="0"/>
    <n v="3.46000003814697"/>
    <n v="0"/>
    <x v="1"/>
    <s v="455860992442494"/>
    <n v="0"/>
    <n v="0"/>
    <n v="252"/>
    <n v="1188"/>
    <n v="1440"/>
    <m/>
    <n v="1440"/>
    <n v="1842"/>
    <x v="3"/>
  </r>
  <r>
    <x v="14"/>
    <x v="23"/>
    <n v="10611"/>
    <n v="7.0100002288818404"/>
    <n v="7.0100002288818404"/>
    <n v="0"/>
    <n v="1.0099999904632599"/>
    <n v="0.5"/>
    <n v="5.5100002288818404"/>
    <n v="0"/>
    <x v="2"/>
    <s v="455860992442495"/>
    <n v="14"/>
    <n v="8"/>
    <n v="370"/>
    <n v="1048"/>
    <n v="1440"/>
    <m/>
    <n v="1440"/>
    <n v="2262"/>
    <x v="3"/>
  </r>
  <r>
    <x v="14"/>
    <x v="24"/>
    <n v="3755"/>
    <n v="2.4800000190734899"/>
    <n v="2.4800000190734899"/>
    <n v="0"/>
    <n v="0"/>
    <n v="0"/>
    <n v="2.4800000190734899"/>
    <n v="0"/>
    <x v="3"/>
    <s v="455860992442496"/>
    <n v="0"/>
    <n v="0"/>
    <n v="202"/>
    <n v="1238"/>
    <n v="1440"/>
    <m/>
    <n v="1440"/>
    <n v="1722"/>
    <x v="3"/>
  </r>
  <r>
    <x v="14"/>
    <x v="25"/>
    <n v="8237"/>
    <n v="5.4400000572204599"/>
    <n v="5.4400000572204599"/>
    <n v="0"/>
    <n v="1.6100000143051101"/>
    <n v="1"/>
    <n v="2.8299999237060498"/>
    <n v="0"/>
    <x v="4"/>
    <s v="455860992442497"/>
    <n v="23"/>
    <n v="16"/>
    <n v="233"/>
    <n v="1116"/>
    <n v="1388"/>
    <m/>
    <n v="1388"/>
    <n v="1973"/>
    <x v="3"/>
  </r>
  <r>
    <x v="14"/>
    <x v="26"/>
    <n v="6543"/>
    <n v="4.3299999237060502"/>
    <n v="4.3299999237060502"/>
    <n v="0"/>
    <n v="1.79999995231628"/>
    <n v="0.5"/>
    <n v="2.0199999809265101"/>
    <n v="0"/>
    <x v="5"/>
    <s v="455860992442498"/>
    <n v="66"/>
    <n v="35"/>
    <n v="238"/>
    <n v="1019"/>
    <n v="1358"/>
    <n v="134"/>
    <n v="1224"/>
    <n v="2666"/>
    <x v="3"/>
  </r>
  <r>
    <x v="14"/>
    <x v="27"/>
    <n v="11451"/>
    <n v="7.5700001716613796"/>
    <n v="7.5700001716613796"/>
    <n v="0"/>
    <n v="0.43000000715255698"/>
    <n v="1.62000000476837"/>
    <n v="5.5199999809265101"/>
    <n v="0"/>
    <x v="6"/>
    <s v="455860992442499"/>
    <n v="6"/>
    <n v="30"/>
    <n v="339"/>
    <n v="1065"/>
    <n v="1440"/>
    <m/>
    <n v="1440"/>
    <n v="2223"/>
    <x v="3"/>
  </r>
  <r>
    <x v="14"/>
    <x v="28"/>
    <n v="6435"/>
    <n v="4.25"/>
    <n v="4.25"/>
    <n v="0"/>
    <n v="0.74000000953674305"/>
    <n v="1.12000000476837"/>
    <n v="2.3900001049041699"/>
    <n v="0"/>
    <x v="0"/>
    <s v="455860992442500"/>
    <n v="11"/>
    <n v="18"/>
    <n v="220"/>
    <n v="1191"/>
    <n v="1440"/>
    <m/>
    <n v="1440"/>
    <n v="1889"/>
    <x v="3"/>
  </r>
  <r>
    <x v="14"/>
    <x v="29"/>
    <n v="9108"/>
    <n v="6.0199999809265101"/>
    <n v="6.0199999809265101"/>
    <n v="0"/>
    <n v="0.259999990463257"/>
    <n v="1.8200000524520901"/>
    <n v="3.9400000572204599"/>
    <n v="0"/>
    <x v="1"/>
    <s v="455860992442501"/>
    <n v="4"/>
    <n v="31"/>
    <n v="324"/>
    <n v="1081"/>
    <n v="1440"/>
    <m/>
    <n v="1440"/>
    <n v="2131"/>
    <x v="3"/>
  </r>
  <r>
    <x v="14"/>
    <x v="30"/>
    <n v="6307"/>
    <n v="4.1700000762939498"/>
    <n v="4.1700000762939498"/>
    <n v="0"/>
    <n v="0"/>
    <n v="0"/>
    <n v="4.1700000762939498"/>
    <n v="0"/>
    <x v="2"/>
    <s v="455860992442502"/>
    <n v="0"/>
    <n v="0"/>
    <n v="247"/>
    <n v="736"/>
    <n v="983"/>
    <m/>
    <n v="983"/>
    <n v="1452"/>
    <x v="3"/>
  </r>
  <r>
    <x v="15"/>
    <x v="0"/>
    <n v="7213"/>
    <n v="5.8800001144409197"/>
    <n v="5.8800001144409197"/>
    <n v="0"/>
    <n v="0"/>
    <n v="0"/>
    <n v="5.8499999046325701"/>
    <n v="0"/>
    <x v="0"/>
    <s v="470292168442472"/>
    <n v="0"/>
    <n v="0"/>
    <n v="263"/>
    <n v="718"/>
    <n v="981"/>
    <n v="439"/>
    <n v="542"/>
    <n v="2947"/>
    <x v="1"/>
  </r>
  <r>
    <x v="15"/>
    <x v="1"/>
    <n v="6877"/>
    <n v="5.5799999237060502"/>
    <n v="5.5799999237060502"/>
    <n v="0"/>
    <n v="0"/>
    <n v="0"/>
    <n v="5.5799999237060502"/>
    <n v="0"/>
    <x v="1"/>
    <s v="470292168442473"/>
    <n v="0"/>
    <n v="0"/>
    <n v="258"/>
    <n v="777"/>
    <n v="1035"/>
    <n v="430"/>
    <n v="605"/>
    <n v="2898"/>
    <x v="1"/>
  </r>
  <r>
    <x v="15"/>
    <x v="2"/>
    <n v="7860"/>
    <n v="6.3699998855590803"/>
    <n v="6.3699998855590803"/>
    <n v="0"/>
    <n v="0"/>
    <n v="0"/>
    <n v="6.3699998855590803"/>
    <n v="0"/>
    <x v="2"/>
    <s v="470292168442474"/>
    <n v="0"/>
    <n v="0"/>
    <n v="271"/>
    <n v="772"/>
    <n v="1043"/>
    <n v="415"/>
    <n v="628"/>
    <n v="2984"/>
    <x v="1"/>
  </r>
  <r>
    <x v="15"/>
    <x v="3"/>
    <n v="6506"/>
    <n v="5.2800002098083496"/>
    <n v="5.2800002098083496"/>
    <n v="0"/>
    <n v="7.0000000298023196E-2"/>
    <n v="0.41999998688697798"/>
    <n v="4.78999996185303"/>
    <n v="0"/>
    <x v="3"/>
    <s v="470292168442475"/>
    <n v="1"/>
    <n v="8"/>
    <n v="256"/>
    <n v="944"/>
    <n v="1209"/>
    <n v="257"/>
    <n v="952"/>
    <n v="2896"/>
    <x v="1"/>
  </r>
  <r>
    <x v="15"/>
    <x v="4"/>
    <n v="11140"/>
    <n v="9.0299997329711896"/>
    <n v="9.0299997329711896"/>
    <n v="0"/>
    <n v="0.239999994635582"/>
    <n v="1.25"/>
    <n v="7.53999996185303"/>
    <n v="0"/>
    <x v="4"/>
    <s v="470292168442476"/>
    <n v="3"/>
    <n v="24"/>
    <n v="335"/>
    <n v="556"/>
    <n v="918"/>
    <n v="406"/>
    <n v="512"/>
    <n v="3328"/>
    <x v="1"/>
  </r>
  <r>
    <x v="15"/>
    <x v="5"/>
    <n v="12692"/>
    <n v="10.289999961853001"/>
    <n v="10.289999961853001"/>
    <n v="0"/>
    <n v="0.95999997854232799"/>
    <n v="3.46000003814697"/>
    <n v="5.8800001144409197"/>
    <n v="0"/>
    <x v="5"/>
    <s v="470292168442477"/>
    <n v="12"/>
    <n v="66"/>
    <n v="302"/>
    <n v="437"/>
    <n v="817"/>
    <n v="612"/>
    <n v="205"/>
    <n v="3394"/>
    <x v="1"/>
  </r>
  <r>
    <x v="15"/>
    <x v="6"/>
    <n v="9105"/>
    <n v="7.3800001144409197"/>
    <n v="7.3800001144409197"/>
    <n v="0"/>
    <n v="1.8200000524520901"/>
    <n v="1.4900000095367401"/>
    <n v="4.0700001716613796"/>
    <n v="0"/>
    <x v="6"/>
    <s v="470292168442478"/>
    <n v="22"/>
    <n v="30"/>
    <n v="191"/>
    <n v="890"/>
    <n v="1133"/>
    <n v="312"/>
    <n v="821"/>
    <n v="3013"/>
    <x v="1"/>
  </r>
  <r>
    <x v="15"/>
    <x v="7"/>
    <n v="6708"/>
    <n v="5.4400000572204599"/>
    <n v="5.4400000572204599"/>
    <n v="0"/>
    <n v="0.87999999523162797"/>
    <n v="0.37000000476837203"/>
    <n v="4.1900000572204599"/>
    <n v="0"/>
    <x v="0"/>
    <s v="470292168442479"/>
    <n v="10"/>
    <n v="8"/>
    <n v="179"/>
    <n v="757"/>
    <n v="954"/>
    <n v="487"/>
    <n v="467"/>
    <n v="2812"/>
    <x v="1"/>
  </r>
  <r>
    <x v="15"/>
    <x v="8"/>
    <n v="8793"/>
    <n v="7.1300001144409197"/>
    <n v="7.1300001144409197"/>
    <n v="0"/>
    <n v="0.15999999642372101"/>
    <n v="1.2300000190734901"/>
    <n v="5.7300000190734899"/>
    <n v="0"/>
    <x v="1"/>
    <s v="470292168442480"/>
    <n v="2"/>
    <n v="29"/>
    <n v="260"/>
    <n v="717"/>
    <n v="1008"/>
    <n v="468"/>
    <n v="540"/>
    <n v="3061"/>
    <x v="1"/>
  </r>
  <r>
    <x v="15"/>
    <x v="9"/>
    <n v="6530"/>
    <n v="5.3000001907348597"/>
    <n v="5.3000001907348597"/>
    <n v="0"/>
    <n v="0.31000000238418601"/>
    <n v="2.0499999523162802"/>
    <n v="2.9400000572204599"/>
    <n v="0"/>
    <x v="2"/>
    <s v="470292168442481"/>
    <n v="4"/>
    <n v="41"/>
    <n v="144"/>
    <n v="901"/>
    <n v="1090"/>
    <n v="434"/>
    <n v="656"/>
    <n v="2729"/>
    <x v="1"/>
  </r>
  <r>
    <x v="15"/>
    <x v="10"/>
    <n v="1664"/>
    <n v="1.3500000238418599"/>
    <n v="1.3500000238418599"/>
    <n v="0"/>
    <n v="0"/>
    <n v="0"/>
    <n v="1.3500000238418599"/>
    <n v="0"/>
    <x v="3"/>
    <s v="470292168442482"/>
    <n v="0"/>
    <n v="0"/>
    <n v="72"/>
    <n v="1341"/>
    <n v="1413"/>
    <m/>
    <n v="1413"/>
    <n v="2241"/>
    <x v="1"/>
  </r>
  <r>
    <x v="15"/>
    <x v="11"/>
    <n v="15126"/>
    <n v="12.2700004577637"/>
    <n v="12.2700004577637"/>
    <n v="0"/>
    <n v="0.75999999046325695"/>
    <n v="3.2400000095367401"/>
    <n v="8.2700004577636701"/>
    <n v="0"/>
    <x v="4"/>
    <s v="470292168442483"/>
    <n v="9"/>
    <n v="66"/>
    <n v="408"/>
    <n v="469"/>
    <n v="952"/>
    <n v="475"/>
    <n v="477"/>
    <n v="3691"/>
    <x v="1"/>
  </r>
  <r>
    <x v="15"/>
    <x v="12"/>
    <n v="15050"/>
    <n v="12.2200002670288"/>
    <n v="12.2200002670288"/>
    <n v="0"/>
    <n v="1.20000004768372"/>
    <n v="5.1199998855590803"/>
    <n v="5.8800001144409197"/>
    <n v="0"/>
    <x v="5"/>
    <s v="470292168442484"/>
    <n v="15"/>
    <n v="95"/>
    <n v="281"/>
    <n v="542"/>
    <n v="933"/>
    <n v="506"/>
    <n v="427"/>
    <n v="3538"/>
    <x v="1"/>
  </r>
  <r>
    <x v="15"/>
    <x v="13"/>
    <n v="9167"/>
    <n v="7.4299998283386204"/>
    <n v="7.4299998283386204"/>
    <n v="0"/>
    <n v="0.490000009536743"/>
    <n v="0.81999999284744296"/>
    <n v="6.1100001335143999"/>
    <n v="0"/>
    <x v="6"/>
    <s v="470292168442485"/>
    <n v="6"/>
    <n v="15"/>
    <n v="270"/>
    <n v="730"/>
    <n v="1021"/>
    <n v="380"/>
    <n v="641"/>
    <n v="3064"/>
    <x v="1"/>
  </r>
  <r>
    <x v="15"/>
    <x v="14"/>
    <n v="6108"/>
    <n v="4.9499998092651403"/>
    <n v="4.9499998092651403"/>
    <n v="0"/>
    <n v="7.0000000298023196E-2"/>
    <n v="0.34999999403953602"/>
    <n v="4.53999996185303"/>
    <n v="0"/>
    <x v="0"/>
    <s v="470292168442486"/>
    <n v="1"/>
    <n v="8"/>
    <n v="216"/>
    <n v="765"/>
    <n v="990"/>
    <n v="429"/>
    <n v="561"/>
    <n v="2784"/>
    <x v="1"/>
  </r>
  <r>
    <x v="15"/>
    <x v="15"/>
    <n v="7047"/>
    <n v="5.7199997901916504"/>
    <n v="5.7199997901916504"/>
    <n v="0"/>
    <n v="9.00000035762787E-2"/>
    <n v="0.80000001192092896"/>
    <n v="4.7800002098083496"/>
    <n v="0"/>
    <x v="1"/>
    <s v="470292168442487"/>
    <n v="1"/>
    <n v="16"/>
    <n v="238"/>
    <n v="733"/>
    <n v="988"/>
    <n v="449"/>
    <n v="539"/>
    <n v="2908"/>
    <x v="1"/>
  </r>
  <r>
    <x v="15"/>
    <x v="16"/>
    <n v="9023"/>
    <n v="7.3200001716613796"/>
    <n v="7.3200001716613796"/>
    <n v="0"/>
    <n v="1.12999999523163"/>
    <n v="0.41999998688697798"/>
    <n v="5.7699999809265101"/>
    <n v="0"/>
    <x v="2"/>
    <s v="470292168442488"/>
    <n v="14"/>
    <n v="9"/>
    <n v="232"/>
    <n v="738"/>
    <n v="993"/>
    <n v="461"/>
    <n v="532"/>
    <n v="3033"/>
    <x v="1"/>
  </r>
  <r>
    <x v="15"/>
    <x v="17"/>
    <n v="9930"/>
    <n v="8.0500001907348597"/>
    <n v="8.0500001907348597"/>
    <n v="0"/>
    <n v="1.0599999427795399"/>
    <n v="0.92000001668930098"/>
    <n v="6.0700001716613796"/>
    <n v="0"/>
    <x v="3"/>
    <s v="470292168442489"/>
    <n v="12"/>
    <n v="19"/>
    <n v="267"/>
    <n v="692"/>
    <n v="990"/>
    <n v="447"/>
    <n v="543"/>
    <n v="3165"/>
    <x v="1"/>
  </r>
  <r>
    <x v="15"/>
    <x v="18"/>
    <n v="10144"/>
    <n v="8.2299995422363299"/>
    <n v="8.2299995422363299"/>
    <n v="0"/>
    <n v="0.31999999284744302"/>
    <n v="2.0299999713897701"/>
    <n v="5.8800001144409197"/>
    <n v="0"/>
    <x v="4"/>
    <s v="470292168442490"/>
    <n v="4"/>
    <n v="36"/>
    <n v="263"/>
    <n v="728"/>
    <n v="1031"/>
    <n v="501"/>
    <n v="530"/>
    <n v="3115"/>
    <x v="1"/>
  </r>
  <r>
    <x v="15"/>
    <x v="19"/>
    <n v="0"/>
    <n v="0"/>
    <n v="0"/>
    <n v="0"/>
    <n v="0"/>
    <n v="0"/>
    <n v="0"/>
    <n v="0"/>
    <x v="5"/>
    <s v="470292168442491"/>
    <n v="0"/>
    <n v="0"/>
    <n v="0"/>
    <n v="1440"/>
    <n v="1440"/>
    <m/>
    <n v="1440"/>
    <n v="2017"/>
    <x v="1"/>
  </r>
  <r>
    <x v="15"/>
    <x v="20"/>
    <n v="7245"/>
    <n v="5.9200000762939498"/>
    <n v="5.9200000762939498"/>
    <n v="0"/>
    <n v="0.37999999523162797"/>
    <n v="1.7400000095367401"/>
    <n v="3.7599999904632599"/>
    <n v="0"/>
    <x v="6"/>
    <s v="470292168442492"/>
    <n v="5"/>
    <n v="40"/>
    <n v="195"/>
    <n v="1131"/>
    <n v="1371"/>
    <m/>
    <n v="1371"/>
    <n v="2859"/>
    <x v="1"/>
  </r>
  <r>
    <x v="15"/>
    <x v="21"/>
    <n v="9454"/>
    <n v="7.6700000762939498"/>
    <n v="7.6700000762939498"/>
    <n v="0"/>
    <n v="0"/>
    <n v="0"/>
    <n v="7.6700000762939498"/>
    <n v="0"/>
    <x v="0"/>
    <s v="470292168442493"/>
    <n v="0"/>
    <n v="0"/>
    <n v="313"/>
    <n v="729"/>
    <n v="1042"/>
    <n v="373"/>
    <n v="669"/>
    <n v="3145"/>
    <x v="1"/>
  </r>
  <r>
    <x v="15"/>
    <x v="22"/>
    <n v="8161"/>
    <n v="6.6199998855590803"/>
    <n v="6.6199998855590803"/>
    <n v="0"/>
    <n v="0.34000000357627902"/>
    <n v="0.730000019073486"/>
    <n v="5.53999996185303"/>
    <n v="0"/>
    <x v="1"/>
    <s v="470292168442494"/>
    <n v="4"/>
    <n v="15"/>
    <n v="251"/>
    <n v="757"/>
    <n v="1027"/>
    <n v="434"/>
    <n v="593"/>
    <n v="3004"/>
    <x v="1"/>
  </r>
  <r>
    <x v="15"/>
    <x v="23"/>
    <n v="8614"/>
    <n v="6.9899997711181596"/>
    <n v="6.9899997711181596"/>
    <n v="0"/>
    <n v="0.67000001668930098"/>
    <n v="0.21999999880790699"/>
    <n v="6.0900001525878897"/>
    <n v="0"/>
    <x v="2"/>
    <s v="470292168442495"/>
    <n v="8"/>
    <n v="5"/>
    <n v="241"/>
    <n v="745"/>
    <n v="999"/>
    <n v="428"/>
    <n v="571"/>
    <n v="3006"/>
    <x v="1"/>
  </r>
  <r>
    <x v="15"/>
    <x v="24"/>
    <n v="6943"/>
    <n v="5.6300001144409197"/>
    <n v="5.6300001144409197"/>
    <n v="0"/>
    <n v="7.9999998211860698E-2"/>
    <n v="0.66000002622604403"/>
    <n v="4.8699998855590803"/>
    <n v="0"/>
    <x v="3"/>
    <s v="470292168442496"/>
    <n v="1"/>
    <n v="16"/>
    <n v="207"/>
    <n v="682"/>
    <n v="906"/>
    <n v="449"/>
    <n v="457"/>
    <n v="2859"/>
    <x v="1"/>
  </r>
  <r>
    <x v="15"/>
    <x v="25"/>
    <n v="14370"/>
    <n v="11.6499996185303"/>
    <n v="11.6499996185303"/>
    <n v="0"/>
    <n v="0.37000000476837203"/>
    <n v="2.3099999427795401"/>
    <n v="8.9700002670288104"/>
    <n v="0"/>
    <x v="4"/>
    <s v="470292168442497"/>
    <n v="5"/>
    <n v="46"/>
    <n v="439"/>
    <n v="577"/>
    <n v="1067"/>
    <n v="543"/>
    <n v="524"/>
    <n v="3683"/>
    <x v="1"/>
  </r>
  <r>
    <x v="15"/>
    <x v="26"/>
    <n v="12857"/>
    <n v="10.430000305175801"/>
    <n v="10.430000305175801"/>
    <n v="0"/>
    <n v="0.68000000715255704"/>
    <n v="6.21000003814697"/>
    <n v="3.53999996185303"/>
    <n v="0"/>
    <x v="5"/>
    <s v="470292168442498"/>
    <n v="9"/>
    <n v="125"/>
    <n v="192"/>
    <n v="1019"/>
    <n v="1345"/>
    <m/>
    <n v="1345"/>
    <n v="3287"/>
    <x v="1"/>
  </r>
  <r>
    <x v="15"/>
    <x v="27"/>
    <n v="8232"/>
    <n v="6.6799998283386204"/>
    <n v="6.6799998283386204"/>
    <n v="0"/>
    <n v="0"/>
    <n v="0.56999999284744296"/>
    <n v="6.0999999046325701"/>
    <n v="0"/>
    <x v="6"/>
    <s v="470292168442499"/>
    <n v="0"/>
    <n v="12"/>
    <n v="253"/>
    <n v="746"/>
    <n v="1011"/>
    <n v="458"/>
    <n v="553"/>
    <n v="2990"/>
    <x v="1"/>
  </r>
  <r>
    <x v="15"/>
    <x v="28"/>
    <n v="10613"/>
    <n v="8.6099996566772496"/>
    <n v="8.6099996566772496"/>
    <n v="0"/>
    <n v="7.9999998211860698E-2"/>
    <n v="1.87999999523163"/>
    <n v="6.6500000953674299"/>
    <n v="0"/>
    <x v="0"/>
    <s v="470292168442500"/>
    <n v="1"/>
    <n v="37"/>
    <n v="262"/>
    <n v="701"/>
    <n v="1001"/>
    <n v="431"/>
    <n v="570"/>
    <n v="3172"/>
    <x v="1"/>
  </r>
  <r>
    <x v="15"/>
    <x v="29"/>
    <n v="9810"/>
    <n v="7.96000003814697"/>
    <n v="7.96000003814697"/>
    <n v="0"/>
    <n v="0.77999997138977095"/>
    <n v="2.1600000858306898"/>
    <n v="4.9800000190734899"/>
    <n v="0"/>
    <x v="1"/>
    <s v="470292168442501"/>
    <n v="10"/>
    <n v="41"/>
    <n v="235"/>
    <n v="784"/>
    <n v="1070"/>
    <n v="366"/>
    <n v="704"/>
    <n v="3069"/>
    <x v="1"/>
  </r>
  <r>
    <x v="15"/>
    <x v="30"/>
    <n v="2752"/>
    <n v="2.2300000190734899"/>
    <n v="2.2300000190734899"/>
    <n v="0"/>
    <n v="0"/>
    <n v="0"/>
    <n v="2.2300000190734899"/>
    <n v="0"/>
    <x v="2"/>
    <s v="470292168442502"/>
    <n v="0"/>
    <n v="0"/>
    <n v="68"/>
    <n v="241"/>
    <n v="309"/>
    <n v="442"/>
    <n v="-133"/>
    <n v="1240"/>
    <x v="1"/>
  </r>
  <r>
    <x v="16"/>
    <x v="0"/>
    <n v="11596"/>
    <n v="7.5700001716613796"/>
    <n v="7.5700001716613796"/>
    <n v="0"/>
    <n v="1.37000000476837"/>
    <n v="0.79000002145767201"/>
    <n v="5.4099998474121103"/>
    <n v="0"/>
    <x v="0"/>
    <s v="555395744342472"/>
    <n v="19"/>
    <n v="13"/>
    <n v="277"/>
    <n v="767"/>
    <n v="1076"/>
    <n v="464"/>
    <n v="612"/>
    <n v="2026"/>
    <x v="3"/>
  </r>
  <r>
    <x v="16"/>
    <x v="1"/>
    <n v="4832"/>
    <n v="3.1600000858306898"/>
    <n v="3.1600000858306898"/>
    <n v="0"/>
    <n v="0"/>
    <n v="0"/>
    <n v="3.1600000858306898"/>
    <n v="0"/>
    <x v="1"/>
    <s v="555395744342473"/>
    <n v="0"/>
    <n v="0"/>
    <n v="226"/>
    <n v="647"/>
    <n v="873"/>
    <n v="488"/>
    <n v="385"/>
    <n v="1718"/>
    <x v="3"/>
  </r>
  <r>
    <x v="16"/>
    <x v="2"/>
    <n v="17022"/>
    <n v="11.1199998855591"/>
    <n v="11.1199998855591"/>
    <n v="0"/>
    <n v="4"/>
    <n v="2.4500000476837198"/>
    <n v="4.6700000762939498"/>
    <n v="0"/>
    <x v="2"/>
    <s v="555395744342474"/>
    <n v="61"/>
    <n v="41"/>
    <n v="256"/>
    <n v="693"/>
    <n v="1051"/>
    <n v="418"/>
    <n v="633"/>
    <n v="2324"/>
    <x v="3"/>
  </r>
  <r>
    <x v="16"/>
    <x v="3"/>
    <n v="16556"/>
    <n v="10.8599996566772"/>
    <n v="10.8599996566772"/>
    <n v="0"/>
    <n v="4.1599998474121103"/>
    <n v="1.9800000190734901"/>
    <n v="4.71000003814697"/>
    <n v="0"/>
    <x v="3"/>
    <s v="555395744342475"/>
    <n v="58"/>
    <n v="38"/>
    <n v="239"/>
    <n v="689"/>
    <n v="1024"/>
    <n v="409"/>
    <n v="615"/>
    <n v="2254"/>
    <x v="3"/>
  </r>
  <r>
    <x v="16"/>
    <x v="4"/>
    <n v="5771"/>
    <n v="3.7699999809265101"/>
    <n v="3.7699999809265101"/>
    <n v="0"/>
    <n v="0"/>
    <n v="0"/>
    <n v="3.7699999809265101"/>
    <n v="0"/>
    <x v="4"/>
    <s v="555395744342476"/>
    <n v="0"/>
    <n v="0"/>
    <n v="288"/>
    <n v="521"/>
    <n v="809"/>
    <n v="686"/>
    <n v="123"/>
    <n v="1831"/>
    <x v="3"/>
  </r>
  <r>
    <x v="16"/>
    <x v="5"/>
    <n v="655"/>
    <n v="0.43000000715255698"/>
    <n v="0.43000000715255698"/>
    <n v="0"/>
    <n v="0"/>
    <n v="0"/>
    <n v="0.43000000715255698"/>
    <n v="0"/>
    <x v="5"/>
    <s v="555395744342477"/>
    <n v="0"/>
    <n v="0"/>
    <n v="46"/>
    <n v="943"/>
    <n v="989"/>
    <n v="402"/>
    <n v="587"/>
    <n v="1397"/>
    <x v="3"/>
  </r>
  <r>
    <x v="16"/>
    <x v="6"/>
    <n v="3727"/>
    <n v="2.4300000667571999"/>
    <n v="2.4300000667571999"/>
    <n v="0"/>
    <n v="0"/>
    <n v="0"/>
    <n v="2.4300000667571999"/>
    <n v="0"/>
    <x v="6"/>
    <s v="555395744342478"/>
    <n v="0"/>
    <n v="0"/>
    <n v="206"/>
    <n v="622"/>
    <n v="828"/>
    <n v="541"/>
    <n v="287"/>
    <n v="1683"/>
    <x v="3"/>
  </r>
  <r>
    <x v="16"/>
    <x v="7"/>
    <n v="15482"/>
    <n v="10.1099996566772"/>
    <n v="10.1099996566772"/>
    <n v="0"/>
    <n v="4.2800002098083496"/>
    <n v="1.6599999666214"/>
    <n v="4.1799998283386204"/>
    <n v="0"/>
    <x v="0"/>
    <s v="555395744342479"/>
    <n v="69"/>
    <n v="28"/>
    <n v="249"/>
    <n v="756"/>
    <n v="1102"/>
    <n v="410"/>
    <n v="692"/>
    <n v="2284"/>
    <x v="3"/>
  </r>
  <r>
    <x v="16"/>
    <x v="8"/>
    <n v="2713"/>
    <n v="1.7699999809265099"/>
    <n v="1.7699999809265099"/>
    <n v="0"/>
    <n v="0"/>
    <n v="0"/>
    <n v="1.7699999809265099"/>
    <n v="0"/>
    <x v="1"/>
    <s v="555395744342480"/>
    <n v="0"/>
    <n v="0"/>
    <n v="148"/>
    <n v="598"/>
    <n v="746"/>
    <n v="678"/>
    <n v="68"/>
    <n v="1570"/>
    <x v="3"/>
  </r>
  <r>
    <x v="16"/>
    <x v="9"/>
    <n v="12346"/>
    <n v="8.0600004196166992"/>
    <n v="8.0600004196166992"/>
    <n v="0"/>
    <n v="2.9500000476837198"/>
    <n v="2.1600000858306898"/>
    <n v="2.96000003814697"/>
    <n v="0"/>
    <x v="2"/>
    <s v="555395744342481"/>
    <n v="47"/>
    <n v="42"/>
    <n v="177"/>
    <n v="801"/>
    <n v="1067"/>
    <n v="431"/>
    <n v="636"/>
    <n v="2066"/>
    <x v="3"/>
  </r>
  <r>
    <x v="16"/>
    <x v="10"/>
    <n v="11682"/>
    <n v="7.6300001144409197"/>
    <n v="7.6300001144409197"/>
    <n v="0"/>
    <n v="1.37999999523163"/>
    <n v="0.62999999523162797"/>
    <n v="5.5999999046325701"/>
    <n v="0"/>
    <x v="3"/>
    <s v="555395744342482"/>
    <n v="25"/>
    <n v="16"/>
    <n v="270"/>
    <n v="781"/>
    <n v="1092"/>
    <n v="353"/>
    <n v="739"/>
    <n v="2105"/>
    <x v="3"/>
  </r>
  <r>
    <x v="16"/>
    <x v="11"/>
    <n v="4112"/>
    <n v="2.6900000572204599"/>
    <n v="2.6900000572204599"/>
    <n v="0"/>
    <n v="0"/>
    <n v="0"/>
    <n v="2.6800000667571999"/>
    <n v="0"/>
    <x v="4"/>
    <s v="555395744342483"/>
    <n v="0"/>
    <n v="0"/>
    <n v="272"/>
    <n v="443"/>
    <n v="715"/>
    <n v="725"/>
    <n v="-10"/>
    <n v="1776"/>
    <x v="3"/>
  </r>
  <r>
    <x v="16"/>
    <x v="12"/>
    <n v="1807"/>
    <n v="1.1799999475479099"/>
    <n v="1.1799999475479099"/>
    <n v="0"/>
    <n v="0"/>
    <n v="0"/>
    <n v="1.1799999475479099"/>
    <n v="0"/>
    <x v="5"/>
    <s v="555395744342484"/>
    <n v="0"/>
    <n v="0"/>
    <n v="104"/>
    <n v="582"/>
    <n v="686"/>
    <n v="640"/>
    <n v="46"/>
    <n v="1507"/>
    <x v="3"/>
  </r>
  <r>
    <x v="16"/>
    <x v="13"/>
    <n v="10946"/>
    <n v="7.1900000572204599"/>
    <n v="7.1900000572204599"/>
    <n v="0"/>
    <n v="2.9300000667571999"/>
    <n v="0.56999999284744296"/>
    <n v="3.6900000572204599"/>
    <n v="0"/>
    <x v="6"/>
    <s v="555395744342485"/>
    <n v="51"/>
    <n v="11"/>
    <n v="201"/>
    <n v="732"/>
    <n v="995"/>
    <n v="468"/>
    <n v="527"/>
    <n v="2033"/>
    <x v="3"/>
  </r>
  <r>
    <x v="16"/>
    <x v="14"/>
    <n v="11886"/>
    <n v="7.7600002288818404"/>
    <n v="7.7600002288818404"/>
    <n v="0"/>
    <n v="2.3699998855590798"/>
    <n v="0.93000000715255704"/>
    <n v="4.46000003814697"/>
    <n v="0"/>
    <x v="0"/>
    <s v="555395744342486"/>
    <n v="40"/>
    <n v="18"/>
    <n v="238"/>
    <n v="750"/>
    <n v="1046"/>
    <n v="453"/>
    <n v="593"/>
    <n v="2093"/>
    <x v="3"/>
  </r>
  <r>
    <x v="16"/>
    <x v="15"/>
    <n v="10538"/>
    <n v="6.8800001144409197"/>
    <n v="6.8800001144409197"/>
    <n v="0"/>
    <n v="1.1399999856948899"/>
    <n v="1"/>
    <n v="4.7399997711181596"/>
    <n v="0"/>
    <x v="1"/>
    <s v="555395744342487"/>
    <n v="16"/>
    <n v="16"/>
    <n v="206"/>
    <n v="745"/>
    <n v="983"/>
    <n v="391"/>
    <n v="592"/>
    <n v="1922"/>
    <x v="3"/>
  </r>
  <r>
    <x v="16"/>
    <x v="16"/>
    <n v="11393"/>
    <n v="7.6300001144409197"/>
    <n v="7.6300001144409197"/>
    <n v="0"/>
    <n v="3.71000003814697"/>
    <n v="0.75"/>
    <n v="3.1700000762939502"/>
    <n v="0"/>
    <x v="2"/>
    <s v="555395744342488"/>
    <n v="49"/>
    <n v="13"/>
    <n v="165"/>
    <n v="727"/>
    <n v="954"/>
    <n v="457"/>
    <n v="497"/>
    <n v="1999"/>
    <x v="3"/>
  </r>
  <r>
    <x v="16"/>
    <x v="17"/>
    <n v="12764"/>
    <n v="8.3299999237060494"/>
    <n v="8.3299999237060494"/>
    <n v="0"/>
    <n v="2.78999996185303"/>
    <n v="0.63999998569488503"/>
    <n v="4.9099998474121103"/>
    <n v="0"/>
    <x v="3"/>
    <s v="555395744342489"/>
    <n v="46"/>
    <n v="15"/>
    <n v="270"/>
    <n v="709"/>
    <n v="1040"/>
    <n v="495"/>
    <n v="545"/>
    <n v="2169"/>
    <x v="3"/>
  </r>
  <r>
    <x v="16"/>
    <x v="18"/>
    <n v="1202"/>
    <n v="0.77999997138977095"/>
    <n v="0.77999997138977095"/>
    <n v="0"/>
    <n v="0"/>
    <n v="0"/>
    <n v="0.77999997138977095"/>
    <n v="0"/>
    <x v="4"/>
    <s v="555395744342490"/>
    <n v="0"/>
    <n v="0"/>
    <n v="84"/>
    <n v="506"/>
    <n v="590"/>
    <n v="843"/>
    <n v="-253"/>
    <n v="1463"/>
    <x v="3"/>
  </r>
  <r>
    <x v="16"/>
    <x v="19"/>
    <n v="5164"/>
    <n v="3.3699998855590798"/>
    <n v="3.3699998855590798"/>
    <n v="0"/>
    <n v="0"/>
    <n v="0"/>
    <n v="3.3699998855590798"/>
    <n v="0"/>
    <x v="5"/>
    <s v="555395744342491"/>
    <n v="0"/>
    <n v="0"/>
    <n v="237"/>
    <n v="436"/>
    <n v="673"/>
    <n v="686"/>
    <n v="-13"/>
    <n v="1747"/>
    <x v="3"/>
  </r>
  <r>
    <x v="16"/>
    <x v="20"/>
    <n v="9769"/>
    <n v="6.3800001144409197"/>
    <n v="6.3800001144409197"/>
    <n v="0"/>
    <n v="1.0599999427795399"/>
    <n v="0.40999999642372098"/>
    <n v="4.9000000953674299"/>
    <n v="0"/>
    <x v="6"/>
    <s v="555395744342492"/>
    <n v="23"/>
    <n v="9"/>
    <n v="227"/>
    <n v="724"/>
    <n v="983"/>
    <n v="471"/>
    <n v="512"/>
    <n v="1996"/>
    <x v="3"/>
  </r>
  <r>
    <x v="16"/>
    <x v="21"/>
    <n v="12848"/>
    <n v="8.3900003433227504"/>
    <n v="8.3900003433227504"/>
    <n v="0"/>
    <n v="1.5"/>
    <n v="1.20000004768372"/>
    <n v="5.6799998283386204"/>
    <n v="0"/>
    <x v="0"/>
    <s v="555395744342493"/>
    <n v="26"/>
    <n v="29"/>
    <n v="247"/>
    <n v="812"/>
    <n v="1114"/>
    <n v="429"/>
    <n v="685"/>
    <n v="2116"/>
    <x v="3"/>
  </r>
  <r>
    <x v="16"/>
    <x v="22"/>
    <n v="4249"/>
    <n v="2.7699999809265101"/>
    <n v="2.7699999809265101"/>
    <n v="0"/>
    <n v="0"/>
    <n v="0"/>
    <n v="2.7699999809265101"/>
    <n v="0"/>
    <x v="1"/>
    <s v="555395744342494"/>
    <n v="0"/>
    <n v="0"/>
    <n v="224"/>
    <n v="651"/>
    <n v="875"/>
    <n v="470"/>
    <n v="405"/>
    <n v="1698"/>
    <x v="3"/>
  </r>
  <r>
    <x v="16"/>
    <x v="23"/>
    <n v="14331"/>
    <n v="9.5100002288818395"/>
    <n v="9.5100002288818395"/>
    <n v="0"/>
    <n v="3.4300000667571999"/>
    <n v="1.6599999666214"/>
    <n v="4.4299998283386204"/>
    <n v="0"/>
    <x v="2"/>
    <s v="555395744342495"/>
    <n v="44"/>
    <n v="29"/>
    <n v="241"/>
    <n v="692"/>
    <n v="1006"/>
    <n v="464"/>
    <n v="542"/>
    <n v="2156"/>
    <x v="3"/>
  </r>
  <r>
    <x v="16"/>
    <x v="24"/>
    <n v="9632"/>
    <n v="6.28999996185303"/>
    <n v="6.28999996185303"/>
    <n v="0"/>
    <n v="1.5199999809265099"/>
    <n v="0.54000002145767201"/>
    <n v="4.2300000190734899"/>
    <n v="0"/>
    <x v="3"/>
    <s v="555395744342496"/>
    <n v="21"/>
    <n v="9"/>
    <n v="229"/>
    <n v="761"/>
    <n v="1020"/>
    <n v="434"/>
    <n v="586"/>
    <n v="1916"/>
    <x v="3"/>
  </r>
  <r>
    <x v="16"/>
    <x v="25"/>
    <n v="1868"/>
    <n v="1.2200000286102299"/>
    <n v="1.2200000286102299"/>
    <n v="0"/>
    <n v="0"/>
    <n v="0"/>
    <n v="1.2200000286102299"/>
    <n v="0"/>
    <x v="4"/>
    <s v="555395744342497"/>
    <n v="0"/>
    <n v="0"/>
    <n v="96"/>
    <n v="902"/>
    <n v="998"/>
    <n v="470"/>
    <n v="528"/>
    <n v="1494"/>
    <x v="3"/>
  </r>
  <r>
    <x v="16"/>
    <x v="26"/>
    <n v="6083"/>
    <n v="4"/>
    <n v="4"/>
    <n v="0"/>
    <n v="0.21999999880790699"/>
    <n v="0.46999999880790699"/>
    <n v="3.2999999523162802"/>
    <n v="0"/>
    <x v="5"/>
    <s v="555395744342498"/>
    <n v="3"/>
    <n v="8"/>
    <n v="210"/>
    <n v="505"/>
    <n v="726"/>
    <n v="608"/>
    <n v="118"/>
    <n v="1762"/>
    <x v="3"/>
  </r>
  <r>
    <x v="16"/>
    <x v="27"/>
    <n v="11611"/>
    <n v="7.5799999237060502"/>
    <n v="7.5799999237060502"/>
    <n v="0"/>
    <n v="2.1300001144409202"/>
    <n v="0.88999998569488503"/>
    <n v="4.5599999427795401"/>
    <n v="0"/>
    <x v="6"/>
    <s v="555395744342499"/>
    <n v="59"/>
    <n v="22"/>
    <n v="251"/>
    <n v="667"/>
    <n v="999"/>
    <n v="494"/>
    <n v="505"/>
    <n v="2272"/>
    <x v="3"/>
  </r>
  <r>
    <x v="16"/>
    <x v="28"/>
    <n v="16358"/>
    <n v="10.710000038146999"/>
    <n v="10.710000038146999"/>
    <n v="0"/>
    <n v="3.8699998855590798"/>
    <n v="1.6100000143051101"/>
    <n v="5.1999998092651403"/>
    <n v="0"/>
    <x v="0"/>
    <s v="555395744342500"/>
    <n v="61"/>
    <n v="40"/>
    <n v="265"/>
    <n v="707"/>
    <n v="1073"/>
    <n v="443"/>
    <n v="630"/>
    <n v="2335"/>
    <x v="3"/>
  </r>
  <r>
    <x v="16"/>
    <x v="29"/>
    <n v="4926"/>
    <n v="3.2200000286102299"/>
    <n v="3.2200000286102299"/>
    <n v="0"/>
    <n v="0"/>
    <n v="0"/>
    <n v="3.2200000286102299"/>
    <n v="0"/>
    <x v="1"/>
    <s v="555395744342501"/>
    <n v="0"/>
    <n v="0"/>
    <n v="195"/>
    <n v="628"/>
    <n v="823"/>
    <n v="486"/>
    <n v="337"/>
    <n v="1693"/>
    <x v="3"/>
  </r>
  <r>
    <x v="16"/>
    <x v="30"/>
    <n v="3121"/>
    <n v="2.03999996185303"/>
    <n v="2.03999996185303"/>
    <n v="0"/>
    <n v="0.57999998331069902"/>
    <n v="0.40000000596046398"/>
    <n v="1.0599999427795399"/>
    <n v="0"/>
    <x v="2"/>
    <s v="555395744342502"/>
    <n v="8"/>
    <n v="6"/>
    <n v="48"/>
    <n v="222"/>
    <n v="284"/>
    <n v="475"/>
    <n v="-191"/>
    <n v="741"/>
    <x v="3"/>
  </r>
  <r>
    <x v="17"/>
    <x v="0"/>
    <n v="8135"/>
    <n v="6.0799999237060502"/>
    <n v="6.0799999237060502"/>
    <n v="0"/>
    <n v="3.5999999046325701"/>
    <n v="0.37999999523162797"/>
    <n v="2.0999999046325701"/>
    <n v="0"/>
    <x v="0"/>
    <s v="557715031342472"/>
    <n v="86"/>
    <n v="16"/>
    <n v="140"/>
    <n v="728"/>
    <n v="970"/>
    <n v="438"/>
    <n v="532"/>
    <n v="3405"/>
    <x v="1"/>
  </r>
  <r>
    <x v="17"/>
    <x v="1"/>
    <n v="5077"/>
    <n v="3.78999996185303"/>
    <n v="3.78999996185303"/>
    <n v="0"/>
    <n v="0.31999999284744302"/>
    <n v="0.21999999880790699"/>
    <n v="3.25"/>
    <n v="0"/>
    <x v="1"/>
    <s v="557715031342473"/>
    <n v="15"/>
    <n v="11"/>
    <n v="144"/>
    <n v="776"/>
    <n v="946"/>
    <n v="458"/>
    <n v="488"/>
    <n v="2551"/>
    <x v="1"/>
  </r>
  <r>
    <x v="17"/>
    <x v="2"/>
    <n v="8596"/>
    <n v="6.4200000762939498"/>
    <n v="6.4200000762939498"/>
    <n v="0"/>
    <n v="3.3299999237060498"/>
    <n v="0.31000000238418601"/>
    <n v="2.7799999713897701"/>
    <n v="0"/>
    <x v="2"/>
    <s v="557715031342474"/>
    <n v="118"/>
    <n v="30"/>
    <n v="176"/>
    <n v="662"/>
    <n v="986"/>
    <n v="497"/>
    <n v="489"/>
    <n v="4022"/>
    <x v="1"/>
  </r>
  <r>
    <x v="17"/>
    <x v="3"/>
    <n v="12087"/>
    <n v="9.0799999237060494"/>
    <n v="9.0799999237060494"/>
    <n v="0"/>
    <n v="3.9200000762939502"/>
    <n v="1.6000000238418599"/>
    <n v="3.5599999427795401"/>
    <n v="0"/>
    <x v="3"/>
    <s v="557715031342475"/>
    <n v="115"/>
    <n v="54"/>
    <n v="199"/>
    <n v="695"/>
    <n v="1063"/>
    <n v="413"/>
    <n v="650"/>
    <n v="4005"/>
    <x v="1"/>
  </r>
  <r>
    <x v="17"/>
    <x v="4"/>
    <n v="14269"/>
    <n v="10.6599998474121"/>
    <n v="10.6599998474121"/>
    <n v="0"/>
    <n v="6.6399998664856001"/>
    <n v="1.2799999713897701"/>
    <n v="2.7300000190734899"/>
    <n v="0"/>
    <x v="4"/>
    <s v="557715031342476"/>
    <n v="184"/>
    <n v="56"/>
    <n v="158"/>
    <n v="472"/>
    <n v="870"/>
    <n v="445"/>
    <n v="425"/>
    <n v="4274"/>
    <x v="1"/>
  </r>
  <r>
    <x v="17"/>
    <x v="5"/>
    <n v="12231"/>
    <n v="9.1400003433227504"/>
    <n v="9.1400003433227504"/>
    <n v="0"/>
    <n v="5.9800000190734899"/>
    <n v="0.82999998331069902"/>
    <n v="2.3199999332428001"/>
    <n v="0"/>
    <x v="5"/>
    <s v="557715031342477"/>
    <n v="200"/>
    <n v="37"/>
    <n v="159"/>
    <n v="525"/>
    <n v="921"/>
    <n v="583"/>
    <n v="338"/>
    <n v="4552"/>
    <x v="1"/>
  </r>
  <r>
    <x v="17"/>
    <x v="6"/>
    <n v="9893"/>
    <n v="7.3899998664856001"/>
    <n v="7.3899998664856001"/>
    <n v="0"/>
    <n v="4.8600001335143999"/>
    <n v="0.72000002861022905"/>
    <n v="1.8200000524520901"/>
    <n v="0"/>
    <x v="6"/>
    <s v="557715031342478"/>
    <n v="114"/>
    <n v="32"/>
    <n v="130"/>
    <n v="623"/>
    <n v="899"/>
    <n v="553"/>
    <n v="346"/>
    <n v="3625"/>
    <x v="1"/>
  </r>
  <r>
    <x v="17"/>
    <x v="7"/>
    <n v="12574"/>
    <n v="9.4200000762939506"/>
    <n v="9.4200000762939506"/>
    <n v="0"/>
    <n v="7.0199999809265101"/>
    <n v="0.63999998569488503"/>
    <n v="1.7599999904632599"/>
    <n v="0"/>
    <x v="0"/>
    <s v="557715031342479"/>
    <n v="108"/>
    <n v="23"/>
    <n v="111"/>
    <n v="733"/>
    <n v="975"/>
    <n v="465"/>
    <n v="510"/>
    <n v="3501"/>
    <x v="1"/>
  </r>
  <r>
    <x v="17"/>
    <x v="8"/>
    <n v="8330"/>
    <n v="6.2199997901916504"/>
    <n v="6.2199997901916504"/>
    <n v="0"/>
    <n v="4.1199998855590803"/>
    <n v="0.34000000357627902"/>
    <n v="1.7599999904632599"/>
    <n v="0"/>
    <x v="1"/>
    <s v="557715031342480"/>
    <n v="87"/>
    <n v="16"/>
    <n v="113"/>
    <n v="773"/>
    <n v="989"/>
    <n v="480"/>
    <n v="509"/>
    <n v="3192"/>
    <x v="1"/>
  </r>
  <r>
    <x v="17"/>
    <x v="9"/>
    <n v="10830"/>
    <n v="8.0900001525878906"/>
    <n v="8.0900001525878906"/>
    <n v="0"/>
    <n v="3.6500000953674299"/>
    <n v="1.6599999666214"/>
    <n v="2.7799999713897701"/>
    <n v="0"/>
    <x v="2"/>
    <s v="557715031342481"/>
    <n v="110"/>
    <n v="74"/>
    <n v="175"/>
    <n v="670"/>
    <n v="1029"/>
    <n v="437"/>
    <n v="592"/>
    <n v="4018"/>
    <x v="1"/>
  </r>
  <r>
    <x v="17"/>
    <x v="10"/>
    <n v="9172"/>
    <n v="6.8499999046325701"/>
    <n v="6.8499999046325701"/>
    <n v="0"/>
    <n v="2.4200000762939502"/>
    <n v="0.79000002145767201"/>
    <n v="3.2999999523162802"/>
    <n v="0"/>
    <x v="3"/>
    <s v="557715031342482"/>
    <n v="62"/>
    <n v="30"/>
    <n v="200"/>
    <n v="823"/>
    <n v="1115"/>
    <n v="366"/>
    <n v="749"/>
    <n v="3329"/>
    <x v="1"/>
  </r>
  <r>
    <x v="17"/>
    <x v="11"/>
    <n v="7638"/>
    <n v="5.71000003814697"/>
    <n v="5.71000003814697"/>
    <n v="0"/>
    <n v="1.21000003814697"/>
    <n v="0.36000001430511502"/>
    <n v="4.1399998664856001"/>
    <n v="0"/>
    <x v="4"/>
    <s v="557715031342483"/>
    <n v="24"/>
    <n v="24"/>
    <n v="223"/>
    <n v="627"/>
    <n v="898"/>
    <n v="402"/>
    <n v="496"/>
    <n v="3152"/>
    <x v="1"/>
  </r>
  <r>
    <x v="17"/>
    <x v="12"/>
    <n v="15764"/>
    <n v="11.7799997329712"/>
    <n v="11.7799997329712"/>
    <n v="0"/>
    <n v="7.6500000953674299"/>
    <n v="2.1500000953674299"/>
    <n v="1.9800000190734901"/>
    <n v="0"/>
    <x v="5"/>
    <s v="557715031342484"/>
    <n v="210"/>
    <n v="65"/>
    <n v="141"/>
    <n v="425"/>
    <n v="841"/>
    <n v="615"/>
    <n v="226"/>
    <n v="4392"/>
    <x v="1"/>
  </r>
  <r>
    <x v="17"/>
    <x v="13"/>
    <n v="6393"/>
    <n v="4.7800002098083496"/>
    <n v="4.7800002098083496"/>
    <n v="0"/>
    <n v="1.3500000238418599"/>
    <n v="0.67000001668930098"/>
    <n v="2.7599999904632599"/>
    <n v="0"/>
    <x v="6"/>
    <s v="557715031342485"/>
    <n v="61"/>
    <n v="38"/>
    <n v="214"/>
    <n v="743"/>
    <n v="1056"/>
    <n v="461"/>
    <n v="595"/>
    <n v="3374"/>
    <x v="1"/>
  </r>
  <r>
    <x v="17"/>
    <x v="14"/>
    <n v="5325"/>
    <n v="3.9800000190734899"/>
    <n v="3.9800000190734899"/>
    <n v="0"/>
    <n v="0.85000002384185802"/>
    <n v="0.64999997615814198"/>
    <n v="2.4700000286102299"/>
    <n v="0"/>
    <x v="0"/>
    <s v="557715031342486"/>
    <n v="38"/>
    <n v="32"/>
    <n v="181"/>
    <n v="759"/>
    <n v="1010"/>
    <n v="377"/>
    <n v="633"/>
    <n v="3088"/>
    <x v="1"/>
  </r>
  <r>
    <x v="17"/>
    <x v="15"/>
    <n v="6805"/>
    <n v="5.1399998664856001"/>
    <n v="5.1399998664856001"/>
    <n v="0"/>
    <n v="1.8099999427795399"/>
    <n v="0.40000000596046398"/>
    <n v="2.9300000667571999"/>
    <n v="0"/>
    <x v="1"/>
    <s v="557715031342487"/>
    <n v="63"/>
    <n v="16"/>
    <n v="190"/>
    <n v="773"/>
    <n v="1042"/>
    <n v="452"/>
    <n v="590"/>
    <n v="3294"/>
    <x v="1"/>
  </r>
  <r>
    <x v="17"/>
    <x v="16"/>
    <n v="9841"/>
    <n v="7.4299998283386204"/>
    <n v="7.4299998283386204"/>
    <n v="0"/>
    <n v="3.25"/>
    <n v="1.16999995708466"/>
    <n v="3.0099999904632599"/>
    <n v="0"/>
    <x v="2"/>
    <s v="557715031342488"/>
    <n v="99"/>
    <n v="51"/>
    <n v="141"/>
    <n v="692"/>
    <n v="983"/>
    <n v="372"/>
    <n v="611"/>
    <n v="3580"/>
    <x v="1"/>
  </r>
  <r>
    <x v="17"/>
    <x v="17"/>
    <n v="7924"/>
    <n v="5.9200000762939498"/>
    <n v="5.9200000762939498"/>
    <n v="0"/>
    <n v="2.8399999141693102"/>
    <n v="0.61000001430511497"/>
    <n v="2.4700000286102299"/>
    <n v="0"/>
    <x v="3"/>
    <s v="557715031342489"/>
    <n v="97"/>
    <n v="36"/>
    <n v="165"/>
    <n v="739"/>
    <n v="1037"/>
    <n v="485"/>
    <n v="552"/>
    <n v="3544"/>
    <x v="1"/>
  </r>
  <r>
    <x v="17"/>
    <x v="18"/>
    <n v="12363"/>
    <n v="9.2399997711181605"/>
    <n v="9.2399997711181605"/>
    <n v="0"/>
    <n v="5.8299999237060502"/>
    <n v="0.79000002145767201"/>
    <n v="2.6099998950958301"/>
    <n v="0"/>
    <x v="4"/>
    <s v="557715031342490"/>
    <n v="207"/>
    <n v="45"/>
    <n v="163"/>
    <n v="621"/>
    <n v="1036"/>
    <n v="433"/>
    <n v="603"/>
    <n v="4501"/>
    <x v="1"/>
  </r>
  <r>
    <x v="17"/>
    <x v="19"/>
    <n v="13368"/>
    <n v="9.9899997711181605"/>
    <n v="9.9899997711181605"/>
    <n v="0"/>
    <n v="5.3099999427795401"/>
    <n v="1.4400000572204601"/>
    <n v="3.2400000095367401"/>
    <n v="0"/>
    <x v="5"/>
    <s v="557715031342491"/>
    <n v="194"/>
    <n v="72"/>
    <n v="178"/>
    <n v="499"/>
    <n v="943"/>
    <n v="398"/>
    <n v="545"/>
    <n v="4546"/>
    <x v="1"/>
  </r>
  <r>
    <x v="17"/>
    <x v="20"/>
    <n v="7439"/>
    <n v="5.5599999427795401"/>
    <n v="5.5599999427795401"/>
    <n v="0"/>
    <n v="1.12000000476837"/>
    <n v="0.34999999403953602"/>
    <n v="4.0700001716613796"/>
    <n v="0"/>
    <x v="6"/>
    <s v="557715031342492"/>
    <n v="37"/>
    <n v="20"/>
    <n v="235"/>
    <n v="732"/>
    <n v="1024"/>
    <n v="553"/>
    <n v="471"/>
    <n v="3014"/>
    <x v="1"/>
  </r>
  <r>
    <x v="17"/>
    <x v="21"/>
    <n v="11045"/>
    <n v="8.25"/>
    <n v="8.25"/>
    <n v="0"/>
    <n v="4.5199999809265101"/>
    <n v="0.15000000596046401"/>
    <n v="3.5699999332428001"/>
    <n v="0"/>
    <x v="0"/>
    <s v="557715031342493"/>
    <n v="97"/>
    <n v="8"/>
    <n v="212"/>
    <n v="580"/>
    <n v="897"/>
    <n v="543"/>
    <n v="354"/>
    <n v="3795"/>
    <x v="1"/>
  </r>
  <r>
    <x v="17"/>
    <x v="22"/>
    <n v="5206"/>
    <n v="3.8900001049041699"/>
    <n v="3.8900001049041699"/>
    <n v="0"/>
    <n v="1.5599999427795399"/>
    <n v="0.25"/>
    <n v="2.0799999237060498"/>
    <n v="0"/>
    <x v="1"/>
    <s v="557715031342494"/>
    <n v="25"/>
    <n v="9"/>
    <n v="141"/>
    <n v="631"/>
    <n v="806"/>
    <n v="634"/>
    <n v="172"/>
    <n v="2755"/>
    <x v="1"/>
  </r>
  <r>
    <x v="17"/>
    <x v="23"/>
    <n v="7550"/>
    <n v="5.6399998664856001"/>
    <n v="5.6399998664856001"/>
    <n v="0"/>
    <n v="2.5"/>
    <n v="0.46999999880790699"/>
    <n v="2.6700000762939502"/>
    <n v="0"/>
    <x v="2"/>
    <s v="557715031342495"/>
    <n v="45"/>
    <n v="21"/>
    <n v="143"/>
    <n v="1153"/>
    <n v="1362"/>
    <n v="78"/>
    <n v="1284"/>
    <n v="3004"/>
    <x v="1"/>
  </r>
  <r>
    <x v="17"/>
    <x v="24"/>
    <n v="4950"/>
    <n v="3.7000000476837198"/>
    <n v="3.7000000476837198"/>
    <n v="0"/>
    <n v="1.9299999475479099"/>
    <n v="0.31999999284744302"/>
    <n v="1.45000004768372"/>
    <n v="0"/>
    <x v="3"/>
    <s v="557715031342496"/>
    <n v="41"/>
    <n v="16"/>
    <n v="79"/>
    <n v="1304"/>
    <n v="1440"/>
    <m/>
    <n v="1440"/>
    <n v="2643"/>
    <x v="1"/>
  </r>
  <r>
    <x v="17"/>
    <x v="25"/>
    <n v="0"/>
    <n v="0"/>
    <n v="0"/>
    <n v="0"/>
    <n v="0"/>
    <n v="0"/>
    <n v="0"/>
    <n v="0"/>
    <x v="4"/>
    <s v="557715031342497"/>
    <n v="0"/>
    <n v="0"/>
    <n v="0"/>
    <n v="1440"/>
    <n v="1440"/>
    <m/>
    <n v="1440"/>
    <n v="1819"/>
    <x v="1"/>
  </r>
  <r>
    <x v="17"/>
    <x v="26"/>
    <n v="0"/>
    <n v="0"/>
    <n v="0"/>
    <n v="0"/>
    <n v="0"/>
    <n v="0"/>
    <n v="0"/>
    <n v="0"/>
    <x v="5"/>
    <s v="557715031342498"/>
    <n v="0"/>
    <n v="0"/>
    <n v="0"/>
    <n v="1440"/>
    <n v="1440"/>
    <m/>
    <n v="1440"/>
    <n v="1819"/>
    <x v="1"/>
  </r>
  <r>
    <x v="17"/>
    <x v="27"/>
    <n v="3421"/>
    <n v="2.5599999427795401"/>
    <n v="2.5599999427795401"/>
    <n v="0"/>
    <n v="1.4299999475479099"/>
    <n v="0.140000000596046"/>
    <n v="0.99000000953674305"/>
    <n v="0"/>
    <x v="6"/>
    <s v="557715031342499"/>
    <n v="34"/>
    <n v="11"/>
    <n v="70"/>
    <n v="1099"/>
    <n v="1214"/>
    <m/>
    <n v="1214"/>
    <n v="2489"/>
    <x v="1"/>
  </r>
  <r>
    <x v="17"/>
    <x v="28"/>
    <n v="8869"/>
    <n v="6.6500000953674299"/>
    <n v="6.6500000953674299"/>
    <n v="0"/>
    <n v="2.5599999427795401"/>
    <n v="0.75"/>
    <n v="3.3499999046325701"/>
    <n v="0"/>
    <x v="0"/>
    <s v="557715031342500"/>
    <n v="104"/>
    <n v="37"/>
    <n v="194"/>
    <n v="639"/>
    <n v="974"/>
    <n v="562"/>
    <n v="412"/>
    <n v="3841"/>
    <x v="1"/>
  </r>
  <r>
    <x v="17"/>
    <x v="29"/>
    <n v="4038"/>
    <n v="3.03999996185303"/>
    <n v="3.03999996185303"/>
    <n v="0"/>
    <n v="1.83000004291534"/>
    <n v="0.30000001192092901"/>
    <n v="0.88999998569488503"/>
    <n v="0"/>
    <x v="1"/>
    <s v="557715031342501"/>
    <n v="45"/>
    <n v="15"/>
    <n v="63"/>
    <n v="257"/>
    <n v="380"/>
    <n v="476"/>
    <n v="-96"/>
    <n v="1665"/>
    <x v="1"/>
  </r>
  <r>
    <x v="18"/>
    <x v="0"/>
    <n v="0"/>
    <n v="0"/>
    <n v="0"/>
    <n v="0"/>
    <n v="0"/>
    <n v="0"/>
    <n v="0"/>
    <n v="0"/>
    <x v="0"/>
    <s v="611766616042472"/>
    <n v="0"/>
    <n v="0"/>
    <n v="0"/>
    <n v="1440"/>
    <n v="1440"/>
    <m/>
    <n v="1440"/>
    <n v="1496"/>
    <x v="3"/>
  </r>
  <r>
    <x v="18"/>
    <x v="1"/>
    <n v="0"/>
    <n v="0"/>
    <n v="0"/>
    <n v="0"/>
    <n v="0"/>
    <n v="0"/>
    <n v="0"/>
    <n v="0"/>
    <x v="1"/>
    <s v="611766616042473"/>
    <n v="0"/>
    <n v="0"/>
    <n v="0"/>
    <n v="1440"/>
    <n v="1440"/>
    <m/>
    <n v="1440"/>
    <n v="1496"/>
    <x v="3"/>
  </r>
  <r>
    <x v="18"/>
    <x v="2"/>
    <n v="0"/>
    <n v="0"/>
    <n v="0"/>
    <n v="0"/>
    <n v="0"/>
    <n v="0"/>
    <n v="0"/>
    <n v="0"/>
    <x v="2"/>
    <s v="611766616042474"/>
    <n v="0"/>
    <n v="0"/>
    <n v="0"/>
    <n v="1440"/>
    <n v="1440"/>
    <m/>
    <n v="1440"/>
    <n v="1496"/>
    <x v="3"/>
  </r>
  <r>
    <x v="18"/>
    <x v="3"/>
    <n v="14019"/>
    <n v="10.5900001525879"/>
    <n v="10.5900001525879"/>
    <n v="0"/>
    <n v="0"/>
    <n v="0.28000000119209301"/>
    <n v="10.300000190734901"/>
    <n v="0"/>
    <x v="3"/>
    <s v="611766616042475"/>
    <n v="0"/>
    <n v="6"/>
    <n v="513"/>
    <n v="921"/>
    <n v="1440"/>
    <m/>
    <n v="1440"/>
    <n v="2865"/>
    <x v="3"/>
  </r>
  <r>
    <x v="18"/>
    <x v="4"/>
    <n v="14450"/>
    <n v="10.9099998474121"/>
    <n v="10.9099998474121"/>
    <n v="0"/>
    <n v="0.57999998331069902"/>
    <n v="0.85000002384185802"/>
    <n v="9.4799995422363299"/>
    <n v="0"/>
    <x v="4"/>
    <s v="611766616042476"/>
    <n v="7"/>
    <n v="15"/>
    <n v="518"/>
    <n v="502"/>
    <n v="1042"/>
    <n v="398"/>
    <n v="644"/>
    <n v="2828"/>
    <x v="3"/>
  </r>
  <r>
    <x v="18"/>
    <x v="5"/>
    <n v="7150"/>
    <n v="5.4000000953674299"/>
    <n v="5.4000000953674299"/>
    <n v="0"/>
    <n v="0"/>
    <n v="0"/>
    <n v="5.4000000953674299"/>
    <n v="0"/>
    <x v="5"/>
    <s v="611766616042477"/>
    <n v="0"/>
    <n v="0"/>
    <n v="312"/>
    <n v="702"/>
    <n v="1014"/>
    <n v="350"/>
    <n v="664"/>
    <n v="2225"/>
    <x v="3"/>
  </r>
  <r>
    <x v="18"/>
    <x v="6"/>
    <n v="5153"/>
    <n v="3.9100000858306898"/>
    <n v="3.9100000858306898"/>
    <n v="0"/>
    <n v="0"/>
    <n v="0"/>
    <n v="3.8900001049041699"/>
    <n v="0"/>
    <x v="6"/>
    <s v="611766616042478"/>
    <n v="0"/>
    <n v="0"/>
    <n v="241"/>
    <n v="759"/>
    <n v="1000"/>
    <n v="510"/>
    <n v="490"/>
    <n v="2018"/>
    <x v="3"/>
  </r>
  <r>
    <x v="18"/>
    <x v="7"/>
    <n v="11135"/>
    <n v="8.4099998474121094"/>
    <n v="8.4099998474121094"/>
    <n v="0"/>
    <n v="0"/>
    <n v="0"/>
    <n v="8.4099998474121094"/>
    <n v="0"/>
    <x v="0"/>
    <s v="611766616042479"/>
    <n v="0"/>
    <n v="0"/>
    <n v="480"/>
    <n v="425"/>
    <n v="905"/>
    <n v="492"/>
    <n v="413"/>
    <n v="2606"/>
    <x v="3"/>
  </r>
  <r>
    <x v="18"/>
    <x v="8"/>
    <n v="10449"/>
    <n v="8.0200004577636701"/>
    <n v="8.0200004577636701"/>
    <n v="0"/>
    <n v="2.0299999713897701"/>
    <n v="0.479999989271164"/>
    <n v="5.5199999809265101"/>
    <n v="0"/>
    <x v="1"/>
    <s v="611766616042480"/>
    <n v="26"/>
    <n v="10"/>
    <n v="349"/>
    <n v="587"/>
    <n v="972"/>
    <n v="502"/>
    <n v="470"/>
    <n v="2536"/>
    <x v="3"/>
  </r>
  <r>
    <x v="18"/>
    <x v="9"/>
    <n v="19542"/>
    <n v="15.0100002288818"/>
    <n v="15.0100002288818"/>
    <n v="0"/>
    <n v="0.980000019073486"/>
    <n v="0.40000000596046398"/>
    <n v="5.6199998855590803"/>
    <n v="0"/>
    <x v="2"/>
    <s v="611766616042481"/>
    <n v="11"/>
    <n v="19"/>
    <n v="294"/>
    <n v="579"/>
    <n v="903"/>
    <n v="550"/>
    <n v="353"/>
    <n v="4900"/>
    <x v="3"/>
  </r>
  <r>
    <x v="18"/>
    <x v="10"/>
    <n v="8206"/>
    <n v="6.1999998092651403"/>
    <n v="6.1999998092651403"/>
    <n v="0"/>
    <n v="0"/>
    <n v="0"/>
    <n v="6.1999998092651403"/>
    <n v="0"/>
    <x v="3"/>
    <s v="611766616042482"/>
    <n v="0"/>
    <n v="0"/>
    <n v="402"/>
    <n v="413"/>
    <n v="815"/>
    <n v="546"/>
    <n v="269"/>
    <n v="2409"/>
    <x v="3"/>
  </r>
  <r>
    <x v="18"/>
    <x v="11"/>
    <n v="11495"/>
    <n v="8.6800003051757795"/>
    <n v="8.6800003051757795"/>
    <n v="0"/>
    <n v="0"/>
    <n v="0"/>
    <n v="8.6800003051757795"/>
    <n v="0"/>
    <x v="4"/>
    <s v="611766616042483"/>
    <n v="0"/>
    <n v="0"/>
    <n v="512"/>
    <n v="468"/>
    <n v="980"/>
    <n v="539"/>
    <n v="441"/>
    <n v="2651"/>
    <x v="3"/>
  </r>
  <r>
    <x v="18"/>
    <x v="12"/>
    <n v="7623"/>
    <n v="5.7600002288818404"/>
    <n v="5.7600002288818404"/>
    <n v="0"/>
    <n v="0"/>
    <n v="0"/>
    <n v="5.7600002288818404"/>
    <n v="0"/>
    <x v="5"/>
    <s v="611766616042484"/>
    <n v="0"/>
    <n v="0"/>
    <n v="362"/>
    <n v="711"/>
    <n v="1073"/>
    <n v="367"/>
    <n v="706"/>
    <n v="2305"/>
    <x v="3"/>
  </r>
  <r>
    <x v="18"/>
    <x v="13"/>
    <n v="0"/>
    <n v="0"/>
    <n v="0"/>
    <n v="0"/>
    <n v="0"/>
    <n v="0"/>
    <n v="0"/>
    <n v="0"/>
    <x v="6"/>
    <s v="611766616042485"/>
    <n v="0"/>
    <n v="0"/>
    <n v="0"/>
    <n v="1440"/>
    <n v="1440"/>
    <m/>
    <n v="1440"/>
    <n v="1497"/>
    <x v="3"/>
  </r>
  <r>
    <x v="18"/>
    <x v="14"/>
    <n v="9543"/>
    <n v="7.21000003814697"/>
    <n v="7.21000003814697"/>
    <n v="0"/>
    <n v="0"/>
    <n v="0.34000000357627902"/>
    <n v="6.8699998855590803"/>
    <n v="0"/>
    <x v="0"/>
    <s v="611766616042486"/>
    <n v="0"/>
    <n v="7"/>
    <n v="352"/>
    <n v="1077"/>
    <n v="1436"/>
    <m/>
    <n v="1436"/>
    <n v="2450"/>
    <x v="3"/>
  </r>
  <r>
    <x v="18"/>
    <x v="15"/>
    <n v="9411"/>
    <n v="7.1100001335143999"/>
    <n v="7.1100001335143999"/>
    <n v="0"/>
    <n v="0"/>
    <n v="0"/>
    <n v="7.1100001335143999"/>
    <n v="0"/>
    <x v="1"/>
    <s v="611766616042487"/>
    <n v="0"/>
    <n v="0"/>
    <n v="458"/>
    <n v="417"/>
    <n v="875"/>
    <n v="557"/>
    <n v="318"/>
    <n v="2576"/>
    <x v="3"/>
  </r>
  <r>
    <x v="18"/>
    <x v="16"/>
    <n v="3403"/>
    <n v="2.5999999046325701"/>
    <n v="2.5999999046325701"/>
    <n v="0"/>
    <n v="0"/>
    <n v="0"/>
    <n v="2.5999999046325701"/>
    <n v="0"/>
    <x v="2"/>
    <s v="611766616042488"/>
    <n v="0"/>
    <n v="0"/>
    <n v="141"/>
    <n v="758"/>
    <n v="899"/>
    <n v="416"/>
    <n v="483"/>
    <n v="1879"/>
    <x v="3"/>
  </r>
  <r>
    <x v="18"/>
    <x v="17"/>
    <n v="9592"/>
    <n v="7.2399997711181596"/>
    <n v="7.2399997711181596"/>
    <n v="0"/>
    <n v="0"/>
    <n v="0"/>
    <n v="7.2399997711181596"/>
    <n v="0"/>
    <x v="3"/>
    <s v="611766616042489"/>
    <n v="0"/>
    <n v="0"/>
    <n v="461"/>
    <n v="479"/>
    <n v="940"/>
    <n v="636"/>
    <n v="304"/>
    <n v="2560"/>
    <x v="3"/>
  </r>
  <r>
    <x v="18"/>
    <x v="18"/>
    <n v="6987"/>
    <n v="5.2800002098083496"/>
    <n v="5.2800002098083496"/>
    <n v="0"/>
    <n v="0"/>
    <n v="0"/>
    <n v="5.2800002098083496"/>
    <n v="0"/>
    <x v="4"/>
    <s v="611766616042490"/>
    <n v="0"/>
    <n v="0"/>
    <n v="343"/>
    <n v="1040"/>
    <n v="1383"/>
    <m/>
    <n v="1383"/>
    <n v="2275"/>
    <x v="3"/>
  </r>
  <r>
    <x v="18"/>
    <x v="19"/>
    <n v="8915"/>
    <n v="6.7300000190734899"/>
    <n v="6.7300000190734899"/>
    <n v="0"/>
    <n v="0"/>
    <n v="0"/>
    <n v="6.7300000190734899"/>
    <n v="0"/>
    <x v="5"/>
    <s v="611766616042491"/>
    <n v="0"/>
    <n v="0"/>
    <n v="397"/>
    <n v="525"/>
    <n v="922"/>
    <n v="575"/>
    <n v="347"/>
    <n v="2361"/>
    <x v="3"/>
  </r>
  <r>
    <x v="18"/>
    <x v="20"/>
    <n v="4933"/>
    <n v="3.7300000190734899"/>
    <n v="3.7300000190734899"/>
    <n v="0"/>
    <n v="0"/>
    <n v="0"/>
    <n v="3.7300000190734899"/>
    <n v="0"/>
    <x v="6"/>
    <s v="611766616042492"/>
    <n v="0"/>
    <n v="0"/>
    <n v="236"/>
    <n v="1204"/>
    <n v="1440"/>
    <m/>
    <n v="1440"/>
    <n v="2044"/>
    <x v="3"/>
  </r>
  <r>
    <x v="18"/>
    <x v="21"/>
    <n v="0"/>
    <n v="0"/>
    <n v="0"/>
    <n v="0"/>
    <n v="0"/>
    <n v="0"/>
    <n v="0"/>
    <n v="0"/>
    <x v="0"/>
    <s v="611766616042493"/>
    <n v="0"/>
    <n v="0"/>
    <n v="0"/>
    <n v="1440"/>
    <n v="1440"/>
    <m/>
    <n v="1440"/>
    <n v="1496"/>
    <x v="3"/>
  </r>
  <r>
    <x v="18"/>
    <x v="22"/>
    <n v="2997"/>
    <n v="2.2599999904632599"/>
    <n v="2.2599999904632599"/>
    <n v="0"/>
    <n v="0"/>
    <n v="0"/>
    <n v="2.2599999904632599"/>
    <n v="0"/>
    <x v="1"/>
    <s v="611766616042494"/>
    <n v="0"/>
    <n v="0"/>
    <n v="156"/>
    <n v="1279"/>
    <n v="1435"/>
    <m/>
    <n v="1435"/>
    <n v="1902"/>
    <x v="3"/>
  </r>
  <r>
    <x v="18"/>
    <x v="23"/>
    <n v="9799"/>
    <n v="7.4000000953674299"/>
    <n v="7.4000000953674299"/>
    <n v="0"/>
    <n v="0"/>
    <n v="0"/>
    <n v="7.4000000953674299"/>
    <n v="0"/>
    <x v="2"/>
    <s v="611766616042495"/>
    <n v="0"/>
    <n v="0"/>
    <n v="487"/>
    <n v="479"/>
    <n v="966"/>
    <n v="415"/>
    <n v="551"/>
    <n v="2636"/>
    <x v="3"/>
  </r>
  <r>
    <x v="18"/>
    <x v="24"/>
    <n v="3365"/>
    <n v="2.6800000667571999"/>
    <n v="2.6800000667571999"/>
    <n v="0"/>
    <n v="0"/>
    <n v="0"/>
    <n v="2.6800000667571999"/>
    <n v="0"/>
    <x v="3"/>
    <s v="611766616042496"/>
    <n v="0"/>
    <n v="0"/>
    <n v="133"/>
    <n v="673"/>
    <n v="806"/>
    <n v="698"/>
    <n v="108"/>
    <n v="1838"/>
    <x v="3"/>
  </r>
  <r>
    <x v="18"/>
    <x v="25"/>
    <n v="7336"/>
    <n v="5.53999996185303"/>
    <n v="5.53999996185303"/>
    <n v="0"/>
    <n v="0"/>
    <n v="0"/>
    <n v="5.53999996185303"/>
    <n v="0"/>
    <x v="4"/>
    <s v="611766616042497"/>
    <n v="0"/>
    <n v="0"/>
    <n v="412"/>
    <n v="456"/>
    <n v="868"/>
    <n v="507"/>
    <n v="361"/>
    <n v="2469"/>
    <x v="3"/>
  </r>
  <r>
    <x v="18"/>
    <x v="26"/>
    <n v="7328"/>
    <n v="5.5300002098083496"/>
    <n v="5.5300002098083496"/>
    <n v="0"/>
    <n v="0"/>
    <n v="0"/>
    <n v="5.5300002098083496"/>
    <n v="0"/>
    <x v="5"/>
    <s v="611766616042498"/>
    <n v="0"/>
    <n v="0"/>
    <n v="318"/>
    <n v="517"/>
    <n v="835"/>
    <n v="603"/>
    <n v="232"/>
    <n v="2250"/>
    <x v="3"/>
  </r>
  <r>
    <x v="18"/>
    <x v="27"/>
    <n v="4477"/>
    <n v="3.3800001144409202"/>
    <n v="3.3800001144409202"/>
    <n v="0"/>
    <n v="0"/>
    <n v="0"/>
    <n v="3.3800001144409202"/>
    <n v="0"/>
    <x v="6"/>
    <s v="611766616042499"/>
    <n v="0"/>
    <n v="0"/>
    <n v="197"/>
    <n v="125"/>
    <n v="322"/>
    <n v="522"/>
    <n v="-200"/>
    <n v="1248"/>
    <x v="3"/>
  </r>
  <r>
    <x v="19"/>
    <x v="0"/>
    <n v="4562"/>
    <n v="3.4500000476837198"/>
    <n v="3.4500000476837198"/>
    <n v="0"/>
    <n v="0"/>
    <n v="0"/>
    <n v="3.4500000476837198"/>
    <n v="0"/>
    <x v="0"/>
    <s v="629085500542472"/>
    <n v="0"/>
    <n v="0"/>
    <n v="199"/>
    <n v="1241"/>
    <n v="1440"/>
    <m/>
    <n v="1440"/>
    <n v="2560"/>
    <x v="2"/>
  </r>
  <r>
    <x v="19"/>
    <x v="1"/>
    <n v="7142"/>
    <n v="5.4000000953674299"/>
    <n v="5.4000000953674299"/>
    <n v="0"/>
    <n v="0"/>
    <n v="0"/>
    <n v="5.3899998664856001"/>
    <n v="9.9999997764825804E-3"/>
    <x v="1"/>
    <s v="629085500542473"/>
    <n v="0"/>
    <n v="0"/>
    <n v="350"/>
    <n v="1090"/>
    <n v="1440"/>
    <m/>
    <n v="1440"/>
    <n v="2905"/>
    <x v="2"/>
  </r>
  <r>
    <x v="19"/>
    <x v="2"/>
    <n v="7671"/>
    <n v="5.8000001907348597"/>
    <n v="5.8000001907348597"/>
    <n v="0"/>
    <n v="0"/>
    <n v="0"/>
    <n v="5.7699999809265101"/>
    <n v="2.9999999329447701E-2"/>
    <x v="2"/>
    <s v="629085500542474"/>
    <n v="0"/>
    <n v="0"/>
    <n v="363"/>
    <n v="1077"/>
    <n v="1440"/>
    <m/>
    <n v="1440"/>
    <n v="2952"/>
    <x v="2"/>
  </r>
  <r>
    <x v="19"/>
    <x v="3"/>
    <n v="9501"/>
    <n v="7.1799998283386204"/>
    <n v="7.1799998283386204"/>
    <n v="0"/>
    <n v="0"/>
    <n v="0"/>
    <n v="7.1700000762939498"/>
    <n v="9.9999997764825804E-3"/>
    <x v="3"/>
    <s v="629085500542475"/>
    <n v="0"/>
    <n v="0"/>
    <n v="328"/>
    <n v="1112"/>
    <n v="1440"/>
    <m/>
    <n v="1440"/>
    <n v="2896"/>
    <x v="2"/>
  </r>
  <r>
    <x v="19"/>
    <x v="4"/>
    <n v="8301"/>
    <n v="6.2800002098083496"/>
    <n v="6.2800002098083496"/>
    <n v="0"/>
    <n v="0"/>
    <n v="0"/>
    <n v="6.2699999809265101"/>
    <n v="9.9999997764825804E-3"/>
    <x v="4"/>
    <s v="629085500542476"/>
    <n v="0"/>
    <n v="0"/>
    <n v="258"/>
    <n v="1182"/>
    <n v="1440"/>
    <m/>
    <n v="1440"/>
    <n v="2783"/>
    <x v="2"/>
  </r>
  <r>
    <x v="19"/>
    <x v="5"/>
    <n v="7851"/>
    <n v="5.9400000572204599"/>
    <n v="5.9400000572204599"/>
    <n v="0"/>
    <n v="1.1399999856948899"/>
    <n v="0.79000002145767201"/>
    <n v="4"/>
    <n v="0"/>
    <x v="5"/>
    <s v="629085500542477"/>
    <n v="31"/>
    <n v="12"/>
    <n v="225"/>
    <n v="1172"/>
    <n v="1440"/>
    <m/>
    <n v="1440"/>
    <n v="3171"/>
    <x v="2"/>
  </r>
  <r>
    <x v="19"/>
    <x v="6"/>
    <n v="6885"/>
    <n v="5.21000003814697"/>
    <n v="5.21000003814697"/>
    <n v="0"/>
    <n v="0"/>
    <n v="0"/>
    <n v="5.1900000572204599"/>
    <n v="1.9999999552965199E-2"/>
    <x v="6"/>
    <s v="629085500542478"/>
    <n v="0"/>
    <n v="0"/>
    <n v="271"/>
    <n v="1169"/>
    <n v="1440"/>
    <m/>
    <n v="1440"/>
    <n v="2766"/>
    <x v="2"/>
  </r>
  <r>
    <x v="19"/>
    <x v="7"/>
    <n v="7142"/>
    <n v="5.4000000953674299"/>
    <n v="5.4000000953674299"/>
    <n v="0"/>
    <n v="0"/>
    <n v="0"/>
    <n v="5.3899998664856001"/>
    <n v="9.9999997764825804E-3"/>
    <x v="0"/>
    <s v="629085500542479"/>
    <n v="0"/>
    <n v="0"/>
    <n v="321"/>
    <n v="1119"/>
    <n v="1440"/>
    <m/>
    <n v="1440"/>
    <n v="2839"/>
    <x v="2"/>
  </r>
  <r>
    <x v="19"/>
    <x v="8"/>
    <n v="6361"/>
    <n v="4.8099999427795401"/>
    <n v="4.8099999427795401"/>
    <n v="0"/>
    <n v="0"/>
    <n v="0"/>
    <n v="4.8000001907348597"/>
    <n v="9.9999997764825804E-3"/>
    <x v="1"/>
    <s v="629085500542480"/>
    <n v="0"/>
    <n v="0"/>
    <n v="258"/>
    <n v="1182"/>
    <n v="1440"/>
    <m/>
    <n v="1440"/>
    <n v="2701"/>
    <x v="2"/>
  </r>
  <r>
    <x v="19"/>
    <x v="9"/>
    <n v="0"/>
    <n v="0"/>
    <n v="0"/>
    <n v="0"/>
    <n v="0"/>
    <n v="0"/>
    <n v="0"/>
    <n v="0"/>
    <x v="2"/>
    <s v="629085500542481"/>
    <n v="0"/>
    <n v="0"/>
    <n v="0"/>
    <n v="1440"/>
    <n v="1440"/>
    <m/>
    <n v="1440"/>
    <n v="2060"/>
    <x v="2"/>
  </r>
  <r>
    <x v="19"/>
    <x v="10"/>
    <n v="6238"/>
    <n v="4.7199997901916504"/>
    <n v="4.7199997901916504"/>
    <n v="0"/>
    <n v="0"/>
    <n v="0"/>
    <n v="4.7199997901916504"/>
    <n v="0"/>
    <x v="3"/>
    <s v="629085500542482"/>
    <n v="0"/>
    <n v="0"/>
    <n v="302"/>
    <n v="1138"/>
    <n v="1440"/>
    <m/>
    <n v="1440"/>
    <n v="2796"/>
    <x v="2"/>
  </r>
  <r>
    <x v="19"/>
    <x v="11"/>
    <n v="0"/>
    <n v="0"/>
    <n v="0"/>
    <n v="0"/>
    <n v="0"/>
    <n v="0"/>
    <n v="0"/>
    <n v="0"/>
    <x v="4"/>
    <s v="629085500542483"/>
    <n v="33"/>
    <n v="0"/>
    <n v="0"/>
    <n v="1407"/>
    <n v="1440"/>
    <m/>
    <n v="1440"/>
    <n v="2664"/>
    <x v="2"/>
  </r>
  <r>
    <x v="19"/>
    <x v="12"/>
    <n v="5896"/>
    <n v="4.46000003814697"/>
    <n v="4.46000003814697"/>
    <n v="0"/>
    <n v="0"/>
    <n v="0"/>
    <n v="4.46000003814697"/>
    <n v="0"/>
    <x v="5"/>
    <s v="629085500542484"/>
    <n v="0"/>
    <n v="0"/>
    <n v="258"/>
    <n v="1182"/>
    <n v="1440"/>
    <m/>
    <n v="1440"/>
    <n v="2703"/>
    <x v="2"/>
  </r>
  <r>
    <x v="19"/>
    <x v="13"/>
    <n v="7802"/>
    <n v="5.9000000953674299"/>
    <n v="5.9000000953674299"/>
    <n v="0"/>
    <n v="0.68000000715255704"/>
    <n v="0.18000000715255701"/>
    <n v="5.0300002098083496"/>
    <n v="9.9999997764825804E-3"/>
    <x v="6"/>
    <s v="629085500542485"/>
    <n v="8"/>
    <n v="3"/>
    <n v="249"/>
    <n v="1180"/>
    <n v="1440"/>
    <m/>
    <n v="1440"/>
    <n v="2771"/>
    <x v="2"/>
  </r>
  <r>
    <x v="19"/>
    <x v="14"/>
    <n v="0"/>
    <n v="0"/>
    <n v="0"/>
    <n v="0"/>
    <n v="0"/>
    <n v="0"/>
    <n v="0"/>
    <n v="0"/>
    <x v="0"/>
    <s v="629085500542486"/>
    <n v="0"/>
    <n v="0"/>
    <n v="0"/>
    <n v="1440"/>
    <n v="1440"/>
    <m/>
    <n v="1440"/>
    <n v="2060"/>
    <x v="2"/>
  </r>
  <r>
    <x v="19"/>
    <x v="15"/>
    <n v="5565"/>
    <n v="4.21000003814697"/>
    <n v="4.21000003814697"/>
    <n v="0"/>
    <n v="0"/>
    <n v="0"/>
    <n v="4.1799998283386204"/>
    <n v="2.9999999329447701E-2"/>
    <x v="1"/>
    <s v="629085500542487"/>
    <n v="0"/>
    <n v="0"/>
    <n v="287"/>
    <n v="1153"/>
    <n v="1440"/>
    <m/>
    <n v="1440"/>
    <n v="2743"/>
    <x v="2"/>
  </r>
  <r>
    <x v="19"/>
    <x v="16"/>
    <n v="5731"/>
    <n v="4.3299999237060502"/>
    <n v="4.3299999237060502"/>
    <n v="0"/>
    <n v="0"/>
    <n v="0"/>
    <n v="4.3299999237060502"/>
    <n v="0"/>
    <x v="2"/>
    <s v="629085500542488"/>
    <n v="0"/>
    <n v="0"/>
    <n v="255"/>
    <n v="1185"/>
    <n v="1440"/>
    <m/>
    <n v="1440"/>
    <n v="2687"/>
    <x v="2"/>
  </r>
  <r>
    <x v="19"/>
    <x v="17"/>
    <n v="0"/>
    <n v="0"/>
    <n v="0"/>
    <n v="0"/>
    <n v="0"/>
    <n v="0"/>
    <n v="0"/>
    <n v="0"/>
    <x v="3"/>
    <s v="629085500542489"/>
    <n v="0"/>
    <n v="0"/>
    <n v="0"/>
    <n v="1440"/>
    <n v="1440"/>
    <m/>
    <n v="1440"/>
    <n v="2060"/>
    <x v="2"/>
  </r>
  <r>
    <x v="19"/>
    <x v="18"/>
    <n v="6744"/>
    <n v="5.0999999046325701"/>
    <n v="5.0999999046325701"/>
    <n v="0"/>
    <n v="0"/>
    <n v="0"/>
    <n v="5.0900001525878897"/>
    <n v="9.9999997764825804E-3"/>
    <x v="4"/>
    <s v="629085500542490"/>
    <n v="0"/>
    <n v="0"/>
    <n v="324"/>
    <n v="1116"/>
    <n v="1440"/>
    <m/>
    <n v="1440"/>
    <n v="2843"/>
    <x v="2"/>
  </r>
  <r>
    <x v="19"/>
    <x v="19"/>
    <n v="9837"/>
    <n v="7.4400000572204599"/>
    <n v="7.4400000572204599"/>
    <n v="0"/>
    <n v="0.66000002622604403"/>
    <n v="2.75"/>
    <n v="4"/>
    <n v="1.9999999552965199E-2"/>
    <x v="5"/>
    <s v="629085500542491"/>
    <n v="8"/>
    <n v="95"/>
    <n v="282"/>
    <n v="1055"/>
    <n v="1440"/>
    <m/>
    <n v="1440"/>
    <n v="3327"/>
    <x v="2"/>
  </r>
  <r>
    <x v="19"/>
    <x v="20"/>
    <n v="6781"/>
    <n v="5.1300001144409197"/>
    <n v="5.1300001144409197"/>
    <n v="0"/>
    <n v="0"/>
    <n v="0"/>
    <n v="5.1100001335143999"/>
    <n v="1.9999999552965199E-2"/>
    <x v="6"/>
    <s v="629085500542492"/>
    <n v="0"/>
    <n v="0"/>
    <n v="268"/>
    <n v="1172"/>
    <n v="1440"/>
    <m/>
    <n v="1440"/>
    <n v="2725"/>
    <x v="2"/>
  </r>
  <r>
    <x v="19"/>
    <x v="21"/>
    <n v="6047"/>
    <n v="4.5700001716613796"/>
    <n v="4.5700001716613796"/>
    <n v="0"/>
    <n v="0"/>
    <n v="0"/>
    <n v="4.5700001716613796"/>
    <n v="0"/>
    <x v="0"/>
    <s v="629085500542493"/>
    <n v="0"/>
    <n v="0"/>
    <n v="240"/>
    <n v="1200"/>
    <n v="1440"/>
    <m/>
    <n v="1440"/>
    <n v="2671"/>
    <x v="2"/>
  </r>
  <r>
    <x v="19"/>
    <x v="22"/>
    <n v="5832"/>
    <n v="4.4099998474121103"/>
    <n v="4.4099998474121103"/>
    <n v="0"/>
    <n v="0"/>
    <n v="0"/>
    <n v="4.4000000953674299"/>
    <n v="9.9999997764825804E-3"/>
    <x v="1"/>
    <s v="629085500542494"/>
    <n v="0"/>
    <n v="0"/>
    <n v="272"/>
    <n v="1168"/>
    <n v="1440"/>
    <m/>
    <n v="1440"/>
    <n v="2718"/>
    <x v="2"/>
  </r>
  <r>
    <x v="19"/>
    <x v="23"/>
    <n v="6339"/>
    <n v="4.78999996185303"/>
    <n v="4.78999996185303"/>
    <n v="0"/>
    <n v="0"/>
    <n v="0"/>
    <n v="4.78999996185303"/>
    <n v="0"/>
    <x v="2"/>
    <s v="629085500542495"/>
    <n v="0"/>
    <n v="0"/>
    <n v="239"/>
    <n v="1201"/>
    <n v="1440"/>
    <m/>
    <n v="1440"/>
    <n v="2682"/>
    <x v="2"/>
  </r>
  <r>
    <x v="19"/>
    <x v="24"/>
    <n v="6116"/>
    <n v="4.6199998855590803"/>
    <n v="4.6199998855590803"/>
    <n v="0"/>
    <n v="0"/>
    <n v="0"/>
    <n v="4.5900001525878897"/>
    <n v="2.9999999329447701E-2"/>
    <x v="3"/>
    <s v="629085500542496"/>
    <n v="0"/>
    <n v="0"/>
    <n v="305"/>
    <n v="1135"/>
    <n v="1440"/>
    <m/>
    <n v="1440"/>
    <n v="2806"/>
    <x v="2"/>
  </r>
  <r>
    <x v="19"/>
    <x v="25"/>
    <n v="5510"/>
    <n v="4.1700000762939498"/>
    <n v="4.1700000762939498"/>
    <n v="0"/>
    <n v="0"/>
    <n v="0"/>
    <n v="4.1599998474121103"/>
    <n v="0"/>
    <x v="4"/>
    <s v="629085500542497"/>
    <n v="0"/>
    <n v="0"/>
    <n v="227"/>
    <n v="1213"/>
    <n v="1440"/>
    <m/>
    <n v="1440"/>
    <n v="2613"/>
    <x v="2"/>
  </r>
  <r>
    <x v="19"/>
    <x v="26"/>
    <n v="7706"/>
    <n v="5.8299999237060502"/>
    <n v="5.8299999237060502"/>
    <n v="0"/>
    <n v="0"/>
    <n v="0"/>
    <n v="5.8200001716613796"/>
    <n v="0"/>
    <x v="5"/>
    <s v="629085500542498"/>
    <n v="0"/>
    <n v="0"/>
    <n v="251"/>
    <n v="1189"/>
    <n v="1440"/>
    <m/>
    <n v="1440"/>
    <n v="2712"/>
    <x v="2"/>
  </r>
  <r>
    <x v="19"/>
    <x v="27"/>
    <n v="6277"/>
    <n v="4.75"/>
    <n v="4.75"/>
    <n v="0"/>
    <n v="0"/>
    <n v="0"/>
    <n v="4.7300000190734899"/>
    <n v="1.9999999552965199E-2"/>
    <x v="6"/>
    <s v="629085500542499"/>
    <n v="0"/>
    <n v="0"/>
    <n v="264"/>
    <n v="800"/>
    <n v="1064"/>
    <m/>
    <n v="1064"/>
    <n v="2175"/>
    <x v="2"/>
  </r>
  <r>
    <x v="19"/>
    <x v="28"/>
    <n v="0"/>
    <n v="0"/>
    <n v="0"/>
    <n v="0"/>
    <n v="0"/>
    <n v="0"/>
    <n v="0"/>
    <n v="0"/>
    <x v="0"/>
    <s v="629085500542500"/>
    <n v="0"/>
    <n v="0"/>
    <n v="0"/>
    <n v="1440"/>
    <n v="1440"/>
    <m/>
    <n v="1440"/>
    <n v="0"/>
    <x v="2"/>
  </r>
  <r>
    <x v="20"/>
    <x v="0"/>
    <n v="0"/>
    <n v="0"/>
    <n v="0"/>
    <n v="0"/>
    <n v="0"/>
    <n v="0"/>
    <n v="0"/>
    <n v="0"/>
    <x v="0"/>
    <s v="677588895542472"/>
    <n v="0"/>
    <n v="0"/>
    <n v="0"/>
    <n v="1440"/>
    <n v="1440"/>
    <m/>
    <n v="1440"/>
    <n v="1841"/>
    <x v="0"/>
  </r>
  <r>
    <x v="20"/>
    <x v="1"/>
    <n v="4053"/>
    <n v="2.9100000858306898"/>
    <n v="2.9100000858306898"/>
    <n v="0"/>
    <n v="1.1100000143051101"/>
    <n v="0.57999998331069902"/>
    <n v="1.2200000286102299"/>
    <n v="0"/>
    <x v="1"/>
    <s v="677588895542473"/>
    <n v="17"/>
    <n v="18"/>
    <n v="85"/>
    <n v="1053"/>
    <n v="1173"/>
    <n v="260"/>
    <n v="913"/>
    <n v="2400"/>
    <x v="0"/>
  </r>
  <r>
    <x v="20"/>
    <x v="2"/>
    <n v="5162"/>
    <n v="3.7000000476837198"/>
    <n v="3.7000000476837198"/>
    <n v="0"/>
    <n v="0.87000000476837203"/>
    <n v="0.86000001430511497"/>
    <n v="1.9700000286102299"/>
    <n v="0"/>
    <x v="2"/>
    <s v="677588895542474"/>
    <n v="14"/>
    <n v="24"/>
    <n v="105"/>
    <n v="863"/>
    <n v="1006"/>
    <n v="441"/>
    <n v="565"/>
    <n v="2507"/>
    <x v="0"/>
  </r>
  <r>
    <x v="20"/>
    <x v="3"/>
    <n v="1282"/>
    <n v="0.92000001668930098"/>
    <n v="0.92000001668930098"/>
    <n v="0"/>
    <n v="0"/>
    <n v="0"/>
    <n v="0.92000001668930098"/>
    <n v="0"/>
    <x v="3"/>
    <s v="677588895542475"/>
    <n v="0"/>
    <n v="0"/>
    <n v="58"/>
    <n v="976"/>
    <n v="1034"/>
    <n v="406"/>
    <n v="628"/>
    <n v="2127"/>
    <x v="0"/>
  </r>
  <r>
    <x v="20"/>
    <x v="4"/>
    <n v="4732"/>
    <n v="3.3900001049041699"/>
    <n v="3.3900001049041699"/>
    <n v="0"/>
    <n v="2.5199999809265101"/>
    <n v="0.81000000238418601"/>
    <n v="5.9999998658895499E-2"/>
    <n v="0"/>
    <x v="4"/>
    <s v="677588895542476"/>
    <n v="36"/>
    <n v="18"/>
    <n v="9"/>
    <n v="1377"/>
    <n v="1440"/>
    <m/>
    <n v="1440"/>
    <n v="2225"/>
    <x v="0"/>
  </r>
  <r>
    <x v="20"/>
    <x v="5"/>
    <n v="2497"/>
    <n v="1.78999996185303"/>
    <n v="1.78999996185303"/>
    <n v="0"/>
    <n v="0.34999999403953602"/>
    <n v="1.12999999523163"/>
    <n v="0.31000000238418601"/>
    <n v="0"/>
    <x v="5"/>
    <s v="677588895542477"/>
    <n v="5"/>
    <n v="24"/>
    <n v="19"/>
    <n v="1392"/>
    <n v="1440"/>
    <m/>
    <n v="1440"/>
    <n v="2067"/>
    <x v="0"/>
  </r>
  <r>
    <x v="20"/>
    <x v="6"/>
    <n v="8294"/>
    <n v="5.9499998092651403"/>
    <n v="5.9499998092651403"/>
    <n v="0"/>
    <n v="2"/>
    <n v="0.769999980926514"/>
    <n v="3.1700000762939502"/>
    <n v="0"/>
    <x v="6"/>
    <s v="677588895542478"/>
    <n v="30"/>
    <n v="31"/>
    <n v="146"/>
    <n v="1233"/>
    <n v="1440"/>
    <m/>
    <n v="1440"/>
    <n v="2798"/>
    <x v="0"/>
  </r>
  <r>
    <x v="20"/>
    <x v="7"/>
    <n v="0"/>
    <n v="0"/>
    <n v="0"/>
    <n v="0"/>
    <n v="0"/>
    <n v="0"/>
    <n v="0"/>
    <n v="0"/>
    <x v="0"/>
    <s v="677588895542479"/>
    <n v="0"/>
    <n v="0"/>
    <n v="0"/>
    <n v="1440"/>
    <n v="1440"/>
    <m/>
    <n v="1440"/>
    <n v="1841"/>
    <x v="0"/>
  </r>
  <r>
    <x v="20"/>
    <x v="8"/>
    <n v="10771"/>
    <n v="7.7199997901916504"/>
    <n v="7.7199997901916504"/>
    <n v="0"/>
    <n v="3.7699999809265101"/>
    <n v="1.7400000095367401"/>
    <n v="2.2200000286102299"/>
    <n v="0"/>
    <x v="1"/>
    <s v="677588895542480"/>
    <n v="70"/>
    <n v="113"/>
    <n v="178"/>
    <n v="1079"/>
    <n v="1440"/>
    <m/>
    <n v="1440"/>
    <n v="3727"/>
    <x v="0"/>
  </r>
  <r>
    <x v="20"/>
    <x v="9"/>
    <n v="0"/>
    <n v="0"/>
    <n v="0"/>
    <n v="0"/>
    <n v="0"/>
    <n v="0"/>
    <n v="0"/>
    <n v="0"/>
    <x v="2"/>
    <s v="677588895542481"/>
    <n v="0"/>
    <n v="0"/>
    <n v="0"/>
    <n v="1440"/>
    <n v="1440"/>
    <m/>
    <n v="1440"/>
    <n v="1841"/>
    <x v="0"/>
  </r>
  <r>
    <x v="20"/>
    <x v="10"/>
    <n v="637"/>
    <n v="0.46000000834464999"/>
    <n v="0.46000000834464999"/>
    <n v="0"/>
    <n v="0"/>
    <n v="0"/>
    <n v="0.46000000834464999"/>
    <n v="0"/>
    <x v="3"/>
    <s v="677588895542482"/>
    <n v="0"/>
    <n v="0"/>
    <n v="20"/>
    <n v="1420"/>
    <n v="1440"/>
    <m/>
    <n v="1440"/>
    <n v="1922"/>
    <x v="0"/>
  </r>
  <r>
    <x v="20"/>
    <x v="11"/>
    <n v="0"/>
    <n v="0"/>
    <n v="0"/>
    <n v="0"/>
    <n v="0"/>
    <n v="0"/>
    <n v="0"/>
    <n v="0"/>
    <x v="4"/>
    <s v="677588895542483"/>
    <n v="0"/>
    <n v="0"/>
    <n v="0"/>
    <n v="1440"/>
    <n v="1440"/>
    <m/>
    <n v="1440"/>
    <n v="1841"/>
    <x v="0"/>
  </r>
  <r>
    <x v="20"/>
    <x v="12"/>
    <n v="2153"/>
    <n v="1.53999996185303"/>
    <n v="1.53999996185303"/>
    <n v="0"/>
    <n v="0.769999980926514"/>
    <n v="0.62000000476837203"/>
    <n v="0.15000000596046401"/>
    <n v="0"/>
    <x v="5"/>
    <s v="677588895542484"/>
    <n v="11"/>
    <n v="18"/>
    <n v="11"/>
    <n v="1400"/>
    <n v="1440"/>
    <m/>
    <n v="1440"/>
    <n v="2053"/>
    <x v="0"/>
  </r>
  <r>
    <x v="20"/>
    <x v="13"/>
    <n v="6474"/>
    <n v="4.6399998664856001"/>
    <n v="4.6399998664856001"/>
    <n v="0"/>
    <n v="2.2699999809265101"/>
    <n v="0.46000000834464999"/>
    <n v="1.8999999761581401"/>
    <n v="0"/>
    <x v="6"/>
    <s v="677588895542485"/>
    <n v="33"/>
    <n v="13"/>
    <n v="92"/>
    <n v="1302"/>
    <n v="1440"/>
    <m/>
    <n v="1440"/>
    <n v="2484"/>
    <x v="0"/>
  </r>
  <r>
    <x v="20"/>
    <x v="14"/>
    <n v="7091"/>
    <n v="5.2699999809265101"/>
    <n v="5.2699999809265101"/>
    <n v="1.9595960378646899"/>
    <n v="3.4800000190734899"/>
    <n v="0.87000000476837203"/>
    <n v="0.730000019073486"/>
    <n v="0"/>
    <x v="0"/>
    <s v="677588895542486"/>
    <n v="42"/>
    <n v="30"/>
    <n v="47"/>
    <n v="1321"/>
    <n v="1440"/>
    <m/>
    <n v="1440"/>
    <n v="2584"/>
    <x v="0"/>
  </r>
  <r>
    <x v="20"/>
    <x v="15"/>
    <n v="0"/>
    <n v="0"/>
    <n v="0"/>
    <n v="0"/>
    <n v="0"/>
    <n v="0"/>
    <n v="0"/>
    <n v="0"/>
    <x v="1"/>
    <s v="677588895542487"/>
    <n v="0"/>
    <n v="0"/>
    <n v="0"/>
    <n v="1440"/>
    <n v="1440"/>
    <m/>
    <n v="1440"/>
    <n v="1841"/>
    <x v="0"/>
  </r>
  <r>
    <x v="20"/>
    <x v="16"/>
    <n v="703"/>
    <n v="0.5"/>
    <n v="0.5"/>
    <n v="0"/>
    <n v="5.9999998658895499E-2"/>
    <n v="0.20000000298023199"/>
    <n v="0.239999994635582"/>
    <n v="0"/>
    <x v="2"/>
    <s v="677588895542488"/>
    <n v="2"/>
    <n v="13"/>
    <n v="15"/>
    <n v="1410"/>
    <n v="1440"/>
    <m/>
    <n v="1440"/>
    <n v="1993"/>
    <x v="0"/>
  </r>
  <r>
    <x v="20"/>
    <x v="17"/>
    <n v="0"/>
    <n v="0"/>
    <n v="0"/>
    <n v="0"/>
    <n v="0"/>
    <n v="0"/>
    <n v="0"/>
    <n v="0"/>
    <x v="3"/>
    <s v="677588895542489"/>
    <n v="0"/>
    <n v="0"/>
    <n v="0"/>
    <n v="1440"/>
    <n v="1440"/>
    <m/>
    <n v="1440"/>
    <n v="1841"/>
    <x v="0"/>
  </r>
  <r>
    <x v="20"/>
    <x v="18"/>
    <n v="2503"/>
    <n v="1.78999996185303"/>
    <n v="1.78999996185303"/>
    <n v="0"/>
    <n v="0.15999999642372101"/>
    <n v="0.15999999642372101"/>
    <n v="1.4800000190734901"/>
    <n v="0"/>
    <x v="4"/>
    <s v="677588895542490"/>
    <n v="3"/>
    <n v="9"/>
    <n v="84"/>
    <n v="1344"/>
    <n v="1440"/>
    <m/>
    <n v="1440"/>
    <n v="2280"/>
    <x v="0"/>
  </r>
  <r>
    <x v="20"/>
    <x v="19"/>
    <n v="2487"/>
    <n v="1.7799999713897701"/>
    <n v="1.7799999713897701"/>
    <n v="0"/>
    <n v="0.479999989271164"/>
    <n v="0.62000000476837203"/>
    <n v="0.68000000715255704"/>
    <n v="0"/>
    <x v="5"/>
    <s v="677588895542491"/>
    <n v="9"/>
    <n v="34"/>
    <n v="50"/>
    <n v="1347"/>
    <n v="1440"/>
    <m/>
    <n v="1440"/>
    <n v="2319"/>
    <x v="0"/>
  </r>
  <r>
    <x v="20"/>
    <x v="20"/>
    <n v="0"/>
    <n v="0"/>
    <n v="0"/>
    <n v="0"/>
    <n v="0"/>
    <n v="0"/>
    <n v="0"/>
    <n v="0"/>
    <x v="6"/>
    <s v="677588895542492"/>
    <n v="0"/>
    <n v="0"/>
    <n v="0"/>
    <n v="1440"/>
    <n v="1440"/>
    <m/>
    <n v="1440"/>
    <n v="1841"/>
    <x v="0"/>
  </r>
  <r>
    <x v="20"/>
    <x v="21"/>
    <n v="9"/>
    <n v="9.9999997764825804E-3"/>
    <n v="9.9999997764825804E-3"/>
    <n v="0"/>
    <n v="0"/>
    <n v="0"/>
    <n v="9.9999997764825804E-3"/>
    <n v="0"/>
    <x v="0"/>
    <s v="677588895542493"/>
    <n v="0"/>
    <n v="0"/>
    <n v="1"/>
    <n v="1439"/>
    <n v="1440"/>
    <m/>
    <n v="1440"/>
    <n v="1843"/>
    <x v="0"/>
  </r>
  <r>
    <x v="20"/>
    <x v="22"/>
    <n v="0"/>
    <n v="0"/>
    <n v="0"/>
    <n v="0"/>
    <n v="0"/>
    <n v="0"/>
    <n v="0"/>
    <n v="0"/>
    <x v="1"/>
    <s v="677588895542494"/>
    <n v="0"/>
    <n v="0"/>
    <n v="0"/>
    <n v="1440"/>
    <n v="1440"/>
    <m/>
    <n v="1440"/>
    <n v="1841"/>
    <x v="0"/>
  </r>
  <r>
    <x v="20"/>
    <x v="23"/>
    <n v="0"/>
    <n v="0"/>
    <n v="0"/>
    <n v="0"/>
    <n v="0"/>
    <n v="0"/>
    <n v="0"/>
    <n v="0"/>
    <x v="2"/>
    <s v="677588895542495"/>
    <n v="0"/>
    <n v="0"/>
    <n v="0"/>
    <n v="1440"/>
    <n v="1440"/>
    <m/>
    <n v="1440"/>
    <n v="1841"/>
    <x v="0"/>
  </r>
  <r>
    <x v="20"/>
    <x v="24"/>
    <n v="4697"/>
    <n v="3.3699998855590798"/>
    <n v="3.3699998855590798"/>
    <n v="0"/>
    <n v="0.46999999880790699"/>
    <n v="0.93000000715255704"/>
    <n v="1.9299999475479099"/>
    <n v="0"/>
    <x v="3"/>
    <s v="677588895542496"/>
    <n v="12"/>
    <n v="35"/>
    <n v="75"/>
    <n v="1318"/>
    <n v="1440"/>
    <m/>
    <n v="1440"/>
    <n v="2496"/>
    <x v="0"/>
  </r>
  <r>
    <x v="20"/>
    <x v="25"/>
    <n v="1967"/>
    <n v="1.4099999666214"/>
    <n v="1.4099999666214"/>
    <n v="0"/>
    <n v="0.129999995231628"/>
    <n v="0.239999994635582"/>
    <n v="1.04999995231628"/>
    <n v="0"/>
    <x v="4"/>
    <s v="677588895542497"/>
    <n v="2"/>
    <n v="5"/>
    <n v="49"/>
    <n v="551"/>
    <n v="607"/>
    <m/>
    <n v="607"/>
    <n v="1032"/>
    <x v="0"/>
  </r>
  <r>
    <x v="21"/>
    <x v="0"/>
    <n v="10199"/>
    <n v="6.7399997711181596"/>
    <n v="6.7399997711181596"/>
    <n v="0"/>
    <n v="3.4000000953674299"/>
    <n v="0.82999998331069902"/>
    <n v="2.5099999904632599"/>
    <n v="0"/>
    <x v="0"/>
    <s v="696218106742472"/>
    <n v="50"/>
    <n v="14"/>
    <n v="189"/>
    <n v="796"/>
    <n v="1049"/>
    <n v="387"/>
    <n v="662"/>
    <n v="1994"/>
    <x v="3"/>
  </r>
  <r>
    <x v="21"/>
    <x v="1"/>
    <n v="5652"/>
    <n v="3.7400000095367401"/>
    <n v="3.7400000095367401"/>
    <n v="0"/>
    <n v="0.56999999284744296"/>
    <n v="1.21000003814697"/>
    <n v="1.96000003814697"/>
    <n v="0"/>
    <x v="1"/>
    <s v="696218106742473"/>
    <n v="8"/>
    <n v="24"/>
    <n v="142"/>
    <n v="548"/>
    <n v="722"/>
    <n v="679"/>
    <n v="43"/>
    <n v="1718"/>
    <x v="3"/>
  </r>
  <r>
    <x v="21"/>
    <x v="2"/>
    <n v="1551"/>
    <n v="1.0299999713897701"/>
    <n v="1.0299999713897701"/>
    <n v="0"/>
    <n v="0"/>
    <n v="0"/>
    <n v="1.0299999713897701"/>
    <n v="0"/>
    <x v="2"/>
    <s v="696218106742474"/>
    <n v="0"/>
    <n v="0"/>
    <n v="86"/>
    <n v="862"/>
    <n v="948"/>
    <n v="535"/>
    <n v="413"/>
    <n v="1466"/>
    <x v="3"/>
  </r>
  <r>
    <x v="21"/>
    <x v="3"/>
    <n v="5563"/>
    <n v="3.6800000667571999"/>
    <n v="3.6800000667571999"/>
    <n v="0"/>
    <n v="0"/>
    <n v="0"/>
    <n v="3.6800000667571999"/>
    <n v="0"/>
    <x v="3"/>
    <s v="696218106742475"/>
    <n v="0"/>
    <n v="0"/>
    <n v="217"/>
    <n v="837"/>
    <n v="1054"/>
    <n v="386"/>
    <n v="668"/>
    <n v="1756"/>
    <x v="3"/>
  </r>
  <r>
    <x v="21"/>
    <x v="4"/>
    <n v="13217"/>
    <n v="8.7399997711181605"/>
    <n v="8.7399997711181605"/>
    <n v="0"/>
    <n v="3.6600000858306898"/>
    <n v="0.18999999761581399"/>
    <n v="4.8800001144409197"/>
    <n v="0"/>
    <x v="4"/>
    <s v="696218106742476"/>
    <n v="50"/>
    <n v="3"/>
    <n v="280"/>
    <n v="741"/>
    <n v="1074"/>
    <n v="366"/>
    <n v="708"/>
    <n v="2173"/>
    <x v="3"/>
  </r>
  <r>
    <x v="21"/>
    <x v="5"/>
    <n v="10145"/>
    <n v="6.71000003814697"/>
    <n v="6.71000003814697"/>
    <n v="0"/>
    <n v="0.33000001311302202"/>
    <n v="0.68000000715255704"/>
    <n v="5.6900000572204599"/>
    <n v="0"/>
    <x v="5"/>
    <s v="696218106742477"/>
    <n v="5"/>
    <n v="13"/>
    <n v="295"/>
    <n v="634"/>
    <n v="947"/>
    <n v="446"/>
    <n v="501"/>
    <n v="2027"/>
    <x v="3"/>
  </r>
  <r>
    <x v="21"/>
    <x v="6"/>
    <n v="11404"/>
    <n v="7.53999996185303"/>
    <n v="7.53999996185303"/>
    <n v="0"/>
    <n v="0.82999998331069902"/>
    <n v="2.3900001049041699"/>
    <n v="4.3200001716613796"/>
    <n v="0"/>
    <x v="6"/>
    <s v="696218106742478"/>
    <n v="13"/>
    <n v="42"/>
    <n v="238"/>
    <n v="689"/>
    <n v="982"/>
    <n v="458"/>
    <n v="524"/>
    <n v="2039"/>
    <x v="3"/>
  </r>
  <r>
    <x v="21"/>
    <x v="7"/>
    <n v="10742"/>
    <n v="7.0999999046325701"/>
    <n v="7.0999999046325701"/>
    <n v="0"/>
    <n v="2.0999999046325701"/>
    <n v="2.1300001144409202"/>
    <n v="2.8699998855590798"/>
    <n v="0"/>
    <x v="0"/>
    <s v="696218106742479"/>
    <n v="35"/>
    <n v="41"/>
    <n v="195"/>
    <n v="659"/>
    <n v="930"/>
    <n v="535"/>
    <n v="395"/>
    <n v="2046"/>
    <x v="3"/>
  </r>
  <r>
    <x v="21"/>
    <x v="8"/>
    <n v="13928"/>
    <n v="9.5500001907348597"/>
    <n v="9.5500001907348597"/>
    <n v="0"/>
    <n v="4.2800002098083496"/>
    <n v="0.18999999761581399"/>
    <n v="5.0900001525878897"/>
    <n v="0"/>
    <x v="1"/>
    <s v="696218106742480"/>
    <n v="48"/>
    <n v="4"/>
    <n v="297"/>
    <n v="639"/>
    <n v="988"/>
    <n v="424"/>
    <n v="564"/>
    <n v="2174"/>
    <x v="3"/>
  </r>
  <r>
    <x v="21"/>
    <x v="9"/>
    <n v="11835"/>
    <n v="9.7100000381469709"/>
    <n v="7.8800001144409197"/>
    <n v="4.0816922187805202"/>
    <n v="3.9900000095367401"/>
    <n v="2.0999999046325701"/>
    <n v="3.5099999904632599"/>
    <n v="0.109999999403954"/>
    <x v="2"/>
    <s v="696218106742481"/>
    <n v="53"/>
    <n v="27"/>
    <n v="214"/>
    <n v="708"/>
    <n v="1002"/>
    <n v="457"/>
    <n v="545"/>
    <n v="2179"/>
    <x v="3"/>
  </r>
  <r>
    <x v="21"/>
    <x v="10"/>
    <n v="10725"/>
    <n v="7.0900001525878897"/>
    <n v="7.0900001525878897"/>
    <n v="0"/>
    <n v="1.7699999809265099"/>
    <n v="1.54999995231628"/>
    <n v="3.7699999809265101"/>
    <n v="0"/>
    <x v="3"/>
    <s v="696218106742482"/>
    <n v="30"/>
    <n v="33"/>
    <n v="240"/>
    <n v="659"/>
    <n v="962"/>
    <n v="435"/>
    <n v="527"/>
    <n v="2086"/>
    <x v="3"/>
  </r>
  <r>
    <x v="21"/>
    <x v="11"/>
    <n v="20031"/>
    <n v="13.2399997711182"/>
    <n v="13.2399997711182"/>
    <n v="0"/>
    <n v="4.1999998092651403"/>
    <n v="2"/>
    <n v="7.03999996185303"/>
    <n v="0"/>
    <x v="4"/>
    <s v="696218106742483"/>
    <n v="58"/>
    <n v="41"/>
    <n v="347"/>
    <n v="484"/>
    <n v="930"/>
    <n v="546"/>
    <n v="384"/>
    <n v="2571"/>
    <x v="3"/>
  </r>
  <r>
    <x v="21"/>
    <x v="12"/>
    <n v="5029"/>
    <n v="3.3199999332428001"/>
    <n v="3.3199999332428001"/>
    <n v="0"/>
    <n v="0"/>
    <n v="0"/>
    <n v="3.3199999332428001"/>
    <n v="0"/>
    <x v="5"/>
    <s v="696218106742484"/>
    <n v="0"/>
    <n v="0"/>
    <n v="199"/>
    <n v="720"/>
    <n v="919"/>
    <n v="514"/>
    <n v="405"/>
    <n v="1705"/>
    <x v="3"/>
  </r>
  <r>
    <x v="21"/>
    <x v="13"/>
    <n v="13239"/>
    <n v="9.2700004577636701"/>
    <n v="9.0799999237060494"/>
    <n v="2.7851750850677499"/>
    <n v="3.0199999809265101"/>
    <n v="1.6799999475479099"/>
    <n v="4.46000003814697"/>
    <n v="0.10000000149011599"/>
    <x v="6"/>
    <s v="696218106742485"/>
    <n v="35"/>
    <n v="31"/>
    <n v="282"/>
    <n v="637"/>
    <n v="985"/>
    <n v="415"/>
    <n v="570"/>
    <n v="2194"/>
    <x v="3"/>
  </r>
  <r>
    <x v="21"/>
    <x v="14"/>
    <n v="10433"/>
    <n v="6.9000000953674299"/>
    <n v="6.9000000953674299"/>
    <n v="0"/>
    <n v="2.5799999237060498"/>
    <n v="0.41999998688697798"/>
    <n v="3.9000000953674299"/>
    <n v="0"/>
    <x v="0"/>
    <s v="696218106742486"/>
    <n v="36"/>
    <n v="7"/>
    <n v="254"/>
    <n v="680"/>
    <n v="977"/>
    <n v="446"/>
    <n v="531"/>
    <n v="2012"/>
    <x v="3"/>
  </r>
  <r>
    <x v="21"/>
    <x v="15"/>
    <n v="10320"/>
    <n v="6.8200001716613796"/>
    <n v="6.8200001716613796"/>
    <n v="0"/>
    <n v="0.55000001192092896"/>
    <n v="2.0199999809265101"/>
    <n v="4.25"/>
    <n v="0"/>
    <x v="1"/>
    <s v="696218106742487"/>
    <n v="7"/>
    <n v="38"/>
    <n v="279"/>
    <n v="697"/>
    <n v="1021"/>
    <n v="467"/>
    <n v="554"/>
    <n v="2034"/>
    <x v="3"/>
  </r>
  <r>
    <x v="21"/>
    <x v="16"/>
    <n v="12627"/>
    <n v="8.3500003814697301"/>
    <n v="8.3500003814697301"/>
    <n v="0"/>
    <n v="2.5099999904632599"/>
    <n v="0.239999994635582"/>
    <n v="5.5900001525878897"/>
    <n v="0"/>
    <x v="2"/>
    <s v="696218106742488"/>
    <n v="38"/>
    <n v="8"/>
    <n v="288"/>
    <n v="621"/>
    <n v="955"/>
    <n v="453"/>
    <n v="502"/>
    <n v="2182"/>
    <x v="3"/>
  </r>
  <r>
    <x v="21"/>
    <x v="17"/>
    <n v="10762"/>
    <n v="7.1100001335143999"/>
    <n v="7.1100001335143999"/>
    <n v="0"/>
    <n v="0.81999999284744296"/>
    <n v="0.479999989271164"/>
    <n v="5.8099999427795401"/>
    <n v="0"/>
    <x v="3"/>
    <s v="696218106742489"/>
    <n v="12"/>
    <n v="15"/>
    <n v="369"/>
    <n v="645"/>
    <n v="1041"/>
    <n v="447"/>
    <n v="594"/>
    <n v="2254"/>
    <x v="3"/>
  </r>
  <r>
    <x v="21"/>
    <x v="18"/>
    <n v="10081"/>
    <n v="6.6599998474121103"/>
    <n v="6.6599998474121103"/>
    <n v="0"/>
    <n v="2.2400000095367401"/>
    <n v="0.75999999046325695"/>
    <n v="3.6700000762939502"/>
    <n v="0"/>
    <x v="4"/>
    <s v="696218106742490"/>
    <n v="32"/>
    <n v="16"/>
    <n v="237"/>
    <n v="731"/>
    <n v="1016"/>
    <n v="424"/>
    <n v="592"/>
    <n v="2002"/>
    <x v="3"/>
  </r>
  <r>
    <x v="21"/>
    <x v="19"/>
    <n v="5454"/>
    <n v="3.6099998950958301"/>
    <n v="3.6099998950958301"/>
    <n v="0"/>
    <n v="0"/>
    <n v="0"/>
    <n v="3.6099998950958301"/>
    <n v="0"/>
    <x v="5"/>
    <s v="696218106742491"/>
    <n v="0"/>
    <n v="0"/>
    <n v="215"/>
    <n v="722"/>
    <n v="937"/>
    <n v="426"/>
    <n v="511"/>
    <n v="1740"/>
    <x v="3"/>
  </r>
  <r>
    <x v="21"/>
    <x v="20"/>
    <n v="12912"/>
    <n v="8.5399999618530291"/>
    <n v="8.5399999618530291"/>
    <n v="0"/>
    <n v="1.20000004768372"/>
    <n v="2"/>
    <n v="5.3400001525878897"/>
    <n v="0"/>
    <x v="6"/>
    <s v="696218106742492"/>
    <n v="18"/>
    <n v="39"/>
    <n v="313"/>
    <n v="655"/>
    <n v="1025"/>
    <n v="482"/>
    <n v="543"/>
    <n v="2162"/>
    <x v="3"/>
  </r>
  <r>
    <x v="21"/>
    <x v="21"/>
    <n v="12109"/>
    <n v="8.1199998855590803"/>
    <n v="8.1199998855590803"/>
    <n v="0"/>
    <n v="1.7400000095367401"/>
    <n v="2.03999996185303"/>
    <n v="4.3299999237060502"/>
    <n v="0"/>
    <x v="0"/>
    <s v="696218106742493"/>
    <n v="21"/>
    <n v="36"/>
    <n v="267"/>
    <n v="654"/>
    <n v="978"/>
    <n v="418"/>
    <n v="560"/>
    <n v="2072"/>
    <x v="3"/>
  </r>
  <r>
    <x v="21"/>
    <x v="22"/>
    <n v="10147"/>
    <n v="6.71000003814697"/>
    <n v="6.71000003814697"/>
    <n v="0"/>
    <n v="0.46999999880790699"/>
    <n v="1.6799999475479099"/>
    <n v="4.5500001907348597"/>
    <n v="0"/>
    <x v="1"/>
    <s v="696218106742494"/>
    <n v="15"/>
    <n v="36"/>
    <n v="284"/>
    <n v="683"/>
    <n v="1018"/>
    <n v="455"/>
    <n v="563"/>
    <n v="2086"/>
    <x v="3"/>
  </r>
  <r>
    <x v="21"/>
    <x v="23"/>
    <n v="10524"/>
    <n v="6.96000003814697"/>
    <n v="6.96000003814697"/>
    <n v="0"/>
    <n v="0.99000000953674305"/>
    <n v="1.1599999666214"/>
    <n v="4.8099999427795401"/>
    <n v="0"/>
    <x v="2"/>
    <s v="696218106742495"/>
    <n v="14"/>
    <n v="22"/>
    <n v="305"/>
    <n v="591"/>
    <n v="932"/>
    <n v="491"/>
    <n v="441"/>
    <n v="2066"/>
    <x v="3"/>
  </r>
  <r>
    <x v="21"/>
    <x v="24"/>
    <n v="5908"/>
    <n v="3.9100000858306898"/>
    <n v="3.9100000858306898"/>
    <n v="0"/>
    <n v="0"/>
    <n v="0"/>
    <n v="3.9100000858306898"/>
    <n v="0"/>
    <x v="3"/>
    <s v="696218106742496"/>
    <n v="0"/>
    <n v="0"/>
    <n v="299"/>
    <n v="717"/>
    <n v="1016"/>
    <n v="462"/>
    <n v="554"/>
    <n v="1850"/>
    <x v="3"/>
  </r>
  <r>
    <x v="21"/>
    <x v="25"/>
    <n v="6815"/>
    <n v="4.5"/>
    <n v="4.5"/>
    <n v="0"/>
    <n v="0"/>
    <n v="0"/>
    <n v="4.5"/>
    <n v="0"/>
    <x v="4"/>
    <s v="696218106742497"/>
    <n v="0"/>
    <n v="0"/>
    <n v="328"/>
    <n v="745"/>
    <n v="1073"/>
    <n v="334"/>
    <n v="739"/>
    <n v="1947"/>
    <x v="3"/>
  </r>
  <r>
    <x v="21"/>
    <x v="26"/>
    <n v="4188"/>
    <n v="2.7699999809265101"/>
    <n v="2.7699999809265101"/>
    <n v="0"/>
    <n v="0"/>
    <n v="0.519999980926514"/>
    <n v="2.25"/>
    <n v="0"/>
    <x v="5"/>
    <s v="696218106742498"/>
    <n v="0"/>
    <n v="14"/>
    <n v="151"/>
    <n v="709"/>
    <n v="874"/>
    <n v="569"/>
    <n v="305"/>
    <n v="1659"/>
    <x v="3"/>
  </r>
  <r>
    <x v="21"/>
    <x v="27"/>
    <n v="12342"/>
    <n v="8.7200002670288104"/>
    <n v="8.6800003051757795"/>
    <n v="3.1678218841552699"/>
    <n v="3.9000000953674299"/>
    <n v="1.1799999475479099"/>
    <n v="3.6500000953674299"/>
    <n v="0"/>
    <x v="6"/>
    <s v="696218106742499"/>
    <n v="43"/>
    <n v="21"/>
    <n v="231"/>
    <n v="607"/>
    <n v="902"/>
    <n v="497"/>
    <n v="405"/>
    <n v="2105"/>
    <x v="3"/>
  </r>
  <r>
    <x v="21"/>
    <x v="28"/>
    <n v="15448"/>
    <n v="10.210000038146999"/>
    <n v="10.210000038146999"/>
    <n v="0"/>
    <n v="3.4700000286102299"/>
    <n v="1.75"/>
    <n v="4.9899997711181596"/>
    <n v="0"/>
    <x v="0"/>
    <s v="696218106742500"/>
    <n v="62"/>
    <n v="34"/>
    <n v="275"/>
    <n v="626"/>
    <n v="997"/>
    <n v="481"/>
    <n v="516"/>
    <n v="2361"/>
    <x v="3"/>
  </r>
  <r>
    <x v="21"/>
    <x v="29"/>
    <n v="6722"/>
    <n v="4.4400000572204599"/>
    <n v="4.4400000572204599"/>
    <n v="0"/>
    <n v="1.4900000095367401"/>
    <n v="0.31000000238418601"/>
    <n v="2.6500000953674299"/>
    <n v="0"/>
    <x v="1"/>
    <s v="696218106742501"/>
    <n v="24"/>
    <n v="7"/>
    <n v="199"/>
    <n v="709"/>
    <n v="939"/>
    <n v="480"/>
    <n v="459"/>
    <n v="1855"/>
    <x v="3"/>
  </r>
  <r>
    <x v="21"/>
    <x v="30"/>
    <n v="3587"/>
    <n v="2.3699998855590798"/>
    <n v="2.3699998855590798"/>
    <n v="0"/>
    <n v="0"/>
    <n v="0.25"/>
    <n v="2.1099998950958301"/>
    <n v="0"/>
    <x v="2"/>
    <s v="696218106742502"/>
    <n v="0"/>
    <n v="8"/>
    <n v="105"/>
    <n v="127"/>
    <n v="240"/>
    <n v="535"/>
    <n v="-295"/>
    <n v="928"/>
    <x v="3"/>
  </r>
  <r>
    <x v="22"/>
    <x v="0"/>
    <n v="14172"/>
    <n v="10.289999961853001"/>
    <n v="9.4799995422363299"/>
    <n v="4.8697829246520996"/>
    <n v="4.5"/>
    <n v="0.37999999523162797"/>
    <n v="5.4099998474121103"/>
    <n v="0"/>
    <x v="0"/>
    <s v="700774417142472"/>
    <n v="53"/>
    <n v="8"/>
    <n v="355"/>
    <n v="1024"/>
    <n v="1440"/>
    <m/>
    <n v="1440"/>
    <n v="2937"/>
    <x v="2"/>
  </r>
  <r>
    <x v="22"/>
    <x v="1"/>
    <n v="12862"/>
    <n v="9.6499996185302699"/>
    <n v="8.6000003814697301"/>
    <n v="4.8513069152831996"/>
    <n v="4.6100001335143999"/>
    <n v="0.56000000238418601"/>
    <n v="4.4800000190734899"/>
    <n v="0"/>
    <x v="1"/>
    <s v="700774417142473"/>
    <n v="56"/>
    <n v="22"/>
    <n v="261"/>
    <n v="1101"/>
    <n v="1440"/>
    <m/>
    <n v="1440"/>
    <n v="2742"/>
    <x v="2"/>
  </r>
  <r>
    <x v="22"/>
    <x v="2"/>
    <n v="11179"/>
    <n v="8.2399997711181605"/>
    <n v="7.4800000190734899"/>
    <n v="3.2854149341583301"/>
    <n v="2.9500000476837198"/>
    <n v="0.34000000357627902"/>
    <n v="4.96000003814697"/>
    <n v="0"/>
    <x v="2"/>
    <s v="700774417142474"/>
    <n v="34"/>
    <n v="6"/>
    <n v="304"/>
    <n v="1096"/>
    <n v="1440"/>
    <m/>
    <n v="1440"/>
    <n v="2668"/>
    <x v="2"/>
  </r>
  <r>
    <x v="22"/>
    <x v="3"/>
    <n v="5273"/>
    <n v="3.5299999713897701"/>
    <n v="3.5299999713897701"/>
    <n v="0"/>
    <n v="0"/>
    <n v="0"/>
    <n v="3.5299999713897701"/>
    <n v="0"/>
    <x v="3"/>
    <s v="700774417142475"/>
    <n v="0"/>
    <n v="0"/>
    <n v="202"/>
    <n v="1238"/>
    <n v="1440"/>
    <m/>
    <n v="1440"/>
    <n v="2098"/>
    <x v="2"/>
  </r>
  <r>
    <x v="22"/>
    <x v="4"/>
    <n v="4631"/>
    <n v="3.0999999046325701"/>
    <n v="3.0999999046325701"/>
    <n v="0"/>
    <n v="0"/>
    <n v="0"/>
    <n v="3.0999999046325701"/>
    <n v="0"/>
    <x v="4"/>
    <s v="700774417142476"/>
    <n v="0"/>
    <n v="0"/>
    <n v="203"/>
    <n v="1155"/>
    <n v="1358"/>
    <n v="82"/>
    <n v="1276"/>
    <n v="2076"/>
    <x v="2"/>
  </r>
  <r>
    <x v="22"/>
    <x v="5"/>
    <n v="8059"/>
    <n v="5.3899998664856001"/>
    <n v="5.3899998664856001"/>
    <n v="0"/>
    <n v="0"/>
    <n v="0"/>
    <n v="5.3899998664856001"/>
    <n v="0"/>
    <x v="5"/>
    <s v="700774417142477"/>
    <n v="0"/>
    <n v="0"/>
    <n v="305"/>
    <n v="1135"/>
    <n v="1440"/>
    <m/>
    <n v="1440"/>
    <n v="2383"/>
    <x v="2"/>
  </r>
  <r>
    <x v="22"/>
    <x v="6"/>
    <n v="14816"/>
    <n v="10.9799995422363"/>
    <n v="9.9099998474121094"/>
    <n v="4.9305500984191903"/>
    <n v="3.78999996185303"/>
    <n v="2.1199998855590798"/>
    <n v="5.0500001907348597"/>
    <n v="1.9999999552965199E-2"/>
    <x v="6"/>
    <s v="700774417142478"/>
    <n v="48"/>
    <n v="31"/>
    <n v="284"/>
    <n v="1077"/>
    <n v="1440"/>
    <m/>
    <n v="1440"/>
    <n v="2832"/>
    <x v="2"/>
  </r>
  <r>
    <x v="22"/>
    <x v="7"/>
    <n v="14194"/>
    <n v="10.4799995422363"/>
    <n v="9.5"/>
    <n v="4.9421420097351101"/>
    <n v="4.4099998474121103"/>
    <n v="0.75999999046325695"/>
    <n v="5.3099999427795401"/>
    <n v="0"/>
    <x v="0"/>
    <s v="700774417142479"/>
    <n v="53"/>
    <n v="17"/>
    <n v="304"/>
    <n v="1066"/>
    <n v="1440"/>
    <m/>
    <n v="1440"/>
    <n v="2812"/>
    <x v="2"/>
  </r>
  <r>
    <x v="22"/>
    <x v="8"/>
    <n v="15566"/>
    <n v="11.310000419616699"/>
    <n v="10.4099998474121"/>
    <n v="4.9248409271240199"/>
    <n v="4.78999996185303"/>
    <n v="0.67000001668930098"/>
    <n v="5.8600001335143999"/>
    <n v="0"/>
    <x v="1"/>
    <s v="700774417142480"/>
    <n v="60"/>
    <n v="33"/>
    <n v="347"/>
    <n v="1000"/>
    <n v="1440"/>
    <m/>
    <n v="1440"/>
    <n v="3096"/>
    <x v="2"/>
  </r>
  <r>
    <x v="22"/>
    <x v="9"/>
    <n v="13744"/>
    <n v="9.1899995803833008"/>
    <n v="9.1899995803833008"/>
    <n v="0"/>
    <n v="2.1500000953674299"/>
    <n v="1.87000000476837"/>
    <n v="5.1700000762939498"/>
    <n v="0"/>
    <x v="2"/>
    <s v="700774417142481"/>
    <n v="30"/>
    <n v="34"/>
    <n v="327"/>
    <n v="1049"/>
    <n v="1440"/>
    <m/>
    <n v="1440"/>
    <n v="2763"/>
    <x v="2"/>
  </r>
  <r>
    <x v="22"/>
    <x v="10"/>
    <n v="15299"/>
    <n v="10.2399997711182"/>
    <n v="10.2399997711182"/>
    <n v="0"/>
    <n v="4.0999999046325701"/>
    <n v="1.7599999904632599"/>
    <n v="4.3699998855590803"/>
    <n v="0"/>
    <x v="3"/>
    <s v="700774417142482"/>
    <n v="64"/>
    <n v="50"/>
    <n v="261"/>
    <n v="1065"/>
    <n v="1440"/>
    <m/>
    <n v="1440"/>
    <n v="2889"/>
    <x v="2"/>
  </r>
  <r>
    <x v="22"/>
    <x v="11"/>
    <n v="8093"/>
    <n v="5.4099998474121103"/>
    <n v="5.4099998474121103"/>
    <n v="0"/>
    <n v="0.129999995231628"/>
    <n v="1.12999999523163"/>
    <n v="4.1500000953674299"/>
    <n v="0"/>
    <x v="4"/>
    <s v="700774417142483"/>
    <n v="2"/>
    <n v="25"/>
    <n v="223"/>
    <n v="1190"/>
    <n v="1440"/>
    <m/>
    <n v="1440"/>
    <n v="2284"/>
    <x v="2"/>
  </r>
  <r>
    <x v="22"/>
    <x v="12"/>
    <n v="11085"/>
    <n v="7.4200000762939498"/>
    <n v="7.4200000762939498"/>
    <n v="0"/>
    <n v="0"/>
    <n v="0"/>
    <n v="7.4200000762939498"/>
    <n v="0"/>
    <x v="5"/>
    <s v="700774417142484"/>
    <n v="0"/>
    <n v="0"/>
    <n v="419"/>
    <n v="1021"/>
    <n v="1440"/>
    <m/>
    <n v="1440"/>
    <n v="2667"/>
    <x v="2"/>
  </r>
  <r>
    <x v="22"/>
    <x v="13"/>
    <n v="18229"/>
    <n v="13.3400001525879"/>
    <n v="12.199999809265099"/>
    <n v="4.8617920875549299"/>
    <n v="4.3099999427795401"/>
    <n v="1.37000000476837"/>
    <n v="7.6700000762939498"/>
    <n v="0"/>
    <x v="6"/>
    <s v="700774417142485"/>
    <n v="51"/>
    <n v="24"/>
    <n v="379"/>
    <n v="986"/>
    <n v="1440"/>
    <m/>
    <n v="1440"/>
    <n v="3055"/>
    <x v="2"/>
  </r>
  <r>
    <x v="22"/>
    <x v="14"/>
    <n v="15090"/>
    <n v="10.1000003814697"/>
    <n v="10.1000003814697"/>
    <n v="0"/>
    <n v="0.93000000715255704"/>
    <n v="0.93999999761581399"/>
    <n v="8.2299995422363299"/>
    <n v="0"/>
    <x v="0"/>
    <s v="700774417142486"/>
    <n v="16"/>
    <n v="22"/>
    <n v="424"/>
    <n v="978"/>
    <n v="1440"/>
    <m/>
    <n v="1440"/>
    <n v="2939"/>
    <x v="2"/>
  </r>
  <r>
    <x v="22"/>
    <x v="15"/>
    <n v="13541"/>
    <n v="10.2200002670288"/>
    <n v="9.0600004196166992"/>
    <n v="4.8856048583984402"/>
    <n v="4.2699999809265101"/>
    <n v="0.66000002622604403"/>
    <n v="5.28999996185303"/>
    <n v="0"/>
    <x v="1"/>
    <s v="700774417142487"/>
    <n v="50"/>
    <n v="12"/>
    <n v="337"/>
    <n v="1041"/>
    <n v="1440"/>
    <m/>
    <n v="1440"/>
    <n v="2830"/>
    <x v="2"/>
  </r>
  <r>
    <x v="22"/>
    <x v="16"/>
    <n v="15128"/>
    <n v="10.1199998855591"/>
    <n v="10.1199998855591"/>
    <n v="0"/>
    <n v="1.0900000333786"/>
    <n v="0.769999980926514"/>
    <n v="8.2600002288818395"/>
    <n v="0"/>
    <x v="2"/>
    <s v="700774417142488"/>
    <n v="16"/>
    <n v="16"/>
    <n v="401"/>
    <n v="1007"/>
    <n v="1440"/>
    <m/>
    <n v="1440"/>
    <n v="2836"/>
    <x v="2"/>
  </r>
  <r>
    <x v="22"/>
    <x v="17"/>
    <n v="20067"/>
    <n v="14.300000190734901"/>
    <n v="13.420000076293899"/>
    <n v="4.9111461639404297"/>
    <n v="4.3099999427795401"/>
    <n v="2.0499999523162802"/>
    <n v="7.9499998092651403"/>
    <n v="0"/>
    <x v="3"/>
    <s v="700774417142489"/>
    <n v="55"/>
    <n v="42"/>
    <n v="382"/>
    <n v="961"/>
    <n v="1440"/>
    <m/>
    <n v="1440"/>
    <n v="3180"/>
    <x v="2"/>
  </r>
  <r>
    <x v="22"/>
    <x v="18"/>
    <n v="3761"/>
    <n v="2.5199999809265101"/>
    <n v="2.5199999809265101"/>
    <n v="0"/>
    <n v="0"/>
    <n v="0"/>
    <n v="2.5199999809265101"/>
    <n v="0"/>
    <x v="4"/>
    <s v="700774417142490"/>
    <n v="0"/>
    <n v="0"/>
    <n v="200"/>
    <n v="1240"/>
    <n v="1440"/>
    <m/>
    <n v="1440"/>
    <n v="2051"/>
    <x v="2"/>
  </r>
  <r>
    <x v="22"/>
    <x v="19"/>
    <n v="5600"/>
    <n v="3.75"/>
    <n v="3.75"/>
    <n v="0"/>
    <n v="0"/>
    <n v="0"/>
    <n v="3.75"/>
    <n v="0"/>
    <x v="5"/>
    <s v="700774417142491"/>
    <n v="0"/>
    <n v="0"/>
    <n v="237"/>
    <n v="1142"/>
    <n v="1379"/>
    <n v="61"/>
    <n v="1318"/>
    <n v="2225"/>
    <x v="2"/>
  </r>
  <r>
    <x v="22"/>
    <x v="20"/>
    <n v="13041"/>
    <n v="9.1800003051757795"/>
    <n v="8.7200002670288104"/>
    <n v="2.83232593536377"/>
    <n v="4.6399998664856001"/>
    <n v="0.69999998807907104"/>
    <n v="3.8299999237060498"/>
    <n v="0"/>
    <x v="6"/>
    <s v="700774417142492"/>
    <n v="64"/>
    <n v="14"/>
    <n v="250"/>
    <n v="1112"/>
    <n v="1440"/>
    <m/>
    <n v="1440"/>
    <n v="2642"/>
    <x v="2"/>
  </r>
  <r>
    <x v="22"/>
    <x v="21"/>
    <n v="14510"/>
    <n v="10.8699998855591"/>
    <n v="9.7100000381469709"/>
    <n v="4.9123678207397496"/>
    <n v="4.4800000190734899"/>
    <n v="1.0199999809265099"/>
    <n v="5.3600001335143999"/>
    <n v="0"/>
    <x v="0"/>
    <s v="700774417142493"/>
    <n v="58"/>
    <n v="31"/>
    <n v="330"/>
    <n v="1021"/>
    <n v="1440"/>
    <m/>
    <n v="1440"/>
    <n v="2976"/>
    <x v="2"/>
  </r>
  <r>
    <x v="22"/>
    <x v="22"/>
    <n v="0"/>
    <n v="0"/>
    <n v="0"/>
    <n v="0"/>
    <n v="0"/>
    <n v="0"/>
    <n v="0"/>
    <n v="0"/>
    <x v="1"/>
    <s v="700774417142494"/>
    <n v="0"/>
    <n v="0"/>
    <n v="0"/>
    <n v="1440"/>
    <n v="1440"/>
    <m/>
    <n v="1440"/>
    <n v="1557"/>
    <x v="2"/>
  </r>
  <r>
    <x v="22"/>
    <x v="23"/>
    <n v="15010"/>
    <n v="11.1000003814697"/>
    <n v="10.039999961853001"/>
    <n v="4.8782320022582999"/>
    <n v="4.3299999237060502"/>
    <n v="1.28999996185303"/>
    <n v="5.4800000190734899"/>
    <n v="0"/>
    <x v="2"/>
    <s v="700774417142495"/>
    <n v="53"/>
    <n v="23"/>
    <n v="317"/>
    <n v="1047"/>
    <n v="1440"/>
    <m/>
    <n v="1440"/>
    <n v="2933"/>
    <x v="2"/>
  </r>
  <r>
    <x v="22"/>
    <x v="24"/>
    <n v="11459"/>
    <n v="7.6700000762939498"/>
    <n v="7.6700000762939498"/>
    <n v="0"/>
    <n v="3"/>
    <n v="0.81000000238418601"/>
    <n v="3.8599998950958301"/>
    <n v="0"/>
    <x v="3"/>
    <s v="700774417142496"/>
    <n v="44"/>
    <n v="13"/>
    <n v="247"/>
    <n v="1136"/>
    <n v="1440"/>
    <m/>
    <n v="1440"/>
    <n v="2553"/>
    <x v="2"/>
  </r>
  <r>
    <x v="22"/>
    <x v="25"/>
    <n v="0"/>
    <n v="0"/>
    <n v="0"/>
    <n v="0"/>
    <n v="0"/>
    <n v="0"/>
    <n v="0"/>
    <n v="0"/>
    <x v="4"/>
    <s v="700774417142497"/>
    <n v="0"/>
    <n v="0"/>
    <n v="0"/>
    <n v="111"/>
    <n v="111"/>
    <m/>
    <n v="111"/>
    <n v="120"/>
    <x v="2"/>
  </r>
  <r>
    <x v="23"/>
    <x v="0"/>
    <n v="11317"/>
    <n v="8.4099998474121094"/>
    <n v="8.4099998474121094"/>
    <n v="0"/>
    <n v="5.2699999809265101"/>
    <n v="0.15000000596046401"/>
    <n v="2.9700000286102299"/>
    <n v="0"/>
    <x v="0"/>
    <s v="708636192642472"/>
    <n v="59"/>
    <n v="6"/>
    <n v="153"/>
    <n v="745"/>
    <n v="963"/>
    <n v="525"/>
    <n v="438"/>
    <n v="2772"/>
    <x v="2"/>
  </r>
  <r>
    <x v="23"/>
    <x v="1"/>
    <n v="5813"/>
    <n v="3.6199998855590798"/>
    <n v="3.6199998855590798"/>
    <n v="0"/>
    <n v="0.56000000238418601"/>
    <n v="0.20999999344348899"/>
    <n v="2.8399999141693102"/>
    <n v="0"/>
    <x v="1"/>
    <s v="708636192642473"/>
    <n v="31"/>
    <n v="26"/>
    <n v="155"/>
    <n v="744"/>
    <n v="956"/>
    <n v="465"/>
    <n v="491"/>
    <n v="2516"/>
    <x v="2"/>
  </r>
  <r>
    <x v="23"/>
    <x v="2"/>
    <n v="9123"/>
    <n v="6.1199998855590803"/>
    <n v="6.1199998855590803"/>
    <n v="0"/>
    <n v="2.0299999713897701"/>
    <n v="0.33000001311302202"/>
    <n v="3.6600000858306898"/>
    <n v="0"/>
    <x v="2"/>
    <s v="708636192642474"/>
    <n v="35"/>
    <n v="32"/>
    <n v="189"/>
    <n v="787"/>
    <n v="1043"/>
    <n v="476"/>
    <n v="567"/>
    <n v="2734"/>
    <x v="2"/>
  </r>
  <r>
    <x v="23"/>
    <x v="3"/>
    <n v="8585"/>
    <n v="5.6700000762939498"/>
    <n v="5.6700000762939498"/>
    <n v="0"/>
    <n v="2.03999996185303"/>
    <n v="1.1100000143051101"/>
    <n v="2.5299999713897701"/>
    <n v="0"/>
    <x v="3"/>
    <s v="708636192642475"/>
    <n v="30"/>
    <n v="21"/>
    <n v="139"/>
    <n v="864"/>
    <n v="1054"/>
    <n v="386"/>
    <n v="668"/>
    <n v="2395"/>
    <x v="2"/>
  </r>
  <r>
    <x v="23"/>
    <x v="4"/>
    <n v="31"/>
    <n v="9.9999997764825804E-3"/>
    <n v="9.9999997764825804E-3"/>
    <n v="0"/>
    <n v="0"/>
    <n v="0"/>
    <n v="9.9999997764825804E-3"/>
    <n v="0"/>
    <x v="4"/>
    <s v="708636192642476"/>
    <n v="0"/>
    <n v="0"/>
    <n v="3"/>
    <n v="1437"/>
    <n v="1440"/>
    <m/>
    <n v="1440"/>
    <n v="1635"/>
    <x v="2"/>
  </r>
  <r>
    <x v="23"/>
    <x v="5"/>
    <n v="0"/>
    <n v="0"/>
    <n v="0"/>
    <n v="0"/>
    <n v="0"/>
    <n v="0"/>
    <n v="0"/>
    <n v="0"/>
    <x v="5"/>
    <s v="708636192642477"/>
    <n v="0"/>
    <n v="0"/>
    <n v="0"/>
    <n v="1440"/>
    <n v="1440"/>
    <m/>
    <n v="1440"/>
    <n v="1629"/>
    <x v="2"/>
  </r>
  <r>
    <x v="23"/>
    <x v="6"/>
    <n v="9827"/>
    <n v="6.71000003814697"/>
    <n v="6.71000003814697"/>
    <n v="0"/>
    <n v="3.1700000762939502"/>
    <n v="1.2200000286102299"/>
    <n v="2.3099999427795401"/>
    <n v="0"/>
    <x v="6"/>
    <s v="708636192642478"/>
    <n v="61"/>
    <n v="51"/>
    <n v="114"/>
    <n v="1136"/>
    <n v="1362"/>
    <m/>
    <n v="1362"/>
    <n v="2743"/>
    <x v="2"/>
  </r>
  <r>
    <x v="23"/>
    <x v="7"/>
    <n v="10688"/>
    <n v="7.28999996185303"/>
    <n v="7.28999996185303"/>
    <n v="0"/>
    <n v="3.5299999713897701"/>
    <n v="1.2300000190734901"/>
    <n v="2.5099999904632599"/>
    <n v="0"/>
    <x v="0"/>
    <s v="708636192642479"/>
    <n v="67"/>
    <n v="69"/>
    <n v="124"/>
    <n v="671"/>
    <n v="931"/>
    <n v="483"/>
    <n v="448"/>
    <n v="2944"/>
    <x v="2"/>
  </r>
  <r>
    <x v="23"/>
    <x v="8"/>
    <n v="14365"/>
    <n v="10.6400003433228"/>
    <n v="10.6400003433228"/>
    <n v="0"/>
    <n v="7.6399998664856001"/>
    <n v="0.44999998807907099"/>
    <n v="2.53999996185303"/>
    <n v="0"/>
    <x v="1"/>
    <s v="708636192642480"/>
    <n v="87"/>
    <n v="13"/>
    <n v="145"/>
    <n v="797"/>
    <n v="1042"/>
    <n v="502"/>
    <n v="540"/>
    <n v="2997"/>
    <x v="2"/>
  </r>
  <r>
    <x v="23"/>
    <x v="9"/>
    <n v="9469"/>
    <n v="6.1799998283386204"/>
    <n v="6.1799998283386204"/>
    <n v="0"/>
    <n v="1.3600000143051101"/>
    <n v="0.30000001192092901"/>
    <n v="4.5100002288818404"/>
    <n v="0"/>
    <x v="2"/>
    <s v="708636192642481"/>
    <n v="19"/>
    <n v="6"/>
    <n v="206"/>
    <n v="758"/>
    <n v="989"/>
    <n v="411"/>
    <n v="578"/>
    <n v="2463"/>
    <x v="2"/>
  </r>
  <r>
    <x v="23"/>
    <x v="10"/>
    <n v="9753"/>
    <n v="6.5300002098083496"/>
    <n v="6.5300002098083496"/>
    <n v="0"/>
    <n v="2.8699998855590798"/>
    <n v="0.97000002861022905"/>
    <n v="2.6700000762939502"/>
    <n v="0"/>
    <x v="3"/>
    <s v="708636192642482"/>
    <n v="58"/>
    <n v="59"/>
    <n v="153"/>
    <n v="762"/>
    <n v="1032"/>
    <n v="448"/>
    <n v="584"/>
    <n v="2846"/>
    <x v="2"/>
  </r>
  <r>
    <x v="23"/>
    <x v="11"/>
    <n v="2817"/>
    <n v="1.8099999427795399"/>
    <n v="1.8099999427795399"/>
    <n v="0"/>
    <n v="0"/>
    <n v="0"/>
    <n v="1.79999995231628"/>
    <n v="0"/>
    <x v="4"/>
    <s v="708636192642483"/>
    <n v="0"/>
    <n v="0"/>
    <n v="90"/>
    <n v="1350"/>
    <n v="1440"/>
    <m/>
    <n v="1440"/>
    <n v="1965"/>
    <x v="2"/>
  </r>
  <r>
    <x v="23"/>
    <x v="12"/>
    <n v="3520"/>
    <n v="2.1600000858306898"/>
    <n v="2.1600000858306898"/>
    <n v="0"/>
    <n v="0"/>
    <n v="0"/>
    <n v="2.1500000953674299"/>
    <n v="0"/>
    <x v="5"/>
    <s v="708636192642484"/>
    <n v="0"/>
    <n v="0"/>
    <n v="125"/>
    <n v="566"/>
    <n v="691"/>
    <n v="704"/>
    <n v="-13"/>
    <n v="2049"/>
    <x v="2"/>
  </r>
  <r>
    <x v="23"/>
    <x v="13"/>
    <n v="10091"/>
    <n v="6.8200001716613796"/>
    <n v="6.8200001716613796"/>
    <n v="0"/>
    <n v="3.75"/>
    <n v="0.69999998807907104"/>
    <n v="2.3699998855590798"/>
    <n v="0"/>
    <x v="6"/>
    <s v="708636192642485"/>
    <n v="69"/>
    <n v="39"/>
    <n v="129"/>
    <n v="706"/>
    <n v="943"/>
    <n v="447"/>
    <n v="496"/>
    <n v="2752"/>
    <x v="2"/>
  </r>
  <r>
    <x v="23"/>
    <x v="14"/>
    <n v="10387"/>
    <n v="7.0700001716613796"/>
    <n v="7.0700001716613796"/>
    <n v="0"/>
    <n v="4.1599998474121103"/>
    <n v="0.769999980926514"/>
    <n v="2.1199998855590798"/>
    <n v="0"/>
    <x v="0"/>
    <s v="708636192642486"/>
    <n v="70"/>
    <n v="33"/>
    <n v="132"/>
    <n v="726"/>
    <n v="961"/>
    <n v="500"/>
    <n v="461"/>
    <n v="2781"/>
    <x v="2"/>
  </r>
  <r>
    <x v="23"/>
    <x v="15"/>
    <n v="11107"/>
    <n v="8.3400001525878906"/>
    <n v="8.3400001525878906"/>
    <n v="0"/>
    <n v="5.6300001144409197"/>
    <n v="0.18000000715255701"/>
    <n v="2.5299999713897701"/>
    <n v="0"/>
    <x v="1"/>
    <s v="708636192642487"/>
    <n v="55"/>
    <n v="6"/>
    <n v="145"/>
    <n v="829"/>
    <n v="1035"/>
    <n v="479"/>
    <n v="556"/>
    <n v="2693"/>
    <x v="2"/>
  </r>
  <r>
    <x v="23"/>
    <x v="16"/>
    <n v="11584"/>
    <n v="7.8000001907348597"/>
    <n v="7.8000001907348597"/>
    <n v="0"/>
    <n v="2.78999996185303"/>
    <n v="1.6399999856948899"/>
    <n v="3.3599998950958301"/>
    <n v="0"/>
    <x v="2"/>
    <s v="708636192642488"/>
    <n v="54"/>
    <n v="48"/>
    <n v="161"/>
    <n v="810"/>
    <n v="1073"/>
    <n v="367"/>
    <n v="706"/>
    <n v="2862"/>
    <x v="2"/>
  </r>
  <r>
    <x v="23"/>
    <x v="17"/>
    <n v="7881"/>
    <n v="4.9499998092651403"/>
    <n v="4.9499998092651403"/>
    <n v="0"/>
    <n v="0.490000009536743"/>
    <n v="0.44999998807907099"/>
    <n v="4"/>
    <n v="0"/>
    <x v="3"/>
    <s v="708636192642489"/>
    <n v="24"/>
    <n v="36"/>
    <n v="182"/>
    <n v="1198"/>
    <n v="1440"/>
    <m/>
    <n v="1440"/>
    <n v="2616"/>
    <x v="2"/>
  </r>
  <r>
    <x v="23"/>
    <x v="18"/>
    <n v="14560"/>
    <n v="9.4099998474121094"/>
    <n v="9.4099998474121094"/>
    <n v="0"/>
    <n v="3.1199998855590798"/>
    <n v="1.03999996185303"/>
    <n v="5.2399997711181596"/>
    <n v="0"/>
    <x v="4"/>
    <s v="708636192642490"/>
    <n v="42"/>
    <n v="17"/>
    <n v="308"/>
    <n v="584"/>
    <n v="951"/>
    <n v="489"/>
    <n v="462"/>
    <n v="2995"/>
    <x v="2"/>
  </r>
  <r>
    <x v="23"/>
    <x v="19"/>
    <n v="12390"/>
    <n v="8.0699996948242205"/>
    <n v="8.0699996948242205"/>
    <n v="0"/>
    <n v="2.2999999523162802"/>
    <n v="0.89999997615814198"/>
    <n v="4.8499999046325701"/>
    <n v="0"/>
    <x v="5"/>
    <s v="708636192642491"/>
    <n v="30"/>
    <n v="15"/>
    <n v="258"/>
    <n v="685"/>
    <n v="988"/>
    <n v="407"/>
    <n v="581"/>
    <n v="2730"/>
    <x v="2"/>
  </r>
  <r>
    <x v="23"/>
    <x v="20"/>
    <n v="10052"/>
    <n v="6.8099999427795401"/>
    <n v="6.8099999427795401"/>
    <n v="0"/>
    <n v="3.4800000190734899"/>
    <n v="0.66000002622604403"/>
    <n v="2.6600000858306898"/>
    <n v="0"/>
    <x v="6"/>
    <s v="708636192642492"/>
    <n v="66"/>
    <n v="26"/>
    <n v="139"/>
    <n v="737"/>
    <n v="968"/>
    <n v="459"/>
    <n v="509"/>
    <n v="2754"/>
    <x v="2"/>
  </r>
  <r>
    <x v="23"/>
    <x v="21"/>
    <n v="10288"/>
    <n v="6.7600002288818404"/>
    <n v="6.7600002288818404"/>
    <n v="0"/>
    <n v="2.7400000095367401"/>
    <n v="0.85000002384185802"/>
    <n v="3.1600000858306898"/>
    <n v="0"/>
    <x v="0"/>
    <s v="708636192642493"/>
    <n v="57"/>
    <n v="36"/>
    <n v="152"/>
    <n v="761"/>
    <n v="1006"/>
    <n v="461"/>
    <n v="545"/>
    <n v="2754"/>
    <x v="2"/>
  </r>
  <r>
    <x v="23"/>
    <x v="22"/>
    <n v="10988"/>
    <n v="8.3100004196166992"/>
    <n v="8.3100004196166992"/>
    <n v="0"/>
    <n v="5.2800002098083496"/>
    <n v="0.119999997317791"/>
    <n v="2.9000000953674299"/>
    <n v="0"/>
    <x v="1"/>
    <s v="708636192642494"/>
    <n v="45"/>
    <n v="12"/>
    <n v="135"/>
    <n v="843"/>
    <n v="1035"/>
    <n v="436"/>
    <n v="599"/>
    <n v="2655"/>
    <x v="2"/>
  </r>
  <r>
    <x v="23"/>
    <x v="23"/>
    <n v="8564"/>
    <n v="5.5999999046325701"/>
    <n v="5.5999999046325701"/>
    <n v="0"/>
    <n v="1.7799999713897701"/>
    <n v="0.82999998331069902"/>
    <n v="2.9500000476837198"/>
    <n v="0"/>
    <x v="2"/>
    <s v="708636192642495"/>
    <n v="24"/>
    <n v="14"/>
    <n v="149"/>
    <n v="1253"/>
    <n v="1440"/>
    <m/>
    <n v="1440"/>
    <n v="2386"/>
    <x v="2"/>
  </r>
  <r>
    <x v="23"/>
    <x v="24"/>
    <n v="12461"/>
    <n v="8.3800001144409197"/>
    <n v="8.3800001144409197"/>
    <n v="0"/>
    <n v="3.8199999332428001"/>
    <n v="1.4299999475479099"/>
    <n v="3.1199998855590798"/>
    <n v="0"/>
    <x v="3"/>
    <s v="708636192642496"/>
    <n v="84"/>
    <n v="35"/>
    <n v="154"/>
    <n v="834"/>
    <n v="1107"/>
    <n v="333"/>
    <n v="774"/>
    <n v="2924"/>
    <x v="2"/>
  </r>
  <r>
    <x v="23"/>
    <x v="25"/>
    <n v="12827"/>
    <n v="8.4799995422363299"/>
    <n v="8.4799995422363299"/>
    <n v="0"/>
    <n v="1.46000003814697"/>
    <n v="2.3299999237060498"/>
    <n v="4.6799998283386204"/>
    <n v="0"/>
    <x v="4"/>
    <s v="708636192642497"/>
    <n v="20"/>
    <n v="42"/>
    <n v="209"/>
    <n v="621"/>
    <n v="892"/>
    <n v="548"/>
    <n v="344"/>
    <n v="2739"/>
    <x v="2"/>
  </r>
  <r>
    <x v="23"/>
    <x v="26"/>
    <n v="10677"/>
    <n v="7.0999999046325701"/>
    <n v="7.0999999046325701"/>
    <n v="0"/>
    <n v="2.3099999427795401"/>
    <n v="1.5299999713897701"/>
    <n v="3.25"/>
    <n v="0"/>
    <x v="5"/>
    <s v="708636192642498"/>
    <n v="32"/>
    <n v="27"/>
    <n v="147"/>
    <n v="695"/>
    <n v="901"/>
    <n v="510"/>
    <n v="391"/>
    <n v="2534"/>
    <x v="2"/>
  </r>
  <r>
    <x v="23"/>
    <x v="27"/>
    <n v="13566"/>
    <n v="9.1099996566772496"/>
    <n v="9.1099996566772496"/>
    <n v="0"/>
    <n v="4.2600002288818404"/>
    <n v="1.71000003814697"/>
    <n v="3.1199998855590798"/>
    <n v="0"/>
    <x v="6"/>
    <s v="708636192642499"/>
    <n v="67"/>
    <n v="50"/>
    <n v="171"/>
    <n v="743"/>
    <n v="1031"/>
    <n v="438"/>
    <n v="593"/>
    <n v="2960"/>
    <x v="2"/>
  </r>
  <r>
    <x v="23"/>
    <x v="28"/>
    <n v="14433"/>
    <n v="10.789999961853001"/>
    <n v="10.789999961853001"/>
    <n v="0"/>
    <n v="7.1100001335143999"/>
    <n v="1.20000004768372"/>
    <n v="2.4500000476837198"/>
    <n v="0"/>
    <x v="0"/>
    <s v="708636192642500"/>
    <n v="72"/>
    <n v="23"/>
    <n v="106"/>
    <n v="1182"/>
    <n v="1383"/>
    <m/>
    <n v="1383"/>
    <n v="2800"/>
    <x v="2"/>
  </r>
  <r>
    <x v="23"/>
    <x v="29"/>
    <n v="9572"/>
    <n v="6.5199999809265101"/>
    <n v="6.5199999809265101"/>
    <n v="0"/>
    <n v="2.8900001049041699"/>
    <n v="1.3899999856948899"/>
    <n v="2.2300000190734899"/>
    <n v="0"/>
    <x v="1"/>
    <s v="708636192642501"/>
    <n v="57"/>
    <n v="40"/>
    <n v="128"/>
    <n v="757"/>
    <n v="982"/>
    <n v="463"/>
    <n v="519"/>
    <n v="2735"/>
    <x v="2"/>
  </r>
  <r>
    <x v="23"/>
    <x v="30"/>
    <n v="3789"/>
    <n v="2.5599999427795401"/>
    <n v="2.5599999427795401"/>
    <n v="0"/>
    <n v="0.37999999523162797"/>
    <n v="0.270000010728836"/>
    <n v="1.8899999856948899"/>
    <n v="0"/>
    <x v="2"/>
    <s v="708636192642502"/>
    <n v="5"/>
    <n v="4"/>
    <n v="58"/>
    <n v="343"/>
    <n v="410"/>
    <n v="457"/>
    <n v="-47"/>
    <n v="1199"/>
    <x v="2"/>
  </r>
  <r>
    <x v="24"/>
    <x v="0"/>
    <n v="18060"/>
    <n v="14.1199998855591"/>
    <n v="14.1199998855591"/>
    <n v="0"/>
    <n v="11.6400003433228"/>
    <n v="0.38999998569488498"/>
    <n v="2.0999999046325701"/>
    <n v="0"/>
    <x v="0"/>
    <s v="805347532842472"/>
    <n v="116"/>
    <n v="8"/>
    <n v="123"/>
    <n v="1193"/>
    <n v="1440"/>
    <m/>
    <n v="1440"/>
    <n v="3186"/>
    <x v="1"/>
  </r>
  <r>
    <x v="24"/>
    <x v="1"/>
    <n v="16433"/>
    <n v="13.3500003814697"/>
    <n v="13.3500003814697"/>
    <n v="0"/>
    <n v="10.430000305175801"/>
    <n v="0.46999999880790699"/>
    <n v="2.4500000476837198"/>
    <n v="0"/>
    <x v="1"/>
    <s v="805347532842473"/>
    <n v="95"/>
    <n v="12"/>
    <n v="156"/>
    <n v="1177"/>
    <n v="1440"/>
    <m/>
    <n v="1440"/>
    <n v="3140"/>
    <x v="1"/>
  </r>
  <r>
    <x v="24"/>
    <x v="2"/>
    <n v="20159"/>
    <n v="15.9700002670288"/>
    <n v="15.9700002670288"/>
    <n v="0"/>
    <n v="12.3400001525879"/>
    <n v="0.20999999344348899"/>
    <n v="3.3599998950958301"/>
    <n v="0"/>
    <x v="2"/>
    <s v="805347532842474"/>
    <n v="119"/>
    <n v="5"/>
    <n v="193"/>
    <n v="1123"/>
    <n v="1440"/>
    <m/>
    <n v="1440"/>
    <n v="3411"/>
    <x v="1"/>
  </r>
  <r>
    <x v="24"/>
    <x v="3"/>
    <n v="20669"/>
    <n v="16.2399997711182"/>
    <n v="16.2399997711182"/>
    <n v="0"/>
    <n v="13.2600002288818"/>
    <n v="0.38999998569488498"/>
    <n v="2.5899999141693102"/>
    <n v="0"/>
    <x v="3"/>
    <s v="805347532842475"/>
    <n v="132"/>
    <n v="8"/>
    <n v="158"/>
    <n v="1142"/>
    <n v="1440"/>
    <m/>
    <n v="1440"/>
    <n v="3410"/>
    <x v="1"/>
  </r>
  <r>
    <x v="24"/>
    <x v="4"/>
    <n v="14549"/>
    <n v="11.1099996566772"/>
    <n v="11.1099996566772"/>
    <n v="0"/>
    <n v="9.3599996566772496"/>
    <n v="0.270000010728836"/>
    <n v="1.4900000095367401"/>
    <n v="0"/>
    <x v="4"/>
    <s v="805347532842476"/>
    <n v="96"/>
    <n v="6"/>
    <n v="83"/>
    <n v="1255"/>
    <n v="1440"/>
    <m/>
    <n v="1440"/>
    <n v="2867"/>
    <x v="1"/>
  </r>
  <r>
    <x v="24"/>
    <x v="5"/>
    <n v="18827"/>
    <n v="13.689999580383301"/>
    <n v="13.689999580383301"/>
    <n v="0"/>
    <n v="9.2399997711181605"/>
    <n v="0.80000001192092896"/>
    <n v="3.6400001049041699"/>
    <n v="0"/>
    <x v="5"/>
    <s v="805347532842477"/>
    <n v="111"/>
    <n v="21"/>
    <n v="195"/>
    <n v="1113"/>
    <n v="1440"/>
    <m/>
    <n v="1440"/>
    <n v="3213"/>
    <x v="1"/>
  </r>
  <r>
    <x v="24"/>
    <x v="6"/>
    <n v="17076"/>
    <n v="12.6599998474121"/>
    <n v="12.6599998474121"/>
    <n v="0"/>
    <n v="9.0799999237060494"/>
    <n v="0.230000004172325"/>
    <n v="3.3499999046325701"/>
    <n v="0"/>
    <x v="6"/>
    <s v="805347532842478"/>
    <n v="102"/>
    <n v="6"/>
    <n v="195"/>
    <n v="1137"/>
    <n v="1440"/>
    <m/>
    <n v="1440"/>
    <n v="3133"/>
    <x v="1"/>
  </r>
  <r>
    <x v="24"/>
    <x v="7"/>
    <n v="15929"/>
    <n v="12.4799995422363"/>
    <n v="12.4799995422363"/>
    <n v="0"/>
    <n v="9.2200002670288104"/>
    <n v="0.31000000238418601"/>
    <n v="2.9500000476837198"/>
    <n v="0"/>
    <x v="0"/>
    <s v="805347532842479"/>
    <n v="90"/>
    <n v="7"/>
    <n v="191"/>
    <n v="1152"/>
    <n v="1440"/>
    <m/>
    <n v="1440"/>
    <n v="3114"/>
    <x v="1"/>
  </r>
  <r>
    <x v="24"/>
    <x v="8"/>
    <n v="15108"/>
    <n v="12.189999580383301"/>
    <n v="12.189999580383301"/>
    <n v="0"/>
    <n v="9.5799999237060494"/>
    <n v="0.230000004172325"/>
    <n v="2.3800001144409202"/>
    <n v="0"/>
    <x v="1"/>
    <s v="805347532842480"/>
    <n v="89"/>
    <n v="5"/>
    <n v="158"/>
    <n v="695"/>
    <n v="947"/>
    <n v="493"/>
    <n v="454"/>
    <n v="3043"/>
    <x v="1"/>
  </r>
  <r>
    <x v="24"/>
    <x v="9"/>
    <n v="16057"/>
    <n v="12.5100002288818"/>
    <n v="12.5100002288818"/>
    <n v="0"/>
    <n v="9.6700000762939506"/>
    <n v="0.25"/>
    <n v="2.5799999237060498"/>
    <n v="0"/>
    <x v="2"/>
    <s v="805347532842481"/>
    <n v="100"/>
    <n v="6"/>
    <n v="170"/>
    <n v="1164"/>
    <n v="1440"/>
    <m/>
    <n v="1440"/>
    <n v="3103"/>
    <x v="1"/>
  </r>
  <r>
    <x v="24"/>
    <x v="10"/>
    <n v="10520"/>
    <n v="8.2899999618530291"/>
    <n v="8.2899999618530291"/>
    <n v="0"/>
    <n v="6.2600002288818404"/>
    <n v="0.15000000596046401"/>
    <n v="1.87999999523163"/>
    <n v="0"/>
    <x v="3"/>
    <s v="805347532842482"/>
    <n v="60"/>
    <n v="3"/>
    <n v="117"/>
    <n v="1260"/>
    <n v="1440"/>
    <m/>
    <n v="1440"/>
    <n v="2655"/>
    <x v="1"/>
  </r>
  <r>
    <x v="24"/>
    <x v="11"/>
    <n v="22359"/>
    <n v="17.190000534057599"/>
    <n v="17.190000534057599"/>
    <n v="0"/>
    <n v="12.539999961853001"/>
    <n v="0.62999999523162797"/>
    <n v="4.0199999809265101"/>
    <n v="0"/>
    <x v="4"/>
    <s v="805347532842483"/>
    <n v="125"/>
    <n v="14"/>
    <n v="223"/>
    <n v="741"/>
    <n v="1103"/>
    <n v="337"/>
    <n v="766"/>
    <n v="3554"/>
    <x v="1"/>
  </r>
  <r>
    <x v="24"/>
    <x v="12"/>
    <n v="22988"/>
    <n v="17.950000762939499"/>
    <n v="17.950000762939499"/>
    <n v="0"/>
    <n v="13.1300001144409"/>
    <n v="1.54999995231628"/>
    <n v="3.2599999904632599"/>
    <n v="0"/>
    <x v="5"/>
    <s v="805347532842484"/>
    <n v="129"/>
    <n v="33"/>
    <n v="182"/>
    <n v="1096"/>
    <n v="1440"/>
    <m/>
    <n v="1440"/>
    <n v="3577"/>
    <x v="1"/>
  </r>
  <r>
    <x v="24"/>
    <x v="13"/>
    <n v="20500"/>
    <n v="15.689999580383301"/>
    <n v="15.689999580383301"/>
    <n v="0"/>
    <n v="11.3699998855591"/>
    <n v="0.46000000834464999"/>
    <n v="3.8599998950958301"/>
    <n v="0"/>
    <x v="6"/>
    <s v="805347532842485"/>
    <n v="118"/>
    <n v="9"/>
    <n v="209"/>
    <n v="1104"/>
    <n v="1440"/>
    <m/>
    <n v="1440"/>
    <n v="3403"/>
    <x v="1"/>
  </r>
  <r>
    <x v="24"/>
    <x v="14"/>
    <n v="12685"/>
    <n v="9.6199998855590803"/>
    <n v="9.6199998855590803"/>
    <n v="0"/>
    <n v="6.3099999427795401"/>
    <n v="0.20000000298023199"/>
    <n v="3.0999999046325701"/>
    <n v="0"/>
    <x v="0"/>
    <s v="805347532842486"/>
    <n v="68"/>
    <n v="5"/>
    <n v="185"/>
    <n v="1182"/>
    <n v="1440"/>
    <m/>
    <n v="1440"/>
    <n v="2846"/>
    <x v="1"/>
  </r>
  <r>
    <x v="24"/>
    <x v="15"/>
    <n v="12422"/>
    <n v="9.8199996948242205"/>
    <n v="9.8199996948242205"/>
    <n v="0"/>
    <n v="6.46000003814697"/>
    <n v="0.43000000715255698"/>
    <n v="2.9300000667571999"/>
    <n v="0"/>
    <x v="1"/>
    <s v="805347532842487"/>
    <n v="60"/>
    <n v="10"/>
    <n v="183"/>
    <n v="1187"/>
    <n v="1440"/>
    <m/>
    <n v="1440"/>
    <n v="2852"/>
    <x v="1"/>
  </r>
  <r>
    <x v="24"/>
    <x v="16"/>
    <n v="15447"/>
    <n v="12.3999996185303"/>
    <n v="12.3999996185303"/>
    <n v="0"/>
    <n v="9.6700000762939506"/>
    <n v="0.38999998569488498"/>
    <n v="2.3499999046325701"/>
    <n v="0"/>
    <x v="2"/>
    <s v="805347532842488"/>
    <n v="90"/>
    <n v="9"/>
    <n v="153"/>
    <n v="1188"/>
    <n v="1440"/>
    <m/>
    <n v="1440"/>
    <n v="3062"/>
    <x v="1"/>
  </r>
  <r>
    <x v="24"/>
    <x v="17"/>
    <n v="12315"/>
    <n v="9.6499996185302699"/>
    <n v="9.6499996185302699"/>
    <n v="0"/>
    <n v="6.1700000762939498"/>
    <n v="0.31000000238418601"/>
    <n v="3.1700000762939502"/>
    <n v="0"/>
    <x v="3"/>
    <s v="805347532842489"/>
    <n v="58"/>
    <n v="8"/>
    <n v="159"/>
    <n v="1215"/>
    <n v="1440"/>
    <m/>
    <n v="1440"/>
    <n v="2794"/>
    <x v="1"/>
  </r>
  <r>
    <x v="24"/>
    <x v="18"/>
    <n v="7135"/>
    <n v="5.5900001525878897"/>
    <n v="5.5900001525878897"/>
    <n v="0"/>
    <n v="2.9900000095367401"/>
    <n v="5.9999998658895499E-2"/>
    <n v="2.53999996185303"/>
    <n v="0"/>
    <x v="4"/>
    <s v="805347532842490"/>
    <n v="27"/>
    <n v="1"/>
    <n v="131"/>
    <n v="1281"/>
    <n v="1440"/>
    <m/>
    <n v="1440"/>
    <n v="2408"/>
    <x v="1"/>
  </r>
  <r>
    <x v="24"/>
    <x v="19"/>
    <n v="1170"/>
    <n v="0.85000002384185802"/>
    <n v="0.85000002384185802"/>
    <n v="0"/>
    <n v="0"/>
    <n v="0"/>
    <n v="0.85000002384185802"/>
    <n v="0"/>
    <x v="5"/>
    <s v="805347532842491"/>
    <n v="0"/>
    <n v="0"/>
    <n v="51"/>
    <n v="1389"/>
    <n v="1440"/>
    <m/>
    <n v="1440"/>
    <n v="1886"/>
    <x v="1"/>
  </r>
  <r>
    <x v="24"/>
    <x v="20"/>
    <n v="1969"/>
    <n v="1.4299999475479099"/>
    <n v="1.4299999475479099"/>
    <n v="0"/>
    <n v="0"/>
    <n v="0"/>
    <n v="1.4299999475479099"/>
    <n v="0"/>
    <x v="6"/>
    <s v="805347532842492"/>
    <n v="0"/>
    <n v="0"/>
    <n v="95"/>
    <n v="1345"/>
    <n v="1440"/>
    <m/>
    <n v="1440"/>
    <n v="1988"/>
    <x v="1"/>
  </r>
  <r>
    <x v="24"/>
    <x v="21"/>
    <n v="15484"/>
    <n v="11.8999996185303"/>
    <n v="11.8999996185303"/>
    <n v="0"/>
    <n v="8.3900003433227504"/>
    <n v="0.93000000715255704"/>
    <n v="2.5899999141693102"/>
    <n v="0"/>
    <x v="0"/>
    <s v="805347532842493"/>
    <n v="87"/>
    <n v="22"/>
    <n v="165"/>
    <n v="1166"/>
    <n v="1440"/>
    <m/>
    <n v="1440"/>
    <n v="3023"/>
    <x v="1"/>
  </r>
  <r>
    <x v="24"/>
    <x v="22"/>
    <n v="14581"/>
    <n v="11.1499996185303"/>
    <n v="11.1499996185303"/>
    <n v="0"/>
    <n v="8.8199996948242205"/>
    <n v="0.40000000596046398"/>
    <n v="1.9099999666214"/>
    <n v="0"/>
    <x v="1"/>
    <s v="805347532842494"/>
    <n v="89"/>
    <n v="8"/>
    <n v="123"/>
    <n v="1220"/>
    <n v="1440"/>
    <m/>
    <n v="1440"/>
    <n v="2918"/>
    <x v="1"/>
  </r>
  <r>
    <x v="24"/>
    <x v="23"/>
    <n v="14990"/>
    <n v="11.5100002288818"/>
    <n v="11.5100002288818"/>
    <n v="0"/>
    <n v="8.8500003814697301"/>
    <n v="0.44999998807907099"/>
    <n v="2.21000003814697"/>
    <n v="0"/>
    <x v="2"/>
    <s v="805347532842495"/>
    <n v="93"/>
    <n v="9"/>
    <n v="130"/>
    <n v="1208"/>
    <n v="1440"/>
    <m/>
    <n v="1440"/>
    <n v="2950"/>
    <x v="1"/>
  </r>
  <r>
    <x v="24"/>
    <x v="24"/>
    <n v="13953"/>
    <n v="11"/>
    <n v="11"/>
    <n v="0"/>
    <n v="9.1000003814697301"/>
    <n v="0.68999999761581399"/>
    <n v="1.21000003814697"/>
    <n v="0"/>
    <x v="3"/>
    <s v="805347532842496"/>
    <n v="90"/>
    <n v="15"/>
    <n v="90"/>
    <n v="1245"/>
    <n v="1440"/>
    <m/>
    <n v="1440"/>
    <n v="2859"/>
    <x v="1"/>
  </r>
  <r>
    <x v="24"/>
    <x v="25"/>
    <n v="19769"/>
    <n v="15.670000076293899"/>
    <n v="15.670000076293899"/>
    <n v="0"/>
    <n v="12.439999580383301"/>
    <n v="0.87999999523162797"/>
    <n v="2.3499999046325701"/>
    <n v="0"/>
    <x v="4"/>
    <s v="805347532842497"/>
    <n v="121"/>
    <n v="20"/>
    <n v="148"/>
    <n v="1076"/>
    <n v="1365"/>
    <n v="75"/>
    <n v="1290"/>
    <n v="3331"/>
    <x v="1"/>
  </r>
  <r>
    <x v="24"/>
    <x v="26"/>
    <n v="22026"/>
    <n v="17.649999618530298"/>
    <n v="17.649999618530298"/>
    <n v="0"/>
    <n v="13.3999996185303"/>
    <n v="0.58999997377395597"/>
    <n v="3.6600000858306898"/>
    <n v="0"/>
    <x v="5"/>
    <s v="805347532842498"/>
    <n v="125"/>
    <n v="14"/>
    <n v="228"/>
    <n v="1073"/>
    <n v="1440"/>
    <m/>
    <n v="1440"/>
    <n v="3589"/>
    <x v="1"/>
  </r>
  <r>
    <x v="24"/>
    <x v="27"/>
    <n v="12465"/>
    <n v="9.3800001144409197"/>
    <n v="9.3800001144409197"/>
    <n v="0"/>
    <n v="6.1199998855590803"/>
    <n v="0.56999999284744296"/>
    <n v="2.6900000572204599"/>
    <n v="0"/>
    <x v="6"/>
    <s v="805347532842499"/>
    <n v="66"/>
    <n v="12"/>
    <n v="148"/>
    <n v="1214"/>
    <n v="1440"/>
    <m/>
    <n v="1440"/>
    <n v="2765"/>
    <x v="1"/>
  </r>
  <r>
    <x v="24"/>
    <x v="28"/>
    <n v="14810"/>
    <n v="11.3599996566772"/>
    <n v="11.3599996566772"/>
    <n v="0"/>
    <n v="9.0900001525878906"/>
    <n v="0.41999998688697798"/>
    <n v="1.8500000238418599"/>
    <n v="0"/>
    <x v="0"/>
    <s v="805347532842500"/>
    <n v="96"/>
    <n v="10"/>
    <n v="115"/>
    <n v="1219"/>
    <n v="1440"/>
    <m/>
    <n v="1440"/>
    <n v="2926"/>
    <x v="1"/>
  </r>
  <r>
    <x v="24"/>
    <x v="29"/>
    <n v="12209"/>
    <n v="9.3999996185302699"/>
    <n v="9.3999996185302699"/>
    <n v="0"/>
    <n v="6.0799999237060502"/>
    <n v="0.28000000119209301"/>
    <n v="3.03999996185303"/>
    <n v="0"/>
    <x v="1"/>
    <s v="805347532842501"/>
    <n v="60"/>
    <n v="7"/>
    <n v="184"/>
    <n v="1189"/>
    <n v="1440"/>
    <m/>
    <n v="1440"/>
    <n v="2809"/>
    <x v="1"/>
  </r>
  <r>
    <x v="24"/>
    <x v="30"/>
    <n v="4998"/>
    <n v="3.9100000858306898"/>
    <n v="3.9100000858306898"/>
    <n v="0"/>
    <n v="2.9500000476837198"/>
    <n v="0.20000000298023199"/>
    <n v="0.75999999046325695"/>
    <n v="0"/>
    <x v="2"/>
    <s v="805347532842502"/>
    <n v="28"/>
    <n v="4"/>
    <n v="39"/>
    <n v="839"/>
    <n v="910"/>
    <m/>
    <n v="910"/>
    <n v="1505"/>
    <x v="1"/>
  </r>
  <r>
    <x v="25"/>
    <x v="0"/>
    <n v="9033"/>
    <n v="7.1599998474121103"/>
    <n v="7.1599998474121103"/>
    <n v="0"/>
    <n v="5.4299998283386204"/>
    <n v="0.140000000596046"/>
    <n v="1.5900000333786"/>
    <n v="0"/>
    <x v="0"/>
    <s v="825324287942472"/>
    <n v="40"/>
    <n v="2"/>
    <n v="154"/>
    <n v="1244"/>
    <n v="1440"/>
    <m/>
    <n v="1440"/>
    <n v="2044"/>
    <x v="0"/>
  </r>
  <r>
    <x v="25"/>
    <x v="1"/>
    <n v="8053"/>
    <n v="6.0999999046325701"/>
    <n v="6.0999999046325701"/>
    <n v="0"/>
    <n v="4.1700000762939498"/>
    <n v="0.62999999523162797"/>
    <n v="1.3099999427795399"/>
    <n v="0"/>
    <x v="1"/>
    <s v="825324287942473"/>
    <n v="35"/>
    <n v="11"/>
    <n v="96"/>
    <n v="1298"/>
    <n v="1440"/>
    <m/>
    <n v="1440"/>
    <n v="1935"/>
    <x v="0"/>
  </r>
  <r>
    <x v="25"/>
    <x v="2"/>
    <n v="5234"/>
    <n v="3.46000003814697"/>
    <n v="3.46000003814697"/>
    <n v="0"/>
    <n v="1.9299999475479099"/>
    <n v="0.99000000953674305"/>
    <n v="0.54000002145767201"/>
    <n v="0"/>
    <x v="2"/>
    <s v="825324287942474"/>
    <n v="29"/>
    <n v="16"/>
    <n v="33"/>
    <n v="1362"/>
    <n v="1440"/>
    <m/>
    <n v="1440"/>
    <n v="1705"/>
    <x v="0"/>
  </r>
  <r>
    <x v="25"/>
    <x v="3"/>
    <n v="2672"/>
    <n v="1.7699999809265099"/>
    <n v="1.7699999809265099"/>
    <n v="0"/>
    <n v="0"/>
    <n v="0"/>
    <n v="1.7599999904632599"/>
    <n v="0"/>
    <x v="3"/>
    <s v="825324287942475"/>
    <n v="0"/>
    <n v="0"/>
    <n v="105"/>
    <n v="1335"/>
    <n v="1440"/>
    <m/>
    <n v="1440"/>
    <n v="1632"/>
    <x v="0"/>
  </r>
  <r>
    <x v="25"/>
    <x v="4"/>
    <n v="9256"/>
    <n v="6.1399998664856001"/>
    <n v="6.1399998664856001"/>
    <n v="0"/>
    <n v="0.43000000715255698"/>
    <n v="3.2699999809265101"/>
    <n v="2.4500000476837198"/>
    <n v="0"/>
    <x v="4"/>
    <s v="825324287942476"/>
    <n v="6"/>
    <n v="51"/>
    <n v="115"/>
    <n v="1268"/>
    <n v="1440"/>
    <m/>
    <n v="1440"/>
    <n v="1880"/>
    <x v="0"/>
  </r>
  <r>
    <x v="25"/>
    <x v="5"/>
    <n v="10204"/>
    <n v="7.9099998474121103"/>
    <n v="7.9099998474121103"/>
    <n v="0"/>
    <n v="5.4299998283386204"/>
    <n v="0.15000000596046401"/>
    <n v="2.3299999237060498"/>
    <n v="0"/>
    <x v="5"/>
    <s v="825324287942477"/>
    <n v="41"/>
    <n v="5"/>
    <n v="157"/>
    <n v="1237"/>
    <n v="1440"/>
    <m/>
    <n v="1440"/>
    <n v="2112"/>
    <x v="0"/>
  </r>
  <r>
    <x v="25"/>
    <x v="6"/>
    <n v="5151"/>
    <n v="3.4800000190734899"/>
    <n v="3.4800000190734899"/>
    <n v="0"/>
    <n v="1.03999996185303"/>
    <n v="0.62999999523162797"/>
    <n v="1.79999995231628"/>
    <n v="0"/>
    <x v="6"/>
    <s v="825324287942478"/>
    <n v="16"/>
    <n v="16"/>
    <n v="130"/>
    <n v="1278"/>
    <n v="1440"/>
    <m/>
    <n v="1440"/>
    <n v="1829"/>
    <x v="0"/>
  </r>
  <r>
    <x v="25"/>
    <x v="7"/>
    <n v="4212"/>
    <n v="2.7799999713897701"/>
    <n v="2.7799999713897701"/>
    <n v="0"/>
    <n v="0"/>
    <n v="0"/>
    <n v="2.7799999713897701"/>
    <n v="0"/>
    <x v="0"/>
    <s v="825324287942479"/>
    <n v="0"/>
    <n v="0"/>
    <n v="164"/>
    <n v="1276"/>
    <n v="1440"/>
    <m/>
    <n v="1440"/>
    <n v="1763"/>
    <x v="0"/>
  </r>
  <r>
    <x v="25"/>
    <x v="8"/>
    <n v="6466"/>
    <n v="4.2699999809265101"/>
    <n v="4.2699999809265101"/>
    <n v="0"/>
    <n v="0.33000001311302202"/>
    <n v="0.81999999284744296"/>
    <n v="3.1099998950958301"/>
    <n v="9.9999997764825804E-3"/>
    <x v="1"/>
    <s v="825324287942480"/>
    <n v="5"/>
    <n v="18"/>
    <n v="216"/>
    <n v="1201"/>
    <n v="1440"/>
    <m/>
    <n v="1440"/>
    <n v="1931"/>
    <x v="0"/>
  </r>
  <r>
    <x v="25"/>
    <x v="9"/>
    <n v="11268"/>
    <n v="8.5600004196166992"/>
    <n v="8.5600004196166992"/>
    <n v="0"/>
    <n v="5.8800001144409197"/>
    <n v="0.93000000715255704"/>
    <n v="1.75"/>
    <n v="0"/>
    <x v="2"/>
    <s v="825324287942481"/>
    <n v="49"/>
    <n v="20"/>
    <n v="172"/>
    <n v="1199"/>
    <n v="1440"/>
    <m/>
    <n v="1440"/>
    <n v="2218"/>
    <x v="0"/>
  </r>
  <r>
    <x v="25"/>
    <x v="10"/>
    <n v="2824"/>
    <n v="1.87000000476837"/>
    <n v="1.87000000476837"/>
    <n v="0"/>
    <n v="0"/>
    <n v="0"/>
    <n v="1.87000000476837"/>
    <n v="0"/>
    <x v="3"/>
    <s v="825324287942482"/>
    <n v="0"/>
    <n v="0"/>
    <n v="120"/>
    <n v="1320"/>
    <n v="1440"/>
    <m/>
    <n v="1440"/>
    <n v="1651"/>
    <x v="0"/>
  </r>
  <r>
    <x v="25"/>
    <x v="11"/>
    <n v="9282"/>
    <n v="6.2600002288818404"/>
    <n v="6.2600002288818404"/>
    <n v="0"/>
    <n v="2.0899999141693102"/>
    <n v="1.03999996185303"/>
    <n v="3.1300001144409202"/>
    <n v="0"/>
    <x v="4"/>
    <s v="825324287942483"/>
    <n v="30"/>
    <n v="26"/>
    <n v="191"/>
    <n v="1193"/>
    <n v="1440"/>
    <m/>
    <n v="1440"/>
    <n v="2132"/>
    <x v="0"/>
  </r>
  <r>
    <x v="25"/>
    <x v="12"/>
    <n v="8905"/>
    <n v="7.1300001144409197"/>
    <n v="7.1300001144409197"/>
    <n v="0"/>
    <n v="5.5999999046325701"/>
    <n v="0.18999999761581399"/>
    <n v="1.3400000333786"/>
    <n v="0"/>
    <x v="5"/>
    <s v="825324287942484"/>
    <n v="41"/>
    <n v="4"/>
    <n v="82"/>
    <n v="1313"/>
    <n v="1440"/>
    <m/>
    <n v="1440"/>
    <n v="1976"/>
    <x v="0"/>
  </r>
  <r>
    <x v="25"/>
    <x v="13"/>
    <n v="6829"/>
    <n v="4.5100002288818404"/>
    <n v="4.5100002288818404"/>
    <n v="0"/>
    <n v="0.36000001430511502"/>
    <n v="2.3900001049041699"/>
    <n v="1.7699999809265099"/>
    <n v="0"/>
    <x v="6"/>
    <s v="825324287942485"/>
    <n v="7"/>
    <n v="54"/>
    <n v="118"/>
    <n v="1261"/>
    <n v="1440"/>
    <m/>
    <n v="1440"/>
    <n v="1909"/>
    <x v="0"/>
  </r>
  <r>
    <x v="25"/>
    <x v="14"/>
    <n v="4562"/>
    <n v="3.03999996185303"/>
    <n v="3.03999996185303"/>
    <n v="0"/>
    <n v="1.1799999475479099"/>
    <n v="0.490000009536743"/>
    <n v="1.37000000476837"/>
    <n v="0"/>
    <x v="0"/>
    <s v="825324287942486"/>
    <n v="19"/>
    <n v="14"/>
    <n v="108"/>
    <n v="1299"/>
    <n v="1440"/>
    <m/>
    <n v="1440"/>
    <n v="1813"/>
    <x v="0"/>
  </r>
  <r>
    <x v="25"/>
    <x v="15"/>
    <n v="10232"/>
    <n v="8.1800003051757795"/>
    <n v="8.1800003051757795"/>
    <n v="0"/>
    <n v="6.2399997711181596"/>
    <n v="0.230000004172325"/>
    <n v="1.70000004768372"/>
    <n v="0"/>
    <x v="1"/>
    <s v="825324287942487"/>
    <n v="45"/>
    <n v="5"/>
    <n v="104"/>
    <n v="1286"/>
    <n v="1440"/>
    <m/>
    <n v="1440"/>
    <n v="2008"/>
    <x v="0"/>
  </r>
  <r>
    <x v="25"/>
    <x v="16"/>
    <n v="2718"/>
    <n v="1.79999995231628"/>
    <n v="1.79999995231628"/>
    <n v="0"/>
    <n v="0.67000001668930098"/>
    <n v="0.77999997138977095"/>
    <n v="0.34000000357627902"/>
    <n v="0"/>
    <x v="2"/>
    <s v="825324287942488"/>
    <n v="11"/>
    <n v="16"/>
    <n v="20"/>
    <n v="1393"/>
    <n v="1440"/>
    <m/>
    <n v="1440"/>
    <n v="1580"/>
    <x v="0"/>
  </r>
  <r>
    <x v="25"/>
    <x v="17"/>
    <n v="6260"/>
    <n v="4.2600002288818404"/>
    <n v="4.2600002288818404"/>
    <n v="0"/>
    <n v="1.28999996185303"/>
    <n v="0.54000002145767201"/>
    <n v="2.4000000953674299"/>
    <n v="0"/>
    <x v="3"/>
    <s v="825324287942489"/>
    <n v="16"/>
    <n v="14"/>
    <n v="136"/>
    <n v="1257"/>
    <n v="1423"/>
    <m/>
    <n v="1423"/>
    <n v="1854"/>
    <x v="0"/>
  </r>
  <r>
    <x v="25"/>
    <x v="18"/>
    <n v="0"/>
    <n v="0"/>
    <n v="0"/>
    <n v="0"/>
    <n v="0"/>
    <n v="0"/>
    <n v="0"/>
    <n v="0"/>
    <x v="4"/>
    <s v="825324287942490"/>
    <n v="0"/>
    <n v="0"/>
    <n v="0"/>
    <n v="1440"/>
    <n v="1440"/>
    <m/>
    <n v="1440"/>
    <n v="0"/>
    <x v="0"/>
  </r>
  <r>
    <x v="26"/>
    <x v="0"/>
    <n v="7626"/>
    <n v="6.0500001907348597"/>
    <n v="6.0500001907348597"/>
    <n v="2.2530810832977299"/>
    <n v="0.82999998331069902"/>
    <n v="0.70999997854232799"/>
    <n v="4.5"/>
    <n v="0"/>
    <x v="0"/>
    <s v="837856320042472"/>
    <n v="65"/>
    <n v="15"/>
    <n v="156"/>
    <n v="723"/>
    <n v="959"/>
    <n v="356"/>
    <n v="603"/>
    <n v="3635"/>
    <x v="1"/>
  </r>
  <r>
    <x v="26"/>
    <x v="1"/>
    <n v="12386"/>
    <n v="9.8199996948242205"/>
    <n v="9.8199996948242205"/>
    <n v="2.0921471118927002"/>
    <n v="4.96000003814697"/>
    <n v="0.64999997615814198"/>
    <n v="4.21000003814697"/>
    <n v="0"/>
    <x v="1"/>
    <s v="837856320042473"/>
    <n v="116"/>
    <n v="14"/>
    <n v="169"/>
    <n v="680"/>
    <n v="979"/>
    <n v="487"/>
    <n v="492"/>
    <n v="4079"/>
    <x v="1"/>
  </r>
  <r>
    <x v="26"/>
    <x v="2"/>
    <n v="13318"/>
    <n v="10.560000419616699"/>
    <n v="10.560000419616699"/>
    <n v="2.2530810832977299"/>
    <n v="5.6199998855590803"/>
    <n v="1.0299999713897701"/>
    <n v="3.9100000858306898"/>
    <n v="0"/>
    <x v="2"/>
    <s v="837856320042474"/>
    <n v="123"/>
    <n v="21"/>
    <n v="174"/>
    <n v="699"/>
    <n v="1017"/>
    <n v="455"/>
    <n v="562"/>
    <n v="4163"/>
    <x v="1"/>
  </r>
  <r>
    <x v="26"/>
    <x v="3"/>
    <n v="14461"/>
    <n v="11.4700002670288"/>
    <n v="11.4700002670288"/>
    <n v="0"/>
    <n v="4.9099998474121103"/>
    <n v="1.1499999761581401"/>
    <n v="5.4099998474121103"/>
    <n v="0"/>
    <x v="3"/>
    <s v="837856320042475"/>
    <n v="60"/>
    <n v="23"/>
    <n v="190"/>
    <n v="729"/>
    <n v="1002"/>
    <n v="533"/>
    <n v="469"/>
    <n v="3666"/>
    <x v="1"/>
  </r>
  <r>
    <x v="26"/>
    <x v="4"/>
    <n v="11207"/>
    <n v="8.8900003433227504"/>
    <n v="8.8900003433227504"/>
    <n v="0"/>
    <n v="5.3699998855590803"/>
    <n v="1.0700000524520901"/>
    <n v="2.4400000572204599"/>
    <n v="0"/>
    <x v="4"/>
    <s v="837856320042476"/>
    <n v="64"/>
    <n v="21"/>
    <n v="142"/>
    <n v="563"/>
    <n v="790"/>
    <n v="689"/>
    <n v="101"/>
    <n v="3363"/>
    <x v="1"/>
  </r>
  <r>
    <x v="26"/>
    <x v="5"/>
    <n v="2132"/>
    <n v="1.6900000572204601"/>
    <n v="1.6900000572204601"/>
    <n v="0"/>
    <n v="0"/>
    <n v="0"/>
    <n v="1.6900000572204601"/>
    <n v="0"/>
    <x v="5"/>
    <s v="837856320042477"/>
    <n v="0"/>
    <n v="0"/>
    <n v="93"/>
    <n v="599"/>
    <n v="692"/>
    <n v="591"/>
    <n v="101"/>
    <n v="2572"/>
    <x v="1"/>
  </r>
  <r>
    <x v="26"/>
    <x v="6"/>
    <n v="13630"/>
    <n v="10.810000419616699"/>
    <n v="10.810000419616699"/>
    <n v="2.0921471118927002"/>
    <n v="5.0500001907348597"/>
    <n v="0.56000000238418601"/>
    <n v="5.1999998092651403"/>
    <n v="0"/>
    <x v="6"/>
    <s v="837856320042478"/>
    <n v="117"/>
    <n v="10"/>
    <n v="174"/>
    <n v="720"/>
    <n v="1021"/>
    <n v="451"/>
    <n v="570"/>
    <n v="4157"/>
    <x v="1"/>
  </r>
  <r>
    <x v="26"/>
    <x v="7"/>
    <n v="13070"/>
    <n v="10.3599996566772"/>
    <n v="10.3599996566772"/>
    <n v="2.2530810832977299"/>
    <n v="5.3000001907348597"/>
    <n v="0.87999999523162797"/>
    <n v="4.1799998283386204"/>
    <n v="0"/>
    <x v="0"/>
    <s v="837856320042479"/>
    <n v="120"/>
    <n v="19"/>
    <n v="154"/>
    <n v="737"/>
    <n v="1030"/>
    <n v="421"/>
    <n v="609"/>
    <n v="4092"/>
    <x v="1"/>
  </r>
  <r>
    <x v="26"/>
    <x v="8"/>
    <n v="9388"/>
    <n v="7.4400000572204599"/>
    <n v="7.4400000572204599"/>
    <n v="2.0921471118927002"/>
    <n v="2.2300000190734899"/>
    <n v="0.43999999761581399"/>
    <n v="4.7800002098083496"/>
    <n v="0"/>
    <x v="1"/>
    <s v="837856320042480"/>
    <n v="82"/>
    <n v="8"/>
    <n v="169"/>
    <n v="763"/>
    <n v="1022"/>
    <n v="409"/>
    <n v="613"/>
    <n v="3787"/>
    <x v="1"/>
  </r>
  <r>
    <x v="26"/>
    <x v="9"/>
    <n v="15148"/>
    <n v="12.0100002288818"/>
    <n v="12.0100002288818"/>
    <n v="2.2530810832977299"/>
    <n v="6.9000000953674299"/>
    <n v="0.81999999284744296"/>
    <n v="4.28999996185303"/>
    <n v="0"/>
    <x v="2"/>
    <s v="837856320042481"/>
    <n v="137"/>
    <n v="16"/>
    <n v="145"/>
    <n v="677"/>
    <n v="975"/>
    <n v="417"/>
    <n v="558"/>
    <n v="4236"/>
    <x v="1"/>
  </r>
  <r>
    <x v="26"/>
    <x v="10"/>
    <n v="12200"/>
    <n v="9.6700000762939506"/>
    <n v="9.6700000762939506"/>
    <n v="2.0921471118927002"/>
    <n v="4.9099998474121103"/>
    <n v="0.58999997377395597"/>
    <n v="4.1799998283386204"/>
    <n v="0"/>
    <x v="3"/>
    <s v="837856320042482"/>
    <n v="113"/>
    <n v="12"/>
    <n v="159"/>
    <n v="769"/>
    <n v="1053"/>
    <n v="469"/>
    <n v="584"/>
    <n v="4044"/>
    <x v="1"/>
  </r>
  <r>
    <x v="26"/>
    <x v="11"/>
    <n v="5709"/>
    <n v="4.5300002098083496"/>
    <n v="4.5300002098083496"/>
    <n v="0"/>
    <n v="1.5199999809265099"/>
    <n v="0.519999980926514"/>
    <n v="2.4800000190734899"/>
    <n v="0"/>
    <x v="4"/>
    <s v="837856320042483"/>
    <n v="19"/>
    <n v="10"/>
    <n v="136"/>
    <n v="740"/>
    <n v="905"/>
    <n v="591"/>
    <n v="314"/>
    <n v="2908"/>
    <x v="1"/>
  </r>
  <r>
    <x v="26"/>
    <x v="12"/>
    <n v="3703"/>
    <n v="2.9400000572204599"/>
    <n v="2.9400000572204599"/>
    <n v="0"/>
    <n v="0"/>
    <n v="0"/>
    <n v="2.9400000572204599"/>
    <n v="0"/>
    <x v="5"/>
    <s v="837856320042484"/>
    <n v="0"/>
    <n v="0"/>
    <n v="135"/>
    <n v="734"/>
    <n v="869"/>
    <n v="492"/>
    <n v="377"/>
    <n v="2741"/>
    <x v="1"/>
  </r>
  <r>
    <x v="26"/>
    <x v="13"/>
    <n v="12405"/>
    <n v="9.8400001525878906"/>
    <n v="9.8400001525878906"/>
    <n v="2.0921471118927002"/>
    <n v="5.0500001907348597"/>
    <n v="0.87000000476837203"/>
    <n v="3.9200000762939502"/>
    <n v="0"/>
    <x v="6"/>
    <s v="837856320042485"/>
    <n v="117"/>
    <n v="16"/>
    <n v="141"/>
    <n v="692"/>
    <n v="966"/>
    <n v="402"/>
    <n v="564"/>
    <n v="4005"/>
    <x v="1"/>
  </r>
  <r>
    <x v="26"/>
    <x v="14"/>
    <n v="16208"/>
    <n v="12.8500003814697"/>
    <n v="12.8500003814697"/>
    <n v="0"/>
    <n v="7.5100002288818404"/>
    <n v="0.92000001668930098"/>
    <n v="4.4200000762939498"/>
    <n v="0"/>
    <x v="0"/>
    <s v="837856320042486"/>
    <n v="90"/>
    <n v="18"/>
    <n v="161"/>
    <n v="593"/>
    <n v="862"/>
    <n v="584"/>
    <n v="278"/>
    <n v="3763"/>
    <x v="1"/>
  </r>
  <r>
    <x v="26"/>
    <x v="15"/>
    <n v="7359"/>
    <n v="5.8400001525878897"/>
    <n v="5.8400001525878897"/>
    <n v="0"/>
    <n v="0.33000001311302202"/>
    <n v="0.18000000715255701"/>
    <n v="5.3299999237060502"/>
    <n v="0"/>
    <x v="1"/>
    <s v="837856320042487"/>
    <n v="4"/>
    <n v="4"/>
    <n v="192"/>
    <n v="676"/>
    <n v="876"/>
    <n v="600"/>
    <n v="276"/>
    <n v="3061"/>
    <x v="1"/>
  </r>
  <r>
    <x v="26"/>
    <x v="16"/>
    <n v="5417"/>
    <n v="4.3000001907348597"/>
    <n v="4.3000001907348597"/>
    <n v="0"/>
    <n v="0.89999997615814198"/>
    <n v="0.490000009536743"/>
    <n v="2.9100000858306898"/>
    <n v="0"/>
    <x v="2"/>
    <s v="837856320042488"/>
    <n v="11"/>
    <n v="10"/>
    <n v="139"/>
    <n v="711"/>
    <n v="871"/>
    <n v="556"/>
    <n v="315"/>
    <n v="2884"/>
    <x v="1"/>
  </r>
  <r>
    <x v="26"/>
    <x v="17"/>
    <n v="6175"/>
    <n v="4.9000000953674299"/>
    <n v="4.9000000953674299"/>
    <n v="0"/>
    <n v="0.25"/>
    <n v="0.36000001430511502"/>
    <n v="4.2699999809265101"/>
    <n v="0"/>
    <x v="3"/>
    <s v="837856320042489"/>
    <n v="3"/>
    <n v="7"/>
    <n v="172"/>
    <n v="767"/>
    <n v="949"/>
    <n v="562"/>
    <n v="387"/>
    <n v="2982"/>
    <x v="1"/>
  </r>
  <r>
    <x v="26"/>
    <x v="18"/>
    <n v="2946"/>
    <n v="2.3399999141693102"/>
    <n v="2.3399999141693102"/>
    <n v="0"/>
    <n v="0"/>
    <n v="0"/>
    <n v="2.3399999141693102"/>
    <n v="0"/>
    <x v="4"/>
    <s v="837856320042490"/>
    <n v="0"/>
    <n v="0"/>
    <n v="121"/>
    <n v="780"/>
    <n v="901"/>
    <n v="555"/>
    <n v="346"/>
    <n v="2660"/>
    <x v="1"/>
  </r>
  <r>
    <x v="26"/>
    <x v="19"/>
    <n v="11419"/>
    <n v="9.0600004196166992"/>
    <n v="9.0600004196166992"/>
    <n v="0"/>
    <n v="6.0300002098083496"/>
    <n v="0.56000000238418601"/>
    <n v="2.4700000286102299"/>
    <n v="0"/>
    <x v="5"/>
    <s v="837856320042491"/>
    <n v="71"/>
    <n v="10"/>
    <n v="127"/>
    <n v="669"/>
    <n v="877"/>
    <n v="539"/>
    <n v="338"/>
    <n v="3369"/>
    <x v="1"/>
  </r>
  <r>
    <x v="26"/>
    <x v="20"/>
    <n v="6064"/>
    <n v="4.8099999427795401"/>
    <n v="4.8099999427795401"/>
    <n v="2.0921471118927002"/>
    <n v="0.62999999523162797"/>
    <n v="0.17000000178813901"/>
    <n v="4.0100002288818404"/>
    <n v="0"/>
    <x v="6"/>
    <s v="837856320042492"/>
    <n v="63"/>
    <n v="4"/>
    <n v="142"/>
    <n v="802"/>
    <n v="1011"/>
    <n v="385"/>
    <n v="626"/>
    <n v="3491"/>
    <x v="1"/>
  </r>
  <r>
    <x v="26"/>
    <x v="21"/>
    <n v="8712"/>
    <n v="6.9099998474121103"/>
    <n v="6.9099998474121103"/>
    <n v="2.2530810832977299"/>
    <n v="1.3400000333786"/>
    <n v="1.0599999427795399"/>
    <n v="4.5"/>
    <n v="0"/>
    <x v="0"/>
    <s v="837856320042493"/>
    <n v="71"/>
    <n v="20"/>
    <n v="195"/>
    <n v="822"/>
    <n v="1108"/>
    <n v="429"/>
    <n v="679"/>
    <n v="3784"/>
    <x v="1"/>
  </r>
  <r>
    <x v="26"/>
    <x v="22"/>
    <n v="7875"/>
    <n v="6.2399997711181596"/>
    <n v="6.2399997711181596"/>
    <n v="0"/>
    <n v="1.5599999427795399"/>
    <n v="0.490000009536743"/>
    <n v="4.1999998092651403"/>
    <n v="0"/>
    <x v="1"/>
    <s v="837856320042494"/>
    <n v="19"/>
    <n v="10"/>
    <n v="167"/>
    <n v="680"/>
    <n v="876"/>
    <n v="477"/>
    <n v="399"/>
    <n v="3110"/>
    <x v="1"/>
  </r>
  <r>
    <x v="26"/>
    <x v="23"/>
    <n v="8567"/>
    <n v="6.78999996185303"/>
    <n v="6.78999996185303"/>
    <n v="2.2530810832977299"/>
    <n v="0.88999998569488503"/>
    <n v="0.15999999642372101"/>
    <n v="5.7399997711181596"/>
    <n v="0"/>
    <x v="2"/>
    <s v="837856320042495"/>
    <n v="66"/>
    <n v="3"/>
    <n v="214"/>
    <n v="764"/>
    <n v="1047"/>
    <n v="417"/>
    <n v="630"/>
    <n v="3783"/>
    <x v="1"/>
  </r>
  <r>
    <x v="26"/>
    <x v="24"/>
    <n v="7045"/>
    <n v="5.5900001525878897"/>
    <n v="5.5900001525878897"/>
    <n v="2.0921471118927002"/>
    <n v="1.54999995231628"/>
    <n v="0.25"/>
    <n v="3.7799999713897701"/>
    <n v="0"/>
    <x v="3"/>
    <s v="837856320042496"/>
    <n v="74"/>
    <n v="5"/>
    <n v="166"/>
    <n v="831"/>
    <n v="1076"/>
    <n v="355"/>
    <n v="721"/>
    <n v="3644"/>
    <x v="1"/>
  </r>
  <r>
    <x v="26"/>
    <x v="25"/>
    <n v="4468"/>
    <n v="3.53999996185303"/>
    <n v="3.53999996185303"/>
    <n v="0"/>
    <n v="0"/>
    <n v="0"/>
    <n v="3.53999996185303"/>
    <n v="0"/>
    <x v="4"/>
    <s v="837856320042497"/>
    <n v="0"/>
    <n v="0"/>
    <n v="158"/>
    <n v="851"/>
    <n v="1009"/>
    <n v="513"/>
    <n v="496"/>
    <n v="2799"/>
    <x v="1"/>
  </r>
  <r>
    <x v="26"/>
    <x v="26"/>
    <n v="2943"/>
    <n v="2.3299999237060498"/>
    <n v="2.3299999237060498"/>
    <n v="0"/>
    <n v="0"/>
    <n v="0"/>
    <n v="2.3299999237060498"/>
    <n v="0"/>
    <x v="5"/>
    <s v="837856320042498"/>
    <n v="0"/>
    <n v="0"/>
    <n v="139"/>
    <n v="621"/>
    <n v="760"/>
    <n v="606"/>
    <n v="154"/>
    <n v="2685"/>
    <x v="1"/>
  </r>
  <r>
    <x v="26"/>
    <x v="27"/>
    <n v="8382"/>
    <n v="6.6500000953674299"/>
    <n v="6.6500000953674299"/>
    <n v="2.0921471118927002"/>
    <n v="1.2699999809265099"/>
    <n v="0.66000002622604403"/>
    <n v="4.7199997901916504"/>
    <n v="0"/>
    <x v="6"/>
    <s v="837856320042499"/>
    <n v="71"/>
    <n v="13"/>
    <n v="171"/>
    <n v="772"/>
    <n v="1027"/>
    <n v="399"/>
    <n v="628"/>
    <n v="3721"/>
    <x v="1"/>
  </r>
  <r>
    <x v="26"/>
    <x v="28"/>
    <n v="6582"/>
    <n v="5.2199997901916504"/>
    <n v="5.2199997901916504"/>
    <n v="2.2530810832977299"/>
    <n v="0.66000002622604403"/>
    <n v="0.63999998569488503"/>
    <n v="3.9200000762939502"/>
    <n v="0"/>
    <x v="0"/>
    <s v="837856320042500"/>
    <n v="63"/>
    <n v="13"/>
    <n v="152"/>
    <n v="840"/>
    <n v="1068"/>
    <n v="391"/>
    <n v="677"/>
    <n v="3586"/>
    <x v="1"/>
  </r>
  <r>
    <x v="26"/>
    <x v="29"/>
    <n v="9143"/>
    <n v="7.25"/>
    <n v="7.25"/>
    <n v="2.0921471118927002"/>
    <n v="1.3899999856948899"/>
    <n v="0.58999997377395597"/>
    <n v="5.2699999809265101"/>
    <n v="0"/>
    <x v="1"/>
    <s v="837856320042501"/>
    <n v="72"/>
    <n v="10"/>
    <n v="184"/>
    <n v="763"/>
    <n v="1029"/>
    <n v="387"/>
    <n v="642"/>
    <n v="3788"/>
    <x v="1"/>
  </r>
  <r>
    <x v="26"/>
    <x v="30"/>
    <n v="4561"/>
    <n v="3.6199998855590798"/>
    <n v="3.6199998855590798"/>
    <n v="0"/>
    <n v="0.64999997615814198"/>
    <n v="0.270000010728836"/>
    <n v="2.6900000572204599"/>
    <n v="0"/>
    <x v="2"/>
    <s v="837856320042502"/>
    <n v="8"/>
    <n v="6"/>
    <n v="102"/>
    <n v="433"/>
    <n v="549"/>
    <n v="546"/>
    <n v="3"/>
    <n v="1976"/>
    <x v="1"/>
  </r>
  <r>
    <x v="27"/>
    <x v="0"/>
    <n v="5014"/>
    <n v="3.9100000858306898"/>
    <n v="3.9100000858306898"/>
    <n v="0"/>
    <n v="0"/>
    <n v="0.33000001311302202"/>
    <n v="3.5799999237060498"/>
    <n v="0"/>
    <x v="0"/>
    <s v="858381505942472"/>
    <n v="0"/>
    <n v="7"/>
    <n v="196"/>
    <n v="1237"/>
    <n v="1440"/>
    <m/>
    <n v="1440"/>
    <n v="2650"/>
    <x v="1"/>
  </r>
  <r>
    <x v="27"/>
    <x v="1"/>
    <n v="5571"/>
    <n v="4.3499999046325701"/>
    <n v="4.3499999046325701"/>
    <n v="0"/>
    <n v="0.15000000596046401"/>
    <n v="0.97000002861022905"/>
    <n v="3.2300000190734899"/>
    <n v="0"/>
    <x v="1"/>
    <s v="858381505942473"/>
    <n v="2"/>
    <n v="23"/>
    <n v="163"/>
    <n v="1252"/>
    <n v="1440"/>
    <m/>
    <n v="1440"/>
    <n v="2654"/>
    <x v="1"/>
  </r>
  <r>
    <x v="27"/>
    <x v="2"/>
    <n v="3135"/>
    <n v="2.4500000476837198"/>
    <n v="2.4500000476837198"/>
    <n v="0"/>
    <n v="0"/>
    <n v="0"/>
    <n v="2.4300000667571999"/>
    <n v="0"/>
    <x v="2"/>
    <s v="858381505942474"/>
    <n v="0"/>
    <n v="0"/>
    <n v="134"/>
    <n v="1306"/>
    <n v="1440"/>
    <m/>
    <n v="1440"/>
    <n v="2443"/>
    <x v="1"/>
  </r>
  <r>
    <x v="27"/>
    <x v="3"/>
    <n v="3430"/>
    <n v="2.6800000667571999"/>
    <n v="2.6800000667571999"/>
    <n v="0"/>
    <n v="0"/>
    <n v="0"/>
    <n v="0.89999997615814198"/>
    <n v="0"/>
    <x v="3"/>
    <s v="858381505942475"/>
    <n v="0"/>
    <n v="0"/>
    <n v="65"/>
    <n v="1375"/>
    <n v="1440"/>
    <m/>
    <n v="1440"/>
    <n v="2505"/>
    <x v="1"/>
  </r>
  <r>
    <x v="27"/>
    <x v="4"/>
    <n v="5319"/>
    <n v="4.1500000953674299"/>
    <n v="4.1500000953674299"/>
    <n v="0"/>
    <n v="0"/>
    <n v="0"/>
    <n v="0"/>
    <n v="0"/>
    <x v="4"/>
    <s v="858381505942476"/>
    <n v="0"/>
    <n v="0"/>
    <n v="0"/>
    <n v="1440"/>
    <n v="1440"/>
    <m/>
    <n v="1440"/>
    <n v="2693"/>
    <x v="1"/>
  </r>
  <r>
    <x v="27"/>
    <x v="5"/>
    <n v="3008"/>
    <n v="2.3499999046325701"/>
    <n v="2.3499999046325701"/>
    <n v="0"/>
    <n v="0"/>
    <n v="0"/>
    <n v="0"/>
    <n v="0"/>
    <x v="5"/>
    <s v="858381505942477"/>
    <n v="0"/>
    <n v="0"/>
    <n v="0"/>
    <n v="1440"/>
    <n v="1440"/>
    <m/>
    <n v="1440"/>
    <n v="2439"/>
    <x v="1"/>
  </r>
  <r>
    <x v="27"/>
    <x v="6"/>
    <n v="3864"/>
    <n v="3.0099999904632599"/>
    <n v="3.0099999904632599"/>
    <n v="0"/>
    <n v="0.31000000238418601"/>
    <n v="1.0599999427795399"/>
    <n v="1.3500000238418599"/>
    <n v="0"/>
    <x v="6"/>
    <s v="858381505942478"/>
    <n v="4"/>
    <n v="22"/>
    <n v="105"/>
    <n v="1309"/>
    <n v="1440"/>
    <m/>
    <n v="1440"/>
    <n v="2536"/>
    <x v="1"/>
  </r>
  <r>
    <x v="27"/>
    <x v="7"/>
    <n v="5697"/>
    <n v="4.4400000572204599"/>
    <n v="4.4400000572204599"/>
    <n v="0"/>
    <n v="0.52999997138977095"/>
    <n v="0.479999989271164"/>
    <n v="3.4400000572204599"/>
    <n v="0"/>
    <x v="0"/>
    <s v="858381505942479"/>
    <n v="7"/>
    <n v="10"/>
    <n v="166"/>
    <n v="1257"/>
    <n v="1440"/>
    <m/>
    <n v="1440"/>
    <n v="2668"/>
    <x v="1"/>
  </r>
  <r>
    <x v="27"/>
    <x v="8"/>
    <n v="5273"/>
    <n v="4.1100001335143999"/>
    <n v="4.1100001335143999"/>
    <n v="0"/>
    <n v="0"/>
    <n v="1.03999996185303"/>
    <n v="3.0699999332428001"/>
    <n v="0"/>
    <x v="1"/>
    <s v="858381505942480"/>
    <n v="0"/>
    <n v="27"/>
    <n v="167"/>
    <n v="1246"/>
    <n v="1440"/>
    <m/>
    <n v="1440"/>
    <n v="2647"/>
    <x v="1"/>
  </r>
  <r>
    <x v="27"/>
    <x v="9"/>
    <n v="8538"/>
    <n v="6.6599998474121103"/>
    <n v="6.6599998474121103"/>
    <n v="0"/>
    <n v="2.6300001144409202"/>
    <n v="1.0199999809265099"/>
    <n v="3.0099999904632599"/>
    <n v="0"/>
    <x v="2"/>
    <s v="858381505942481"/>
    <n v="35"/>
    <n v="18"/>
    <n v="158"/>
    <n v="1229"/>
    <n v="1440"/>
    <m/>
    <n v="1440"/>
    <n v="2883"/>
    <x v="1"/>
  </r>
  <r>
    <x v="27"/>
    <x v="10"/>
    <n v="8687"/>
    <n v="6.7800002098083496"/>
    <n v="6.7800002098083496"/>
    <n v="0"/>
    <n v="0.28999999165535001"/>
    <n v="2.4100000858306898"/>
    <n v="4.0799999237060502"/>
    <n v="0"/>
    <x v="3"/>
    <s v="858381505942482"/>
    <n v="4"/>
    <n v="54"/>
    <n v="212"/>
    <n v="1170"/>
    <n v="1440"/>
    <m/>
    <n v="1440"/>
    <n v="2944"/>
    <x v="1"/>
  </r>
  <r>
    <x v="27"/>
    <x v="11"/>
    <n v="9423"/>
    <n v="7.3499999046325701"/>
    <n v="7.3499999046325701"/>
    <n v="0"/>
    <n v="0.52999997138977095"/>
    <n v="2.0299999713897701"/>
    <n v="4.75"/>
    <n v="0"/>
    <x v="4"/>
    <s v="858381505942483"/>
    <n v="7"/>
    <n v="44"/>
    <n v="238"/>
    <n v="1151"/>
    <n v="1440"/>
    <m/>
    <n v="1440"/>
    <n v="3012"/>
    <x v="1"/>
  </r>
  <r>
    <x v="27"/>
    <x v="12"/>
    <n v="8286"/>
    <n v="6.46000003814697"/>
    <n v="6.46000003814697"/>
    <n v="0"/>
    <n v="0.15000000596046401"/>
    <n v="2.0499999523162802"/>
    <n v="4.2699999809265101"/>
    <n v="0"/>
    <x v="5"/>
    <s v="858381505942484"/>
    <n v="2"/>
    <n v="44"/>
    <n v="206"/>
    <n v="1188"/>
    <n v="1440"/>
    <m/>
    <n v="1440"/>
    <n v="2889"/>
    <x v="1"/>
  </r>
  <r>
    <x v="27"/>
    <x v="13"/>
    <n v="4503"/>
    <n v="3.5099999904632599"/>
    <n v="3.5099999904632599"/>
    <n v="0"/>
    <n v="1.4700000286102299"/>
    <n v="0.239999994635582"/>
    <n v="1.8099999427795399"/>
    <n v="0"/>
    <x v="6"/>
    <s v="858381505942485"/>
    <n v="18"/>
    <n v="6"/>
    <n v="122"/>
    <n v="1294"/>
    <n v="1440"/>
    <m/>
    <n v="1440"/>
    <n v="2547"/>
    <x v="1"/>
  </r>
  <r>
    <x v="27"/>
    <x v="14"/>
    <n v="10499"/>
    <n v="8.1899995803833008"/>
    <n v="8.1899995803833008"/>
    <n v="0"/>
    <n v="7.0000000298023196E-2"/>
    <n v="4.2199997901916504"/>
    <n v="3.8900001049041699"/>
    <n v="0"/>
    <x v="0"/>
    <s v="858381505942486"/>
    <n v="1"/>
    <n v="91"/>
    <n v="214"/>
    <n v="1134"/>
    <n v="1440"/>
    <m/>
    <n v="1440"/>
    <n v="3093"/>
    <x v="1"/>
  </r>
  <r>
    <x v="27"/>
    <x v="15"/>
    <n v="12474"/>
    <n v="9.7299995422363299"/>
    <n v="9.7299995422363299"/>
    <n v="0"/>
    <n v="6.5999999046325701"/>
    <n v="0.270000010728836"/>
    <n v="2.8699998855590798"/>
    <n v="0"/>
    <x v="1"/>
    <s v="858381505942487"/>
    <n v="77"/>
    <n v="5"/>
    <n v="129"/>
    <n v="1229"/>
    <n v="1440"/>
    <m/>
    <n v="1440"/>
    <n v="3142"/>
    <x v="1"/>
  </r>
  <r>
    <x v="27"/>
    <x v="16"/>
    <n v="6174"/>
    <n v="4.8200001716613796"/>
    <n v="4.8200001716613796"/>
    <n v="0"/>
    <n v="0"/>
    <n v="1.20000004768372"/>
    <n v="3.6099998950958301"/>
    <n v="0"/>
    <x v="2"/>
    <s v="858381505942488"/>
    <n v="0"/>
    <n v="28"/>
    <n v="203"/>
    <n v="1209"/>
    <n v="1440"/>
    <m/>
    <n v="1440"/>
    <n v="2757"/>
    <x v="1"/>
  </r>
  <r>
    <x v="27"/>
    <x v="17"/>
    <n v="15168"/>
    <n v="11.829999923706101"/>
    <n v="11.829999923706101"/>
    <n v="0"/>
    <n v="3.9000000953674299"/>
    <n v="3"/>
    <n v="4.9200000762939498"/>
    <n v="0"/>
    <x v="3"/>
    <s v="858381505942489"/>
    <n v="46"/>
    <n v="67"/>
    <n v="258"/>
    <n v="1069"/>
    <n v="1440"/>
    <m/>
    <n v="1440"/>
    <n v="3513"/>
    <x v="1"/>
  </r>
  <r>
    <x v="27"/>
    <x v="18"/>
    <n v="10085"/>
    <n v="7.8699998855590803"/>
    <n v="7.8699998855590803"/>
    <n v="0"/>
    <n v="0.15000000596046401"/>
    <n v="1.2799999713897701"/>
    <n v="6.4299998283386204"/>
    <n v="0"/>
    <x v="4"/>
    <s v="858381505942490"/>
    <n v="2"/>
    <n v="28"/>
    <n v="317"/>
    <n v="1093"/>
    <n v="1440"/>
    <m/>
    <n v="1440"/>
    <n v="3164"/>
    <x v="1"/>
  </r>
  <r>
    <x v="27"/>
    <x v="19"/>
    <n v="4512"/>
    <n v="3.5199999809265101"/>
    <n v="3.5199999809265101"/>
    <n v="0"/>
    <n v="0.77999997138977095"/>
    <n v="0.119999997317791"/>
    <n v="2.03999996185303"/>
    <n v="0"/>
    <x v="5"/>
    <s v="858381505942491"/>
    <n v="10"/>
    <n v="2"/>
    <n v="117"/>
    <n v="1311"/>
    <n v="1440"/>
    <m/>
    <n v="1440"/>
    <n v="2596"/>
    <x v="1"/>
  </r>
  <r>
    <x v="27"/>
    <x v="20"/>
    <n v="8469"/>
    <n v="6.6100001335143999"/>
    <n v="6.6100001335143999"/>
    <n v="0"/>
    <n v="0"/>
    <n v="0"/>
    <n v="0"/>
    <n v="0"/>
    <x v="6"/>
    <s v="858381505942492"/>
    <n v="0"/>
    <n v="0"/>
    <n v="0"/>
    <n v="1440"/>
    <n v="1440"/>
    <m/>
    <n v="1440"/>
    <n v="2894"/>
    <x v="1"/>
  </r>
  <r>
    <x v="27"/>
    <x v="21"/>
    <n v="12015"/>
    <n v="9.3699998855590803"/>
    <n v="9.3699998855590803"/>
    <n v="0"/>
    <n v="0"/>
    <n v="0"/>
    <n v="0"/>
    <n v="0"/>
    <x v="0"/>
    <s v="858381505942493"/>
    <n v="0"/>
    <n v="0"/>
    <n v="0"/>
    <n v="1440"/>
    <n v="1440"/>
    <m/>
    <n v="1440"/>
    <n v="3212"/>
    <x v="1"/>
  </r>
  <r>
    <x v="27"/>
    <x v="22"/>
    <n v="3588"/>
    <n v="2.7999999523162802"/>
    <n v="2.7999999523162802"/>
    <n v="0"/>
    <n v="0"/>
    <n v="0"/>
    <n v="0"/>
    <n v="0"/>
    <x v="1"/>
    <s v="858381505942494"/>
    <n v="0"/>
    <n v="0"/>
    <n v="0"/>
    <n v="1440"/>
    <n v="1440"/>
    <m/>
    <n v="1440"/>
    <n v="2516"/>
    <x v="1"/>
  </r>
  <r>
    <x v="27"/>
    <x v="23"/>
    <n v="12427"/>
    <n v="9.6899995803833008"/>
    <n v="9.6899995803833008"/>
    <n v="0"/>
    <n v="0"/>
    <n v="0"/>
    <n v="1.1799999475479099"/>
    <n v="0"/>
    <x v="2"/>
    <s v="858381505942495"/>
    <n v="0"/>
    <n v="0"/>
    <n v="70"/>
    <n v="1370"/>
    <n v="1440"/>
    <m/>
    <n v="1440"/>
    <n v="3266"/>
    <x v="1"/>
  </r>
  <r>
    <x v="27"/>
    <x v="24"/>
    <n v="5843"/>
    <n v="4.5599999427795401"/>
    <n v="4.5599999427795401"/>
    <n v="0"/>
    <n v="0.140000000596046"/>
    <n v="1.1900000572204601"/>
    <n v="3.2300000190734899"/>
    <n v="0"/>
    <x v="3"/>
    <s v="858381505942496"/>
    <n v="2"/>
    <n v="22"/>
    <n v="166"/>
    <n v="1250"/>
    <n v="1440"/>
    <m/>
    <n v="1440"/>
    <n v="2683"/>
    <x v="1"/>
  </r>
  <r>
    <x v="27"/>
    <x v="25"/>
    <n v="6117"/>
    <n v="4.7699999809265101"/>
    <n v="4.7699999809265101"/>
    <n v="0"/>
    <n v="0"/>
    <n v="0"/>
    <n v="4.7699999809265101"/>
    <n v="0"/>
    <x v="4"/>
    <s v="858381505942497"/>
    <n v="0"/>
    <n v="0"/>
    <n v="250"/>
    <n v="1190"/>
    <n v="1440"/>
    <m/>
    <n v="1440"/>
    <n v="2810"/>
    <x v="1"/>
  </r>
  <r>
    <x v="27"/>
    <x v="26"/>
    <n v="9217"/>
    <n v="7.1900000572204599"/>
    <n v="7.1900000572204599"/>
    <n v="0"/>
    <n v="0.21999999880790699"/>
    <n v="3.3099999427795401"/>
    <n v="3.6600000858306898"/>
    <n v="0"/>
    <x v="5"/>
    <s v="858381505942498"/>
    <n v="3"/>
    <n v="72"/>
    <n v="182"/>
    <n v="1183"/>
    <n v="1440"/>
    <m/>
    <n v="1440"/>
    <n v="2940"/>
    <x v="1"/>
  </r>
  <r>
    <x v="27"/>
    <x v="27"/>
    <n v="9877"/>
    <n v="7.6999998092651403"/>
    <n v="7.6999998092651403"/>
    <n v="0"/>
    <n v="5.7600002288818404"/>
    <n v="0.17000000178813901"/>
    <n v="1.7300000190734901"/>
    <n v="0"/>
    <x v="6"/>
    <s v="858381505942499"/>
    <n v="66"/>
    <n v="4"/>
    <n v="110"/>
    <n v="1260"/>
    <n v="1440"/>
    <m/>
    <n v="1440"/>
    <n v="2947"/>
    <x v="1"/>
  </r>
  <r>
    <x v="27"/>
    <x v="28"/>
    <n v="8240"/>
    <n v="6.4299998283386204"/>
    <n v="6.4299998283386204"/>
    <n v="0"/>
    <n v="0.68999999761581399"/>
    <n v="2.0099999904632599"/>
    <n v="3.7200000286102299"/>
    <n v="0"/>
    <x v="0"/>
    <s v="858381505942500"/>
    <n v="9"/>
    <n v="43"/>
    <n v="162"/>
    <n v="1226"/>
    <n v="1440"/>
    <m/>
    <n v="1440"/>
    <n v="2846"/>
    <x v="1"/>
  </r>
  <r>
    <x v="27"/>
    <x v="29"/>
    <n v="8701"/>
    <n v="6.78999996185303"/>
    <n v="6.78999996185303"/>
    <n v="0"/>
    <n v="0.37000000476837203"/>
    <n v="3.2400000095367401"/>
    <n v="3.1700000762939502"/>
    <n v="0"/>
    <x v="1"/>
    <s v="858381505942501"/>
    <n v="5"/>
    <n v="71"/>
    <n v="177"/>
    <n v="1106"/>
    <n v="1359"/>
    <m/>
    <n v="1359"/>
    <n v="2804"/>
    <x v="1"/>
  </r>
  <r>
    <x v="27"/>
    <x v="30"/>
    <n v="0"/>
    <n v="0"/>
    <n v="0"/>
    <n v="0"/>
    <n v="0"/>
    <n v="0"/>
    <n v="0"/>
    <n v="0"/>
    <x v="2"/>
    <s v="858381505942502"/>
    <n v="0"/>
    <n v="0"/>
    <n v="0"/>
    <n v="1440"/>
    <n v="1440"/>
    <m/>
    <n v="1440"/>
    <n v="0"/>
    <x v="1"/>
  </r>
  <r>
    <x v="28"/>
    <x v="0"/>
    <n v="2564"/>
    <n v="1.6399999856948899"/>
    <n v="1.6399999856948899"/>
    <n v="0"/>
    <n v="0"/>
    <n v="0"/>
    <n v="1.6399999856948899"/>
    <n v="0"/>
    <x v="0"/>
    <s v="879200966542472"/>
    <n v="0"/>
    <n v="0"/>
    <n v="116"/>
    <n v="831"/>
    <n v="947"/>
    <n v="493"/>
    <n v="454"/>
    <n v="2044"/>
    <x v="3"/>
  </r>
  <r>
    <x v="28"/>
    <x v="1"/>
    <n v="1320"/>
    <n v="0.83999997377395597"/>
    <n v="0.83999997377395597"/>
    <n v="0"/>
    <n v="0"/>
    <n v="0"/>
    <n v="0.83999997377395597"/>
    <n v="0"/>
    <x v="1"/>
    <s v="879200966542473"/>
    <n v="0"/>
    <n v="0"/>
    <n v="82"/>
    <n v="806"/>
    <n v="888"/>
    <n v="552"/>
    <n v="336"/>
    <n v="1934"/>
    <x v="3"/>
  </r>
  <r>
    <x v="28"/>
    <x v="2"/>
    <n v="1219"/>
    <n v="0.77999997138977095"/>
    <n v="0.77999997138977095"/>
    <n v="0"/>
    <n v="0"/>
    <n v="0"/>
    <n v="0.77999997138977095"/>
    <n v="0"/>
    <x v="2"/>
    <s v="879200966542474"/>
    <n v="0"/>
    <n v="0"/>
    <n v="84"/>
    <n v="853"/>
    <n v="937"/>
    <n v="503"/>
    <n v="434"/>
    <n v="1963"/>
    <x v="3"/>
  </r>
  <r>
    <x v="28"/>
    <x v="3"/>
    <n v="2483"/>
    <n v="1.5900000333786"/>
    <n v="1.5900000333786"/>
    <n v="0"/>
    <n v="0"/>
    <n v="0"/>
    <n v="1.5900000333786"/>
    <n v="0"/>
    <x v="3"/>
    <s v="879200966542475"/>
    <n v="0"/>
    <n v="0"/>
    <n v="126"/>
    <n v="937"/>
    <n v="1063"/>
    <n v="377"/>
    <n v="686"/>
    <n v="2009"/>
    <x v="3"/>
  </r>
  <r>
    <x v="28"/>
    <x v="4"/>
    <n v="244"/>
    <n v="0.15999999642372101"/>
    <n v="0.15999999642372101"/>
    <n v="0"/>
    <n v="0"/>
    <n v="0"/>
    <n v="0.15999999642372101"/>
    <n v="0"/>
    <x v="4"/>
    <s v="879200966542476"/>
    <n v="0"/>
    <n v="0"/>
    <n v="12"/>
    <n v="1428"/>
    <n v="1440"/>
    <m/>
    <n v="1440"/>
    <n v="1721"/>
    <x v="3"/>
  </r>
  <r>
    <x v="28"/>
    <x v="5"/>
    <n v="0"/>
    <n v="0"/>
    <n v="0"/>
    <n v="0"/>
    <n v="0"/>
    <n v="0"/>
    <n v="0"/>
    <n v="0"/>
    <x v="5"/>
    <s v="879200966542477"/>
    <n v="0"/>
    <n v="0"/>
    <n v="0"/>
    <n v="1440"/>
    <n v="1440"/>
    <m/>
    <n v="1440"/>
    <n v="1688"/>
    <x v="3"/>
  </r>
  <r>
    <x v="28"/>
    <x v="6"/>
    <n v="0"/>
    <n v="0"/>
    <n v="0"/>
    <n v="0"/>
    <n v="0"/>
    <n v="0"/>
    <n v="0"/>
    <n v="0"/>
    <x v="6"/>
    <s v="879200966542478"/>
    <n v="0"/>
    <n v="0"/>
    <n v="0"/>
    <n v="1440"/>
    <n v="1440"/>
    <m/>
    <n v="1440"/>
    <n v="1688"/>
    <x v="3"/>
  </r>
  <r>
    <x v="28"/>
    <x v="7"/>
    <n v="0"/>
    <n v="0"/>
    <n v="0"/>
    <n v="0"/>
    <n v="0"/>
    <n v="0"/>
    <n v="0"/>
    <n v="0"/>
    <x v="0"/>
    <s v="879200966542479"/>
    <n v="0"/>
    <n v="0"/>
    <n v="0"/>
    <n v="1440"/>
    <n v="1440"/>
    <m/>
    <n v="1440"/>
    <n v="1688"/>
    <x v="3"/>
  </r>
  <r>
    <x v="28"/>
    <x v="8"/>
    <n v="3147"/>
    <n v="2.0099999904632599"/>
    <n v="2.0099999904632599"/>
    <n v="0"/>
    <n v="0"/>
    <n v="0.28000000119209301"/>
    <n v="1.7400000095367401"/>
    <n v="0"/>
    <x v="1"/>
    <s v="879200966542480"/>
    <n v="0"/>
    <n v="10"/>
    <n v="139"/>
    <n v="744"/>
    <n v="893"/>
    <n v="547"/>
    <n v="346"/>
    <n v="2188"/>
    <x v="3"/>
  </r>
  <r>
    <x v="28"/>
    <x v="9"/>
    <n v="144"/>
    <n v="9.00000035762787E-2"/>
    <n v="9.00000035762787E-2"/>
    <n v="0"/>
    <n v="0"/>
    <n v="0"/>
    <n v="9.00000035762787E-2"/>
    <n v="0"/>
    <x v="2"/>
    <s v="879200966542481"/>
    <n v="0"/>
    <n v="0"/>
    <n v="9"/>
    <n v="1431"/>
    <n v="1440"/>
    <m/>
    <n v="1440"/>
    <n v="1720"/>
    <x v="3"/>
  </r>
  <r>
    <x v="28"/>
    <x v="10"/>
    <n v="4068"/>
    <n v="2.5999999046325701"/>
    <n v="2.5999999046325701"/>
    <n v="0"/>
    <n v="5.0000000745058101E-2"/>
    <n v="0.28000000119209301"/>
    <n v="2.2699999809265101"/>
    <n v="0"/>
    <x v="3"/>
    <s v="879200966542482"/>
    <n v="1"/>
    <n v="20"/>
    <n v="195"/>
    <n v="817"/>
    <n v="1033"/>
    <n v="407"/>
    <n v="626"/>
    <n v="2419"/>
    <x v="3"/>
  </r>
  <r>
    <x v="28"/>
    <x v="11"/>
    <n v="5245"/>
    <n v="3.3599998950958301"/>
    <n v="3.3599998950958301"/>
    <n v="0"/>
    <n v="0.15999999642372101"/>
    <n v="0.43999999761581399"/>
    <n v="2.75"/>
    <n v="0"/>
    <x v="4"/>
    <s v="879200966542483"/>
    <n v="8"/>
    <n v="45"/>
    <n v="232"/>
    <n v="795"/>
    <n v="1080"/>
    <n v="360"/>
    <n v="720"/>
    <n v="2748"/>
    <x v="3"/>
  </r>
  <r>
    <x v="28"/>
    <x v="12"/>
    <n v="400"/>
    <n v="0.259999990463257"/>
    <n v="0.259999990463257"/>
    <n v="0"/>
    <n v="3.9999999105930301E-2"/>
    <n v="5.0000000745058101E-2"/>
    <n v="0.15999999642372101"/>
    <n v="0"/>
    <x v="5"/>
    <s v="879200966542484"/>
    <n v="3"/>
    <n v="8"/>
    <n v="19"/>
    <n v="1410"/>
    <n v="1440"/>
    <m/>
    <n v="1440"/>
    <n v="1799"/>
    <x v="3"/>
  </r>
  <r>
    <x v="28"/>
    <x v="13"/>
    <n v="0"/>
    <n v="0"/>
    <n v="0"/>
    <n v="0"/>
    <n v="0"/>
    <n v="0"/>
    <n v="0"/>
    <n v="0"/>
    <x v="6"/>
    <s v="879200966542485"/>
    <n v="0"/>
    <n v="0"/>
    <n v="0"/>
    <n v="1440"/>
    <n v="1440"/>
    <m/>
    <n v="1440"/>
    <n v="1688"/>
    <x v="3"/>
  </r>
  <r>
    <x v="28"/>
    <x v="14"/>
    <n v="1321"/>
    <n v="0.85000002384185802"/>
    <n v="0.85000002384185802"/>
    <n v="0"/>
    <n v="0"/>
    <n v="0"/>
    <n v="0.85000002384185802"/>
    <n v="0"/>
    <x v="0"/>
    <s v="879200966542486"/>
    <n v="0"/>
    <n v="0"/>
    <n v="80"/>
    <n v="1360"/>
    <n v="1440"/>
    <m/>
    <n v="1440"/>
    <n v="1928"/>
    <x v="3"/>
  </r>
  <r>
    <x v="28"/>
    <x v="15"/>
    <n v="1758"/>
    <n v="1.12999999523163"/>
    <n v="1.12999999523163"/>
    <n v="0"/>
    <n v="0"/>
    <n v="0"/>
    <n v="1.12999999523163"/>
    <n v="0"/>
    <x v="1"/>
    <s v="879200966542487"/>
    <n v="0"/>
    <n v="0"/>
    <n v="112"/>
    <n v="900"/>
    <n v="1012"/>
    <n v="428"/>
    <n v="584"/>
    <n v="2067"/>
    <x v="3"/>
  </r>
  <r>
    <x v="28"/>
    <x v="16"/>
    <n v="6157"/>
    <n v="3.9400000572204599"/>
    <n v="3.9400000572204599"/>
    <n v="0"/>
    <n v="0"/>
    <n v="0"/>
    <n v="3.9400000572204599"/>
    <n v="0"/>
    <x v="2"/>
    <s v="879200966542488"/>
    <n v="0"/>
    <n v="0"/>
    <n v="310"/>
    <n v="714"/>
    <n v="1024"/>
    <n v="416"/>
    <n v="608"/>
    <n v="2780"/>
    <x v="3"/>
  </r>
  <r>
    <x v="28"/>
    <x v="17"/>
    <n v="8360"/>
    <n v="5.3499999046325701"/>
    <n v="5.3499999046325701"/>
    <n v="0"/>
    <n v="0.140000000596046"/>
    <n v="0.28000000119209301"/>
    <n v="4.9299998283386204"/>
    <n v="0"/>
    <x v="3"/>
    <s v="879200966542489"/>
    <n v="6"/>
    <n v="14"/>
    <n v="380"/>
    <n v="634"/>
    <n v="1034"/>
    <n v="406"/>
    <n v="628"/>
    <n v="3101"/>
    <x v="3"/>
  </r>
  <r>
    <x v="28"/>
    <x v="18"/>
    <n v="7174"/>
    <n v="4.5900001525878897"/>
    <n v="4.5900001525878897"/>
    <n v="0"/>
    <n v="0.33000001311302202"/>
    <n v="0.36000001430511502"/>
    <n v="3.9100000858306898"/>
    <n v="0"/>
    <x v="4"/>
    <s v="879200966542490"/>
    <n v="10"/>
    <n v="20"/>
    <n v="301"/>
    <n v="749"/>
    <n v="1080"/>
    <n v="360"/>
    <n v="720"/>
    <n v="2896"/>
    <x v="3"/>
  </r>
  <r>
    <x v="28"/>
    <x v="19"/>
    <n v="1619"/>
    <n v="1.03999996185303"/>
    <n v="1.03999996185303"/>
    <n v="0"/>
    <n v="0"/>
    <n v="0"/>
    <n v="1.03999996185303"/>
    <n v="0"/>
    <x v="5"/>
    <s v="879200966542491"/>
    <n v="0"/>
    <n v="0"/>
    <n v="79"/>
    <n v="834"/>
    <n v="913"/>
    <n v="527"/>
    <n v="386"/>
    <n v="1962"/>
    <x v="3"/>
  </r>
  <r>
    <x v="28"/>
    <x v="20"/>
    <n v="1831"/>
    <n v="1.16999995708466"/>
    <n v="1.16999995708466"/>
    <n v="0"/>
    <n v="0"/>
    <n v="0"/>
    <n v="1.16999995708466"/>
    <n v="0"/>
    <x v="6"/>
    <s v="879200966542492"/>
    <n v="0"/>
    <n v="0"/>
    <n v="101"/>
    <n v="916"/>
    <n v="1017"/>
    <n v="423"/>
    <n v="594"/>
    <n v="2015"/>
    <x v="3"/>
  </r>
  <r>
    <x v="28"/>
    <x v="21"/>
    <n v="2421"/>
    <n v="1.54999995231628"/>
    <n v="1.54999995231628"/>
    <n v="0"/>
    <n v="0"/>
    <n v="0"/>
    <n v="1.54999995231628"/>
    <n v="0"/>
    <x v="0"/>
    <s v="879200966542493"/>
    <n v="0"/>
    <n v="0"/>
    <n v="156"/>
    <n v="739"/>
    <n v="895"/>
    <n v="545"/>
    <n v="350"/>
    <n v="2297"/>
    <x v="3"/>
  </r>
  <r>
    <x v="28"/>
    <x v="22"/>
    <n v="2283"/>
    <n v="1.46000003814697"/>
    <n v="1.46000003814697"/>
    <n v="0"/>
    <n v="0"/>
    <n v="0"/>
    <n v="1.46000003814697"/>
    <n v="0"/>
    <x v="1"/>
    <s v="879200966542494"/>
    <n v="0"/>
    <n v="0"/>
    <n v="129"/>
    <n v="848"/>
    <n v="977"/>
    <n v="463"/>
    <n v="514"/>
    <n v="2067"/>
    <x v="3"/>
  </r>
  <r>
    <x v="28"/>
    <x v="23"/>
    <n v="0"/>
    <n v="0"/>
    <n v="0"/>
    <n v="0"/>
    <n v="0"/>
    <n v="0"/>
    <n v="0"/>
    <n v="0"/>
    <x v="2"/>
    <s v="879200966542495"/>
    <n v="0"/>
    <n v="0"/>
    <n v="0"/>
    <n v="1440"/>
    <n v="1440"/>
    <m/>
    <n v="1440"/>
    <n v="1688"/>
    <x v="3"/>
  </r>
  <r>
    <x v="28"/>
    <x v="24"/>
    <n v="0"/>
    <n v="0"/>
    <n v="0"/>
    <n v="0"/>
    <n v="0"/>
    <n v="0"/>
    <n v="0"/>
    <n v="0"/>
    <x v="3"/>
    <s v="879200966542496"/>
    <n v="0"/>
    <n v="0"/>
    <n v="0"/>
    <n v="1440"/>
    <n v="1440"/>
    <m/>
    <n v="1440"/>
    <n v="1688"/>
    <x v="3"/>
  </r>
  <r>
    <x v="28"/>
    <x v="25"/>
    <n v="0"/>
    <n v="0"/>
    <n v="0"/>
    <n v="0"/>
    <n v="0"/>
    <n v="0"/>
    <n v="0"/>
    <n v="0"/>
    <x v="4"/>
    <s v="879200966542497"/>
    <n v="0"/>
    <n v="0"/>
    <n v="0"/>
    <n v="1440"/>
    <n v="1440"/>
    <m/>
    <n v="1440"/>
    <n v="1688"/>
    <x v="3"/>
  </r>
  <r>
    <x v="28"/>
    <x v="26"/>
    <n v="0"/>
    <n v="0"/>
    <n v="0"/>
    <n v="0"/>
    <n v="0"/>
    <n v="0"/>
    <n v="0"/>
    <n v="0"/>
    <x v="5"/>
    <s v="879200966542498"/>
    <n v="0"/>
    <n v="0"/>
    <n v="0"/>
    <n v="1440"/>
    <n v="1440"/>
    <m/>
    <n v="1440"/>
    <n v="1688"/>
    <x v="3"/>
  </r>
  <r>
    <x v="28"/>
    <x v="27"/>
    <n v="0"/>
    <n v="0"/>
    <n v="0"/>
    <n v="0"/>
    <n v="0"/>
    <n v="0"/>
    <n v="0"/>
    <n v="0"/>
    <x v="6"/>
    <s v="879200966542499"/>
    <n v="0"/>
    <n v="0"/>
    <n v="0"/>
    <n v="1440"/>
    <n v="1440"/>
    <m/>
    <n v="1440"/>
    <n v="1688"/>
    <x v="3"/>
  </r>
  <r>
    <x v="28"/>
    <x v="28"/>
    <n v="0"/>
    <n v="0"/>
    <n v="0"/>
    <n v="0"/>
    <n v="0"/>
    <n v="0"/>
    <n v="0"/>
    <n v="0"/>
    <x v="0"/>
    <s v="879200966542500"/>
    <n v="0"/>
    <n v="0"/>
    <n v="0"/>
    <n v="48"/>
    <n v="48"/>
    <m/>
    <n v="48"/>
    <n v="57"/>
    <x v="3"/>
  </r>
  <r>
    <x v="29"/>
    <x v="0"/>
    <n v="23186"/>
    <n v="20.399999618530298"/>
    <n v="20.399999618530298"/>
    <n v="0"/>
    <n v="12.2200002670288"/>
    <n v="0.34000000357627902"/>
    <n v="7.8200001716613796"/>
    <n v="0"/>
    <x v="0"/>
    <s v="887768939142472"/>
    <n v="85"/>
    <n v="7"/>
    <n v="312"/>
    <n v="1036"/>
    <n v="1440"/>
    <m/>
    <n v="1440"/>
    <n v="3921"/>
    <x v="1"/>
  </r>
  <r>
    <x v="29"/>
    <x v="1"/>
    <n v="15337"/>
    <n v="9.5799999237060494"/>
    <n v="9.5799999237060494"/>
    <n v="0"/>
    <n v="3.5499999523162802"/>
    <n v="0.37999999523162797"/>
    <n v="5.6399998664856001"/>
    <n v="0"/>
    <x v="1"/>
    <s v="887768939142473"/>
    <n v="108"/>
    <n v="18"/>
    <n v="216"/>
    <n v="1098"/>
    <n v="1440"/>
    <m/>
    <n v="1440"/>
    <n v="3566"/>
    <x v="1"/>
  </r>
  <r>
    <x v="29"/>
    <x v="2"/>
    <n v="21129"/>
    <n v="18.9799995422363"/>
    <n v="18.9799995422363"/>
    <n v="0"/>
    <n v="10.550000190734901"/>
    <n v="0.58999997377395597"/>
    <n v="7.75"/>
    <n v="1.9999999552965199E-2"/>
    <x v="2"/>
    <s v="887768939142474"/>
    <n v="68"/>
    <n v="13"/>
    <n v="298"/>
    <n v="1061"/>
    <n v="1440"/>
    <m/>
    <n v="1440"/>
    <n v="3793"/>
    <x v="1"/>
  </r>
  <r>
    <x v="29"/>
    <x v="3"/>
    <n v="13422"/>
    <n v="7.1700000762939498"/>
    <n v="7.1700000762939498"/>
    <n v="0"/>
    <n v="5.0000000745058101E-2"/>
    <n v="5.0000000745058101E-2"/>
    <n v="7.0100002288818404"/>
    <n v="9.9999997764825804E-3"/>
    <x v="3"/>
    <s v="887768939142475"/>
    <n v="106"/>
    <n v="1"/>
    <n v="281"/>
    <n v="1052"/>
    <n v="1440"/>
    <m/>
    <n v="1440"/>
    <n v="3934"/>
    <x v="1"/>
  </r>
  <r>
    <x v="29"/>
    <x v="4"/>
    <n v="29326"/>
    <n v="25.290000915527301"/>
    <n v="25.290000915527301"/>
    <n v="0"/>
    <n v="13.2399997711182"/>
    <n v="1.21000003814697"/>
    <n v="10.710000038146999"/>
    <n v="0"/>
    <x v="4"/>
    <s v="887768939142476"/>
    <n v="94"/>
    <n v="29"/>
    <n v="429"/>
    <n v="888"/>
    <n v="1440"/>
    <m/>
    <n v="1440"/>
    <n v="4547"/>
    <x v="1"/>
  </r>
  <r>
    <x v="29"/>
    <x v="5"/>
    <n v="15118"/>
    <n v="8.8699998855590803"/>
    <n v="8.8699998855590803"/>
    <n v="0"/>
    <n v="0"/>
    <n v="7.0000000298023196E-2"/>
    <n v="8.7899999618530291"/>
    <n v="0"/>
    <x v="5"/>
    <s v="887768939142477"/>
    <n v="58"/>
    <n v="15"/>
    <n v="307"/>
    <n v="1060"/>
    <n v="1440"/>
    <m/>
    <n v="1440"/>
    <n v="3545"/>
    <x v="1"/>
  </r>
  <r>
    <x v="29"/>
    <x v="6"/>
    <n v="11423"/>
    <n v="8.6700000762939506"/>
    <n v="8.6700000762939506"/>
    <n v="0"/>
    <n v="2.4400000572204599"/>
    <n v="0.270000010728836"/>
    <n v="5.9400000572204599"/>
    <n v="0"/>
    <x v="6"/>
    <s v="887768939142478"/>
    <n v="29"/>
    <n v="5"/>
    <n v="191"/>
    <n v="1215"/>
    <n v="1440"/>
    <m/>
    <n v="1440"/>
    <n v="2761"/>
    <x v="1"/>
  </r>
  <r>
    <x v="29"/>
    <x v="7"/>
    <n v="18785"/>
    <n v="17.399999618530298"/>
    <n v="17.399999618530298"/>
    <n v="0"/>
    <n v="12.1499996185303"/>
    <n v="0.18000000715255701"/>
    <n v="5.0300002098083496"/>
    <n v="0"/>
    <x v="0"/>
    <s v="887768939142479"/>
    <n v="82"/>
    <n v="13"/>
    <n v="214"/>
    <n v="1131"/>
    <n v="1440"/>
    <m/>
    <n v="1440"/>
    <n v="3676"/>
    <x v="1"/>
  </r>
  <r>
    <x v="29"/>
    <x v="8"/>
    <n v="19948"/>
    <n v="18.110000610351602"/>
    <n v="18.110000610351602"/>
    <n v="0"/>
    <n v="11.0200004577637"/>
    <n v="0.68999999761581399"/>
    <n v="6.3400001525878897"/>
    <n v="0"/>
    <x v="1"/>
    <s v="887768939142480"/>
    <n v="73"/>
    <n v="19"/>
    <n v="225"/>
    <n v="1123"/>
    <n v="1440"/>
    <m/>
    <n v="1440"/>
    <n v="3679"/>
    <x v="1"/>
  </r>
  <r>
    <x v="29"/>
    <x v="9"/>
    <n v="19377"/>
    <n v="17.620000839233398"/>
    <n v="17.620000839233398"/>
    <n v="0"/>
    <n v="12.289999961853001"/>
    <n v="0.41999998688697798"/>
    <n v="4.8899998664856001"/>
    <n v="0"/>
    <x v="2"/>
    <s v="887768939142481"/>
    <n v="82"/>
    <n v="13"/>
    <n v="226"/>
    <n v="1119"/>
    <n v="1440"/>
    <m/>
    <n v="1440"/>
    <n v="3659"/>
    <x v="1"/>
  </r>
  <r>
    <x v="29"/>
    <x v="10"/>
    <n v="18258"/>
    <n v="16.309999465942401"/>
    <n v="16.309999465942401"/>
    <n v="0"/>
    <n v="10.2299995422363"/>
    <n v="2.9999999329447701E-2"/>
    <n v="5.9699997901916504"/>
    <n v="5.0000000745058101E-2"/>
    <x v="3"/>
    <s v="887768939142482"/>
    <n v="61"/>
    <n v="2"/>
    <n v="236"/>
    <n v="1141"/>
    <n v="1440"/>
    <m/>
    <n v="1440"/>
    <n v="3427"/>
    <x v="1"/>
  </r>
  <r>
    <x v="29"/>
    <x v="11"/>
    <n v="11200"/>
    <n v="7.4299998283386204"/>
    <n v="7.4299998283386204"/>
    <n v="0"/>
    <n v="0"/>
    <n v="0"/>
    <n v="7.4000000953674299"/>
    <n v="9.9999997764825804E-3"/>
    <x v="4"/>
    <s v="887768939142483"/>
    <n v="102"/>
    <n v="6"/>
    <n v="300"/>
    <n v="1032"/>
    <n v="1440"/>
    <m/>
    <n v="1440"/>
    <n v="3891"/>
    <x v="1"/>
  </r>
  <r>
    <x v="29"/>
    <x v="12"/>
    <n v="16674"/>
    <n v="15.7399997711182"/>
    <n v="15.7399997711182"/>
    <n v="0"/>
    <n v="11.0100002288818"/>
    <n v="9.9999997764825804E-3"/>
    <n v="4.6900000572204599"/>
    <n v="0"/>
    <x v="5"/>
    <s v="887768939142484"/>
    <n v="64"/>
    <n v="1"/>
    <n v="227"/>
    <n v="1148"/>
    <n v="1440"/>
    <m/>
    <n v="1440"/>
    <n v="3455"/>
    <x v="1"/>
  </r>
  <r>
    <x v="29"/>
    <x v="13"/>
    <n v="12986"/>
    <n v="8.7399997711181605"/>
    <n v="8.7399997711181605"/>
    <n v="0"/>
    <n v="2.3699998855590798"/>
    <n v="7.0000000298023196E-2"/>
    <n v="6.2699999809265101"/>
    <n v="9.9999997764825804E-3"/>
    <x v="6"/>
    <s v="887768939142485"/>
    <n v="113"/>
    <n v="8"/>
    <n v="218"/>
    <n v="1101"/>
    <n v="1440"/>
    <m/>
    <n v="1440"/>
    <n v="3802"/>
    <x v="1"/>
  </r>
  <r>
    <x v="29"/>
    <x v="14"/>
    <n v="11101"/>
    <n v="8.4300003051757795"/>
    <n v="8.4300003051757795"/>
    <n v="0"/>
    <n v="1.7599999904632599"/>
    <n v="0.129999995231628"/>
    <n v="6.5"/>
    <n v="0"/>
    <x v="0"/>
    <s v="887768939142486"/>
    <n v="22"/>
    <n v="3"/>
    <n v="258"/>
    <n v="1157"/>
    <n v="1440"/>
    <m/>
    <n v="1440"/>
    <n v="2860"/>
    <x v="1"/>
  </r>
  <r>
    <x v="29"/>
    <x v="15"/>
    <n v="23629"/>
    <n v="20.649999618530298"/>
    <n v="20.649999618530298"/>
    <n v="0"/>
    <n v="13.069999694824199"/>
    <n v="0.43999999761581399"/>
    <n v="7.0999999046325701"/>
    <n v="0"/>
    <x v="1"/>
    <s v="887768939142487"/>
    <n v="93"/>
    <n v="8"/>
    <n v="235"/>
    <n v="1104"/>
    <n v="1440"/>
    <m/>
    <n v="1440"/>
    <n v="3808"/>
    <x v="1"/>
  </r>
  <r>
    <x v="29"/>
    <x v="16"/>
    <n v="14890"/>
    <n v="11.300000190734901"/>
    <n v="11.300000190734901"/>
    <n v="0"/>
    <n v="4.9299998283386204"/>
    <n v="0.37999999523162797"/>
    <n v="5.9699997901916504"/>
    <n v="0"/>
    <x v="2"/>
    <s v="887768939142488"/>
    <n v="58"/>
    <n v="8"/>
    <n v="231"/>
    <n v="1143"/>
    <n v="1440"/>
    <m/>
    <n v="1440"/>
    <n v="3060"/>
    <x v="1"/>
  </r>
  <r>
    <x v="29"/>
    <x v="17"/>
    <n v="9733"/>
    <n v="7.3899998664856001"/>
    <n v="7.3899998664856001"/>
    <n v="0"/>
    <n v="1.37999999523163"/>
    <n v="0.17000000178813901"/>
    <n v="5.78999996185303"/>
    <n v="0"/>
    <x v="3"/>
    <s v="887768939142489"/>
    <n v="18"/>
    <n v="5"/>
    <n v="210"/>
    <n v="1207"/>
    <n v="1440"/>
    <m/>
    <n v="1440"/>
    <n v="2698"/>
    <x v="1"/>
  </r>
  <r>
    <x v="29"/>
    <x v="18"/>
    <n v="27745"/>
    <n v="26.719999313354499"/>
    <n v="26.719999313354499"/>
    <n v="0"/>
    <n v="21.659999847412099"/>
    <n v="7.9999998211860698E-2"/>
    <n v="4.9299998283386204"/>
    <n v="0"/>
    <x v="4"/>
    <s v="887768939142490"/>
    <n v="124"/>
    <n v="4"/>
    <n v="223"/>
    <n v="1089"/>
    <n v="1440"/>
    <m/>
    <n v="1440"/>
    <n v="4398"/>
    <x v="1"/>
  </r>
  <r>
    <x v="29"/>
    <x v="19"/>
    <n v="10930"/>
    <n v="8.3199996948242205"/>
    <n v="8.3199996948242205"/>
    <n v="0"/>
    <n v="3.1300001144409202"/>
    <n v="0.56999999284744296"/>
    <n v="4.5700001716613796"/>
    <n v="0"/>
    <x v="5"/>
    <s v="887768939142491"/>
    <n v="36"/>
    <n v="12"/>
    <n v="166"/>
    <n v="1226"/>
    <n v="1440"/>
    <m/>
    <n v="1440"/>
    <n v="2786"/>
    <x v="1"/>
  </r>
  <r>
    <x v="29"/>
    <x v="20"/>
    <n v="4790"/>
    <n v="3.6400001049041699"/>
    <n v="3.6400001049041699"/>
    <n v="0"/>
    <n v="0"/>
    <n v="0"/>
    <n v="3.5599999427795401"/>
    <n v="0"/>
    <x v="6"/>
    <s v="887768939142492"/>
    <n v="0"/>
    <n v="0"/>
    <n v="105"/>
    <n v="1335"/>
    <n v="1440"/>
    <m/>
    <n v="1440"/>
    <n v="2189"/>
    <x v="1"/>
  </r>
  <r>
    <x v="29"/>
    <x v="21"/>
    <n v="10818"/>
    <n v="8.2100000381469709"/>
    <n v="8.2100000381469709"/>
    <n v="0"/>
    <n v="1.3899999856948899"/>
    <n v="0.10000000149011599"/>
    <n v="6.6700000762939498"/>
    <n v="9.9999997764825804E-3"/>
    <x v="0"/>
    <s v="887768939142493"/>
    <n v="19"/>
    <n v="3"/>
    <n v="229"/>
    <n v="1189"/>
    <n v="1440"/>
    <m/>
    <n v="1440"/>
    <n v="2817"/>
    <x v="1"/>
  </r>
  <r>
    <x v="29"/>
    <x v="22"/>
    <n v="18193"/>
    <n v="16.299999237060501"/>
    <n v="16.299999237060501"/>
    <n v="0"/>
    <n v="10.420000076293899"/>
    <n v="0.31000000238418601"/>
    <n v="5.5300002098083496"/>
    <n v="0"/>
    <x v="1"/>
    <s v="887768939142494"/>
    <n v="66"/>
    <n v="8"/>
    <n v="212"/>
    <n v="1154"/>
    <n v="1440"/>
    <m/>
    <n v="1440"/>
    <n v="3477"/>
    <x v="1"/>
  </r>
  <r>
    <x v="29"/>
    <x v="23"/>
    <n v="14055"/>
    <n v="10.670000076293899"/>
    <n v="10.670000076293899"/>
    <n v="0"/>
    <n v="5.46000003814697"/>
    <n v="0.81999999284744296"/>
    <n v="4.3699998855590803"/>
    <n v="0"/>
    <x v="2"/>
    <s v="887768939142495"/>
    <n v="67"/>
    <n v="15"/>
    <n v="188"/>
    <n v="1170"/>
    <n v="1440"/>
    <m/>
    <n v="1440"/>
    <n v="3052"/>
    <x v="1"/>
  </r>
  <r>
    <x v="29"/>
    <x v="24"/>
    <n v="21727"/>
    <n v="19.340000152587901"/>
    <n v="19.340000152587901"/>
    <n v="0"/>
    <n v="12.789999961853001"/>
    <n v="0.28999999165535001"/>
    <n v="6.1599998474121103"/>
    <n v="0"/>
    <x v="3"/>
    <s v="887768939142496"/>
    <n v="96"/>
    <n v="17"/>
    <n v="232"/>
    <n v="1095"/>
    <n v="1440"/>
    <m/>
    <n v="1440"/>
    <n v="4015"/>
    <x v="1"/>
  </r>
  <r>
    <x v="29"/>
    <x v="25"/>
    <n v="12332"/>
    <n v="8.1300001144409197"/>
    <n v="8.1300001144409197"/>
    <n v="0"/>
    <n v="7.9999998211860698E-2"/>
    <n v="0.95999997854232799"/>
    <n v="6.9899997711181596"/>
    <n v="0"/>
    <x v="4"/>
    <s v="887768939142497"/>
    <n v="105"/>
    <n v="28"/>
    <n v="271"/>
    <n v="1036"/>
    <n v="1440"/>
    <m/>
    <n v="1440"/>
    <n v="4142"/>
    <x v="1"/>
  </r>
  <r>
    <x v="29"/>
    <x v="26"/>
    <n v="10686"/>
    <n v="8.1099996566772496"/>
    <n v="8.1099996566772496"/>
    <n v="0"/>
    <n v="1.08000004291534"/>
    <n v="0.20000000298023199"/>
    <n v="6.8000001907348597"/>
    <n v="0"/>
    <x v="5"/>
    <s v="887768939142498"/>
    <n v="17"/>
    <n v="4"/>
    <n v="245"/>
    <n v="1174"/>
    <n v="1440"/>
    <m/>
    <n v="1440"/>
    <n v="2847"/>
    <x v="1"/>
  </r>
  <r>
    <x v="29"/>
    <x v="27"/>
    <n v="20226"/>
    <n v="18.25"/>
    <n v="18.25"/>
    <n v="0"/>
    <n v="11.1000003814697"/>
    <n v="0.80000001192092896"/>
    <n v="6.2399997711181596"/>
    <n v="5.0000000745058101E-2"/>
    <x v="6"/>
    <s v="887768939142499"/>
    <n v="73"/>
    <n v="19"/>
    <n v="217"/>
    <n v="1131"/>
    <n v="1440"/>
    <m/>
    <n v="1440"/>
    <n v="3710"/>
    <x v="1"/>
  </r>
  <r>
    <x v="29"/>
    <x v="28"/>
    <n v="10733"/>
    <n v="8.1499996185302699"/>
    <n v="8.1499996185302699"/>
    <n v="0"/>
    <n v="1.3500000238418599"/>
    <n v="0.46000000834464999"/>
    <n v="6.2800002098083496"/>
    <n v="0"/>
    <x v="0"/>
    <s v="887768939142500"/>
    <n v="18"/>
    <n v="11"/>
    <n v="224"/>
    <n v="1187"/>
    <n v="1440"/>
    <m/>
    <n v="1440"/>
    <n v="2832"/>
    <x v="1"/>
  </r>
  <r>
    <x v="29"/>
    <x v="29"/>
    <n v="21420"/>
    <n v="19.559999465942401"/>
    <n v="19.559999465942401"/>
    <n v="0"/>
    <n v="13.2200002670288"/>
    <n v="0.40999999642372098"/>
    <n v="5.8899998664856001"/>
    <n v="0"/>
    <x v="1"/>
    <s v="887768939142501"/>
    <n v="88"/>
    <n v="12"/>
    <n v="213"/>
    <n v="1127"/>
    <n v="1440"/>
    <m/>
    <n v="1440"/>
    <n v="3832"/>
    <x v="1"/>
  </r>
  <r>
    <x v="29"/>
    <x v="30"/>
    <n v="8064"/>
    <n v="6.1199998855590803"/>
    <n v="6.1199998855590803"/>
    <n v="0"/>
    <n v="1.8200000524520901"/>
    <n v="3.9999999105930301E-2"/>
    <n v="4.25"/>
    <n v="0"/>
    <x v="2"/>
    <s v="887768939142502"/>
    <n v="23"/>
    <n v="1"/>
    <n v="137"/>
    <n v="770"/>
    <n v="931"/>
    <m/>
    <n v="931"/>
    <n v="18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C9BC9-DA49-48D6-8BC8-A8420DDCEA6C}" name="PivotTable5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107:B115" firstHeaderRow="1" firstDataRow="1" firstDataCol="1"/>
  <pivotFields count="21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Minutes Activity(2)" fld="18" baseField="0" baseItem="0" numFmtId="164"/>
  </dataFields>
  <formats count="1">
    <format dxfId="2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3D4F4-AD7A-4EB9-BB82-78AF9622E487}" name="PivotTable4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7:AG102" firstHeaderRow="1" firstDataRow="2" firstDataCol="1"/>
  <pivotFields count="21">
    <pivotField axis="axisRow" compact="0" outline="0" showAll="0" measure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4">
    <i>
      <x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6"/>
    </i>
    <i>
      <x v="28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TotalTimeInBed" fld="17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77540-F5FD-48A8-8674-270BB539B256}" name="PivotTable3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2:B73" firstHeaderRow="1" firstDataRow="1" firstDataCol="1"/>
  <pivotFields count="21">
    <pivotField axis="axisRow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TotalTimeInBe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23090-8433-4F3B-AD3C-DDCF04A3497B}" name="PivotTable8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S42:AU73" firstHeaderRow="0" firstDataRow="1" firstDataCol="1"/>
  <pivotFields count="21">
    <pivotField axis="axisRow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eryActiveMinutes" fld="12" baseField="0" baseItem="0"/>
    <dataField name="Sum of FairlyActiveMinut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29009-2AD4-443D-A168-56360948E840}" name="PivotTable7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G128:K133" firstHeaderRow="0" firstDataRow="1" firstDataCol="1"/>
  <pivotFields count="21">
    <pivotField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3"/>
        <item x="2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dentary Minutes" fld="15" baseField="0" baseItem="0"/>
    <dataField name="Lightly Active Minutes" fld="14" baseField="0" baseItem="0"/>
    <dataField name="Fairly Active Minutes" fld="13" baseField="0" baseItem="0"/>
    <dataField name="Very Active Minutes" fld="12" baseField="0" baseItem="0"/>
  </dataFields>
  <formats count="1">
    <format dxfId="23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F6539-A093-4EE9-92DD-281E8895555C}" name="PivotTable2" cacheId="10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J3:BP38" firstHeaderRow="1" firstDataRow="2" firstDataCol="1"/>
  <pivotFields count="16"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Calories" fld="15" baseField="0" baseItem="0"/>
  </dataFields>
  <formats count="3">
    <format dxfId="20">
      <pivotArea dataOnly="0" labelOnly="1" outline="0" fieldPosition="0">
        <references count="1">
          <reference field="0" count="1">
            <x v="8"/>
          </reference>
        </references>
      </pivotArea>
    </format>
    <format dxfId="21">
      <pivotArea dataOnly="0" labelOnly="1" outline="0" fieldPosition="0">
        <references count="1">
          <reference field="0" count="1">
            <x v="10"/>
          </reference>
        </references>
      </pivotArea>
    </format>
    <format dxfId="22">
      <pivotArea dataOnly="0" labelOnly="1" outline="0" fieldPosition="0">
        <references count="1">
          <reference field="0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37355-1EF0-4FC9-A8DE-F3DCC56D02DA}" name="PivotTable6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28:B159" firstHeaderRow="1" firstDataRow="1" firstDataCol="1"/>
  <pivotFields count="21">
    <pivotField axis="axisRow" compact="0" outline="0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31">
    <i>
      <x v="25"/>
    </i>
    <i>
      <x v="9"/>
    </i>
    <i>
      <x v="1"/>
    </i>
    <i>
      <x v="6"/>
    </i>
    <i>
      <x v="3"/>
    </i>
    <i>
      <x v="7"/>
    </i>
    <i>
      <x v="20"/>
    </i>
    <i>
      <x/>
    </i>
    <i>
      <x v="28"/>
    </i>
    <i>
      <x v="16"/>
    </i>
    <i>
      <x v="8"/>
    </i>
    <i>
      <x v="21"/>
    </i>
    <i>
      <x v="14"/>
    </i>
    <i>
      <x v="11"/>
    </i>
    <i>
      <x v="18"/>
    </i>
    <i>
      <x v="22"/>
    </i>
    <i>
      <x v="4"/>
    </i>
    <i>
      <x v="13"/>
    </i>
    <i>
      <x v="10"/>
    </i>
    <i>
      <x v="19"/>
    </i>
    <i>
      <x v="5"/>
    </i>
    <i>
      <x v="23"/>
    </i>
    <i>
      <x v="2"/>
    </i>
    <i>
      <x v="27"/>
    </i>
    <i>
      <x v="24"/>
    </i>
    <i>
      <x v="15"/>
    </i>
    <i>
      <x v="12"/>
    </i>
    <i>
      <x v="17"/>
    </i>
    <i>
      <x v="29"/>
    </i>
    <i>
      <x v="26"/>
    </i>
    <i t="grand">
      <x/>
    </i>
  </rowItems>
  <colItems count="1">
    <i/>
  </colItems>
  <dataFields count="1">
    <dataField name="Sum of Calories" fld="19" baseField="0" baseItem="0" numFmtId="164"/>
  </dataFields>
  <formats count="2">
    <format dxfId="18">
      <pivotArea dataOnly="0" labelOnly="1" outline="0" fieldPosition="0">
        <references count="1">
          <reference field="0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F5CFF-C3DB-4A22-876A-825E42C27768}" name="PivotTable1" cacheId="10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G38" firstHeaderRow="1" firstDataRow="2" firstDataCol="1"/>
  <pivotFields count="16"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Total Minutes Activity" fld="14" baseField="0" baseItem="0"/>
  </dataFields>
  <formats count="7">
    <format dxfId="11">
      <pivotArea outline="0" fieldPosition="0">
        <references count="1">
          <reference field="0" count="1" selected="0">
            <x v="13"/>
          </reference>
        </references>
      </pivotArea>
    </format>
    <format dxfId="12">
      <pivotArea dataOnly="0" labelOnly="1" outline="0" fieldPosition="0">
        <references count="1">
          <reference field="0" count="1">
            <x v="13"/>
          </reference>
        </references>
      </pivotArea>
    </format>
    <format dxfId="13">
      <pivotArea outline="0" fieldPosition="0">
        <references count="2">
          <reference field="0" count="1" selected="0">
            <x v="10"/>
          </reference>
          <reference field="1" count="0" selected="0"/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field="0" grandCol="1" outline="0" axis="axisRow" fieldPosition="0">
        <references count="1">
          <reference field="0" count="1" selected="0">
            <x v="10"/>
          </reference>
        </references>
      </pivotArea>
    </format>
    <format dxfId="16">
      <pivotArea outline="0" fieldPosition="0">
        <references count="1">
          <reference field="0" count="1" selected="0">
            <x v="8"/>
          </reference>
        </references>
      </pivotArea>
    </format>
    <format dxfId="17">
      <pivotArea dataOnly="0" labelOnly="1" outline="0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EAF428-9D7C-4AD3-8F6A-E2E93C1B28D4}" name="Table14" displayName="Table14" ref="A1:U899" totalsRowShown="0">
  <autoFilter ref="A1:U899" xr:uid="{693DA140-1D07-47F4-9B22-B2FA029DC883}"/>
  <sortState xmlns:xlrd2="http://schemas.microsoft.com/office/spreadsheetml/2017/richdata2" ref="A2:U899">
    <sortCondition ref="A2:A899"/>
    <sortCondition ref="B2:B899"/>
  </sortState>
  <tableColumns count="21">
    <tableColumn id="1" xr3:uid="{599797D3-DB29-44CC-8384-03AB93BDB972}" name="Id"/>
    <tableColumn id="2" xr3:uid="{A13D7F13-BC49-4B7F-ABD7-DCB562862E68}" name="ActivityDate" dataDxfId="10"/>
    <tableColumn id="3" xr3:uid="{F2853878-D044-4567-B10D-A1DA99A89A81}" name="TotalSteps"/>
    <tableColumn id="4" xr3:uid="{A1E0E027-CCAB-49E7-B59D-C363877500AC}" name="TotalDistance"/>
    <tableColumn id="5" xr3:uid="{134B0E2D-DBA3-4E2E-AD96-6A86FCB8785C}" name="TrackerDistance"/>
    <tableColumn id="6" xr3:uid="{89CE72A0-7289-465B-A99F-D8A746B1FA13}" name="LoggedActivitiesDistance"/>
    <tableColumn id="7" xr3:uid="{BFD88A50-D2CE-4AEE-99F5-A1C4444D45A7}" name="VeryActiveDistance"/>
    <tableColumn id="8" xr3:uid="{A56174B4-2A9D-4C28-83B3-AD15F58A31AC}" name="ModeratelyActiveDistance"/>
    <tableColumn id="9" xr3:uid="{AC124FB1-8437-4ADD-95B5-A93CAC90F943}" name="LightActiveDistance"/>
    <tableColumn id="10" xr3:uid="{902A1FAA-9997-4AD0-8D15-6BFF30732369}" name="SedentaryActiveDistance"/>
    <tableColumn id="20" xr3:uid="{4BA182E3-DBAF-48D3-B685-67689594AC61}" name="Day_of_Week" dataDxfId="9"/>
    <tableColumn id="17" xr3:uid="{3CBC2C76-CA55-48E4-8B4E-09E5B6F992A7}" name="VLOOKUP_ID" dataDxfId="8"/>
    <tableColumn id="11" xr3:uid="{CDA92932-BC40-441C-B797-E6D5115EE256}" name="VeryActiveMinutes"/>
    <tableColumn id="12" xr3:uid="{9DA57DCF-9FB1-4F0D-A907-F2776B614160}" name="FairlyActiveMinutes"/>
    <tableColumn id="13" xr3:uid="{FCE7E6B6-E8EF-41A0-A419-BF1F480E13CC}" name="LightlyActiveMinutes"/>
    <tableColumn id="14" xr3:uid="{ACCB30DD-4754-4227-9448-87361D09881D}" name="SedentaryMinutes"/>
    <tableColumn id="16" xr3:uid="{C17BC9F1-633F-4B95-A2DE-C7CD0C502EF4}" name="Total Minutes Activity(1)" dataDxfId="7">
      <calculatedColumnFormula>SUM(Table14[[#This Row],[VeryActiveMinutes]:[SedentaryMinutes]])</calculatedColumnFormula>
    </tableColumn>
    <tableColumn id="18" xr3:uid="{BB257B57-402B-44C0-9480-B25BE1460374}" name="TotalTimeInBed" dataDxfId="6"/>
    <tableColumn id="19" xr3:uid="{CBB9470D-B73F-4260-B247-D56B84017422}" name="Total Minutes Activity(2)" dataDxfId="5">
      <calculatedColumnFormula>Q2-R2</calculatedColumnFormula>
    </tableColumn>
    <tableColumn id="15" xr3:uid="{6A41E894-1794-437E-B7E3-BD8D94E57B6B}" name="Calories"/>
    <tableColumn id="22" xr3:uid="{8D3D1F00-3ACA-4559-A92B-06C48AA9C48A}" name="Calorie Quartile Group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DA140-1D07-47F4-9B22-B2FA029DC883}" name="Table1" displayName="Table1" ref="A1:P941" totalsRowShown="0">
  <autoFilter ref="A1:P941" xr:uid="{693DA140-1D07-47F4-9B22-B2FA029DC883}"/>
  <tableColumns count="16">
    <tableColumn id="1" xr3:uid="{8B3ACB08-C2A4-42E5-98FF-4DE9EBB1E419}" name="Id"/>
    <tableColumn id="2" xr3:uid="{AA718A2E-4A0B-4469-8218-941A1D09A6AB}" name="ActivityDate" dataDxfId="3"/>
    <tableColumn id="3" xr3:uid="{CE814218-1A0D-426F-B3A0-CCBC18B5A508}" name="TotalSteps"/>
    <tableColumn id="4" xr3:uid="{478F2A3F-4E79-4E92-8464-6B439D249E58}" name="TotalDistance"/>
    <tableColumn id="5" xr3:uid="{1C11E579-5E0A-48BE-9988-AC371C87D336}" name="TrackerDistance"/>
    <tableColumn id="6" xr3:uid="{4F8652BC-364D-49A0-99B1-15EFBADD4640}" name="LoggedActivitiesDistance"/>
    <tableColumn id="7" xr3:uid="{40053B8C-AD1C-416D-AA16-51A3118C2E14}" name="VeryActiveDistance"/>
    <tableColumn id="8" xr3:uid="{5D597429-91EF-43E3-907E-0C3971A5D042}" name="ModeratelyActiveDistance"/>
    <tableColumn id="9" xr3:uid="{964089C3-5954-45CA-ACBA-3DF4BD9920DC}" name="LightActiveDistance"/>
    <tableColumn id="10" xr3:uid="{9E42BAC2-0526-4B03-AC92-19EEE8986A79}" name="SedentaryActiveDistance"/>
    <tableColumn id="11" xr3:uid="{819E7C22-6025-47DA-8D5F-1C254CDBF833}" name="VeryActiveMinutes"/>
    <tableColumn id="12" xr3:uid="{29B18C06-CB8A-438F-BA2E-3431A3136F3E}" name="FairlyActiveMinutes"/>
    <tableColumn id="13" xr3:uid="{CC8E257E-93BA-4CB1-87DE-CEFB808E685C}" name="LightlyActiveMinutes"/>
    <tableColumn id="14" xr3:uid="{8FDEF2BE-40E7-4AA1-A412-E08F608F7818}" name="SedentaryMinutes"/>
    <tableColumn id="16" xr3:uid="{0D00C3ED-74E3-46C3-924A-91348E3EE5F6}" name="Total Minutes Activity" dataDxfId="2">
      <calculatedColumnFormula>SUM(Table1[[#This Row],[VeryActiveMinutes]:[SedentaryMinutes]])</calculatedColumnFormula>
    </tableColumn>
    <tableColumn id="15" xr3:uid="{01AE96E5-B677-46D3-A73D-435A62878063}" name="Calor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EC53B-1994-4CB8-BBB9-A53905FFCA15}" name="Table13" displayName="Table13" ref="A1:F414" totalsRowShown="0">
  <autoFilter ref="A1:F414" xr:uid="{8D2EC53B-1994-4CB8-BBB9-A53905FFCA15}"/>
  <tableColumns count="6">
    <tableColumn id="1" xr3:uid="{457C63DA-7465-4539-BC2B-C47A25C05AD8}" name="Id"/>
    <tableColumn id="2" xr3:uid="{D0E1FA5B-7A68-4721-AC12-8138B2D3D26F}" name="SleepDay" dataDxfId="1"/>
    <tableColumn id="6" xr3:uid="{E1B5F29E-9660-4358-8604-7DCBE5205F6E}" name="VLOOKUP_ID" dataDxfId="0"/>
    <tableColumn id="3" xr3:uid="{DD1BC863-82EC-46C0-9522-0856066E4DC2}" name="TotalSleepRecords"/>
    <tableColumn id="4" xr3:uid="{97DDE12F-94A4-4CB0-9EB1-1A5390102E70}" name="TotalMinutesAsleep"/>
    <tableColumn id="5" xr3:uid="{DB74CB3F-1B06-4281-B49C-86B8CC8E77FC}" name="TotalTimeInB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599C-6240-462A-BF04-21BD030FF742}">
  <dimension ref="A1:BP168"/>
  <sheetViews>
    <sheetView tabSelected="1" topLeftCell="A156" workbookViewId="0">
      <selection activeCell="A164" sqref="A164:B168"/>
    </sheetView>
  </sheetViews>
  <sheetFormatPr defaultRowHeight="15"/>
  <cols>
    <col min="1" max="1" width="34.5703125" customWidth="1"/>
    <col min="2" max="2" width="22.42578125" bestFit="1" customWidth="1"/>
    <col min="3" max="6" width="10.5703125" bestFit="1" customWidth="1"/>
    <col min="7" max="7" width="24.85546875" customWidth="1"/>
    <col min="8" max="8" width="24.7109375" customWidth="1"/>
    <col min="9" max="9" width="27.28515625" bestFit="1" customWidth="1"/>
    <col min="10" max="10" width="26.28515625" bestFit="1" customWidth="1"/>
    <col min="11" max="11" width="25.28515625" bestFit="1" customWidth="1"/>
    <col min="12" max="20" width="10.5703125" bestFit="1" customWidth="1"/>
    <col min="21" max="23" width="9.5703125" bestFit="1" customWidth="1"/>
    <col min="24" max="24" width="12" bestFit="1" customWidth="1"/>
    <col min="25" max="25" width="13" bestFit="1" customWidth="1"/>
    <col min="26" max="26" width="13.42578125" bestFit="1" customWidth="1"/>
    <col min="27" max="29" width="9.5703125" bestFit="1" customWidth="1"/>
    <col min="30" max="32" width="10.5703125" bestFit="1" customWidth="1"/>
    <col min="33" max="33" width="11.7109375" bestFit="1" customWidth="1"/>
    <col min="34" max="34" width="13.28515625" customWidth="1"/>
    <col min="35" max="35" width="41.140625" bestFit="1" customWidth="1"/>
    <col min="36" max="36" width="15.85546875" bestFit="1" customWidth="1"/>
    <col min="37" max="37" width="15.28515625" bestFit="1" customWidth="1"/>
    <col min="38" max="39" width="10.5703125" bestFit="1" customWidth="1"/>
    <col min="40" max="40" width="15.28515625" customWidth="1"/>
    <col min="41" max="41" width="14.7109375" bestFit="1" customWidth="1"/>
    <col min="42" max="42" width="28.5703125" customWidth="1"/>
    <col min="43" max="43" width="12" customWidth="1"/>
    <col min="44" max="44" width="10.5703125" bestFit="1" customWidth="1"/>
    <col min="45" max="45" width="12" bestFit="1" customWidth="1"/>
    <col min="46" max="46" width="25.28515625" bestFit="1" customWidth="1"/>
    <col min="47" max="47" width="26.28515625" bestFit="1" customWidth="1"/>
    <col min="48" max="50" width="10.5703125" bestFit="1" customWidth="1"/>
    <col min="51" max="51" width="12.5703125" bestFit="1" customWidth="1"/>
    <col min="52" max="55" width="10.5703125" bestFit="1" customWidth="1"/>
    <col min="56" max="63" width="9.5703125" bestFit="1" customWidth="1"/>
    <col min="64" max="64" width="12.28515625" customWidth="1"/>
    <col min="65" max="67" width="10.5703125" bestFit="1" customWidth="1"/>
    <col min="68" max="68" width="11.7109375" bestFit="1" customWidth="1"/>
    <col min="69" max="238" width="4.42578125" bestFit="1" customWidth="1"/>
    <col min="239" max="239" width="5.85546875" bestFit="1" customWidth="1"/>
    <col min="240" max="240" width="11.7109375" bestFit="1" customWidth="1"/>
  </cols>
  <sheetData>
    <row r="1" spans="1:68">
      <c r="A1" s="6" t="s">
        <v>0</v>
      </c>
    </row>
    <row r="3" spans="1:68">
      <c r="A3" s="2" t="s">
        <v>1</v>
      </c>
      <c r="B3" s="2" t="s">
        <v>2</v>
      </c>
      <c r="AJ3" s="2" t="s">
        <v>3</v>
      </c>
      <c r="AK3" s="2" t="s">
        <v>2</v>
      </c>
    </row>
    <row r="4" spans="1:68">
      <c r="A4" s="2" t="s">
        <v>4</v>
      </c>
      <c r="B4" s="1">
        <v>42472</v>
      </c>
      <c r="C4" s="1">
        <v>42473</v>
      </c>
      <c r="D4" s="1">
        <v>42474</v>
      </c>
      <c r="E4" s="1">
        <v>42475</v>
      </c>
      <c r="F4" s="1">
        <v>42476</v>
      </c>
      <c r="G4" s="1">
        <v>42477</v>
      </c>
      <c r="H4" s="1">
        <v>42478</v>
      </c>
      <c r="I4" s="1">
        <v>42479</v>
      </c>
      <c r="J4" s="1">
        <v>42480</v>
      </c>
      <c r="K4" s="1">
        <v>42481</v>
      </c>
      <c r="L4" s="1">
        <v>42482</v>
      </c>
      <c r="M4" s="1">
        <v>42483</v>
      </c>
      <c r="N4" s="1">
        <v>42484</v>
      </c>
      <c r="O4" s="1">
        <v>42485</v>
      </c>
      <c r="P4" s="1">
        <v>42486</v>
      </c>
      <c r="Q4" s="1">
        <v>42487</v>
      </c>
      <c r="R4" s="1">
        <v>42488</v>
      </c>
      <c r="S4" s="1">
        <v>42489</v>
      </c>
      <c r="T4" s="1">
        <v>42490</v>
      </c>
      <c r="U4" s="1">
        <v>42491</v>
      </c>
      <c r="V4" s="1">
        <v>42492</v>
      </c>
      <c r="W4" s="1">
        <v>42493</v>
      </c>
      <c r="X4" s="1">
        <v>42494</v>
      </c>
      <c r="Y4" s="1">
        <v>42495</v>
      </c>
      <c r="Z4" s="1">
        <v>42496</v>
      </c>
      <c r="AA4" s="1">
        <v>42497</v>
      </c>
      <c r="AB4" s="1">
        <v>42498</v>
      </c>
      <c r="AC4" s="1">
        <v>42499</v>
      </c>
      <c r="AD4" s="1">
        <v>42500</v>
      </c>
      <c r="AE4" s="1">
        <v>42501</v>
      </c>
      <c r="AF4" s="1">
        <v>42502</v>
      </c>
      <c r="AG4" s="1" t="s">
        <v>5</v>
      </c>
      <c r="AJ4" s="2" t="s">
        <v>4</v>
      </c>
      <c r="AK4" s="1">
        <v>42472</v>
      </c>
      <c r="AL4" s="1">
        <v>42473</v>
      </c>
      <c r="AM4" s="1">
        <v>42474</v>
      </c>
      <c r="AN4" s="1">
        <v>42475</v>
      </c>
      <c r="AO4" s="1">
        <v>42476</v>
      </c>
      <c r="AP4" s="1">
        <v>42477</v>
      </c>
      <c r="AQ4" s="1">
        <v>42478</v>
      </c>
      <c r="AR4" s="1">
        <v>42479</v>
      </c>
      <c r="AS4" s="1">
        <v>42480</v>
      </c>
      <c r="AT4" s="1">
        <v>42481</v>
      </c>
      <c r="AU4" s="1">
        <v>42482</v>
      </c>
      <c r="AV4" s="1">
        <v>42483</v>
      </c>
      <c r="AW4" s="1">
        <v>42484</v>
      </c>
      <c r="AX4" s="1">
        <v>42485</v>
      </c>
      <c r="AY4" s="1">
        <v>42486</v>
      </c>
      <c r="AZ4" s="1">
        <v>42487</v>
      </c>
      <c r="BA4" s="1">
        <v>42488</v>
      </c>
      <c r="BB4" s="1">
        <v>42489</v>
      </c>
      <c r="BC4" s="1">
        <v>42490</v>
      </c>
      <c r="BD4" s="1">
        <v>42491</v>
      </c>
      <c r="BE4" s="1">
        <v>42492</v>
      </c>
      <c r="BF4" s="1">
        <v>42493</v>
      </c>
      <c r="BG4" s="1">
        <v>42494</v>
      </c>
      <c r="BH4" s="1">
        <v>42495</v>
      </c>
      <c r="BI4" s="1">
        <v>42496</v>
      </c>
      <c r="BJ4" s="1">
        <v>42497</v>
      </c>
      <c r="BK4" s="1">
        <v>42498</v>
      </c>
      <c r="BL4" s="1">
        <v>42499</v>
      </c>
      <c r="BM4" s="1">
        <v>42500</v>
      </c>
      <c r="BN4" s="1">
        <v>42501</v>
      </c>
      <c r="BO4" s="1">
        <v>42502</v>
      </c>
      <c r="BP4" s="1" t="s">
        <v>5</v>
      </c>
    </row>
    <row r="5" spans="1:68">
      <c r="A5">
        <v>1503960366</v>
      </c>
      <c r="B5">
        <v>1094</v>
      </c>
      <c r="C5">
        <v>1033</v>
      </c>
      <c r="D5">
        <v>1440</v>
      </c>
      <c r="E5">
        <v>998</v>
      </c>
      <c r="F5">
        <v>1040</v>
      </c>
      <c r="G5">
        <v>761</v>
      </c>
      <c r="H5">
        <v>1440</v>
      </c>
      <c r="I5">
        <v>1120</v>
      </c>
      <c r="J5">
        <v>1063</v>
      </c>
      <c r="K5">
        <v>1076</v>
      </c>
      <c r="L5">
        <v>1440</v>
      </c>
      <c r="M5">
        <v>1056</v>
      </c>
      <c r="N5">
        <v>991</v>
      </c>
      <c r="O5">
        <v>1117</v>
      </c>
      <c r="P5">
        <v>1166</v>
      </c>
      <c r="Q5">
        <v>1440</v>
      </c>
      <c r="R5">
        <v>1047</v>
      </c>
      <c r="S5">
        <v>1086</v>
      </c>
      <c r="T5">
        <v>1015</v>
      </c>
      <c r="U5">
        <v>1044</v>
      </c>
      <c r="V5">
        <v>1131</v>
      </c>
      <c r="W5">
        <v>1144</v>
      </c>
      <c r="X5">
        <v>1440</v>
      </c>
      <c r="Y5">
        <v>1176</v>
      </c>
      <c r="Z5">
        <v>1073</v>
      </c>
      <c r="AA5">
        <v>1091</v>
      </c>
      <c r="AB5">
        <v>829</v>
      </c>
      <c r="AC5">
        <v>1098</v>
      </c>
      <c r="AD5">
        <v>1037</v>
      </c>
      <c r="AE5">
        <v>979</v>
      </c>
      <c r="AF5">
        <v>1440</v>
      </c>
      <c r="AG5">
        <v>34905</v>
      </c>
      <c r="AJ5">
        <v>1503960366</v>
      </c>
      <c r="AK5">
        <v>1985</v>
      </c>
      <c r="AL5">
        <v>1797</v>
      </c>
      <c r="AM5">
        <v>1776</v>
      </c>
      <c r="AN5">
        <v>1745</v>
      </c>
      <c r="AO5">
        <v>1863</v>
      </c>
      <c r="AP5">
        <v>1728</v>
      </c>
      <c r="AQ5">
        <v>1921</v>
      </c>
      <c r="AR5">
        <v>2035</v>
      </c>
      <c r="AS5">
        <v>1786</v>
      </c>
      <c r="AT5">
        <v>1775</v>
      </c>
      <c r="AU5">
        <v>1827</v>
      </c>
      <c r="AV5">
        <v>1949</v>
      </c>
      <c r="AW5">
        <v>1788</v>
      </c>
      <c r="AX5">
        <v>2013</v>
      </c>
      <c r="AY5">
        <v>1970</v>
      </c>
      <c r="AZ5">
        <v>2159</v>
      </c>
      <c r="BA5">
        <v>1898</v>
      </c>
      <c r="BB5">
        <v>1837</v>
      </c>
      <c r="BC5">
        <v>1947</v>
      </c>
      <c r="BD5">
        <v>1820</v>
      </c>
      <c r="BE5">
        <v>2004</v>
      </c>
      <c r="BF5">
        <v>1990</v>
      </c>
      <c r="BG5">
        <v>1819</v>
      </c>
      <c r="BH5">
        <v>1959</v>
      </c>
      <c r="BI5">
        <v>1896</v>
      </c>
      <c r="BJ5">
        <v>1821</v>
      </c>
      <c r="BK5">
        <v>1740</v>
      </c>
      <c r="BL5">
        <v>1819</v>
      </c>
      <c r="BM5">
        <v>1859</v>
      </c>
      <c r="BN5">
        <v>1783</v>
      </c>
      <c r="BO5">
        <v>0</v>
      </c>
      <c r="BP5">
        <v>56309</v>
      </c>
    </row>
    <row r="6" spans="1:68">
      <c r="A6">
        <v>1624580081</v>
      </c>
      <c r="B6">
        <v>1440</v>
      </c>
      <c r="C6">
        <v>1440</v>
      </c>
      <c r="D6">
        <v>1440</v>
      </c>
      <c r="E6">
        <v>1440</v>
      </c>
      <c r="F6">
        <v>1440</v>
      </c>
      <c r="G6">
        <v>1440</v>
      </c>
      <c r="H6">
        <v>1440</v>
      </c>
      <c r="I6">
        <v>1440</v>
      </c>
      <c r="J6">
        <v>1440</v>
      </c>
      <c r="K6">
        <v>1440</v>
      </c>
      <c r="L6">
        <v>1440</v>
      </c>
      <c r="M6">
        <v>1440</v>
      </c>
      <c r="N6">
        <v>1440</v>
      </c>
      <c r="O6">
        <v>1440</v>
      </c>
      <c r="P6">
        <v>1440</v>
      </c>
      <c r="Q6">
        <v>1440</v>
      </c>
      <c r="R6">
        <v>1440</v>
      </c>
      <c r="S6">
        <v>1440</v>
      </c>
      <c r="T6">
        <v>1440</v>
      </c>
      <c r="U6">
        <v>1440</v>
      </c>
      <c r="V6">
        <v>1440</v>
      </c>
      <c r="W6">
        <v>1440</v>
      </c>
      <c r="X6">
        <v>1440</v>
      </c>
      <c r="Y6">
        <v>1440</v>
      </c>
      <c r="Z6">
        <v>1440</v>
      </c>
      <c r="AA6">
        <v>1440</v>
      </c>
      <c r="AB6">
        <v>1440</v>
      </c>
      <c r="AC6">
        <v>1440</v>
      </c>
      <c r="AD6">
        <v>1440</v>
      </c>
      <c r="AE6">
        <v>1440</v>
      </c>
      <c r="AF6">
        <v>997</v>
      </c>
      <c r="AG6">
        <v>44197</v>
      </c>
      <c r="AJ6">
        <v>1624580081</v>
      </c>
      <c r="AK6">
        <v>1432</v>
      </c>
      <c r="AL6">
        <v>1411</v>
      </c>
      <c r="AM6">
        <v>1572</v>
      </c>
      <c r="AN6">
        <v>1344</v>
      </c>
      <c r="AO6">
        <v>1463</v>
      </c>
      <c r="AP6">
        <v>1554</v>
      </c>
      <c r="AQ6">
        <v>1604</v>
      </c>
      <c r="AR6">
        <v>1435</v>
      </c>
      <c r="AS6">
        <v>1446</v>
      </c>
      <c r="AT6">
        <v>1467</v>
      </c>
      <c r="AU6">
        <v>1470</v>
      </c>
      <c r="AV6">
        <v>1562</v>
      </c>
      <c r="AW6">
        <v>1617</v>
      </c>
      <c r="AX6">
        <v>1492</v>
      </c>
      <c r="AY6">
        <v>1402</v>
      </c>
      <c r="AZ6">
        <v>1670</v>
      </c>
      <c r="BA6">
        <v>1401</v>
      </c>
      <c r="BB6">
        <v>1404</v>
      </c>
      <c r="BC6">
        <v>1655</v>
      </c>
      <c r="BD6">
        <v>2690</v>
      </c>
      <c r="BE6">
        <v>1497</v>
      </c>
      <c r="BF6">
        <v>1334</v>
      </c>
      <c r="BG6">
        <v>1368</v>
      </c>
      <c r="BH6">
        <v>1370</v>
      </c>
      <c r="BI6">
        <v>1341</v>
      </c>
      <c r="BJ6">
        <v>1474</v>
      </c>
      <c r="BK6">
        <v>1427</v>
      </c>
      <c r="BL6">
        <v>1328</v>
      </c>
      <c r="BM6">
        <v>1393</v>
      </c>
      <c r="BN6">
        <v>1359</v>
      </c>
      <c r="BO6">
        <v>1002</v>
      </c>
      <c r="BP6">
        <v>45984</v>
      </c>
    </row>
    <row r="7" spans="1:68">
      <c r="A7">
        <v>1644430081</v>
      </c>
      <c r="B7">
        <v>1440</v>
      </c>
      <c r="C7">
        <v>1440</v>
      </c>
      <c r="D7">
        <v>1440</v>
      </c>
      <c r="E7">
        <v>1440</v>
      </c>
      <c r="F7">
        <v>1440</v>
      </c>
      <c r="G7">
        <v>1440</v>
      </c>
      <c r="H7">
        <v>1440</v>
      </c>
      <c r="I7">
        <v>1440</v>
      </c>
      <c r="J7">
        <v>1440</v>
      </c>
      <c r="K7">
        <v>1440</v>
      </c>
      <c r="L7">
        <v>1440</v>
      </c>
      <c r="M7">
        <v>1440</v>
      </c>
      <c r="N7">
        <v>1440</v>
      </c>
      <c r="O7">
        <v>1440</v>
      </c>
      <c r="P7">
        <v>1440</v>
      </c>
      <c r="Q7">
        <v>1440</v>
      </c>
      <c r="R7">
        <v>1440</v>
      </c>
      <c r="S7">
        <v>1313</v>
      </c>
      <c r="T7">
        <v>1298</v>
      </c>
      <c r="U7">
        <v>1081</v>
      </c>
      <c r="V7">
        <v>838</v>
      </c>
      <c r="W7">
        <v>1440</v>
      </c>
      <c r="X7">
        <v>1440</v>
      </c>
      <c r="Y7">
        <v>1440</v>
      </c>
      <c r="Z7">
        <v>1440</v>
      </c>
      <c r="AA7">
        <v>1440</v>
      </c>
      <c r="AB7">
        <v>1286</v>
      </c>
      <c r="AC7">
        <v>1440</v>
      </c>
      <c r="AD7">
        <v>1440</v>
      </c>
      <c r="AE7">
        <v>762</v>
      </c>
      <c r="AG7">
        <v>41138</v>
      </c>
      <c r="AJ7">
        <v>1644430081</v>
      </c>
      <c r="AK7">
        <v>3199</v>
      </c>
      <c r="AL7">
        <v>2902</v>
      </c>
      <c r="AM7">
        <v>3226</v>
      </c>
      <c r="AN7">
        <v>2750</v>
      </c>
      <c r="AO7">
        <v>3493</v>
      </c>
      <c r="AP7">
        <v>3011</v>
      </c>
      <c r="AQ7">
        <v>2806</v>
      </c>
      <c r="AR7">
        <v>3300</v>
      </c>
      <c r="AS7">
        <v>2430</v>
      </c>
      <c r="AT7">
        <v>2140</v>
      </c>
      <c r="AU7">
        <v>2344</v>
      </c>
      <c r="AV7">
        <v>2677</v>
      </c>
      <c r="AW7">
        <v>2413</v>
      </c>
      <c r="AX7">
        <v>2497</v>
      </c>
      <c r="AY7">
        <v>3123</v>
      </c>
      <c r="AZ7">
        <v>2489</v>
      </c>
      <c r="BA7">
        <v>3108</v>
      </c>
      <c r="BB7">
        <v>2498</v>
      </c>
      <c r="BC7">
        <v>3846</v>
      </c>
      <c r="BD7">
        <v>2696</v>
      </c>
      <c r="BE7">
        <v>2580</v>
      </c>
      <c r="BF7">
        <v>3324</v>
      </c>
      <c r="BG7">
        <v>2222</v>
      </c>
      <c r="BH7">
        <v>2463</v>
      </c>
      <c r="BI7">
        <v>3328</v>
      </c>
      <c r="BJ7">
        <v>3404</v>
      </c>
      <c r="BK7">
        <v>2987</v>
      </c>
      <c r="BL7">
        <v>3008</v>
      </c>
      <c r="BM7">
        <v>2799</v>
      </c>
      <c r="BN7">
        <v>1276</v>
      </c>
      <c r="BP7">
        <v>84339</v>
      </c>
    </row>
    <row r="8" spans="1:68">
      <c r="A8">
        <v>1844505072</v>
      </c>
      <c r="B8">
        <v>1440</v>
      </c>
      <c r="C8">
        <v>1440</v>
      </c>
      <c r="D8">
        <v>1216</v>
      </c>
      <c r="E8">
        <v>703</v>
      </c>
      <c r="F8">
        <v>1440</v>
      </c>
      <c r="G8">
        <v>1440</v>
      </c>
      <c r="H8">
        <v>1440</v>
      </c>
      <c r="I8">
        <v>1440</v>
      </c>
      <c r="J8">
        <v>1440</v>
      </c>
      <c r="K8">
        <v>1440</v>
      </c>
      <c r="L8">
        <v>1440</v>
      </c>
      <c r="M8">
        <v>1440</v>
      </c>
      <c r="N8">
        <v>1440</v>
      </c>
      <c r="O8">
        <v>1440</v>
      </c>
      <c r="P8">
        <v>1440</v>
      </c>
      <c r="Q8">
        <v>1440</v>
      </c>
      <c r="R8">
        <v>1440</v>
      </c>
      <c r="S8">
        <v>1329</v>
      </c>
      <c r="T8">
        <v>402</v>
      </c>
      <c r="U8">
        <v>667</v>
      </c>
      <c r="V8">
        <v>1440</v>
      </c>
      <c r="W8">
        <v>1440</v>
      </c>
      <c r="X8">
        <v>1440</v>
      </c>
      <c r="Y8">
        <v>1440</v>
      </c>
      <c r="Z8">
        <v>1440</v>
      </c>
      <c r="AA8">
        <v>1440</v>
      </c>
      <c r="AB8">
        <v>1440</v>
      </c>
      <c r="AC8">
        <v>1440</v>
      </c>
      <c r="AD8">
        <v>1440</v>
      </c>
      <c r="AE8">
        <v>1440</v>
      </c>
      <c r="AF8">
        <v>711</v>
      </c>
      <c r="AG8">
        <v>41028</v>
      </c>
      <c r="AJ8">
        <v>1844505072</v>
      </c>
      <c r="AK8">
        <v>2030</v>
      </c>
      <c r="AL8">
        <v>1860</v>
      </c>
      <c r="AM8">
        <v>2130</v>
      </c>
      <c r="AN8">
        <v>1725</v>
      </c>
      <c r="AO8">
        <v>1657</v>
      </c>
      <c r="AP8">
        <v>1793</v>
      </c>
      <c r="AQ8">
        <v>1814</v>
      </c>
      <c r="AR8">
        <v>1366</v>
      </c>
      <c r="AS8">
        <v>1349</v>
      </c>
      <c r="AT8">
        <v>2062</v>
      </c>
      <c r="AU8">
        <v>1827</v>
      </c>
      <c r="AV8">
        <v>1645</v>
      </c>
      <c r="AW8">
        <v>1347</v>
      </c>
      <c r="AX8">
        <v>1347</v>
      </c>
      <c r="AY8">
        <v>1347</v>
      </c>
      <c r="AZ8">
        <v>1348</v>
      </c>
      <c r="BA8">
        <v>1992</v>
      </c>
      <c r="BB8">
        <v>1856</v>
      </c>
      <c r="BC8">
        <v>1763</v>
      </c>
      <c r="BD8">
        <v>1541</v>
      </c>
      <c r="BE8">
        <v>1348</v>
      </c>
      <c r="BF8">
        <v>1742</v>
      </c>
      <c r="BG8">
        <v>1549</v>
      </c>
      <c r="BH8">
        <v>1589</v>
      </c>
      <c r="BI8">
        <v>1351</v>
      </c>
      <c r="BJ8">
        <v>1347</v>
      </c>
      <c r="BK8">
        <v>1347</v>
      </c>
      <c r="BL8">
        <v>1347</v>
      </c>
      <c r="BM8">
        <v>1347</v>
      </c>
      <c r="BN8">
        <v>1347</v>
      </c>
      <c r="BO8">
        <v>665</v>
      </c>
      <c r="BP8">
        <v>48778</v>
      </c>
    </row>
    <row r="9" spans="1:68">
      <c r="A9">
        <v>1927972279</v>
      </c>
      <c r="B9">
        <v>789</v>
      </c>
      <c r="C9">
        <v>1018</v>
      </c>
      <c r="D9">
        <v>1389</v>
      </c>
      <c r="E9">
        <v>992</v>
      </c>
      <c r="F9">
        <v>1440</v>
      </c>
      <c r="G9">
        <v>1440</v>
      </c>
      <c r="H9">
        <v>1440</v>
      </c>
      <c r="I9">
        <v>1440</v>
      </c>
      <c r="J9">
        <v>1440</v>
      </c>
      <c r="K9">
        <v>1440</v>
      </c>
      <c r="L9">
        <v>1440</v>
      </c>
      <c r="M9">
        <v>1440</v>
      </c>
      <c r="N9">
        <v>1440</v>
      </c>
      <c r="O9">
        <v>1315</v>
      </c>
      <c r="P9">
        <v>1250</v>
      </c>
      <c r="Q9">
        <v>1440</v>
      </c>
      <c r="R9">
        <v>1262</v>
      </c>
      <c r="S9">
        <v>1440</v>
      </c>
      <c r="T9">
        <v>1440</v>
      </c>
      <c r="U9">
        <v>1440</v>
      </c>
      <c r="V9">
        <v>1440</v>
      </c>
      <c r="W9">
        <v>1440</v>
      </c>
      <c r="X9">
        <v>1440</v>
      </c>
      <c r="Y9">
        <v>1440</v>
      </c>
      <c r="Z9">
        <v>1440</v>
      </c>
      <c r="AA9">
        <v>1440</v>
      </c>
      <c r="AB9">
        <v>1440</v>
      </c>
      <c r="AC9">
        <v>1440</v>
      </c>
      <c r="AD9">
        <v>1440</v>
      </c>
      <c r="AE9">
        <v>1440</v>
      </c>
      <c r="AF9">
        <v>966</v>
      </c>
      <c r="AG9">
        <v>42101</v>
      </c>
      <c r="AJ9">
        <v>1927972279</v>
      </c>
      <c r="AK9">
        <v>2220</v>
      </c>
      <c r="AL9">
        <v>2151</v>
      </c>
      <c r="AM9">
        <v>2383</v>
      </c>
      <c r="AN9">
        <v>2221</v>
      </c>
      <c r="AO9">
        <v>2064</v>
      </c>
      <c r="AP9">
        <v>2063</v>
      </c>
      <c r="AQ9">
        <v>2111</v>
      </c>
      <c r="AR9">
        <v>2063</v>
      </c>
      <c r="AS9">
        <v>2063</v>
      </c>
      <c r="AT9">
        <v>2064</v>
      </c>
      <c r="AU9">
        <v>2093</v>
      </c>
      <c r="AV9">
        <v>2499</v>
      </c>
      <c r="AW9">
        <v>2324</v>
      </c>
      <c r="AX9">
        <v>2100</v>
      </c>
      <c r="AY9">
        <v>2638</v>
      </c>
      <c r="AZ9">
        <v>2063</v>
      </c>
      <c r="BA9">
        <v>2351</v>
      </c>
      <c r="BB9">
        <v>2063</v>
      </c>
      <c r="BC9">
        <v>2064</v>
      </c>
      <c r="BD9">
        <v>2411</v>
      </c>
      <c r="BE9">
        <v>2505</v>
      </c>
      <c r="BF9">
        <v>2195</v>
      </c>
      <c r="BG9">
        <v>2338</v>
      </c>
      <c r="BH9">
        <v>2063</v>
      </c>
      <c r="BI9">
        <v>2383</v>
      </c>
      <c r="BJ9">
        <v>2229</v>
      </c>
      <c r="BK9">
        <v>2063</v>
      </c>
      <c r="BL9">
        <v>2063</v>
      </c>
      <c r="BM9">
        <v>2063</v>
      </c>
      <c r="BN9">
        <v>2063</v>
      </c>
      <c r="BO9">
        <v>1383</v>
      </c>
      <c r="BP9">
        <v>67357</v>
      </c>
    </row>
    <row r="10" spans="1:68">
      <c r="A10">
        <v>2022484408</v>
      </c>
      <c r="B10">
        <v>1440</v>
      </c>
      <c r="C10">
        <v>1440</v>
      </c>
      <c r="D10">
        <v>1440</v>
      </c>
      <c r="E10">
        <v>1440</v>
      </c>
      <c r="F10">
        <v>1440</v>
      </c>
      <c r="G10">
        <v>1440</v>
      </c>
      <c r="H10">
        <v>1440</v>
      </c>
      <c r="I10">
        <v>1440</v>
      </c>
      <c r="J10">
        <v>1440</v>
      </c>
      <c r="K10">
        <v>1440</v>
      </c>
      <c r="L10">
        <v>1440</v>
      </c>
      <c r="M10">
        <v>1440</v>
      </c>
      <c r="N10">
        <v>1440</v>
      </c>
      <c r="O10">
        <v>1440</v>
      </c>
      <c r="P10">
        <v>1440</v>
      </c>
      <c r="Q10">
        <v>1440</v>
      </c>
      <c r="R10">
        <v>1440</v>
      </c>
      <c r="S10">
        <v>1440</v>
      </c>
      <c r="T10">
        <v>1440</v>
      </c>
      <c r="U10">
        <v>1440</v>
      </c>
      <c r="V10">
        <v>1440</v>
      </c>
      <c r="W10">
        <v>1440</v>
      </c>
      <c r="X10">
        <v>1440</v>
      </c>
      <c r="Y10">
        <v>1440</v>
      </c>
      <c r="Z10">
        <v>1440</v>
      </c>
      <c r="AA10">
        <v>1440</v>
      </c>
      <c r="AB10">
        <v>1440</v>
      </c>
      <c r="AC10">
        <v>1440</v>
      </c>
      <c r="AD10">
        <v>1440</v>
      </c>
      <c r="AE10">
        <v>1440</v>
      </c>
      <c r="AF10">
        <v>996</v>
      </c>
      <c r="AG10">
        <v>44196</v>
      </c>
      <c r="AJ10">
        <v>2022484408</v>
      </c>
      <c r="AK10">
        <v>2390</v>
      </c>
      <c r="AL10">
        <v>2601</v>
      </c>
      <c r="AM10">
        <v>2312</v>
      </c>
      <c r="AN10">
        <v>2525</v>
      </c>
      <c r="AO10">
        <v>2177</v>
      </c>
      <c r="AP10">
        <v>2782</v>
      </c>
      <c r="AQ10">
        <v>2770</v>
      </c>
      <c r="AR10">
        <v>2489</v>
      </c>
      <c r="AS10">
        <v>2897</v>
      </c>
      <c r="AT10">
        <v>3158</v>
      </c>
      <c r="AU10">
        <v>2638</v>
      </c>
      <c r="AV10">
        <v>2069</v>
      </c>
      <c r="AW10">
        <v>2529</v>
      </c>
      <c r="AX10">
        <v>2470</v>
      </c>
      <c r="AY10">
        <v>2793</v>
      </c>
      <c r="AZ10">
        <v>2463</v>
      </c>
      <c r="BA10">
        <v>2296</v>
      </c>
      <c r="BB10">
        <v>2611</v>
      </c>
      <c r="BC10">
        <v>2732</v>
      </c>
      <c r="BD10">
        <v>2380</v>
      </c>
      <c r="BE10">
        <v>2473</v>
      </c>
      <c r="BF10">
        <v>2752</v>
      </c>
      <c r="BG10">
        <v>2649</v>
      </c>
      <c r="BH10">
        <v>2609</v>
      </c>
      <c r="BI10">
        <v>2498</v>
      </c>
      <c r="BJ10">
        <v>1995</v>
      </c>
      <c r="BK10">
        <v>1848</v>
      </c>
      <c r="BL10">
        <v>2709</v>
      </c>
      <c r="BM10">
        <v>2797</v>
      </c>
      <c r="BN10">
        <v>2544</v>
      </c>
      <c r="BO10">
        <v>1853</v>
      </c>
      <c r="BP10">
        <v>77809</v>
      </c>
    </row>
    <row r="11" spans="1:68">
      <c r="A11">
        <v>2026352035</v>
      </c>
      <c r="B11">
        <v>898</v>
      </c>
      <c r="C11">
        <v>901</v>
      </c>
      <c r="D11">
        <v>850</v>
      </c>
      <c r="E11">
        <v>875</v>
      </c>
      <c r="F11">
        <v>878</v>
      </c>
      <c r="G11">
        <v>1113</v>
      </c>
      <c r="H11">
        <v>1244</v>
      </c>
      <c r="I11">
        <v>926</v>
      </c>
      <c r="J11">
        <v>950</v>
      </c>
      <c r="K11">
        <v>902</v>
      </c>
      <c r="L11">
        <v>874</v>
      </c>
      <c r="M11">
        <v>890</v>
      </c>
      <c r="N11">
        <v>868</v>
      </c>
      <c r="O11">
        <v>1081</v>
      </c>
      <c r="P11">
        <v>1306</v>
      </c>
      <c r="Q11">
        <v>872</v>
      </c>
      <c r="R11">
        <v>957</v>
      </c>
      <c r="S11">
        <v>844</v>
      </c>
      <c r="T11">
        <v>827</v>
      </c>
      <c r="U11">
        <v>907</v>
      </c>
      <c r="V11">
        <v>1071</v>
      </c>
      <c r="W11">
        <v>1285</v>
      </c>
      <c r="X11">
        <v>875</v>
      </c>
      <c r="Y11">
        <v>954</v>
      </c>
      <c r="Z11">
        <v>894</v>
      </c>
      <c r="AA11">
        <v>894</v>
      </c>
      <c r="AB11">
        <v>868</v>
      </c>
      <c r="AC11">
        <v>944</v>
      </c>
      <c r="AD11">
        <v>1019</v>
      </c>
      <c r="AE11">
        <v>899</v>
      </c>
      <c r="AF11">
        <v>673</v>
      </c>
      <c r="AG11">
        <v>29339</v>
      </c>
      <c r="AJ11">
        <v>2026352035</v>
      </c>
      <c r="AK11">
        <v>1459</v>
      </c>
      <c r="AL11">
        <v>1521</v>
      </c>
      <c r="AM11">
        <v>1431</v>
      </c>
      <c r="AN11">
        <v>1444</v>
      </c>
      <c r="AO11">
        <v>1373</v>
      </c>
      <c r="AP11">
        <v>1214</v>
      </c>
      <c r="AQ11">
        <v>1419</v>
      </c>
      <c r="AR11">
        <v>1356</v>
      </c>
      <c r="AS11">
        <v>1667</v>
      </c>
      <c r="AT11">
        <v>1370</v>
      </c>
      <c r="AU11">
        <v>1399</v>
      </c>
      <c r="AV11">
        <v>1916</v>
      </c>
      <c r="AW11">
        <v>1401</v>
      </c>
      <c r="AX11">
        <v>1576</v>
      </c>
      <c r="AY11">
        <v>1595</v>
      </c>
      <c r="AZ11">
        <v>1593</v>
      </c>
      <c r="BA11">
        <v>1649</v>
      </c>
      <c r="BB11">
        <v>1692</v>
      </c>
      <c r="BC11">
        <v>1506</v>
      </c>
      <c r="BD11">
        <v>1447</v>
      </c>
      <c r="BE11">
        <v>1690</v>
      </c>
      <c r="BF11">
        <v>1604</v>
      </c>
      <c r="BG11">
        <v>1658</v>
      </c>
      <c r="BH11">
        <v>1926</v>
      </c>
      <c r="BI11">
        <v>1736</v>
      </c>
      <c r="BJ11">
        <v>1491</v>
      </c>
      <c r="BK11">
        <v>1555</v>
      </c>
      <c r="BL11">
        <v>1869</v>
      </c>
      <c r="BM11">
        <v>1141</v>
      </c>
      <c r="BN11">
        <v>1698</v>
      </c>
      <c r="BO11">
        <v>1364</v>
      </c>
      <c r="BP11">
        <v>47760</v>
      </c>
    </row>
    <row r="12" spans="1:68">
      <c r="A12">
        <v>2320127002</v>
      </c>
      <c r="B12">
        <v>1440</v>
      </c>
      <c r="C12">
        <v>1440</v>
      </c>
      <c r="D12">
        <v>1440</v>
      </c>
      <c r="E12">
        <v>1440</v>
      </c>
      <c r="F12">
        <v>1440</v>
      </c>
      <c r="G12">
        <v>1440</v>
      </c>
      <c r="H12">
        <v>1440</v>
      </c>
      <c r="I12">
        <v>1440</v>
      </c>
      <c r="J12">
        <v>1440</v>
      </c>
      <c r="K12">
        <v>1440</v>
      </c>
      <c r="L12">
        <v>1440</v>
      </c>
      <c r="M12">
        <v>1371</v>
      </c>
      <c r="N12">
        <v>1440</v>
      </c>
      <c r="O12">
        <v>1440</v>
      </c>
      <c r="P12">
        <v>1440</v>
      </c>
      <c r="Q12">
        <v>1440</v>
      </c>
      <c r="R12">
        <v>1440</v>
      </c>
      <c r="S12">
        <v>1440</v>
      </c>
      <c r="T12">
        <v>1440</v>
      </c>
      <c r="U12">
        <v>1440</v>
      </c>
      <c r="V12">
        <v>1440</v>
      </c>
      <c r="W12">
        <v>1440</v>
      </c>
      <c r="X12">
        <v>1440</v>
      </c>
      <c r="Y12">
        <v>1440</v>
      </c>
      <c r="Z12">
        <v>1440</v>
      </c>
      <c r="AA12">
        <v>1440</v>
      </c>
      <c r="AB12">
        <v>1440</v>
      </c>
      <c r="AC12">
        <v>1440</v>
      </c>
      <c r="AD12">
        <v>1440</v>
      </c>
      <c r="AE12">
        <v>1440</v>
      </c>
      <c r="AF12">
        <v>958</v>
      </c>
      <c r="AG12">
        <v>44089</v>
      </c>
      <c r="AJ12">
        <v>2320127002</v>
      </c>
      <c r="AK12">
        <v>2124</v>
      </c>
      <c r="AL12">
        <v>2003</v>
      </c>
      <c r="AM12">
        <v>1696</v>
      </c>
      <c r="AN12">
        <v>1801</v>
      </c>
      <c r="AO12">
        <v>1724</v>
      </c>
      <c r="AP12">
        <v>1852</v>
      </c>
      <c r="AQ12">
        <v>1905</v>
      </c>
      <c r="AR12">
        <v>1811</v>
      </c>
      <c r="AS12">
        <v>1922</v>
      </c>
      <c r="AT12">
        <v>1610</v>
      </c>
      <c r="AU12">
        <v>1851</v>
      </c>
      <c r="AV12">
        <v>1804</v>
      </c>
      <c r="AW12">
        <v>1725</v>
      </c>
      <c r="AX12">
        <v>1654</v>
      </c>
      <c r="AY12">
        <v>1632</v>
      </c>
      <c r="AZ12">
        <v>1481</v>
      </c>
      <c r="BA12">
        <v>1473</v>
      </c>
      <c r="BB12">
        <v>1410</v>
      </c>
      <c r="BC12">
        <v>1779</v>
      </c>
      <c r="BD12">
        <v>1403</v>
      </c>
      <c r="BE12">
        <v>1613</v>
      </c>
      <c r="BF12">
        <v>1878</v>
      </c>
      <c r="BG12">
        <v>1426</v>
      </c>
      <c r="BH12">
        <v>1780</v>
      </c>
      <c r="BI12">
        <v>1742</v>
      </c>
      <c r="BJ12">
        <v>1972</v>
      </c>
      <c r="BK12">
        <v>1821</v>
      </c>
      <c r="BL12">
        <v>1630</v>
      </c>
      <c r="BM12">
        <v>1899</v>
      </c>
      <c r="BN12">
        <v>1903</v>
      </c>
      <c r="BO12">
        <v>1125</v>
      </c>
      <c r="BP12">
        <v>53449</v>
      </c>
    </row>
    <row r="13" spans="1:68">
      <c r="A13" s="3">
        <v>2347167796</v>
      </c>
      <c r="B13" s="3">
        <v>1325</v>
      </c>
      <c r="C13" s="3">
        <v>922</v>
      </c>
      <c r="D13" s="3">
        <v>960</v>
      </c>
      <c r="E13" s="3">
        <v>1029</v>
      </c>
      <c r="F13" s="3">
        <v>1374</v>
      </c>
      <c r="G13" s="3">
        <v>765</v>
      </c>
      <c r="H13" s="3">
        <v>911</v>
      </c>
      <c r="I13" s="3">
        <v>1037</v>
      </c>
      <c r="J13" s="3">
        <v>1334</v>
      </c>
      <c r="K13" s="3">
        <v>1018</v>
      </c>
      <c r="L13" s="3">
        <v>1023</v>
      </c>
      <c r="M13" s="3">
        <v>1018</v>
      </c>
      <c r="N13" s="3">
        <v>944</v>
      </c>
      <c r="O13" s="3">
        <v>956</v>
      </c>
      <c r="P13" s="3">
        <v>959</v>
      </c>
      <c r="Q13" s="3">
        <v>953</v>
      </c>
      <c r="R13" s="3">
        <v>993</v>
      </c>
      <c r="S13" s="3">
        <v>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>
        <v>17527</v>
      </c>
      <c r="AJ13" s="3">
        <v>2347167796</v>
      </c>
      <c r="AK13">
        <v>2344</v>
      </c>
      <c r="AL13">
        <v>2038</v>
      </c>
      <c r="AM13">
        <v>2010</v>
      </c>
      <c r="AN13">
        <v>2133</v>
      </c>
      <c r="AO13">
        <v>2670</v>
      </c>
      <c r="AP13">
        <v>1882</v>
      </c>
      <c r="AQ13">
        <v>1944</v>
      </c>
      <c r="AR13">
        <v>2346</v>
      </c>
      <c r="AS13">
        <v>2198</v>
      </c>
      <c r="AT13">
        <v>2048</v>
      </c>
      <c r="AU13">
        <v>1946</v>
      </c>
      <c r="AV13">
        <v>2629</v>
      </c>
      <c r="AW13">
        <v>2187</v>
      </c>
      <c r="AX13">
        <v>2095</v>
      </c>
      <c r="AY13">
        <v>1861</v>
      </c>
      <c r="AZ13">
        <v>2194</v>
      </c>
      <c r="BA13">
        <v>1854</v>
      </c>
      <c r="BB13">
        <v>403</v>
      </c>
      <c r="BP13">
        <v>36782</v>
      </c>
    </row>
    <row r="14" spans="1:68">
      <c r="A14">
        <v>2873212765</v>
      </c>
      <c r="B14">
        <v>1440</v>
      </c>
      <c r="C14">
        <v>1440</v>
      </c>
      <c r="D14">
        <v>1440</v>
      </c>
      <c r="E14">
        <v>1440</v>
      </c>
      <c r="F14">
        <v>1440</v>
      </c>
      <c r="G14">
        <v>1440</v>
      </c>
      <c r="H14">
        <v>1440</v>
      </c>
      <c r="I14">
        <v>1440</v>
      </c>
      <c r="J14">
        <v>1440</v>
      </c>
      <c r="K14">
        <v>1440</v>
      </c>
      <c r="L14">
        <v>1440</v>
      </c>
      <c r="M14">
        <v>1440</v>
      </c>
      <c r="N14">
        <v>1440</v>
      </c>
      <c r="O14">
        <v>1440</v>
      </c>
      <c r="P14">
        <v>1440</v>
      </c>
      <c r="Q14">
        <v>1440</v>
      </c>
      <c r="R14">
        <v>1440</v>
      </c>
      <c r="S14">
        <v>1440</v>
      </c>
      <c r="T14">
        <v>1440</v>
      </c>
      <c r="U14">
        <v>1440</v>
      </c>
      <c r="V14">
        <v>1440</v>
      </c>
      <c r="W14">
        <v>1440</v>
      </c>
      <c r="X14">
        <v>1440</v>
      </c>
      <c r="Y14">
        <v>1440</v>
      </c>
      <c r="Z14">
        <v>1440</v>
      </c>
      <c r="AA14">
        <v>1440</v>
      </c>
      <c r="AB14">
        <v>1440</v>
      </c>
      <c r="AC14">
        <v>1440</v>
      </c>
      <c r="AD14">
        <v>1440</v>
      </c>
      <c r="AE14">
        <v>1440</v>
      </c>
      <c r="AF14">
        <v>988</v>
      </c>
      <c r="AG14">
        <v>44188</v>
      </c>
      <c r="AJ14">
        <v>2873212765</v>
      </c>
      <c r="AK14">
        <v>1982</v>
      </c>
      <c r="AL14">
        <v>2004</v>
      </c>
      <c r="AM14">
        <v>1893</v>
      </c>
      <c r="AN14">
        <v>2063</v>
      </c>
      <c r="AO14">
        <v>2148</v>
      </c>
      <c r="AP14">
        <v>1529</v>
      </c>
      <c r="AQ14">
        <v>1890</v>
      </c>
      <c r="AR14">
        <v>1956</v>
      </c>
      <c r="AS14">
        <v>2094</v>
      </c>
      <c r="AT14">
        <v>1970</v>
      </c>
      <c r="AU14">
        <v>2241</v>
      </c>
      <c r="AV14">
        <v>2021</v>
      </c>
      <c r="AW14">
        <v>1898</v>
      </c>
      <c r="AX14">
        <v>1907</v>
      </c>
      <c r="AY14">
        <v>1882</v>
      </c>
      <c r="AZ14">
        <v>1966</v>
      </c>
      <c r="BA14">
        <v>1835</v>
      </c>
      <c r="BB14">
        <v>1780</v>
      </c>
      <c r="BC14">
        <v>1830</v>
      </c>
      <c r="BD14">
        <v>1739</v>
      </c>
      <c r="BE14">
        <v>1878</v>
      </c>
      <c r="BF14">
        <v>1906</v>
      </c>
      <c r="BG14">
        <v>2015</v>
      </c>
      <c r="BH14">
        <v>1971</v>
      </c>
      <c r="BI14">
        <v>1910</v>
      </c>
      <c r="BJ14">
        <v>1897</v>
      </c>
      <c r="BK14">
        <v>2096</v>
      </c>
      <c r="BL14">
        <v>1906</v>
      </c>
      <c r="BM14">
        <v>1962</v>
      </c>
      <c r="BN14">
        <v>1826</v>
      </c>
      <c r="BO14">
        <v>1431</v>
      </c>
      <c r="BP14">
        <v>59426</v>
      </c>
    </row>
    <row r="15" spans="1:68">
      <c r="A15" s="3">
        <v>3372868164</v>
      </c>
      <c r="B15" s="3">
        <v>1440</v>
      </c>
      <c r="C15" s="3">
        <v>1440</v>
      </c>
      <c r="D15" s="3">
        <v>1440</v>
      </c>
      <c r="E15" s="3">
        <v>1440</v>
      </c>
      <c r="F15" s="3">
        <v>1440</v>
      </c>
      <c r="G15" s="3">
        <v>1440</v>
      </c>
      <c r="H15" s="3">
        <v>1440</v>
      </c>
      <c r="I15" s="3">
        <v>1440</v>
      </c>
      <c r="J15" s="3">
        <v>1440</v>
      </c>
      <c r="K15" s="3">
        <v>1440</v>
      </c>
      <c r="L15" s="3">
        <v>1440</v>
      </c>
      <c r="M15" s="3">
        <v>1440</v>
      </c>
      <c r="N15" s="3">
        <v>1440</v>
      </c>
      <c r="O15" s="3">
        <v>1440</v>
      </c>
      <c r="P15" s="3">
        <v>1440</v>
      </c>
      <c r="Q15" s="3">
        <v>1440</v>
      </c>
      <c r="R15" s="3">
        <v>1440</v>
      </c>
      <c r="S15" s="3">
        <v>1440</v>
      </c>
      <c r="T15" s="3">
        <v>1440</v>
      </c>
      <c r="U15" s="3">
        <v>1014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28374</v>
      </c>
      <c r="AJ15" s="3">
        <v>3372868164</v>
      </c>
      <c r="AK15">
        <v>1788</v>
      </c>
      <c r="AL15">
        <v>2093</v>
      </c>
      <c r="AM15">
        <v>2065</v>
      </c>
      <c r="AN15">
        <v>1908</v>
      </c>
      <c r="AO15">
        <v>1908</v>
      </c>
      <c r="AP15">
        <v>1964</v>
      </c>
      <c r="AQ15">
        <v>2014</v>
      </c>
      <c r="AR15">
        <v>1985</v>
      </c>
      <c r="AS15">
        <v>1867</v>
      </c>
      <c r="AT15">
        <v>2124</v>
      </c>
      <c r="AU15">
        <v>1669</v>
      </c>
      <c r="AV15">
        <v>1995</v>
      </c>
      <c r="AW15">
        <v>1921</v>
      </c>
      <c r="AX15">
        <v>2010</v>
      </c>
      <c r="AY15">
        <v>2057</v>
      </c>
      <c r="AZ15">
        <v>2095</v>
      </c>
      <c r="BA15">
        <v>1972</v>
      </c>
      <c r="BB15">
        <v>2044</v>
      </c>
      <c r="BC15">
        <v>1946</v>
      </c>
      <c r="BD15">
        <v>1237</v>
      </c>
      <c r="BP15">
        <v>38662</v>
      </c>
    </row>
    <row r="16" spans="1:68">
      <c r="A16">
        <v>3977333714</v>
      </c>
      <c r="B16">
        <v>971</v>
      </c>
      <c r="C16">
        <v>984</v>
      </c>
      <c r="D16">
        <v>1043</v>
      </c>
      <c r="E16">
        <v>884</v>
      </c>
      <c r="F16">
        <v>930</v>
      </c>
      <c r="G16">
        <v>874</v>
      </c>
      <c r="H16">
        <v>918</v>
      </c>
      <c r="I16">
        <v>1045</v>
      </c>
      <c r="J16">
        <v>1109</v>
      </c>
      <c r="K16">
        <v>954</v>
      </c>
      <c r="L16">
        <v>964</v>
      </c>
      <c r="M16">
        <v>1068</v>
      </c>
      <c r="N16">
        <v>914</v>
      </c>
      <c r="O16">
        <v>973</v>
      </c>
      <c r="P16">
        <v>1069</v>
      </c>
      <c r="Q16">
        <v>900</v>
      </c>
      <c r="R16">
        <v>1017</v>
      </c>
      <c r="S16">
        <v>962</v>
      </c>
      <c r="T16">
        <v>976</v>
      </c>
      <c r="U16">
        <v>896</v>
      </c>
      <c r="V16">
        <v>1056</v>
      </c>
      <c r="W16">
        <v>940</v>
      </c>
      <c r="X16">
        <v>1104</v>
      </c>
      <c r="Y16">
        <v>960</v>
      </c>
      <c r="Z16">
        <v>928</v>
      </c>
      <c r="AA16">
        <v>997</v>
      </c>
      <c r="AB16">
        <v>984</v>
      </c>
      <c r="AC16">
        <v>1440</v>
      </c>
      <c r="AD16">
        <v>988</v>
      </c>
      <c r="AE16">
        <v>26</v>
      </c>
      <c r="AG16">
        <v>28874</v>
      </c>
      <c r="AJ16">
        <v>3977333714</v>
      </c>
      <c r="AK16">
        <v>1450</v>
      </c>
      <c r="AL16">
        <v>1495</v>
      </c>
      <c r="AM16">
        <v>1433</v>
      </c>
      <c r="AN16">
        <v>1468</v>
      </c>
      <c r="AO16">
        <v>1625</v>
      </c>
      <c r="AP16">
        <v>1529</v>
      </c>
      <c r="AQ16">
        <v>1584</v>
      </c>
      <c r="AR16">
        <v>1638</v>
      </c>
      <c r="AS16">
        <v>1554</v>
      </c>
      <c r="AT16">
        <v>1397</v>
      </c>
      <c r="AU16">
        <v>1481</v>
      </c>
      <c r="AV16">
        <v>1638</v>
      </c>
      <c r="AW16">
        <v>1655</v>
      </c>
      <c r="AX16">
        <v>1570</v>
      </c>
      <c r="AY16">
        <v>1551</v>
      </c>
      <c r="AZ16">
        <v>1377</v>
      </c>
      <c r="BA16">
        <v>1407</v>
      </c>
      <c r="BB16">
        <v>1545</v>
      </c>
      <c r="BC16">
        <v>1650</v>
      </c>
      <c r="BD16">
        <v>1501</v>
      </c>
      <c r="BE16">
        <v>1760</v>
      </c>
      <c r="BF16">
        <v>1710</v>
      </c>
      <c r="BG16">
        <v>1628</v>
      </c>
      <c r="BH16">
        <v>1618</v>
      </c>
      <c r="BI16">
        <v>1590</v>
      </c>
      <c r="BJ16">
        <v>1574</v>
      </c>
      <c r="BK16">
        <v>1633</v>
      </c>
      <c r="BL16">
        <v>1667</v>
      </c>
      <c r="BM16">
        <v>1630</v>
      </c>
      <c r="BN16">
        <v>52</v>
      </c>
      <c r="BP16">
        <v>45410</v>
      </c>
    </row>
    <row r="17" spans="1:68">
      <c r="A17">
        <v>4020332650</v>
      </c>
      <c r="B17">
        <v>1062</v>
      </c>
      <c r="C17">
        <v>1440</v>
      </c>
      <c r="D17">
        <v>1440</v>
      </c>
      <c r="E17">
        <v>1440</v>
      </c>
      <c r="F17">
        <v>1363</v>
      </c>
      <c r="G17">
        <v>1440</v>
      </c>
      <c r="H17">
        <v>1440</v>
      </c>
      <c r="I17">
        <v>1440</v>
      </c>
      <c r="J17">
        <v>1440</v>
      </c>
      <c r="K17">
        <v>1440</v>
      </c>
      <c r="L17">
        <v>1440</v>
      </c>
      <c r="M17">
        <v>1440</v>
      </c>
      <c r="N17">
        <v>1440</v>
      </c>
      <c r="O17">
        <v>1440</v>
      </c>
      <c r="P17">
        <v>1440</v>
      </c>
      <c r="Q17">
        <v>1440</v>
      </c>
      <c r="R17">
        <v>1440</v>
      </c>
      <c r="S17">
        <v>1440</v>
      </c>
      <c r="T17">
        <v>1440</v>
      </c>
      <c r="U17">
        <v>1440</v>
      </c>
      <c r="V17">
        <v>1392</v>
      </c>
      <c r="W17">
        <v>1124</v>
      </c>
      <c r="X17">
        <v>936</v>
      </c>
      <c r="Y17">
        <v>1192</v>
      </c>
      <c r="Z17">
        <v>1032</v>
      </c>
      <c r="AA17">
        <v>1440</v>
      </c>
      <c r="AB17">
        <v>1038</v>
      </c>
      <c r="AC17">
        <v>1406</v>
      </c>
      <c r="AD17">
        <v>980</v>
      </c>
      <c r="AE17">
        <v>1440</v>
      </c>
      <c r="AF17">
        <v>742</v>
      </c>
      <c r="AG17">
        <v>41067</v>
      </c>
      <c r="AJ17">
        <v>4020332650</v>
      </c>
      <c r="AK17">
        <v>3654</v>
      </c>
      <c r="AL17">
        <v>1981</v>
      </c>
      <c r="AM17">
        <v>2011</v>
      </c>
      <c r="AN17">
        <v>2951</v>
      </c>
      <c r="AO17">
        <v>3051</v>
      </c>
      <c r="AP17">
        <v>1990</v>
      </c>
      <c r="AQ17">
        <v>1995</v>
      </c>
      <c r="AR17">
        <v>1980</v>
      </c>
      <c r="AS17">
        <v>1980</v>
      </c>
      <c r="AT17">
        <v>1980</v>
      </c>
      <c r="AU17">
        <v>1980</v>
      </c>
      <c r="AV17">
        <v>1980</v>
      </c>
      <c r="AW17">
        <v>1980</v>
      </c>
      <c r="AX17">
        <v>1980</v>
      </c>
      <c r="AY17">
        <v>1980</v>
      </c>
      <c r="AZ17">
        <v>1980</v>
      </c>
      <c r="BA17">
        <v>1980</v>
      </c>
      <c r="BB17">
        <v>1980</v>
      </c>
      <c r="BC17">
        <v>1980</v>
      </c>
      <c r="BD17">
        <v>1980</v>
      </c>
      <c r="BE17">
        <v>2207</v>
      </c>
      <c r="BF17">
        <v>2828</v>
      </c>
      <c r="BG17">
        <v>3879</v>
      </c>
      <c r="BH17">
        <v>3429</v>
      </c>
      <c r="BI17">
        <v>2704</v>
      </c>
      <c r="BJ17">
        <v>2975</v>
      </c>
      <c r="BK17">
        <v>3089</v>
      </c>
      <c r="BL17">
        <v>2785</v>
      </c>
      <c r="BM17">
        <v>2926</v>
      </c>
      <c r="BN17">
        <v>2645</v>
      </c>
      <c r="BO17">
        <v>1120</v>
      </c>
      <c r="BP17">
        <v>73960</v>
      </c>
    </row>
    <row r="18" spans="1:68">
      <c r="A18" s="3">
        <v>4057192912</v>
      </c>
      <c r="B18" s="3">
        <v>1440</v>
      </c>
      <c r="C18" s="3">
        <v>1440</v>
      </c>
      <c r="D18" s="3">
        <v>1440</v>
      </c>
      <c r="E18" s="3">
        <v>970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>
        <v>5290</v>
      </c>
      <c r="AJ18" s="3">
        <v>4057192912</v>
      </c>
      <c r="AK18">
        <v>2286</v>
      </c>
      <c r="AL18">
        <v>2306</v>
      </c>
      <c r="AM18">
        <v>1776</v>
      </c>
      <c r="AN18">
        <v>1527</v>
      </c>
      <c r="BP18">
        <v>7895</v>
      </c>
    </row>
    <row r="19" spans="1:68">
      <c r="A19">
        <v>4319703577</v>
      </c>
      <c r="B19">
        <v>1440</v>
      </c>
      <c r="C19">
        <v>1353</v>
      </c>
      <c r="D19">
        <v>938</v>
      </c>
      <c r="E19">
        <v>980</v>
      </c>
      <c r="F19">
        <v>918</v>
      </c>
      <c r="G19">
        <v>1366</v>
      </c>
      <c r="H19">
        <v>892</v>
      </c>
      <c r="I19">
        <v>915</v>
      </c>
      <c r="J19">
        <v>995</v>
      </c>
      <c r="K19">
        <v>1299</v>
      </c>
      <c r="L19">
        <v>905</v>
      </c>
      <c r="M19">
        <v>779</v>
      </c>
      <c r="N19">
        <v>889</v>
      </c>
      <c r="O19">
        <v>942</v>
      </c>
      <c r="P19">
        <v>966</v>
      </c>
      <c r="Q19">
        <v>1033</v>
      </c>
      <c r="R19">
        <v>932</v>
      </c>
      <c r="S19">
        <v>937</v>
      </c>
      <c r="T19">
        <v>935</v>
      </c>
      <c r="U19">
        <v>903</v>
      </c>
      <c r="V19">
        <v>940</v>
      </c>
      <c r="W19">
        <v>990</v>
      </c>
      <c r="X19">
        <v>1440</v>
      </c>
      <c r="Y19">
        <v>1346</v>
      </c>
      <c r="Z19">
        <v>1023</v>
      </c>
      <c r="AA19">
        <v>896</v>
      </c>
      <c r="AB19">
        <v>756</v>
      </c>
      <c r="AC19">
        <v>880</v>
      </c>
      <c r="AD19">
        <v>899</v>
      </c>
      <c r="AE19">
        <v>906</v>
      </c>
      <c r="AF19">
        <v>2</v>
      </c>
      <c r="AG19">
        <v>30395</v>
      </c>
      <c r="AJ19">
        <v>4319703577</v>
      </c>
      <c r="AK19">
        <v>2115</v>
      </c>
      <c r="AL19">
        <v>2135</v>
      </c>
      <c r="AM19">
        <v>2302</v>
      </c>
      <c r="AN19">
        <v>1985</v>
      </c>
      <c r="AO19">
        <v>1884</v>
      </c>
      <c r="AP19">
        <v>1464</v>
      </c>
      <c r="AQ19">
        <v>1632</v>
      </c>
      <c r="AR19">
        <v>2200</v>
      </c>
      <c r="AS19">
        <v>2220</v>
      </c>
      <c r="AT19">
        <v>1792</v>
      </c>
      <c r="AU19">
        <v>1886</v>
      </c>
      <c r="AV19">
        <v>1945</v>
      </c>
      <c r="AW19">
        <v>1880</v>
      </c>
      <c r="AX19">
        <v>2314</v>
      </c>
      <c r="AY19">
        <v>2236</v>
      </c>
      <c r="AZ19">
        <v>2324</v>
      </c>
      <c r="BA19">
        <v>2367</v>
      </c>
      <c r="BB19">
        <v>2175</v>
      </c>
      <c r="BC19">
        <v>2092</v>
      </c>
      <c r="BD19">
        <v>1593</v>
      </c>
      <c r="BE19">
        <v>2270</v>
      </c>
      <c r="BF19">
        <v>2235</v>
      </c>
      <c r="BG19">
        <v>2282</v>
      </c>
      <c r="BH19">
        <v>2530</v>
      </c>
      <c r="BI19">
        <v>2266</v>
      </c>
      <c r="BJ19">
        <v>2158</v>
      </c>
      <c r="BK19">
        <v>1792</v>
      </c>
      <c r="BL19">
        <v>2345</v>
      </c>
      <c r="BM19">
        <v>2260</v>
      </c>
      <c r="BN19">
        <v>2232</v>
      </c>
      <c r="BO19">
        <v>257</v>
      </c>
      <c r="BP19">
        <v>63168</v>
      </c>
    </row>
    <row r="20" spans="1:68">
      <c r="A20">
        <v>4388161847</v>
      </c>
      <c r="B20">
        <v>1440</v>
      </c>
      <c r="C20">
        <v>1440</v>
      </c>
      <c r="D20">
        <v>1209</v>
      </c>
      <c r="E20">
        <v>1136</v>
      </c>
      <c r="F20">
        <v>877</v>
      </c>
      <c r="G20">
        <v>922</v>
      </c>
      <c r="H20">
        <v>1291</v>
      </c>
      <c r="I20">
        <v>989</v>
      </c>
      <c r="J20">
        <v>985</v>
      </c>
      <c r="K20">
        <v>1144</v>
      </c>
      <c r="L20">
        <v>1267</v>
      </c>
      <c r="M20">
        <v>1027</v>
      </c>
      <c r="N20">
        <v>845</v>
      </c>
      <c r="O20">
        <v>1397</v>
      </c>
      <c r="P20">
        <v>934</v>
      </c>
      <c r="Q20">
        <v>984</v>
      </c>
      <c r="R20">
        <v>1140</v>
      </c>
      <c r="S20">
        <v>1440</v>
      </c>
      <c r="T20">
        <v>894</v>
      </c>
      <c r="U20">
        <v>847</v>
      </c>
      <c r="V20">
        <v>1176</v>
      </c>
      <c r="W20">
        <v>1326</v>
      </c>
      <c r="X20">
        <v>939</v>
      </c>
      <c r="Y20">
        <v>1146</v>
      </c>
      <c r="Z20">
        <v>1440</v>
      </c>
      <c r="AA20">
        <v>944</v>
      </c>
      <c r="AB20">
        <v>899</v>
      </c>
      <c r="AC20">
        <v>1303</v>
      </c>
      <c r="AD20">
        <v>942</v>
      </c>
      <c r="AE20">
        <v>1140</v>
      </c>
      <c r="AF20">
        <v>933</v>
      </c>
      <c r="AG20">
        <v>34396</v>
      </c>
      <c r="AJ20">
        <v>4388161847</v>
      </c>
      <c r="AK20">
        <v>2955</v>
      </c>
      <c r="AL20">
        <v>3092</v>
      </c>
      <c r="AM20">
        <v>2998</v>
      </c>
      <c r="AN20">
        <v>3066</v>
      </c>
      <c r="AO20">
        <v>3073</v>
      </c>
      <c r="AP20">
        <v>2572</v>
      </c>
      <c r="AQ20">
        <v>3274</v>
      </c>
      <c r="AR20">
        <v>3015</v>
      </c>
      <c r="AS20">
        <v>3083</v>
      </c>
      <c r="AT20">
        <v>3069</v>
      </c>
      <c r="AU20">
        <v>3544</v>
      </c>
      <c r="AV20">
        <v>3306</v>
      </c>
      <c r="AW20">
        <v>2885</v>
      </c>
      <c r="AX20">
        <v>3288</v>
      </c>
      <c r="AY20">
        <v>2929</v>
      </c>
      <c r="AZ20">
        <v>3074</v>
      </c>
      <c r="BA20">
        <v>2969</v>
      </c>
      <c r="BB20">
        <v>2979</v>
      </c>
      <c r="BC20">
        <v>3283</v>
      </c>
      <c r="BD20">
        <v>2926</v>
      </c>
      <c r="BE20">
        <v>3147</v>
      </c>
      <c r="BF20">
        <v>3290</v>
      </c>
      <c r="BG20">
        <v>3162</v>
      </c>
      <c r="BH20">
        <v>2899</v>
      </c>
      <c r="BI20">
        <v>3425</v>
      </c>
      <c r="BJ20">
        <v>4022</v>
      </c>
      <c r="BK20">
        <v>3934</v>
      </c>
      <c r="BL20">
        <v>3013</v>
      </c>
      <c r="BM20">
        <v>3061</v>
      </c>
      <c r="BN20">
        <v>2954</v>
      </c>
      <c r="BO20">
        <v>1623</v>
      </c>
      <c r="BP20">
        <v>95910</v>
      </c>
    </row>
    <row r="21" spans="1:68">
      <c r="A21">
        <v>4445114986</v>
      </c>
      <c r="B21">
        <v>983</v>
      </c>
      <c r="C21">
        <v>1034</v>
      </c>
      <c r="D21">
        <v>948</v>
      </c>
      <c r="E21">
        <v>1061</v>
      </c>
      <c r="F21">
        <v>941</v>
      </c>
      <c r="G21">
        <v>1333</v>
      </c>
      <c r="H21">
        <v>1440</v>
      </c>
      <c r="I21">
        <v>1016</v>
      </c>
      <c r="J21">
        <v>978</v>
      </c>
      <c r="K21">
        <v>971</v>
      </c>
      <c r="L21">
        <v>1023</v>
      </c>
      <c r="M21">
        <v>1440</v>
      </c>
      <c r="N21">
        <v>1440</v>
      </c>
      <c r="O21">
        <v>1095</v>
      </c>
      <c r="P21">
        <v>1049</v>
      </c>
      <c r="Q21">
        <v>1066</v>
      </c>
      <c r="R21">
        <v>998</v>
      </c>
      <c r="S21">
        <v>1332</v>
      </c>
      <c r="T21">
        <v>1087</v>
      </c>
      <c r="U21">
        <v>981</v>
      </c>
      <c r="V21">
        <v>898</v>
      </c>
      <c r="W21">
        <v>990</v>
      </c>
      <c r="X21">
        <v>1077</v>
      </c>
      <c r="Y21">
        <v>927</v>
      </c>
      <c r="Z21">
        <v>1038</v>
      </c>
      <c r="AA21">
        <v>1004</v>
      </c>
      <c r="AB21">
        <v>1049</v>
      </c>
      <c r="AC21">
        <v>907</v>
      </c>
      <c r="AD21">
        <v>1014</v>
      </c>
      <c r="AE21">
        <v>910</v>
      </c>
      <c r="AF21">
        <v>438</v>
      </c>
      <c r="AG21">
        <v>32468</v>
      </c>
      <c r="AJ21">
        <v>4445114986</v>
      </c>
      <c r="AK21">
        <v>2113</v>
      </c>
      <c r="AL21">
        <v>2095</v>
      </c>
      <c r="AM21">
        <v>2194</v>
      </c>
      <c r="AN21">
        <v>2496</v>
      </c>
      <c r="AO21">
        <v>2180</v>
      </c>
      <c r="AP21">
        <v>1933</v>
      </c>
      <c r="AQ21">
        <v>2248</v>
      </c>
      <c r="AR21">
        <v>1954</v>
      </c>
      <c r="AS21">
        <v>1974</v>
      </c>
      <c r="AT21">
        <v>2150</v>
      </c>
      <c r="AU21">
        <v>2432</v>
      </c>
      <c r="AV21">
        <v>2149</v>
      </c>
      <c r="AW21">
        <v>2247</v>
      </c>
      <c r="AX21">
        <v>2070</v>
      </c>
      <c r="AY21">
        <v>2291</v>
      </c>
      <c r="AZ21">
        <v>2361</v>
      </c>
      <c r="BA21">
        <v>2203</v>
      </c>
      <c r="BB21">
        <v>2196</v>
      </c>
      <c r="BC21">
        <v>2363</v>
      </c>
      <c r="BD21">
        <v>2246</v>
      </c>
      <c r="BE21">
        <v>2336</v>
      </c>
      <c r="BF21">
        <v>2421</v>
      </c>
      <c r="BG21">
        <v>2070</v>
      </c>
      <c r="BH21">
        <v>2120</v>
      </c>
      <c r="BI21">
        <v>2211</v>
      </c>
      <c r="BJ21">
        <v>2123</v>
      </c>
      <c r="BK21">
        <v>2423</v>
      </c>
      <c r="BL21">
        <v>2281</v>
      </c>
      <c r="BM21">
        <v>2181</v>
      </c>
      <c r="BN21">
        <v>2499</v>
      </c>
      <c r="BO21">
        <v>1212</v>
      </c>
      <c r="BP21">
        <v>67772</v>
      </c>
    </row>
    <row r="22" spans="1:68">
      <c r="A22">
        <v>4558609924</v>
      </c>
      <c r="B22">
        <v>1440</v>
      </c>
      <c r="C22">
        <v>1440</v>
      </c>
      <c r="D22">
        <v>1440</v>
      </c>
      <c r="E22">
        <v>1440</v>
      </c>
      <c r="F22">
        <v>1440</v>
      </c>
      <c r="G22">
        <v>1440</v>
      </c>
      <c r="H22">
        <v>1440</v>
      </c>
      <c r="I22">
        <v>1440</v>
      </c>
      <c r="J22">
        <v>1440</v>
      </c>
      <c r="K22">
        <v>1303</v>
      </c>
      <c r="L22">
        <v>1440</v>
      </c>
      <c r="M22">
        <v>1440</v>
      </c>
      <c r="N22">
        <v>1440</v>
      </c>
      <c r="O22">
        <v>1361</v>
      </c>
      <c r="P22">
        <v>1398</v>
      </c>
      <c r="Q22">
        <v>1440</v>
      </c>
      <c r="R22">
        <v>1364</v>
      </c>
      <c r="S22">
        <v>1337</v>
      </c>
      <c r="T22">
        <v>1440</v>
      </c>
      <c r="U22">
        <v>1311</v>
      </c>
      <c r="V22">
        <v>1440</v>
      </c>
      <c r="W22">
        <v>1440</v>
      </c>
      <c r="X22">
        <v>1440</v>
      </c>
      <c r="Y22">
        <v>1440</v>
      </c>
      <c r="Z22">
        <v>1440</v>
      </c>
      <c r="AA22">
        <v>1388</v>
      </c>
      <c r="AB22">
        <v>1358</v>
      </c>
      <c r="AC22">
        <v>1440</v>
      </c>
      <c r="AD22">
        <v>1440</v>
      </c>
      <c r="AE22">
        <v>1440</v>
      </c>
      <c r="AF22">
        <v>983</v>
      </c>
      <c r="AG22">
        <v>43483</v>
      </c>
      <c r="AJ22">
        <v>4558609924</v>
      </c>
      <c r="AK22">
        <v>1909</v>
      </c>
      <c r="AL22">
        <v>1722</v>
      </c>
      <c r="AM22">
        <v>1922</v>
      </c>
      <c r="AN22">
        <v>2121</v>
      </c>
      <c r="AO22">
        <v>1997</v>
      </c>
      <c r="AP22">
        <v>2117</v>
      </c>
      <c r="AQ22">
        <v>2116</v>
      </c>
      <c r="AR22">
        <v>1876</v>
      </c>
      <c r="AS22">
        <v>1788</v>
      </c>
      <c r="AT22">
        <v>2486</v>
      </c>
      <c r="AU22">
        <v>2094</v>
      </c>
      <c r="AV22">
        <v>2085</v>
      </c>
      <c r="AW22">
        <v>2173</v>
      </c>
      <c r="AX22">
        <v>2225</v>
      </c>
      <c r="AY22">
        <v>2223</v>
      </c>
      <c r="AZ22">
        <v>2098</v>
      </c>
      <c r="BA22">
        <v>2185</v>
      </c>
      <c r="BB22">
        <v>1918</v>
      </c>
      <c r="BC22">
        <v>2105</v>
      </c>
      <c r="BD22">
        <v>1692</v>
      </c>
      <c r="BE22">
        <v>2066</v>
      </c>
      <c r="BF22">
        <v>1953</v>
      </c>
      <c r="BG22">
        <v>1842</v>
      </c>
      <c r="BH22">
        <v>2262</v>
      </c>
      <c r="BI22">
        <v>1722</v>
      </c>
      <c r="BJ22">
        <v>1973</v>
      </c>
      <c r="BK22">
        <v>2666</v>
      </c>
      <c r="BL22">
        <v>2223</v>
      </c>
      <c r="BM22">
        <v>1889</v>
      </c>
      <c r="BN22">
        <v>2131</v>
      </c>
      <c r="BO22">
        <v>1452</v>
      </c>
      <c r="BP22">
        <v>63031</v>
      </c>
    </row>
    <row r="23" spans="1:68">
      <c r="A23">
        <v>4702921684</v>
      </c>
      <c r="B23">
        <v>981</v>
      </c>
      <c r="C23">
        <v>1035</v>
      </c>
      <c r="D23">
        <v>1043</v>
      </c>
      <c r="E23">
        <v>1209</v>
      </c>
      <c r="F23">
        <v>918</v>
      </c>
      <c r="G23">
        <v>817</v>
      </c>
      <c r="H23">
        <v>1133</v>
      </c>
      <c r="I23">
        <v>954</v>
      </c>
      <c r="J23">
        <v>1008</v>
      </c>
      <c r="K23">
        <v>1090</v>
      </c>
      <c r="L23">
        <v>1413</v>
      </c>
      <c r="M23">
        <v>952</v>
      </c>
      <c r="N23">
        <v>933</v>
      </c>
      <c r="O23">
        <v>1021</v>
      </c>
      <c r="P23">
        <v>990</v>
      </c>
      <c r="Q23">
        <v>988</v>
      </c>
      <c r="R23">
        <v>993</v>
      </c>
      <c r="S23">
        <v>990</v>
      </c>
      <c r="T23">
        <v>1031</v>
      </c>
      <c r="U23">
        <v>1440</v>
      </c>
      <c r="V23">
        <v>1371</v>
      </c>
      <c r="W23">
        <v>1042</v>
      </c>
      <c r="X23">
        <v>1027</v>
      </c>
      <c r="Y23">
        <v>999</v>
      </c>
      <c r="Z23">
        <v>906</v>
      </c>
      <c r="AA23">
        <v>1067</v>
      </c>
      <c r="AB23">
        <v>1345</v>
      </c>
      <c r="AC23">
        <v>1011</v>
      </c>
      <c r="AD23">
        <v>1001</v>
      </c>
      <c r="AE23">
        <v>1070</v>
      </c>
      <c r="AF23">
        <v>309</v>
      </c>
      <c r="AG23">
        <v>32087</v>
      </c>
      <c r="AJ23">
        <v>4702921684</v>
      </c>
      <c r="AK23">
        <v>2947</v>
      </c>
      <c r="AL23">
        <v>2898</v>
      </c>
      <c r="AM23">
        <v>2984</v>
      </c>
      <c r="AN23">
        <v>2896</v>
      </c>
      <c r="AO23">
        <v>3328</v>
      </c>
      <c r="AP23">
        <v>3394</v>
      </c>
      <c r="AQ23">
        <v>3013</v>
      </c>
      <c r="AR23">
        <v>2812</v>
      </c>
      <c r="AS23">
        <v>3061</v>
      </c>
      <c r="AT23">
        <v>2729</v>
      </c>
      <c r="AU23">
        <v>2241</v>
      </c>
      <c r="AV23">
        <v>3691</v>
      </c>
      <c r="AW23">
        <v>3538</v>
      </c>
      <c r="AX23">
        <v>3064</v>
      </c>
      <c r="AY23">
        <v>2784</v>
      </c>
      <c r="AZ23">
        <v>2908</v>
      </c>
      <c r="BA23">
        <v>3033</v>
      </c>
      <c r="BB23">
        <v>3165</v>
      </c>
      <c r="BC23">
        <v>3115</v>
      </c>
      <c r="BD23">
        <v>2017</v>
      </c>
      <c r="BE23">
        <v>2859</v>
      </c>
      <c r="BF23">
        <v>3145</v>
      </c>
      <c r="BG23">
        <v>3004</v>
      </c>
      <c r="BH23">
        <v>3006</v>
      </c>
      <c r="BI23">
        <v>2859</v>
      </c>
      <c r="BJ23">
        <v>3683</v>
      </c>
      <c r="BK23">
        <v>3287</v>
      </c>
      <c r="BL23">
        <v>2990</v>
      </c>
      <c r="BM23">
        <v>3172</v>
      </c>
      <c r="BN23">
        <v>3069</v>
      </c>
      <c r="BO23">
        <v>1240</v>
      </c>
      <c r="BP23">
        <v>91932</v>
      </c>
    </row>
    <row r="24" spans="1:68">
      <c r="A24">
        <v>5553957443</v>
      </c>
      <c r="B24">
        <v>1076</v>
      </c>
      <c r="C24">
        <v>873</v>
      </c>
      <c r="D24">
        <v>1051</v>
      </c>
      <c r="E24">
        <v>1024</v>
      </c>
      <c r="F24">
        <v>809</v>
      </c>
      <c r="G24">
        <v>989</v>
      </c>
      <c r="H24">
        <v>828</v>
      </c>
      <c r="I24">
        <v>1102</v>
      </c>
      <c r="J24">
        <v>746</v>
      </c>
      <c r="K24">
        <v>1067</v>
      </c>
      <c r="L24">
        <v>1092</v>
      </c>
      <c r="M24">
        <v>715</v>
      </c>
      <c r="N24">
        <v>686</v>
      </c>
      <c r="O24">
        <v>995</v>
      </c>
      <c r="P24">
        <v>1046</v>
      </c>
      <c r="Q24">
        <v>983</v>
      </c>
      <c r="R24">
        <v>954</v>
      </c>
      <c r="S24">
        <v>1040</v>
      </c>
      <c r="T24">
        <v>590</v>
      </c>
      <c r="U24">
        <v>673</v>
      </c>
      <c r="V24">
        <v>983</v>
      </c>
      <c r="W24">
        <v>1114</v>
      </c>
      <c r="X24">
        <v>875</v>
      </c>
      <c r="Y24">
        <v>1006</v>
      </c>
      <c r="Z24">
        <v>1020</v>
      </c>
      <c r="AA24">
        <v>998</v>
      </c>
      <c r="AB24">
        <v>726</v>
      </c>
      <c r="AC24">
        <v>999</v>
      </c>
      <c r="AD24">
        <v>1073</v>
      </c>
      <c r="AE24">
        <v>823</v>
      </c>
      <c r="AF24">
        <v>284</v>
      </c>
      <c r="AG24">
        <v>28240</v>
      </c>
      <c r="AJ24">
        <v>5553957443</v>
      </c>
      <c r="AK24">
        <v>2026</v>
      </c>
      <c r="AL24">
        <v>1718</v>
      </c>
      <c r="AM24">
        <v>2324</v>
      </c>
      <c r="AN24">
        <v>2254</v>
      </c>
      <c r="AO24">
        <v>1831</v>
      </c>
      <c r="AP24">
        <v>1397</v>
      </c>
      <c r="AQ24">
        <v>1683</v>
      </c>
      <c r="AR24">
        <v>2284</v>
      </c>
      <c r="AS24">
        <v>1570</v>
      </c>
      <c r="AT24">
        <v>2066</v>
      </c>
      <c r="AU24">
        <v>2105</v>
      </c>
      <c r="AV24">
        <v>1776</v>
      </c>
      <c r="AW24">
        <v>1507</v>
      </c>
      <c r="AX24">
        <v>2033</v>
      </c>
      <c r="AY24">
        <v>2093</v>
      </c>
      <c r="AZ24">
        <v>1922</v>
      </c>
      <c r="BA24">
        <v>1999</v>
      </c>
      <c r="BB24">
        <v>2169</v>
      </c>
      <c r="BC24">
        <v>1463</v>
      </c>
      <c r="BD24">
        <v>1747</v>
      </c>
      <c r="BE24">
        <v>1996</v>
      </c>
      <c r="BF24">
        <v>2116</v>
      </c>
      <c r="BG24">
        <v>1698</v>
      </c>
      <c r="BH24">
        <v>2156</v>
      </c>
      <c r="BI24">
        <v>1916</v>
      </c>
      <c r="BJ24">
        <v>1494</v>
      </c>
      <c r="BK24">
        <v>1762</v>
      </c>
      <c r="BL24">
        <v>2272</v>
      </c>
      <c r="BM24">
        <v>2335</v>
      </c>
      <c r="BN24">
        <v>1693</v>
      </c>
      <c r="BO24">
        <v>741</v>
      </c>
      <c r="BP24">
        <v>58146</v>
      </c>
    </row>
    <row r="25" spans="1:68">
      <c r="A25">
        <v>5577150313</v>
      </c>
      <c r="B25">
        <v>970</v>
      </c>
      <c r="C25">
        <v>946</v>
      </c>
      <c r="D25">
        <v>986</v>
      </c>
      <c r="E25">
        <v>1063</v>
      </c>
      <c r="F25">
        <v>870</v>
      </c>
      <c r="G25">
        <v>921</v>
      </c>
      <c r="H25">
        <v>899</v>
      </c>
      <c r="I25">
        <v>975</v>
      </c>
      <c r="J25">
        <v>989</v>
      </c>
      <c r="K25">
        <v>1029</v>
      </c>
      <c r="L25">
        <v>1115</v>
      </c>
      <c r="M25">
        <v>898</v>
      </c>
      <c r="N25">
        <v>841</v>
      </c>
      <c r="O25">
        <v>1056</v>
      </c>
      <c r="P25">
        <v>1010</v>
      </c>
      <c r="Q25">
        <v>1042</v>
      </c>
      <c r="R25">
        <v>983</v>
      </c>
      <c r="S25">
        <v>1037</v>
      </c>
      <c r="T25">
        <v>1036</v>
      </c>
      <c r="U25">
        <v>943</v>
      </c>
      <c r="V25">
        <v>1024</v>
      </c>
      <c r="W25">
        <v>897</v>
      </c>
      <c r="X25">
        <v>806</v>
      </c>
      <c r="Y25">
        <v>1362</v>
      </c>
      <c r="Z25">
        <v>1440</v>
      </c>
      <c r="AA25">
        <v>1440</v>
      </c>
      <c r="AB25">
        <v>1440</v>
      </c>
      <c r="AC25">
        <v>1214</v>
      </c>
      <c r="AD25">
        <v>974</v>
      </c>
      <c r="AE25">
        <v>380</v>
      </c>
      <c r="AG25">
        <v>30586</v>
      </c>
      <c r="AJ25">
        <v>5577150313</v>
      </c>
      <c r="AK25">
        <v>3405</v>
      </c>
      <c r="AL25">
        <v>2551</v>
      </c>
      <c r="AM25">
        <v>4022</v>
      </c>
      <c r="AN25">
        <v>4005</v>
      </c>
      <c r="AO25">
        <v>4274</v>
      </c>
      <c r="AP25">
        <v>4552</v>
      </c>
      <c r="AQ25">
        <v>3625</v>
      </c>
      <c r="AR25">
        <v>3501</v>
      </c>
      <c r="AS25">
        <v>3192</v>
      </c>
      <c r="AT25">
        <v>4018</v>
      </c>
      <c r="AU25">
        <v>3329</v>
      </c>
      <c r="AV25">
        <v>3152</v>
      </c>
      <c r="AW25">
        <v>4392</v>
      </c>
      <c r="AX25">
        <v>3374</v>
      </c>
      <c r="AY25">
        <v>3088</v>
      </c>
      <c r="AZ25">
        <v>3294</v>
      </c>
      <c r="BA25">
        <v>3580</v>
      </c>
      <c r="BB25">
        <v>3544</v>
      </c>
      <c r="BC25">
        <v>4501</v>
      </c>
      <c r="BD25">
        <v>4546</v>
      </c>
      <c r="BE25">
        <v>3014</v>
      </c>
      <c r="BF25">
        <v>3795</v>
      </c>
      <c r="BG25">
        <v>2755</v>
      </c>
      <c r="BH25">
        <v>3004</v>
      </c>
      <c r="BI25">
        <v>2643</v>
      </c>
      <c r="BJ25">
        <v>1819</v>
      </c>
      <c r="BK25">
        <v>1819</v>
      </c>
      <c r="BL25">
        <v>2489</v>
      </c>
      <c r="BM25">
        <v>3841</v>
      </c>
      <c r="BN25">
        <v>1665</v>
      </c>
      <c r="BP25">
        <v>100789</v>
      </c>
    </row>
    <row r="26" spans="1:68">
      <c r="A26">
        <v>6117666160</v>
      </c>
      <c r="B26">
        <v>1440</v>
      </c>
      <c r="C26">
        <v>1440</v>
      </c>
      <c r="D26">
        <v>1440</v>
      </c>
      <c r="E26">
        <v>1440</v>
      </c>
      <c r="F26">
        <v>1042</v>
      </c>
      <c r="G26">
        <v>1014</v>
      </c>
      <c r="H26">
        <v>1000</v>
      </c>
      <c r="I26">
        <v>905</v>
      </c>
      <c r="J26">
        <v>972</v>
      </c>
      <c r="K26">
        <v>903</v>
      </c>
      <c r="L26">
        <v>815</v>
      </c>
      <c r="M26">
        <v>980</v>
      </c>
      <c r="N26">
        <v>1073</v>
      </c>
      <c r="O26">
        <v>1440</v>
      </c>
      <c r="P26">
        <v>1436</v>
      </c>
      <c r="Q26">
        <v>875</v>
      </c>
      <c r="R26">
        <v>899</v>
      </c>
      <c r="S26">
        <v>940</v>
      </c>
      <c r="T26">
        <v>1383</v>
      </c>
      <c r="U26">
        <v>922</v>
      </c>
      <c r="V26">
        <v>1440</v>
      </c>
      <c r="W26">
        <v>1440</v>
      </c>
      <c r="X26">
        <v>1435</v>
      </c>
      <c r="Y26">
        <v>966</v>
      </c>
      <c r="Z26">
        <v>806</v>
      </c>
      <c r="AA26">
        <v>868</v>
      </c>
      <c r="AB26">
        <v>835</v>
      </c>
      <c r="AC26">
        <v>322</v>
      </c>
      <c r="AG26">
        <v>30471</v>
      </c>
      <c r="AJ26">
        <v>6117666160</v>
      </c>
      <c r="AK26">
        <v>1496</v>
      </c>
      <c r="AL26">
        <v>1496</v>
      </c>
      <c r="AM26">
        <v>1496</v>
      </c>
      <c r="AN26">
        <v>2865</v>
      </c>
      <c r="AO26">
        <v>2828</v>
      </c>
      <c r="AP26">
        <v>2225</v>
      </c>
      <c r="AQ26">
        <v>2018</v>
      </c>
      <c r="AR26">
        <v>2606</v>
      </c>
      <c r="AS26">
        <v>2536</v>
      </c>
      <c r="AT26">
        <v>4900</v>
      </c>
      <c r="AU26">
        <v>2409</v>
      </c>
      <c r="AV26">
        <v>2651</v>
      </c>
      <c r="AW26">
        <v>2305</v>
      </c>
      <c r="AX26">
        <v>1497</v>
      </c>
      <c r="AY26">
        <v>2450</v>
      </c>
      <c r="AZ26">
        <v>2576</v>
      </c>
      <c r="BA26">
        <v>1879</v>
      </c>
      <c r="BB26">
        <v>2560</v>
      </c>
      <c r="BC26">
        <v>2275</v>
      </c>
      <c r="BD26">
        <v>2361</v>
      </c>
      <c r="BE26">
        <v>2044</v>
      </c>
      <c r="BF26">
        <v>1496</v>
      </c>
      <c r="BG26">
        <v>1902</v>
      </c>
      <c r="BH26">
        <v>2636</v>
      </c>
      <c r="BI26">
        <v>1838</v>
      </c>
      <c r="BJ26">
        <v>2469</v>
      </c>
      <c r="BK26">
        <v>2250</v>
      </c>
      <c r="BL26">
        <v>1248</v>
      </c>
      <c r="BP26">
        <v>63312</v>
      </c>
    </row>
    <row r="27" spans="1:68">
      <c r="A27">
        <v>6290855005</v>
      </c>
      <c r="B27">
        <v>1440</v>
      </c>
      <c r="C27">
        <v>1440</v>
      </c>
      <c r="D27">
        <v>1440</v>
      </c>
      <c r="E27">
        <v>1440</v>
      </c>
      <c r="F27">
        <v>1440</v>
      </c>
      <c r="G27">
        <v>1440</v>
      </c>
      <c r="H27">
        <v>1440</v>
      </c>
      <c r="I27">
        <v>1440</v>
      </c>
      <c r="J27">
        <v>1440</v>
      </c>
      <c r="K27">
        <v>1440</v>
      </c>
      <c r="L27">
        <v>1440</v>
      </c>
      <c r="M27">
        <v>1440</v>
      </c>
      <c r="N27">
        <v>1440</v>
      </c>
      <c r="O27">
        <v>1440</v>
      </c>
      <c r="P27">
        <v>1440</v>
      </c>
      <c r="Q27">
        <v>1440</v>
      </c>
      <c r="R27">
        <v>1440</v>
      </c>
      <c r="S27">
        <v>1440</v>
      </c>
      <c r="T27">
        <v>1440</v>
      </c>
      <c r="U27">
        <v>1440</v>
      </c>
      <c r="V27">
        <v>1440</v>
      </c>
      <c r="W27">
        <v>1440</v>
      </c>
      <c r="X27">
        <v>1440</v>
      </c>
      <c r="Y27">
        <v>1440</v>
      </c>
      <c r="Z27">
        <v>1440</v>
      </c>
      <c r="AA27">
        <v>1440</v>
      </c>
      <c r="AB27">
        <v>1440</v>
      </c>
      <c r="AC27">
        <v>1064</v>
      </c>
      <c r="AD27">
        <v>1440</v>
      </c>
      <c r="AG27">
        <v>41384</v>
      </c>
      <c r="AJ27">
        <v>6290855005</v>
      </c>
      <c r="AK27">
        <v>2560</v>
      </c>
      <c r="AL27">
        <v>2905</v>
      </c>
      <c r="AM27">
        <v>2952</v>
      </c>
      <c r="AN27">
        <v>2896</v>
      </c>
      <c r="AO27">
        <v>2783</v>
      </c>
      <c r="AP27">
        <v>3171</v>
      </c>
      <c r="AQ27">
        <v>2766</v>
      </c>
      <c r="AR27">
        <v>2839</v>
      </c>
      <c r="AS27">
        <v>2701</v>
      </c>
      <c r="AT27">
        <v>2060</v>
      </c>
      <c r="AU27">
        <v>2796</v>
      </c>
      <c r="AV27">
        <v>2664</v>
      </c>
      <c r="AW27">
        <v>2703</v>
      </c>
      <c r="AX27">
        <v>2771</v>
      </c>
      <c r="AY27">
        <v>2060</v>
      </c>
      <c r="AZ27">
        <v>2743</v>
      </c>
      <c r="BA27">
        <v>2687</v>
      </c>
      <c r="BB27">
        <v>2060</v>
      </c>
      <c r="BC27">
        <v>2843</v>
      </c>
      <c r="BD27">
        <v>3327</v>
      </c>
      <c r="BE27">
        <v>2725</v>
      </c>
      <c r="BF27">
        <v>2671</v>
      </c>
      <c r="BG27">
        <v>2718</v>
      </c>
      <c r="BH27">
        <v>2682</v>
      </c>
      <c r="BI27">
        <v>2806</v>
      </c>
      <c r="BJ27">
        <v>2613</v>
      </c>
      <c r="BK27">
        <v>2712</v>
      </c>
      <c r="BL27">
        <v>2175</v>
      </c>
      <c r="BM27">
        <v>0</v>
      </c>
      <c r="BP27">
        <v>75389</v>
      </c>
    </row>
    <row r="28" spans="1:68">
      <c r="A28">
        <v>6775888955</v>
      </c>
      <c r="B28">
        <v>1440</v>
      </c>
      <c r="C28">
        <v>1173</v>
      </c>
      <c r="D28">
        <v>1006</v>
      </c>
      <c r="E28">
        <v>1034</v>
      </c>
      <c r="F28">
        <v>1440</v>
      </c>
      <c r="G28">
        <v>1440</v>
      </c>
      <c r="H28">
        <v>1440</v>
      </c>
      <c r="I28">
        <v>1440</v>
      </c>
      <c r="J28">
        <v>1440</v>
      </c>
      <c r="K28">
        <v>1440</v>
      </c>
      <c r="L28">
        <v>1440</v>
      </c>
      <c r="M28">
        <v>1440</v>
      </c>
      <c r="N28">
        <v>1440</v>
      </c>
      <c r="O28">
        <v>1440</v>
      </c>
      <c r="P28">
        <v>1440</v>
      </c>
      <c r="Q28">
        <v>1440</v>
      </c>
      <c r="R28">
        <v>1440</v>
      </c>
      <c r="S28">
        <v>1440</v>
      </c>
      <c r="T28">
        <v>1440</v>
      </c>
      <c r="U28">
        <v>1440</v>
      </c>
      <c r="V28">
        <v>1440</v>
      </c>
      <c r="W28">
        <v>1440</v>
      </c>
      <c r="X28">
        <v>1440</v>
      </c>
      <c r="Y28">
        <v>1440</v>
      </c>
      <c r="Z28">
        <v>1440</v>
      </c>
      <c r="AA28">
        <v>607</v>
      </c>
      <c r="AG28">
        <v>35500</v>
      </c>
      <c r="AJ28">
        <v>6775888955</v>
      </c>
      <c r="AK28">
        <v>1841</v>
      </c>
      <c r="AL28">
        <v>2400</v>
      </c>
      <c r="AM28">
        <v>2507</v>
      </c>
      <c r="AN28">
        <v>2127</v>
      </c>
      <c r="AO28">
        <v>2225</v>
      </c>
      <c r="AP28">
        <v>2067</v>
      </c>
      <c r="AQ28">
        <v>2798</v>
      </c>
      <c r="AR28">
        <v>1841</v>
      </c>
      <c r="AS28">
        <v>3727</v>
      </c>
      <c r="AT28">
        <v>1841</v>
      </c>
      <c r="AU28">
        <v>1922</v>
      </c>
      <c r="AV28">
        <v>1841</v>
      </c>
      <c r="AW28">
        <v>2053</v>
      </c>
      <c r="AX28">
        <v>2484</v>
      </c>
      <c r="AY28">
        <v>2584</v>
      </c>
      <c r="AZ28">
        <v>1841</v>
      </c>
      <c r="BA28">
        <v>1993</v>
      </c>
      <c r="BB28">
        <v>1841</v>
      </c>
      <c r="BC28">
        <v>2280</v>
      </c>
      <c r="BD28">
        <v>2319</v>
      </c>
      <c r="BE28">
        <v>1841</v>
      </c>
      <c r="BF28">
        <v>1843</v>
      </c>
      <c r="BG28">
        <v>1841</v>
      </c>
      <c r="BH28">
        <v>1841</v>
      </c>
      <c r="BI28">
        <v>2496</v>
      </c>
      <c r="BJ28">
        <v>1032</v>
      </c>
      <c r="BP28">
        <v>55426</v>
      </c>
    </row>
    <row r="29" spans="1:68">
      <c r="A29">
        <v>6962181067</v>
      </c>
      <c r="B29">
        <v>1049</v>
      </c>
      <c r="C29">
        <v>722</v>
      </c>
      <c r="D29">
        <v>948</v>
      </c>
      <c r="E29">
        <v>1054</v>
      </c>
      <c r="F29">
        <v>1074</v>
      </c>
      <c r="G29">
        <v>947</v>
      </c>
      <c r="H29">
        <v>982</v>
      </c>
      <c r="I29">
        <v>930</v>
      </c>
      <c r="J29">
        <v>988</v>
      </c>
      <c r="K29">
        <v>1002</v>
      </c>
      <c r="L29">
        <v>962</v>
      </c>
      <c r="M29">
        <v>930</v>
      </c>
      <c r="N29">
        <v>919</v>
      </c>
      <c r="O29">
        <v>985</v>
      </c>
      <c r="P29">
        <v>977</v>
      </c>
      <c r="Q29">
        <v>1021</v>
      </c>
      <c r="R29">
        <v>955</v>
      </c>
      <c r="S29">
        <v>1041</v>
      </c>
      <c r="T29">
        <v>1016</v>
      </c>
      <c r="U29">
        <v>937</v>
      </c>
      <c r="V29">
        <v>1025</v>
      </c>
      <c r="W29">
        <v>978</v>
      </c>
      <c r="X29">
        <v>1018</v>
      </c>
      <c r="Y29">
        <v>932</v>
      </c>
      <c r="Z29">
        <v>1016</v>
      </c>
      <c r="AA29">
        <v>1073</v>
      </c>
      <c r="AB29">
        <v>874</v>
      </c>
      <c r="AC29">
        <v>902</v>
      </c>
      <c r="AD29">
        <v>997</v>
      </c>
      <c r="AE29">
        <v>939</v>
      </c>
      <c r="AF29">
        <v>240</v>
      </c>
      <c r="AG29">
        <v>29433</v>
      </c>
      <c r="AJ29">
        <v>6962181067</v>
      </c>
      <c r="AK29">
        <v>1994</v>
      </c>
      <c r="AL29">
        <v>1718</v>
      </c>
      <c r="AM29">
        <v>1466</v>
      </c>
      <c r="AN29">
        <v>1756</v>
      </c>
      <c r="AO29">
        <v>2173</v>
      </c>
      <c r="AP29">
        <v>2027</v>
      </c>
      <c r="AQ29">
        <v>2039</v>
      </c>
      <c r="AR29">
        <v>2046</v>
      </c>
      <c r="AS29">
        <v>2174</v>
      </c>
      <c r="AT29">
        <v>2179</v>
      </c>
      <c r="AU29">
        <v>2086</v>
      </c>
      <c r="AV29">
        <v>2571</v>
      </c>
      <c r="AW29">
        <v>1705</v>
      </c>
      <c r="AX29">
        <v>2194</v>
      </c>
      <c r="AY29">
        <v>2012</v>
      </c>
      <c r="AZ29">
        <v>2034</v>
      </c>
      <c r="BA29">
        <v>2182</v>
      </c>
      <c r="BB29">
        <v>2254</v>
      </c>
      <c r="BC29">
        <v>2002</v>
      </c>
      <c r="BD29">
        <v>1740</v>
      </c>
      <c r="BE29">
        <v>2162</v>
      </c>
      <c r="BF29">
        <v>2072</v>
      </c>
      <c r="BG29">
        <v>2086</v>
      </c>
      <c r="BH29">
        <v>2066</v>
      </c>
      <c r="BI29">
        <v>1850</v>
      </c>
      <c r="BJ29">
        <v>1947</v>
      </c>
      <c r="BK29">
        <v>1659</v>
      </c>
      <c r="BL29">
        <v>2105</v>
      </c>
      <c r="BM29">
        <v>2361</v>
      </c>
      <c r="BN29">
        <v>1855</v>
      </c>
      <c r="BO29">
        <v>928</v>
      </c>
      <c r="BP29">
        <v>61443</v>
      </c>
    </row>
    <row r="30" spans="1:68">
      <c r="A30">
        <v>7007744171</v>
      </c>
      <c r="B30">
        <v>1440</v>
      </c>
      <c r="C30">
        <v>1440</v>
      </c>
      <c r="D30">
        <v>1440</v>
      </c>
      <c r="E30">
        <v>1440</v>
      </c>
      <c r="F30">
        <v>1358</v>
      </c>
      <c r="G30">
        <v>1440</v>
      </c>
      <c r="H30">
        <v>1440</v>
      </c>
      <c r="I30">
        <v>1440</v>
      </c>
      <c r="J30">
        <v>1440</v>
      </c>
      <c r="K30">
        <v>1440</v>
      </c>
      <c r="L30">
        <v>1440</v>
      </c>
      <c r="M30">
        <v>1440</v>
      </c>
      <c r="N30">
        <v>1440</v>
      </c>
      <c r="O30">
        <v>1440</v>
      </c>
      <c r="P30">
        <v>1440</v>
      </c>
      <c r="Q30">
        <v>1440</v>
      </c>
      <c r="R30">
        <v>1440</v>
      </c>
      <c r="S30">
        <v>1440</v>
      </c>
      <c r="T30">
        <v>1440</v>
      </c>
      <c r="U30">
        <v>1379</v>
      </c>
      <c r="V30">
        <v>1440</v>
      </c>
      <c r="W30">
        <v>1440</v>
      </c>
      <c r="X30">
        <v>1440</v>
      </c>
      <c r="Y30">
        <v>1440</v>
      </c>
      <c r="Z30">
        <v>1440</v>
      </c>
      <c r="AA30">
        <v>111</v>
      </c>
      <c r="AG30">
        <v>35968</v>
      </c>
      <c r="AJ30">
        <v>7007744171</v>
      </c>
      <c r="AK30">
        <v>2937</v>
      </c>
      <c r="AL30">
        <v>2742</v>
      </c>
      <c r="AM30">
        <v>2668</v>
      </c>
      <c r="AN30">
        <v>2098</v>
      </c>
      <c r="AO30">
        <v>2076</v>
      </c>
      <c r="AP30">
        <v>2383</v>
      </c>
      <c r="AQ30">
        <v>2832</v>
      </c>
      <c r="AR30">
        <v>2812</v>
      </c>
      <c r="AS30">
        <v>3096</v>
      </c>
      <c r="AT30">
        <v>2763</v>
      </c>
      <c r="AU30">
        <v>2889</v>
      </c>
      <c r="AV30">
        <v>2284</v>
      </c>
      <c r="AW30">
        <v>2667</v>
      </c>
      <c r="AX30">
        <v>3055</v>
      </c>
      <c r="AY30">
        <v>2939</v>
      </c>
      <c r="AZ30">
        <v>2830</v>
      </c>
      <c r="BA30">
        <v>2836</v>
      </c>
      <c r="BB30">
        <v>3180</v>
      </c>
      <c r="BC30">
        <v>2051</v>
      </c>
      <c r="BD30">
        <v>2225</v>
      </c>
      <c r="BE30">
        <v>2642</v>
      </c>
      <c r="BF30">
        <v>2976</v>
      </c>
      <c r="BG30">
        <v>1557</v>
      </c>
      <c r="BH30">
        <v>2933</v>
      </c>
      <c r="BI30">
        <v>2553</v>
      </c>
      <c r="BJ30">
        <v>120</v>
      </c>
      <c r="BP30">
        <v>66144</v>
      </c>
    </row>
    <row r="31" spans="1:68">
      <c r="A31">
        <v>7086361926</v>
      </c>
      <c r="B31">
        <v>963</v>
      </c>
      <c r="C31">
        <v>956</v>
      </c>
      <c r="D31">
        <v>1043</v>
      </c>
      <c r="E31">
        <v>1054</v>
      </c>
      <c r="F31">
        <v>1440</v>
      </c>
      <c r="G31">
        <v>1440</v>
      </c>
      <c r="H31">
        <v>1362</v>
      </c>
      <c r="I31">
        <v>931</v>
      </c>
      <c r="J31">
        <v>1042</v>
      </c>
      <c r="K31">
        <v>989</v>
      </c>
      <c r="L31">
        <v>1032</v>
      </c>
      <c r="M31">
        <v>1440</v>
      </c>
      <c r="N31">
        <v>691</v>
      </c>
      <c r="O31">
        <v>943</v>
      </c>
      <c r="P31">
        <v>961</v>
      </c>
      <c r="Q31">
        <v>1035</v>
      </c>
      <c r="R31">
        <v>1073</v>
      </c>
      <c r="S31">
        <v>1440</v>
      </c>
      <c r="T31">
        <v>951</v>
      </c>
      <c r="U31">
        <v>988</v>
      </c>
      <c r="V31">
        <v>968</v>
      </c>
      <c r="W31">
        <v>1006</v>
      </c>
      <c r="X31">
        <v>1035</v>
      </c>
      <c r="Y31">
        <v>1440</v>
      </c>
      <c r="Z31">
        <v>1107</v>
      </c>
      <c r="AA31">
        <v>892</v>
      </c>
      <c r="AB31">
        <v>901</v>
      </c>
      <c r="AC31">
        <v>1031</v>
      </c>
      <c r="AD31">
        <v>1383</v>
      </c>
      <c r="AE31">
        <v>982</v>
      </c>
      <c r="AF31">
        <v>410</v>
      </c>
      <c r="AG31">
        <v>32929</v>
      </c>
      <c r="AJ31">
        <v>7086361926</v>
      </c>
      <c r="AK31">
        <v>2772</v>
      </c>
      <c r="AL31">
        <v>2516</v>
      </c>
      <c r="AM31">
        <v>2734</v>
      </c>
      <c r="AN31">
        <v>2395</v>
      </c>
      <c r="AO31">
        <v>1635</v>
      </c>
      <c r="AP31">
        <v>1629</v>
      </c>
      <c r="AQ31">
        <v>2743</v>
      </c>
      <c r="AR31">
        <v>2944</v>
      </c>
      <c r="AS31">
        <v>2997</v>
      </c>
      <c r="AT31">
        <v>2463</v>
      </c>
      <c r="AU31">
        <v>2846</v>
      </c>
      <c r="AV31">
        <v>1965</v>
      </c>
      <c r="AW31">
        <v>2049</v>
      </c>
      <c r="AX31">
        <v>2752</v>
      </c>
      <c r="AY31">
        <v>2781</v>
      </c>
      <c r="AZ31">
        <v>2693</v>
      </c>
      <c r="BA31">
        <v>2862</v>
      </c>
      <c r="BB31">
        <v>2616</v>
      </c>
      <c r="BC31">
        <v>2995</v>
      </c>
      <c r="BD31">
        <v>2730</v>
      </c>
      <c r="BE31">
        <v>2754</v>
      </c>
      <c r="BF31">
        <v>2754</v>
      </c>
      <c r="BG31">
        <v>2655</v>
      </c>
      <c r="BH31">
        <v>2386</v>
      </c>
      <c r="BI31">
        <v>2924</v>
      </c>
      <c r="BJ31">
        <v>2739</v>
      </c>
      <c r="BK31">
        <v>2534</v>
      </c>
      <c r="BL31">
        <v>2960</v>
      </c>
      <c r="BM31">
        <v>2800</v>
      </c>
      <c r="BN31">
        <v>2735</v>
      </c>
      <c r="BO31">
        <v>1199</v>
      </c>
      <c r="BP31">
        <v>79557</v>
      </c>
    </row>
    <row r="32" spans="1:68">
      <c r="A32">
        <v>8053475328</v>
      </c>
      <c r="B32">
        <v>1440</v>
      </c>
      <c r="C32">
        <v>1440</v>
      </c>
      <c r="D32">
        <v>1440</v>
      </c>
      <c r="E32">
        <v>1440</v>
      </c>
      <c r="F32">
        <v>1440</v>
      </c>
      <c r="G32">
        <v>1440</v>
      </c>
      <c r="H32">
        <v>1440</v>
      </c>
      <c r="I32">
        <v>1440</v>
      </c>
      <c r="J32">
        <v>947</v>
      </c>
      <c r="K32">
        <v>1440</v>
      </c>
      <c r="L32">
        <v>1440</v>
      </c>
      <c r="M32">
        <v>1103</v>
      </c>
      <c r="N32">
        <v>1440</v>
      </c>
      <c r="O32">
        <v>1440</v>
      </c>
      <c r="P32">
        <v>1440</v>
      </c>
      <c r="Q32">
        <v>1440</v>
      </c>
      <c r="R32">
        <v>1440</v>
      </c>
      <c r="S32">
        <v>1440</v>
      </c>
      <c r="T32">
        <v>1440</v>
      </c>
      <c r="U32">
        <v>1440</v>
      </c>
      <c r="V32">
        <v>1440</v>
      </c>
      <c r="W32">
        <v>1440</v>
      </c>
      <c r="X32">
        <v>1440</v>
      </c>
      <c r="Y32">
        <v>1440</v>
      </c>
      <c r="Z32">
        <v>1440</v>
      </c>
      <c r="AA32">
        <v>1365</v>
      </c>
      <c r="AB32">
        <v>1440</v>
      </c>
      <c r="AC32">
        <v>1440</v>
      </c>
      <c r="AD32">
        <v>1440</v>
      </c>
      <c r="AE32">
        <v>1440</v>
      </c>
      <c r="AF32">
        <v>910</v>
      </c>
      <c r="AG32">
        <v>43205</v>
      </c>
      <c r="AJ32">
        <v>8053475328</v>
      </c>
      <c r="AK32">
        <v>3186</v>
      </c>
      <c r="AL32">
        <v>3140</v>
      </c>
      <c r="AM32">
        <v>3411</v>
      </c>
      <c r="AN32">
        <v>3410</v>
      </c>
      <c r="AO32">
        <v>2867</v>
      </c>
      <c r="AP32">
        <v>3213</v>
      </c>
      <c r="AQ32">
        <v>3133</v>
      </c>
      <c r="AR32">
        <v>3114</v>
      </c>
      <c r="AS32">
        <v>3043</v>
      </c>
      <c r="AT32">
        <v>3103</v>
      </c>
      <c r="AU32">
        <v>2655</v>
      </c>
      <c r="AV32">
        <v>3554</v>
      </c>
      <c r="AW32">
        <v>3577</v>
      </c>
      <c r="AX32">
        <v>3403</v>
      </c>
      <c r="AY32">
        <v>2846</v>
      </c>
      <c r="AZ32">
        <v>2852</v>
      </c>
      <c r="BA32">
        <v>3062</v>
      </c>
      <c r="BB32">
        <v>2794</v>
      </c>
      <c r="BC32">
        <v>2408</v>
      </c>
      <c r="BD32">
        <v>1886</v>
      </c>
      <c r="BE32">
        <v>1988</v>
      </c>
      <c r="BF32">
        <v>3023</v>
      </c>
      <c r="BG32">
        <v>2918</v>
      </c>
      <c r="BH32">
        <v>2950</v>
      </c>
      <c r="BI32">
        <v>2859</v>
      </c>
      <c r="BJ32">
        <v>3331</v>
      </c>
      <c r="BK32">
        <v>3589</v>
      </c>
      <c r="BL32">
        <v>2765</v>
      </c>
      <c r="BM32">
        <v>2926</v>
      </c>
      <c r="BN32">
        <v>2809</v>
      </c>
      <c r="BO32">
        <v>1505</v>
      </c>
      <c r="BP32">
        <v>91320</v>
      </c>
    </row>
    <row r="33" spans="1:68">
      <c r="A33">
        <v>8253242879</v>
      </c>
      <c r="B33">
        <v>1440</v>
      </c>
      <c r="C33">
        <v>1440</v>
      </c>
      <c r="D33">
        <v>1440</v>
      </c>
      <c r="E33">
        <v>1440</v>
      </c>
      <c r="F33">
        <v>1440</v>
      </c>
      <c r="G33">
        <v>1440</v>
      </c>
      <c r="H33">
        <v>1440</v>
      </c>
      <c r="I33">
        <v>1440</v>
      </c>
      <c r="J33">
        <v>1440</v>
      </c>
      <c r="K33">
        <v>1440</v>
      </c>
      <c r="L33">
        <v>1440</v>
      </c>
      <c r="M33">
        <v>1440</v>
      </c>
      <c r="N33">
        <v>1440</v>
      </c>
      <c r="O33">
        <v>1440</v>
      </c>
      <c r="P33">
        <v>1440</v>
      </c>
      <c r="Q33">
        <v>1440</v>
      </c>
      <c r="R33">
        <v>1440</v>
      </c>
      <c r="S33">
        <v>1423</v>
      </c>
      <c r="T33">
        <v>1440</v>
      </c>
      <c r="AG33">
        <v>27343</v>
      </c>
      <c r="AJ33">
        <v>8253242879</v>
      </c>
      <c r="AK33">
        <v>2044</v>
      </c>
      <c r="AL33">
        <v>1935</v>
      </c>
      <c r="AM33">
        <v>1705</v>
      </c>
      <c r="AN33">
        <v>1632</v>
      </c>
      <c r="AO33">
        <v>1880</v>
      </c>
      <c r="AP33">
        <v>2112</v>
      </c>
      <c r="AQ33">
        <v>1829</v>
      </c>
      <c r="AR33">
        <v>1763</v>
      </c>
      <c r="AS33">
        <v>1931</v>
      </c>
      <c r="AT33">
        <v>2218</v>
      </c>
      <c r="AU33">
        <v>1651</v>
      </c>
      <c r="AV33">
        <v>2132</v>
      </c>
      <c r="AW33">
        <v>1976</v>
      </c>
      <c r="AX33">
        <v>1909</v>
      </c>
      <c r="AY33">
        <v>1813</v>
      </c>
      <c r="AZ33">
        <v>2008</v>
      </c>
      <c r="BA33">
        <v>1580</v>
      </c>
      <c r="BB33">
        <v>1854</v>
      </c>
      <c r="BC33">
        <v>0</v>
      </c>
      <c r="BP33">
        <v>33972</v>
      </c>
    </row>
    <row r="34" spans="1:68">
      <c r="A34">
        <v>8378563200</v>
      </c>
      <c r="B34">
        <v>959</v>
      </c>
      <c r="C34">
        <v>979</v>
      </c>
      <c r="D34">
        <v>1017</v>
      </c>
      <c r="E34">
        <v>1002</v>
      </c>
      <c r="F34">
        <v>790</v>
      </c>
      <c r="G34">
        <v>692</v>
      </c>
      <c r="H34">
        <v>1021</v>
      </c>
      <c r="I34">
        <v>1030</v>
      </c>
      <c r="J34">
        <v>1022</v>
      </c>
      <c r="K34">
        <v>975</v>
      </c>
      <c r="L34">
        <v>1053</v>
      </c>
      <c r="M34">
        <v>905</v>
      </c>
      <c r="N34">
        <v>869</v>
      </c>
      <c r="O34">
        <v>966</v>
      </c>
      <c r="P34">
        <v>862</v>
      </c>
      <c r="Q34">
        <v>876</v>
      </c>
      <c r="R34">
        <v>871</v>
      </c>
      <c r="S34">
        <v>949</v>
      </c>
      <c r="T34">
        <v>901</v>
      </c>
      <c r="U34">
        <v>877</v>
      </c>
      <c r="V34">
        <v>1011</v>
      </c>
      <c r="W34">
        <v>1108</v>
      </c>
      <c r="X34">
        <v>876</v>
      </c>
      <c r="Y34">
        <v>1047</v>
      </c>
      <c r="Z34">
        <v>1076</v>
      </c>
      <c r="AA34">
        <v>1009</v>
      </c>
      <c r="AB34">
        <v>760</v>
      </c>
      <c r="AC34">
        <v>1027</v>
      </c>
      <c r="AD34">
        <v>1068</v>
      </c>
      <c r="AE34">
        <v>1029</v>
      </c>
      <c r="AF34">
        <v>549</v>
      </c>
      <c r="AG34">
        <v>29176</v>
      </c>
      <c r="AJ34">
        <v>8378563200</v>
      </c>
      <c r="AK34">
        <v>3635</v>
      </c>
      <c r="AL34">
        <v>4079</v>
      </c>
      <c r="AM34">
        <v>4163</v>
      </c>
      <c r="AN34">
        <v>3666</v>
      </c>
      <c r="AO34">
        <v>3363</v>
      </c>
      <c r="AP34">
        <v>2572</v>
      </c>
      <c r="AQ34">
        <v>4157</v>
      </c>
      <c r="AR34">
        <v>4092</v>
      </c>
      <c r="AS34">
        <v>3787</v>
      </c>
      <c r="AT34">
        <v>4236</v>
      </c>
      <c r="AU34">
        <v>4044</v>
      </c>
      <c r="AV34">
        <v>2908</v>
      </c>
      <c r="AW34">
        <v>2741</v>
      </c>
      <c r="AX34">
        <v>4005</v>
      </c>
      <c r="AY34">
        <v>3763</v>
      </c>
      <c r="AZ34">
        <v>3061</v>
      </c>
      <c r="BA34">
        <v>2884</v>
      </c>
      <c r="BB34">
        <v>2982</v>
      </c>
      <c r="BC34">
        <v>2660</v>
      </c>
      <c r="BD34">
        <v>3369</v>
      </c>
      <c r="BE34">
        <v>3491</v>
      </c>
      <c r="BF34">
        <v>3784</v>
      </c>
      <c r="BG34">
        <v>3110</v>
      </c>
      <c r="BH34">
        <v>3783</v>
      </c>
      <c r="BI34">
        <v>3644</v>
      </c>
      <c r="BJ34">
        <v>2799</v>
      </c>
      <c r="BK34">
        <v>2685</v>
      </c>
      <c r="BL34">
        <v>3721</v>
      </c>
      <c r="BM34">
        <v>3586</v>
      </c>
      <c r="BN34">
        <v>3788</v>
      </c>
      <c r="BO34">
        <v>1976</v>
      </c>
      <c r="BP34">
        <v>106534</v>
      </c>
    </row>
    <row r="35" spans="1:68">
      <c r="A35">
        <v>8583815059</v>
      </c>
      <c r="B35">
        <v>1440</v>
      </c>
      <c r="C35">
        <v>1440</v>
      </c>
      <c r="D35">
        <v>1440</v>
      </c>
      <c r="E35">
        <v>1440</v>
      </c>
      <c r="F35">
        <v>1440</v>
      </c>
      <c r="G35">
        <v>1440</v>
      </c>
      <c r="H35">
        <v>1440</v>
      </c>
      <c r="I35">
        <v>1440</v>
      </c>
      <c r="J35">
        <v>1440</v>
      </c>
      <c r="K35">
        <v>1440</v>
      </c>
      <c r="L35">
        <v>1440</v>
      </c>
      <c r="M35">
        <v>1440</v>
      </c>
      <c r="N35">
        <v>1440</v>
      </c>
      <c r="O35">
        <v>1440</v>
      </c>
      <c r="P35">
        <v>1440</v>
      </c>
      <c r="Q35">
        <v>1440</v>
      </c>
      <c r="R35">
        <v>1440</v>
      </c>
      <c r="S35">
        <v>1440</v>
      </c>
      <c r="T35">
        <v>1440</v>
      </c>
      <c r="U35">
        <v>1440</v>
      </c>
      <c r="V35">
        <v>1440</v>
      </c>
      <c r="W35">
        <v>1440</v>
      </c>
      <c r="X35">
        <v>1440</v>
      </c>
      <c r="Y35">
        <v>1440</v>
      </c>
      <c r="Z35">
        <v>1440</v>
      </c>
      <c r="AA35">
        <v>1440</v>
      </c>
      <c r="AB35">
        <v>1440</v>
      </c>
      <c r="AC35">
        <v>1440</v>
      </c>
      <c r="AD35">
        <v>1440</v>
      </c>
      <c r="AE35">
        <v>1359</v>
      </c>
      <c r="AF35">
        <v>1440</v>
      </c>
      <c r="AG35">
        <v>44559</v>
      </c>
      <c r="AJ35">
        <v>8583815059</v>
      </c>
      <c r="AK35">
        <v>2650</v>
      </c>
      <c r="AL35">
        <v>2654</v>
      </c>
      <c r="AM35">
        <v>2443</v>
      </c>
      <c r="AN35">
        <v>2505</v>
      </c>
      <c r="AO35">
        <v>2693</v>
      </c>
      <c r="AP35">
        <v>2439</v>
      </c>
      <c r="AQ35">
        <v>2536</v>
      </c>
      <c r="AR35">
        <v>2668</v>
      </c>
      <c r="AS35">
        <v>2647</v>
      </c>
      <c r="AT35">
        <v>2883</v>
      </c>
      <c r="AU35">
        <v>2944</v>
      </c>
      <c r="AV35">
        <v>3012</v>
      </c>
      <c r="AW35">
        <v>2889</v>
      </c>
      <c r="AX35">
        <v>2547</v>
      </c>
      <c r="AY35">
        <v>3093</v>
      </c>
      <c r="AZ35">
        <v>3142</v>
      </c>
      <c r="BA35">
        <v>2757</v>
      </c>
      <c r="BB35">
        <v>3513</v>
      </c>
      <c r="BC35">
        <v>3164</v>
      </c>
      <c r="BD35">
        <v>2596</v>
      </c>
      <c r="BE35">
        <v>2894</v>
      </c>
      <c r="BF35">
        <v>3212</v>
      </c>
      <c r="BG35">
        <v>2516</v>
      </c>
      <c r="BH35">
        <v>3266</v>
      </c>
      <c r="BI35">
        <v>2683</v>
      </c>
      <c r="BJ35">
        <v>2810</v>
      </c>
      <c r="BK35">
        <v>2940</v>
      </c>
      <c r="BL35">
        <v>2947</v>
      </c>
      <c r="BM35">
        <v>2846</v>
      </c>
      <c r="BN35">
        <v>2804</v>
      </c>
      <c r="BO35">
        <v>0</v>
      </c>
      <c r="BP35">
        <v>84693</v>
      </c>
    </row>
    <row r="36" spans="1:68">
      <c r="A36">
        <v>8792009665</v>
      </c>
      <c r="B36">
        <v>947</v>
      </c>
      <c r="C36">
        <v>888</v>
      </c>
      <c r="D36">
        <v>937</v>
      </c>
      <c r="E36">
        <v>1063</v>
      </c>
      <c r="F36">
        <v>1440</v>
      </c>
      <c r="G36">
        <v>1440</v>
      </c>
      <c r="H36">
        <v>1440</v>
      </c>
      <c r="I36">
        <v>1440</v>
      </c>
      <c r="J36">
        <v>893</v>
      </c>
      <c r="K36">
        <v>1440</v>
      </c>
      <c r="L36">
        <v>1033</v>
      </c>
      <c r="M36">
        <v>1080</v>
      </c>
      <c r="N36">
        <v>1440</v>
      </c>
      <c r="O36">
        <v>1440</v>
      </c>
      <c r="P36">
        <v>1440</v>
      </c>
      <c r="Q36">
        <v>1012</v>
      </c>
      <c r="R36">
        <v>1024</v>
      </c>
      <c r="S36">
        <v>1034</v>
      </c>
      <c r="T36">
        <v>1080</v>
      </c>
      <c r="U36">
        <v>913</v>
      </c>
      <c r="V36">
        <v>1017</v>
      </c>
      <c r="W36">
        <v>895</v>
      </c>
      <c r="X36">
        <v>977</v>
      </c>
      <c r="Y36">
        <v>1440</v>
      </c>
      <c r="Z36">
        <v>1440</v>
      </c>
      <c r="AA36">
        <v>1440</v>
      </c>
      <c r="AB36">
        <v>1440</v>
      </c>
      <c r="AC36">
        <v>1440</v>
      </c>
      <c r="AD36">
        <v>48</v>
      </c>
      <c r="AG36">
        <v>33561</v>
      </c>
      <c r="AJ36">
        <v>8792009665</v>
      </c>
      <c r="AK36">
        <v>2044</v>
      </c>
      <c r="AL36">
        <v>1934</v>
      </c>
      <c r="AM36">
        <v>1963</v>
      </c>
      <c r="AN36">
        <v>2009</v>
      </c>
      <c r="AO36">
        <v>1721</v>
      </c>
      <c r="AP36">
        <v>1688</v>
      </c>
      <c r="AQ36">
        <v>1688</v>
      </c>
      <c r="AR36">
        <v>1688</v>
      </c>
      <c r="AS36">
        <v>2188</v>
      </c>
      <c r="AT36">
        <v>1720</v>
      </c>
      <c r="AU36">
        <v>2419</v>
      </c>
      <c r="AV36">
        <v>2748</v>
      </c>
      <c r="AW36">
        <v>1799</v>
      </c>
      <c r="AX36">
        <v>1688</v>
      </c>
      <c r="AY36">
        <v>1928</v>
      </c>
      <c r="AZ36">
        <v>2067</v>
      </c>
      <c r="BA36">
        <v>2780</v>
      </c>
      <c r="BB36">
        <v>3101</v>
      </c>
      <c r="BC36">
        <v>2896</v>
      </c>
      <c r="BD36">
        <v>1962</v>
      </c>
      <c r="BE36">
        <v>2015</v>
      </c>
      <c r="BF36">
        <v>2297</v>
      </c>
      <c r="BG36">
        <v>2067</v>
      </c>
      <c r="BH36">
        <v>1688</v>
      </c>
      <c r="BI36">
        <v>1688</v>
      </c>
      <c r="BJ36">
        <v>1688</v>
      </c>
      <c r="BK36">
        <v>1688</v>
      </c>
      <c r="BL36">
        <v>1688</v>
      </c>
      <c r="BM36">
        <v>57</v>
      </c>
      <c r="BP36">
        <v>56907</v>
      </c>
    </row>
    <row r="37" spans="1:68">
      <c r="A37">
        <v>8877689391</v>
      </c>
      <c r="B37">
        <v>1440</v>
      </c>
      <c r="C37">
        <v>1440</v>
      </c>
      <c r="D37">
        <v>1440</v>
      </c>
      <c r="E37">
        <v>1440</v>
      </c>
      <c r="F37">
        <v>1440</v>
      </c>
      <c r="G37">
        <v>1440</v>
      </c>
      <c r="H37">
        <v>1440</v>
      </c>
      <c r="I37">
        <v>1440</v>
      </c>
      <c r="J37">
        <v>1440</v>
      </c>
      <c r="K37">
        <v>1440</v>
      </c>
      <c r="L37">
        <v>1440</v>
      </c>
      <c r="M37">
        <v>1440</v>
      </c>
      <c r="N37">
        <v>1440</v>
      </c>
      <c r="O37">
        <v>1440</v>
      </c>
      <c r="P37">
        <v>1440</v>
      </c>
      <c r="Q37">
        <v>1440</v>
      </c>
      <c r="R37">
        <v>1440</v>
      </c>
      <c r="S37">
        <v>1440</v>
      </c>
      <c r="T37">
        <v>1440</v>
      </c>
      <c r="U37">
        <v>1440</v>
      </c>
      <c r="V37">
        <v>1440</v>
      </c>
      <c r="W37">
        <v>1440</v>
      </c>
      <c r="X37">
        <v>1440</v>
      </c>
      <c r="Y37">
        <v>1440</v>
      </c>
      <c r="Z37">
        <v>1440</v>
      </c>
      <c r="AA37">
        <v>1440</v>
      </c>
      <c r="AB37">
        <v>1440</v>
      </c>
      <c r="AC37">
        <v>1440</v>
      </c>
      <c r="AD37">
        <v>1440</v>
      </c>
      <c r="AE37">
        <v>1440</v>
      </c>
      <c r="AF37">
        <v>931</v>
      </c>
      <c r="AG37">
        <v>44131</v>
      </c>
      <c r="AJ37">
        <v>8877689391</v>
      </c>
      <c r="AK37">
        <v>3921</v>
      </c>
      <c r="AL37">
        <v>3566</v>
      </c>
      <c r="AM37">
        <v>3793</v>
      </c>
      <c r="AN37">
        <v>3934</v>
      </c>
      <c r="AO37">
        <v>4547</v>
      </c>
      <c r="AP37">
        <v>3545</v>
      </c>
      <c r="AQ37">
        <v>2761</v>
      </c>
      <c r="AR37">
        <v>3676</v>
      </c>
      <c r="AS37">
        <v>3679</v>
      </c>
      <c r="AT37">
        <v>3659</v>
      </c>
      <c r="AU37">
        <v>3427</v>
      </c>
      <c r="AV37">
        <v>3891</v>
      </c>
      <c r="AW37">
        <v>3455</v>
      </c>
      <c r="AX37">
        <v>3802</v>
      </c>
      <c r="AY37">
        <v>2860</v>
      </c>
      <c r="AZ37">
        <v>3808</v>
      </c>
      <c r="BA37">
        <v>3060</v>
      </c>
      <c r="BB37">
        <v>2698</v>
      </c>
      <c r="BC37">
        <v>4398</v>
      </c>
      <c r="BD37">
        <v>2786</v>
      </c>
      <c r="BE37">
        <v>2189</v>
      </c>
      <c r="BF37">
        <v>2817</v>
      </c>
      <c r="BG37">
        <v>3477</v>
      </c>
      <c r="BH37">
        <v>3052</v>
      </c>
      <c r="BI37">
        <v>4015</v>
      </c>
      <c r="BJ37">
        <v>4142</v>
      </c>
      <c r="BK37">
        <v>2847</v>
      </c>
      <c r="BL37">
        <v>3710</v>
      </c>
      <c r="BM37">
        <v>2832</v>
      </c>
      <c r="BN37">
        <v>3832</v>
      </c>
      <c r="BO37">
        <v>1849</v>
      </c>
      <c r="BP37">
        <v>106028</v>
      </c>
    </row>
    <row r="38" spans="1:68">
      <c r="A38" t="s">
        <v>5</v>
      </c>
      <c r="B38">
        <v>41427</v>
      </c>
      <c r="C38">
        <v>40737</v>
      </c>
      <c r="D38">
        <v>41064</v>
      </c>
      <c r="E38">
        <v>39731</v>
      </c>
      <c r="F38">
        <v>39662</v>
      </c>
      <c r="G38">
        <v>39874</v>
      </c>
      <c r="H38">
        <v>41281</v>
      </c>
      <c r="I38">
        <v>39795</v>
      </c>
      <c r="J38">
        <v>39061</v>
      </c>
      <c r="K38">
        <v>40202</v>
      </c>
      <c r="L38">
        <v>40491</v>
      </c>
      <c r="M38">
        <v>39252</v>
      </c>
      <c r="N38">
        <v>38823</v>
      </c>
      <c r="O38">
        <v>40683</v>
      </c>
      <c r="P38">
        <v>40419</v>
      </c>
      <c r="Q38">
        <v>39560</v>
      </c>
      <c r="R38">
        <v>39062</v>
      </c>
      <c r="S38">
        <v>39200</v>
      </c>
      <c r="T38">
        <v>37022</v>
      </c>
      <c r="U38">
        <v>34563</v>
      </c>
      <c r="V38">
        <v>36061</v>
      </c>
      <c r="W38">
        <v>36439</v>
      </c>
      <c r="X38">
        <v>36020</v>
      </c>
      <c r="Y38">
        <v>37053</v>
      </c>
      <c r="Z38">
        <v>36399</v>
      </c>
      <c r="AA38">
        <v>33924</v>
      </c>
      <c r="AB38">
        <v>31788</v>
      </c>
      <c r="AC38">
        <v>32828</v>
      </c>
      <c r="AD38">
        <v>30703</v>
      </c>
      <c r="AE38">
        <v>26604</v>
      </c>
      <c r="AF38">
        <v>15900</v>
      </c>
      <c r="AG38">
        <v>1145628</v>
      </c>
      <c r="AJ38" t="s">
        <v>5</v>
      </c>
      <c r="AK38">
        <v>78893</v>
      </c>
      <c r="AL38">
        <v>75459</v>
      </c>
      <c r="AM38">
        <v>77761</v>
      </c>
      <c r="AN38">
        <v>77721</v>
      </c>
      <c r="AO38">
        <v>76574</v>
      </c>
      <c r="AP38">
        <v>71391</v>
      </c>
      <c r="AQ38">
        <v>74668</v>
      </c>
      <c r="AR38">
        <v>75491</v>
      </c>
      <c r="AS38">
        <v>76647</v>
      </c>
      <c r="AT38">
        <v>77500</v>
      </c>
      <c r="AU38">
        <v>74485</v>
      </c>
      <c r="AV38">
        <v>76709</v>
      </c>
      <c r="AW38">
        <v>73326</v>
      </c>
      <c r="AX38">
        <v>75186</v>
      </c>
      <c r="AY38">
        <v>74604</v>
      </c>
      <c r="AZ38">
        <v>74514</v>
      </c>
      <c r="BA38">
        <v>74114</v>
      </c>
      <c r="BB38">
        <v>72722</v>
      </c>
      <c r="BC38">
        <v>73592</v>
      </c>
      <c r="BD38">
        <v>66913</v>
      </c>
      <c r="BE38">
        <v>65988</v>
      </c>
      <c r="BF38">
        <v>71163</v>
      </c>
      <c r="BG38">
        <v>66211</v>
      </c>
      <c r="BH38">
        <v>70037</v>
      </c>
      <c r="BI38">
        <v>68877</v>
      </c>
      <c r="BJ38">
        <v>65141</v>
      </c>
      <c r="BK38">
        <v>62193</v>
      </c>
      <c r="BL38">
        <v>63063</v>
      </c>
      <c r="BM38">
        <v>57963</v>
      </c>
      <c r="BN38">
        <v>52562</v>
      </c>
      <c r="BO38">
        <v>23925</v>
      </c>
      <c r="BP38">
        <v>2165393</v>
      </c>
    </row>
    <row r="40" spans="1:68">
      <c r="A40" s="6" t="s">
        <v>6</v>
      </c>
      <c r="G40" s="6" t="s">
        <v>7</v>
      </c>
      <c r="X40" s="6" t="s">
        <v>8</v>
      </c>
      <c r="AN40" s="6" t="s">
        <v>9</v>
      </c>
    </row>
    <row r="41" spans="1:68">
      <c r="AX41" s="6" t="s">
        <v>10</v>
      </c>
      <c r="AY41" s="26">
        <f>PEARSON(AP43:AP72,AQ43:AQ72)</f>
        <v>0.56662533069357546</v>
      </c>
      <c r="BK41" s="6" t="s">
        <v>10</v>
      </c>
      <c r="BL41" s="26">
        <f>PEARSON(BH43:BH72,BI43:BI72)</f>
        <v>0.62038242772463692</v>
      </c>
    </row>
    <row r="42" spans="1:68">
      <c r="A42" s="2" t="s">
        <v>4</v>
      </c>
      <c r="B42" t="s">
        <v>11</v>
      </c>
      <c r="D42" s="15" t="s">
        <v>12</v>
      </c>
      <c r="G42" s="12" t="s">
        <v>13</v>
      </c>
      <c r="H42" s="12" t="s">
        <v>12</v>
      </c>
      <c r="I42" s="12" t="s">
        <v>14</v>
      </c>
      <c r="X42" s="12" t="s">
        <v>13</v>
      </c>
      <c r="Y42" s="12" t="s">
        <v>15</v>
      </c>
      <c r="Z42" s="12" t="s">
        <v>12</v>
      </c>
      <c r="AA42" s="12" t="s">
        <v>14</v>
      </c>
      <c r="AC42" s="16" t="s">
        <v>16</v>
      </c>
      <c r="AD42" s="16" t="s">
        <v>17</v>
      </c>
      <c r="AE42" s="16" t="s">
        <v>18</v>
      </c>
      <c r="AF42" s="16" t="s">
        <v>19</v>
      </c>
      <c r="AN42" s="12" t="s">
        <v>13</v>
      </c>
      <c r="AO42" s="23" t="s">
        <v>15</v>
      </c>
      <c r="AP42" s="23" t="s">
        <v>20</v>
      </c>
      <c r="AQ42" s="23" t="s">
        <v>14</v>
      </c>
      <c r="AS42" s="2" t="s">
        <v>4</v>
      </c>
      <c r="AT42" t="s">
        <v>21</v>
      </c>
      <c r="AU42" t="s">
        <v>22</v>
      </c>
      <c r="AV42" s="24" t="s">
        <v>23</v>
      </c>
      <c r="BH42" s="25" t="s">
        <v>21</v>
      </c>
      <c r="BI42" s="23" t="s">
        <v>14</v>
      </c>
    </row>
    <row r="43" spans="1:68">
      <c r="A43">
        <v>1503960366</v>
      </c>
      <c r="B43">
        <v>9580</v>
      </c>
      <c r="D43">
        <f>B43-C43</f>
        <v>9580</v>
      </c>
      <c r="G43" s="10">
        <v>1503960366</v>
      </c>
      <c r="H43" s="10">
        <v>25325</v>
      </c>
      <c r="I43" s="10">
        <v>56309</v>
      </c>
      <c r="X43" s="10">
        <v>1503960366</v>
      </c>
      <c r="Y43" s="10" t="s">
        <v>16</v>
      </c>
      <c r="Z43" s="10">
        <v>25325</v>
      </c>
      <c r="AA43" s="10">
        <v>56309</v>
      </c>
      <c r="AC43">
        <f>IF(Y43=$AC$42,AA43,NA())</f>
        <v>56309</v>
      </c>
      <c r="AD43" t="e">
        <f>IF(Y43=$AD$42,AA43,NA())</f>
        <v>#N/A</v>
      </c>
      <c r="AE43" t="e">
        <f>IF(Y43=$AE$42,AA43,NA())</f>
        <v>#N/A</v>
      </c>
      <c r="AF43" t="e">
        <f>IF(Y43=$AF$42,AA43,NA())</f>
        <v>#N/A</v>
      </c>
      <c r="AN43" s="10">
        <v>1503960366</v>
      </c>
      <c r="AO43" s="10" t="s">
        <v>16</v>
      </c>
      <c r="AP43" s="10">
        <v>1794</v>
      </c>
      <c r="AQ43" s="10">
        <v>56309</v>
      </c>
      <c r="AS43">
        <v>1503960366</v>
      </c>
      <c r="AT43">
        <v>1200</v>
      </c>
      <c r="AU43">
        <v>594</v>
      </c>
      <c r="AV43">
        <v>1794</v>
      </c>
      <c r="BH43" s="10">
        <v>1200</v>
      </c>
      <c r="BI43" s="10">
        <v>56309</v>
      </c>
    </row>
    <row r="44" spans="1:68">
      <c r="A44">
        <v>1624580081</v>
      </c>
      <c r="D44">
        <f t="shared" ref="D44:D73" si="0">B44-C44</f>
        <v>0</v>
      </c>
      <c r="G44" s="10">
        <v>1624580081</v>
      </c>
      <c r="H44" s="10">
        <v>44197</v>
      </c>
      <c r="I44" s="10">
        <v>45984</v>
      </c>
      <c r="X44" s="10">
        <v>1624580081</v>
      </c>
      <c r="Y44" s="10" t="s">
        <v>16</v>
      </c>
      <c r="Z44" s="10">
        <v>44197</v>
      </c>
      <c r="AA44" s="10">
        <v>45984</v>
      </c>
      <c r="AC44">
        <f t="shared" ref="AC44:AC72" si="1">IF(Y44=$AC$42,AA44,NA())</f>
        <v>45984</v>
      </c>
      <c r="AD44" t="e">
        <f t="shared" ref="AD44:AD72" si="2">IF(Y44=$AD$42,AA44,NA())</f>
        <v>#N/A</v>
      </c>
      <c r="AE44" t="e">
        <f t="shared" ref="AE44:AE72" si="3">IF(Y44=$AE$42,AA44,NA())</f>
        <v>#N/A</v>
      </c>
      <c r="AF44" t="e">
        <f t="shared" ref="AF44:AF72" si="4">IF(Y44=$AF$42,AA44,NA())</f>
        <v>#N/A</v>
      </c>
      <c r="AN44" s="10">
        <v>1624580081</v>
      </c>
      <c r="AO44" s="10" t="s">
        <v>16</v>
      </c>
      <c r="AP44" s="10">
        <v>449</v>
      </c>
      <c r="AQ44" s="10">
        <v>45984</v>
      </c>
      <c r="AS44">
        <v>1624580081</v>
      </c>
      <c r="AT44">
        <v>269</v>
      </c>
      <c r="AU44">
        <v>180</v>
      </c>
      <c r="AV44">
        <v>449</v>
      </c>
      <c r="BH44" s="10">
        <v>269</v>
      </c>
      <c r="BI44" s="10">
        <v>45984</v>
      </c>
    </row>
    <row r="45" spans="1:68">
      <c r="A45">
        <v>1644430081</v>
      </c>
      <c r="B45">
        <v>1384</v>
      </c>
      <c r="D45">
        <f t="shared" si="0"/>
        <v>1384</v>
      </c>
      <c r="G45" s="10">
        <v>1644430081</v>
      </c>
      <c r="H45" s="10">
        <v>39754</v>
      </c>
      <c r="I45" s="10">
        <v>84339</v>
      </c>
      <c r="X45" s="10">
        <v>1644430081</v>
      </c>
      <c r="Y45" s="10" t="s">
        <v>19</v>
      </c>
      <c r="Z45" s="10">
        <v>39754</v>
      </c>
      <c r="AA45" s="10">
        <v>84339</v>
      </c>
      <c r="AC45" t="e">
        <f t="shared" si="1"/>
        <v>#N/A</v>
      </c>
      <c r="AD45" t="e">
        <f t="shared" si="2"/>
        <v>#N/A</v>
      </c>
      <c r="AE45" t="e">
        <f t="shared" si="3"/>
        <v>#N/A</v>
      </c>
      <c r="AF45">
        <f t="shared" si="4"/>
        <v>84339</v>
      </c>
      <c r="AN45" s="10">
        <v>1644430081</v>
      </c>
      <c r="AO45" s="10" t="s">
        <v>19</v>
      </c>
      <c r="AP45" s="10">
        <v>928</v>
      </c>
      <c r="AQ45" s="10">
        <v>84339</v>
      </c>
      <c r="AS45">
        <v>1644430081</v>
      </c>
      <c r="AT45">
        <v>287</v>
      </c>
      <c r="AU45">
        <v>641</v>
      </c>
      <c r="AV45">
        <v>928</v>
      </c>
      <c r="BH45" s="10">
        <v>287</v>
      </c>
      <c r="BI45" s="10">
        <v>84339</v>
      </c>
    </row>
    <row r="46" spans="1:68">
      <c r="A46">
        <v>1844505072</v>
      </c>
      <c r="B46">
        <v>2883</v>
      </c>
      <c r="D46">
        <f t="shared" si="0"/>
        <v>2883</v>
      </c>
      <c r="G46" s="10">
        <v>1844505072</v>
      </c>
      <c r="H46" s="10">
        <v>38145</v>
      </c>
      <c r="I46" s="10">
        <v>48778</v>
      </c>
      <c r="X46" s="10">
        <v>1844505072</v>
      </c>
      <c r="Y46" s="10" t="s">
        <v>16</v>
      </c>
      <c r="Z46" s="10">
        <v>38145</v>
      </c>
      <c r="AA46" s="10">
        <v>48778</v>
      </c>
      <c r="AC46">
        <f t="shared" si="1"/>
        <v>48778</v>
      </c>
      <c r="AD46" t="e">
        <f t="shared" si="2"/>
        <v>#N/A</v>
      </c>
      <c r="AE46" t="e">
        <f t="shared" si="3"/>
        <v>#N/A</v>
      </c>
      <c r="AF46" t="e">
        <f t="shared" si="4"/>
        <v>#N/A</v>
      </c>
      <c r="AN46" s="10">
        <v>1844505072</v>
      </c>
      <c r="AO46" s="10" t="s">
        <v>16</v>
      </c>
      <c r="AP46" s="10">
        <v>44</v>
      </c>
      <c r="AQ46" s="10">
        <v>48778</v>
      </c>
      <c r="AS46">
        <v>1844505072</v>
      </c>
      <c r="AT46">
        <v>4</v>
      </c>
      <c r="AU46">
        <v>40</v>
      </c>
      <c r="AV46">
        <v>44</v>
      </c>
      <c r="BH46" s="10">
        <v>4</v>
      </c>
      <c r="BI46" s="10">
        <v>48778</v>
      </c>
    </row>
    <row r="47" spans="1:68">
      <c r="A47">
        <v>1927972279</v>
      </c>
      <c r="B47">
        <v>2189</v>
      </c>
      <c r="D47">
        <f t="shared" si="0"/>
        <v>2189</v>
      </c>
      <c r="G47" s="10">
        <v>1927972279</v>
      </c>
      <c r="H47" s="10">
        <v>39912</v>
      </c>
      <c r="I47" s="10">
        <v>67357</v>
      </c>
      <c r="X47" s="10">
        <v>1927972279</v>
      </c>
      <c r="Y47" s="10" t="s">
        <v>18</v>
      </c>
      <c r="Z47" s="10">
        <v>39912</v>
      </c>
      <c r="AA47" s="10">
        <v>67357</v>
      </c>
      <c r="AC47" t="e">
        <f t="shared" si="1"/>
        <v>#N/A</v>
      </c>
      <c r="AD47" t="e">
        <f t="shared" si="2"/>
        <v>#N/A</v>
      </c>
      <c r="AE47">
        <f t="shared" si="3"/>
        <v>67357</v>
      </c>
      <c r="AF47" t="e">
        <f t="shared" si="4"/>
        <v>#N/A</v>
      </c>
      <c r="AN47" s="10">
        <v>1927972279</v>
      </c>
      <c r="AO47" s="10" t="s">
        <v>18</v>
      </c>
      <c r="AP47" s="10">
        <v>65</v>
      </c>
      <c r="AQ47" s="10">
        <v>67357</v>
      </c>
      <c r="AS47">
        <v>1927972279</v>
      </c>
      <c r="AT47">
        <v>41</v>
      </c>
      <c r="AU47">
        <v>24</v>
      </c>
      <c r="AV47">
        <v>65</v>
      </c>
      <c r="BH47" s="10">
        <v>41</v>
      </c>
      <c r="BI47" s="10">
        <v>67357</v>
      </c>
    </row>
    <row r="48" spans="1:68">
      <c r="A48">
        <v>2022484408</v>
      </c>
      <c r="D48">
        <f t="shared" si="0"/>
        <v>0</v>
      </c>
      <c r="G48" s="10">
        <v>2022484408</v>
      </c>
      <c r="H48" s="10">
        <v>44196</v>
      </c>
      <c r="I48" s="10">
        <v>77809</v>
      </c>
      <c r="X48" s="10">
        <v>2022484408</v>
      </c>
      <c r="Y48" s="10" t="s">
        <v>18</v>
      </c>
      <c r="Z48" s="10">
        <v>44196</v>
      </c>
      <c r="AA48" s="10">
        <v>77809</v>
      </c>
      <c r="AC48" t="e">
        <f t="shared" si="1"/>
        <v>#N/A</v>
      </c>
      <c r="AD48" t="e">
        <f t="shared" si="2"/>
        <v>#N/A</v>
      </c>
      <c r="AE48">
        <f t="shared" si="3"/>
        <v>77809</v>
      </c>
      <c r="AF48" t="e">
        <f t="shared" si="4"/>
        <v>#N/A</v>
      </c>
      <c r="AN48" s="10">
        <v>2022484408</v>
      </c>
      <c r="AO48" s="10" t="s">
        <v>18</v>
      </c>
      <c r="AP48" s="10">
        <v>1725</v>
      </c>
      <c r="AQ48" s="10">
        <v>77809</v>
      </c>
      <c r="AS48">
        <v>2022484408</v>
      </c>
      <c r="AT48">
        <v>1125</v>
      </c>
      <c r="AU48">
        <v>600</v>
      </c>
      <c r="AV48">
        <v>1725</v>
      </c>
      <c r="BH48" s="10">
        <v>1125</v>
      </c>
      <c r="BI48" s="10">
        <v>77809</v>
      </c>
    </row>
    <row r="49" spans="1:61">
      <c r="A49">
        <v>2026352035</v>
      </c>
      <c r="B49">
        <v>15054</v>
      </c>
      <c r="D49">
        <f t="shared" si="0"/>
        <v>15054</v>
      </c>
      <c r="G49" s="10">
        <v>2026352035</v>
      </c>
      <c r="H49" s="10">
        <v>14285</v>
      </c>
      <c r="I49" s="10">
        <v>47760</v>
      </c>
      <c r="X49" s="10">
        <v>2026352035</v>
      </c>
      <c r="Y49" s="10" t="s">
        <v>16</v>
      </c>
      <c r="Z49" s="10">
        <v>14285</v>
      </c>
      <c r="AA49" s="10">
        <v>47760</v>
      </c>
      <c r="AC49">
        <f t="shared" si="1"/>
        <v>47760</v>
      </c>
      <c r="AD49" t="e">
        <f t="shared" si="2"/>
        <v>#N/A</v>
      </c>
      <c r="AE49" t="e">
        <f t="shared" si="3"/>
        <v>#N/A</v>
      </c>
      <c r="AF49" t="e">
        <f t="shared" si="4"/>
        <v>#N/A</v>
      </c>
      <c r="AN49" s="10">
        <v>2026352035</v>
      </c>
      <c r="AO49" s="10" t="s">
        <v>16</v>
      </c>
      <c r="AP49" s="10">
        <v>11</v>
      </c>
      <c r="AQ49" s="10">
        <v>47760</v>
      </c>
      <c r="AS49">
        <v>2026352035</v>
      </c>
      <c r="AT49">
        <v>3</v>
      </c>
      <c r="AU49">
        <v>8</v>
      </c>
      <c r="AV49">
        <v>11</v>
      </c>
      <c r="BH49" s="10">
        <v>3</v>
      </c>
      <c r="BI49" s="10">
        <v>47760</v>
      </c>
    </row>
    <row r="50" spans="1:61">
      <c r="A50">
        <v>2320127002</v>
      </c>
      <c r="B50">
        <v>69</v>
      </c>
      <c r="D50">
        <f t="shared" si="0"/>
        <v>69</v>
      </c>
      <c r="G50" s="10">
        <v>2320127002</v>
      </c>
      <c r="H50" s="10">
        <v>44020</v>
      </c>
      <c r="I50" s="10">
        <v>53449</v>
      </c>
      <c r="X50" s="10">
        <v>2320127002</v>
      </c>
      <c r="Y50" s="10" t="s">
        <v>16</v>
      </c>
      <c r="Z50" s="10">
        <v>44020</v>
      </c>
      <c r="AA50" s="10">
        <v>53449</v>
      </c>
      <c r="AC50">
        <f t="shared" si="1"/>
        <v>53449</v>
      </c>
      <c r="AD50" t="e">
        <f t="shared" si="2"/>
        <v>#N/A</v>
      </c>
      <c r="AE50" t="e">
        <f t="shared" si="3"/>
        <v>#N/A</v>
      </c>
      <c r="AF50" t="e">
        <f t="shared" si="4"/>
        <v>#N/A</v>
      </c>
      <c r="AN50" s="10">
        <v>2320127002</v>
      </c>
      <c r="AO50" s="10" t="s">
        <v>16</v>
      </c>
      <c r="AP50" s="10">
        <v>122</v>
      </c>
      <c r="AQ50" s="10">
        <v>53449</v>
      </c>
      <c r="AS50">
        <v>2320127002</v>
      </c>
      <c r="AT50">
        <v>42</v>
      </c>
      <c r="AU50">
        <v>80</v>
      </c>
      <c r="AV50">
        <v>122</v>
      </c>
      <c r="BH50" s="10">
        <v>42</v>
      </c>
      <c r="BI50" s="10">
        <v>53449</v>
      </c>
    </row>
    <row r="51" spans="1:61">
      <c r="A51">
        <v>2873212765</v>
      </c>
      <c r="D51">
        <f t="shared" si="0"/>
        <v>0</v>
      </c>
      <c r="G51" s="10">
        <v>2873212765</v>
      </c>
      <c r="H51" s="10">
        <v>44188</v>
      </c>
      <c r="I51" s="10">
        <v>59426</v>
      </c>
      <c r="X51" s="10">
        <v>2873212765</v>
      </c>
      <c r="Y51" s="10" t="s">
        <v>17</v>
      </c>
      <c r="Z51" s="10">
        <v>44188</v>
      </c>
      <c r="AA51" s="10">
        <v>59426</v>
      </c>
      <c r="AC51" t="e">
        <f t="shared" si="1"/>
        <v>#N/A</v>
      </c>
      <c r="AD51">
        <f t="shared" si="2"/>
        <v>59426</v>
      </c>
      <c r="AE51" t="e">
        <f t="shared" si="3"/>
        <v>#N/A</v>
      </c>
      <c r="AF51" t="e">
        <f t="shared" si="4"/>
        <v>#N/A</v>
      </c>
      <c r="AN51" s="10">
        <v>2873212765</v>
      </c>
      <c r="AO51" s="10" t="s">
        <v>17</v>
      </c>
      <c r="AP51" s="10">
        <v>627</v>
      </c>
      <c r="AQ51" s="10">
        <v>59426</v>
      </c>
      <c r="AS51">
        <v>2873212765</v>
      </c>
      <c r="AT51">
        <v>437</v>
      </c>
      <c r="AU51">
        <v>190</v>
      </c>
      <c r="AV51">
        <v>627</v>
      </c>
      <c r="BH51" s="10">
        <v>437</v>
      </c>
      <c r="BI51" s="10">
        <v>59426</v>
      </c>
    </row>
    <row r="52" spans="1:61">
      <c r="A52">
        <v>3977333714</v>
      </c>
      <c r="B52">
        <v>12912</v>
      </c>
      <c r="D52">
        <f t="shared" si="0"/>
        <v>12912</v>
      </c>
      <c r="G52" s="10">
        <v>3977333714</v>
      </c>
      <c r="H52" s="10">
        <v>15962</v>
      </c>
      <c r="I52" s="10">
        <v>45410</v>
      </c>
      <c r="X52" s="10">
        <v>3977333714</v>
      </c>
      <c r="Y52" s="10" t="s">
        <v>16</v>
      </c>
      <c r="Z52" s="10">
        <v>15962</v>
      </c>
      <c r="AA52" s="10">
        <v>45410</v>
      </c>
      <c r="AC52">
        <f t="shared" si="1"/>
        <v>45410</v>
      </c>
      <c r="AD52" t="e">
        <f t="shared" si="2"/>
        <v>#N/A</v>
      </c>
      <c r="AE52" t="e">
        <f t="shared" si="3"/>
        <v>#N/A</v>
      </c>
      <c r="AF52" t="e">
        <f t="shared" si="4"/>
        <v>#N/A</v>
      </c>
      <c r="AN52" s="10">
        <v>3977333714</v>
      </c>
      <c r="AO52" s="10" t="s">
        <v>16</v>
      </c>
      <c r="AP52" s="10">
        <v>2405</v>
      </c>
      <c r="AQ52" s="10">
        <v>45410</v>
      </c>
      <c r="AS52">
        <v>3977333714</v>
      </c>
      <c r="AT52">
        <v>567</v>
      </c>
      <c r="AU52">
        <v>1838</v>
      </c>
      <c r="AV52">
        <v>2405</v>
      </c>
      <c r="BH52" s="10">
        <v>567</v>
      </c>
      <c r="BI52" s="10">
        <v>45410</v>
      </c>
    </row>
    <row r="53" spans="1:61">
      <c r="A53">
        <v>4020332650</v>
      </c>
      <c r="B53">
        <v>3038</v>
      </c>
      <c r="D53">
        <f t="shared" si="0"/>
        <v>3038</v>
      </c>
      <c r="G53" s="10">
        <v>4020332650</v>
      </c>
      <c r="H53" s="10">
        <v>38029</v>
      </c>
      <c r="I53" s="10">
        <v>73960</v>
      </c>
      <c r="X53" s="10">
        <v>4020332650</v>
      </c>
      <c r="Y53" s="10" t="s">
        <v>18</v>
      </c>
      <c r="Z53" s="10">
        <v>38029</v>
      </c>
      <c r="AA53" s="10">
        <v>73960</v>
      </c>
      <c r="AC53" t="e">
        <f t="shared" si="1"/>
        <v>#N/A</v>
      </c>
      <c r="AD53" t="e">
        <f t="shared" si="2"/>
        <v>#N/A</v>
      </c>
      <c r="AE53">
        <f t="shared" si="3"/>
        <v>73960</v>
      </c>
      <c r="AF53" t="e">
        <f t="shared" si="4"/>
        <v>#N/A</v>
      </c>
      <c r="AN53" s="10">
        <v>4020332650</v>
      </c>
      <c r="AO53" s="10" t="s">
        <v>18</v>
      </c>
      <c r="AP53" s="10">
        <v>327</v>
      </c>
      <c r="AQ53" s="10">
        <v>73960</v>
      </c>
      <c r="AS53">
        <v>4020332650</v>
      </c>
      <c r="AT53">
        <v>161</v>
      </c>
      <c r="AU53">
        <v>166</v>
      </c>
      <c r="AV53">
        <v>327</v>
      </c>
      <c r="BH53" s="10">
        <v>161</v>
      </c>
      <c r="BI53" s="10">
        <v>73960</v>
      </c>
    </row>
    <row r="54" spans="1:61">
      <c r="A54">
        <v>4319703577</v>
      </c>
      <c r="B54">
        <v>13051</v>
      </c>
      <c r="D54">
        <f t="shared" si="0"/>
        <v>13051</v>
      </c>
      <c r="G54" s="10">
        <v>4319703577</v>
      </c>
      <c r="H54" s="10">
        <v>17344</v>
      </c>
      <c r="I54" s="10">
        <v>63168</v>
      </c>
      <c r="X54" s="10">
        <v>4319703577</v>
      </c>
      <c r="Y54" s="10" t="s">
        <v>17</v>
      </c>
      <c r="Z54" s="10">
        <v>17344</v>
      </c>
      <c r="AA54" s="10">
        <v>63168</v>
      </c>
      <c r="AC54" t="e">
        <f t="shared" si="1"/>
        <v>#N/A</v>
      </c>
      <c r="AD54">
        <f t="shared" si="2"/>
        <v>63168</v>
      </c>
      <c r="AE54" t="e">
        <f t="shared" si="3"/>
        <v>#N/A</v>
      </c>
      <c r="AF54" t="e">
        <f t="shared" si="4"/>
        <v>#N/A</v>
      </c>
      <c r="AN54" s="10">
        <v>4319703577</v>
      </c>
      <c r="AO54" s="10" t="s">
        <v>17</v>
      </c>
      <c r="AP54" s="10">
        <v>493</v>
      </c>
      <c r="AQ54" s="10">
        <v>63168</v>
      </c>
      <c r="AS54">
        <v>4319703577</v>
      </c>
      <c r="AT54">
        <v>111</v>
      </c>
      <c r="AU54">
        <v>382</v>
      </c>
      <c r="AV54">
        <v>493</v>
      </c>
      <c r="BH54" s="10">
        <v>111</v>
      </c>
      <c r="BI54" s="10">
        <v>63168</v>
      </c>
    </row>
    <row r="55" spans="1:61">
      <c r="A55">
        <v>4388161847</v>
      </c>
      <c r="B55">
        <v>9734</v>
      </c>
      <c r="D55">
        <f t="shared" si="0"/>
        <v>9734</v>
      </c>
      <c r="G55" s="10">
        <v>4388161847</v>
      </c>
      <c r="H55" s="10">
        <v>24662</v>
      </c>
      <c r="I55" s="10">
        <v>95910</v>
      </c>
      <c r="X55" s="10">
        <v>4388161847</v>
      </c>
      <c r="Y55" s="10" t="s">
        <v>19</v>
      </c>
      <c r="Z55" s="10">
        <v>24662</v>
      </c>
      <c r="AA55" s="10">
        <v>95910</v>
      </c>
      <c r="AC55" t="e">
        <f t="shared" si="1"/>
        <v>#N/A</v>
      </c>
      <c r="AD55" t="e">
        <f t="shared" si="2"/>
        <v>#N/A</v>
      </c>
      <c r="AE55" t="e">
        <f t="shared" si="3"/>
        <v>#N/A</v>
      </c>
      <c r="AF55">
        <f t="shared" si="4"/>
        <v>95910</v>
      </c>
      <c r="AN55" s="10">
        <v>4388161847</v>
      </c>
      <c r="AO55" s="10" t="s">
        <v>19</v>
      </c>
      <c r="AP55" s="10">
        <v>1349</v>
      </c>
      <c r="AQ55" s="10">
        <v>95910</v>
      </c>
      <c r="AS55">
        <v>4388161847</v>
      </c>
      <c r="AT55">
        <v>718</v>
      </c>
      <c r="AU55">
        <v>631</v>
      </c>
      <c r="AV55">
        <v>1349</v>
      </c>
      <c r="BH55" s="10">
        <v>718</v>
      </c>
      <c r="BI55" s="10">
        <v>95910</v>
      </c>
    </row>
    <row r="56" spans="1:61">
      <c r="A56">
        <v>4445114986</v>
      </c>
      <c r="B56">
        <v>11671</v>
      </c>
      <c r="D56">
        <f t="shared" si="0"/>
        <v>11671</v>
      </c>
      <c r="G56" s="10">
        <v>4445114986</v>
      </c>
      <c r="H56" s="10">
        <v>20797</v>
      </c>
      <c r="I56" s="10">
        <v>67772</v>
      </c>
      <c r="X56" s="10">
        <v>4445114986</v>
      </c>
      <c r="Y56" s="10" t="s">
        <v>18</v>
      </c>
      <c r="Z56" s="10">
        <v>20797</v>
      </c>
      <c r="AA56" s="10">
        <v>67772</v>
      </c>
      <c r="AC56" t="e">
        <f t="shared" si="1"/>
        <v>#N/A</v>
      </c>
      <c r="AD56" t="e">
        <f t="shared" si="2"/>
        <v>#N/A</v>
      </c>
      <c r="AE56">
        <f t="shared" si="3"/>
        <v>67772</v>
      </c>
      <c r="AF56" t="e">
        <f t="shared" si="4"/>
        <v>#N/A</v>
      </c>
      <c r="AN56" s="10">
        <v>4445114986</v>
      </c>
      <c r="AO56" s="10" t="s">
        <v>18</v>
      </c>
      <c r="AP56" s="10">
        <v>259</v>
      </c>
      <c r="AQ56" s="10">
        <v>67772</v>
      </c>
      <c r="AS56">
        <v>4445114986</v>
      </c>
      <c r="AT56">
        <v>205</v>
      </c>
      <c r="AU56">
        <v>54</v>
      </c>
      <c r="AV56">
        <v>259</v>
      </c>
      <c r="BH56" s="10">
        <v>205</v>
      </c>
      <c r="BI56" s="10">
        <v>67772</v>
      </c>
    </row>
    <row r="57" spans="1:61">
      <c r="A57">
        <v>4558609924</v>
      </c>
      <c r="B57">
        <v>700</v>
      </c>
      <c r="D57">
        <f t="shared" si="0"/>
        <v>700</v>
      </c>
      <c r="G57" s="10">
        <v>4558609924</v>
      </c>
      <c r="H57" s="10">
        <v>42783</v>
      </c>
      <c r="I57" s="10">
        <v>63031</v>
      </c>
      <c r="X57" s="10">
        <v>4558609924</v>
      </c>
      <c r="Y57" s="10" t="s">
        <v>17</v>
      </c>
      <c r="Z57" s="10">
        <v>42783</v>
      </c>
      <c r="AA57" s="10">
        <v>63031</v>
      </c>
      <c r="AC57" t="e">
        <f t="shared" si="1"/>
        <v>#N/A</v>
      </c>
      <c r="AD57">
        <f t="shared" si="2"/>
        <v>63031</v>
      </c>
      <c r="AE57" t="e">
        <f t="shared" si="3"/>
        <v>#N/A</v>
      </c>
      <c r="AF57" t="e">
        <f t="shared" si="4"/>
        <v>#N/A</v>
      </c>
      <c r="AN57" s="10">
        <v>4558609924</v>
      </c>
      <c r="AO57" s="10" t="s">
        <v>17</v>
      </c>
      <c r="AP57" s="10">
        <v>747</v>
      </c>
      <c r="AQ57" s="10">
        <v>63031</v>
      </c>
      <c r="AS57">
        <v>4558609924</v>
      </c>
      <c r="AT57">
        <v>322</v>
      </c>
      <c r="AU57">
        <v>425</v>
      </c>
      <c r="AV57">
        <v>747</v>
      </c>
      <c r="BH57" s="10">
        <v>322</v>
      </c>
      <c r="BI57" s="10">
        <v>63031</v>
      </c>
    </row>
    <row r="58" spans="1:61">
      <c r="A58">
        <v>4702921684</v>
      </c>
      <c r="B58">
        <v>11832</v>
      </c>
      <c r="D58">
        <f t="shared" si="0"/>
        <v>11832</v>
      </c>
      <c r="G58" s="10">
        <v>4702921684</v>
      </c>
      <c r="H58" s="10">
        <v>20255</v>
      </c>
      <c r="I58" s="10">
        <v>91932</v>
      </c>
      <c r="X58" s="10">
        <v>4702921684</v>
      </c>
      <c r="Y58" s="10" t="s">
        <v>19</v>
      </c>
      <c r="Z58" s="10">
        <v>20255</v>
      </c>
      <c r="AA58" s="10">
        <v>91932</v>
      </c>
      <c r="AC58" t="e">
        <f t="shared" si="1"/>
        <v>#N/A</v>
      </c>
      <c r="AD58" t="e">
        <f t="shared" si="2"/>
        <v>#N/A</v>
      </c>
      <c r="AE58" t="e">
        <f t="shared" si="3"/>
        <v>#N/A</v>
      </c>
      <c r="AF58">
        <f t="shared" si="4"/>
        <v>91932</v>
      </c>
      <c r="AN58" s="10">
        <v>4702921684</v>
      </c>
      <c r="AO58" s="10" t="s">
        <v>19</v>
      </c>
      <c r="AP58" s="10">
        <v>966</v>
      </c>
      <c r="AQ58" s="10">
        <v>91932</v>
      </c>
      <c r="AS58">
        <v>4702921684</v>
      </c>
      <c r="AT58">
        <v>159</v>
      </c>
      <c r="AU58">
        <v>807</v>
      </c>
      <c r="AV58">
        <v>966</v>
      </c>
      <c r="BH58" s="10">
        <v>159</v>
      </c>
      <c r="BI58" s="10">
        <v>91932</v>
      </c>
    </row>
    <row r="59" spans="1:61">
      <c r="A59">
        <v>5553957443</v>
      </c>
      <c r="B59">
        <v>15682</v>
      </c>
      <c r="D59">
        <f t="shared" si="0"/>
        <v>15682</v>
      </c>
      <c r="G59" s="10">
        <v>5553957443</v>
      </c>
      <c r="H59" s="10">
        <v>12558</v>
      </c>
      <c r="I59" s="10">
        <v>58146</v>
      </c>
      <c r="X59" s="10">
        <v>5553957443</v>
      </c>
      <c r="Y59" s="10" t="s">
        <v>17</v>
      </c>
      <c r="Z59" s="10">
        <v>12558</v>
      </c>
      <c r="AA59" s="10">
        <v>58146</v>
      </c>
      <c r="AC59" t="e">
        <f t="shared" si="1"/>
        <v>#N/A</v>
      </c>
      <c r="AD59">
        <f t="shared" si="2"/>
        <v>58146</v>
      </c>
      <c r="AE59" t="e">
        <f t="shared" si="3"/>
        <v>#N/A</v>
      </c>
      <c r="AF59" t="e">
        <f t="shared" si="4"/>
        <v>#N/A</v>
      </c>
      <c r="AN59" s="10">
        <v>5553957443</v>
      </c>
      <c r="AO59" s="10" t="s">
        <v>17</v>
      </c>
      <c r="AP59" s="10">
        <v>1129</v>
      </c>
      <c r="AQ59" s="10">
        <v>58146</v>
      </c>
      <c r="AS59">
        <v>5553957443</v>
      </c>
      <c r="AT59">
        <v>726</v>
      </c>
      <c r="AU59">
        <v>403</v>
      </c>
      <c r="AV59">
        <v>1129</v>
      </c>
      <c r="BH59" s="10">
        <v>726</v>
      </c>
      <c r="BI59" s="10">
        <v>58146</v>
      </c>
    </row>
    <row r="60" spans="1:61">
      <c r="A60">
        <v>5577150313</v>
      </c>
      <c r="B60">
        <v>11976</v>
      </c>
      <c r="D60">
        <f t="shared" si="0"/>
        <v>11976</v>
      </c>
      <c r="G60" s="10">
        <v>5577150313</v>
      </c>
      <c r="H60" s="10">
        <v>18610</v>
      </c>
      <c r="I60" s="10">
        <v>100789</v>
      </c>
      <c r="X60" s="10">
        <v>5577150313</v>
      </c>
      <c r="Y60" s="10" t="s">
        <v>19</v>
      </c>
      <c r="Z60" s="10">
        <v>18610</v>
      </c>
      <c r="AA60" s="10">
        <v>100789</v>
      </c>
      <c r="AC60" t="e">
        <f t="shared" si="1"/>
        <v>#N/A</v>
      </c>
      <c r="AD60" t="e">
        <f t="shared" si="2"/>
        <v>#N/A</v>
      </c>
      <c r="AE60" t="e">
        <f t="shared" si="3"/>
        <v>#N/A</v>
      </c>
      <c r="AF60">
        <f t="shared" si="4"/>
        <v>100789</v>
      </c>
      <c r="AN60" s="10">
        <v>5577150313</v>
      </c>
      <c r="AO60" s="10" t="s">
        <v>19</v>
      </c>
      <c r="AP60" s="10">
        <v>3515</v>
      </c>
      <c r="AQ60" s="10">
        <v>100789</v>
      </c>
      <c r="AS60">
        <v>5577150313</v>
      </c>
      <c r="AT60">
        <v>2620</v>
      </c>
      <c r="AU60">
        <v>895</v>
      </c>
      <c r="AV60">
        <v>3515</v>
      </c>
      <c r="BH60" s="10">
        <v>2620</v>
      </c>
      <c r="BI60" s="10">
        <v>100789</v>
      </c>
    </row>
    <row r="61" spans="1:61">
      <c r="A61">
        <v>6117666160</v>
      </c>
      <c r="B61">
        <v>9183</v>
      </c>
      <c r="D61">
        <f t="shared" si="0"/>
        <v>9183</v>
      </c>
      <c r="G61" s="10">
        <v>6117666160</v>
      </c>
      <c r="H61" s="10">
        <v>21288</v>
      </c>
      <c r="I61" s="10">
        <v>63312</v>
      </c>
      <c r="X61" s="10">
        <v>6117666160</v>
      </c>
      <c r="Y61" s="10" t="s">
        <v>17</v>
      </c>
      <c r="Z61" s="10">
        <v>21288</v>
      </c>
      <c r="AA61" s="10">
        <v>63312</v>
      </c>
      <c r="AC61" t="e">
        <f t="shared" si="1"/>
        <v>#N/A</v>
      </c>
      <c r="AD61">
        <f t="shared" si="2"/>
        <v>63312</v>
      </c>
      <c r="AE61" t="e">
        <f t="shared" si="3"/>
        <v>#N/A</v>
      </c>
      <c r="AF61" t="e">
        <f t="shared" si="4"/>
        <v>#N/A</v>
      </c>
      <c r="AN61" s="10">
        <v>6117666160</v>
      </c>
      <c r="AO61" s="10" t="s">
        <v>17</v>
      </c>
      <c r="AP61" s="10">
        <v>101</v>
      </c>
      <c r="AQ61" s="10">
        <v>63312</v>
      </c>
      <c r="AS61">
        <v>6117666160</v>
      </c>
      <c r="AT61">
        <v>44</v>
      </c>
      <c r="AU61">
        <v>57</v>
      </c>
      <c r="AV61">
        <v>101</v>
      </c>
      <c r="BH61" s="10">
        <v>44</v>
      </c>
      <c r="BI61" s="10">
        <v>63312</v>
      </c>
    </row>
    <row r="62" spans="1:61">
      <c r="A62">
        <v>6290855005</v>
      </c>
      <c r="D62">
        <f t="shared" si="0"/>
        <v>0</v>
      </c>
      <c r="G62" s="10">
        <v>6290855005</v>
      </c>
      <c r="H62" s="10">
        <v>41384</v>
      </c>
      <c r="I62" s="10">
        <v>75389</v>
      </c>
      <c r="X62" s="10">
        <v>6290855005</v>
      </c>
      <c r="Y62" s="10" t="s">
        <v>18</v>
      </c>
      <c r="Z62" s="10">
        <v>41384</v>
      </c>
      <c r="AA62" s="10">
        <v>75389</v>
      </c>
      <c r="AC62" t="e">
        <f t="shared" si="1"/>
        <v>#N/A</v>
      </c>
      <c r="AD62" t="e">
        <f t="shared" si="2"/>
        <v>#N/A</v>
      </c>
      <c r="AE62">
        <f t="shared" si="3"/>
        <v>75389</v>
      </c>
      <c r="AF62" t="e">
        <f t="shared" si="4"/>
        <v>#N/A</v>
      </c>
      <c r="AN62" s="10">
        <v>6290855005</v>
      </c>
      <c r="AO62" s="10" t="s">
        <v>18</v>
      </c>
      <c r="AP62" s="10">
        <v>190</v>
      </c>
      <c r="AQ62" s="10">
        <v>75389</v>
      </c>
      <c r="AS62">
        <v>6290855005</v>
      </c>
      <c r="AT62">
        <v>80</v>
      </c>
      <c r="AU62">
        <v>110</v>
      </c>
      <c r="AV62">
        <v>190</v>
      </c>
      <c r="BH62" s="10">
        <v>80</v>
      </c>
      <c r="BI62" s="10">
        <v>75389</v>
      </c>
    </row>
    <row r="63" spans="1:61">
      <c r="A63">
        <v>6775888955</v>
      </c>
      <c r="B63">
        <v>1107</v>
      </c>
      <c r="D63">
        <f t="shared" si="0"/>
        <v>1107</v>
      </c>
      <c r="G63" s="10">
        <v>6775888955</v>
      </c>
      <c r="H63" s="10">
        <v>34393</v>
      </c>
      <c r="I63" s="10">
        <v>55426</v>
      </c>
      <c r="X63" s="10">
        <v>6775888955</v>
      </c>
      <c r="Y63" s="10" t="s">
        <v>16</v>
      </c>
      <c r="Z63" s="10">
        <v>34393</v>
      </c>
      <c r="AA63" s="10">
        <v>55426</v>
      </c>
      <c r="AC63">
        <f t="shared" si="1"/>
        <v>55426</v>
      </c>
      <c r="AD63" t="e">
        <f t="shared" si="2"/>
        <v>#N/A</v>
      </c>
      <c r="AE63" t="e">
        <f t="shared" si="3"/>
        <v>#N/A</v>
      </c>
      <c r="AF63" t="e">
        <f t="shared" si="4"/>
        <v>#N/A</v>
      </c>
      <c r="AN63" s="10">
        <v>6775888955</v>
      </c>
      <c r="AO63" s="10" t="s">
        <v>16</v>
      </c>
      <c r="AP63" s="10">
        <v>671</v>
      </c>
      <c r="AQ63" s="10">
        <v>55426</v>
      </c>
      <c r="AS63">
        <v>6775888955</v>
      </c>
      <c r="AT63">
        <v>286</v>
      </c>
      <c r="AU63">
        <v>385</v>
      </c>
      <c r="AV63">
        <v>671</v>
      </c>
      <c r="BH63" s="10">
        <v>286</v>
      </c>
      <c r="BI63" s="10">
        <v>55426</v>
      </c>
    </row>
    <row r="64" spans="1:61">
      <c r="A64">
        <v>6962181067</v>
      </c>
      <c r="B64">
        <v>14450</v>
      </c>
      <c r="D64">
        <f t="shared" si="0"/>
        <v>14450</v>
      </c>
      <c r="G64" s="10">
        <v>6962181067</v>
      </c>
      <c r="H64" s="10">
        <v>14983</v>
      </c>
      <c r="I64" s="10">
        <v>61443</v>
      </c>
      <c r="X64" s="10">
        <v>6962181067</v>
      </c>
      <c r="Y64" s="10" t="s">
        <v>17</v>
      </c>
      <c r="Z64" s="10">
        <v>14983</v>
      </c>
      <c r="AA64" s="10">
        <v>61443</v>
      </c>
      <c r="AC64" t="e">
        <f t="shared" si="1"/>
        <v>#N/A</v>
      </c>
      <c r="AD64">
        <f t="shared" si="2"/>
        <v>61443</v>
      </c>
      <c r="AE64" t="e">
        <f t="shared" si="3"/>
        <v>#N/A</v>
      </c>
      <c r="AF64" t="e">
        <f t="shared" si="4"/>
        <v>#N/A</v>
      </c>
      <c r="AN64" s="10">
        <v>6962181067</v>
      </c>
      <c r="AO64" s="10" t="s">
        <v>17</v>
      </c>
      <c r="AP64" s="10">
        <v>1281</v>
      </c>
      <c r="AQ64" s="10">
        <v>61443</v>
      </c>
      <c r="AS64">
        <v>6962181067</v>
      </c>
      <c r="AT64">
        <v>707</v>
      </c>
      <c r="AU64">
        <v>574</v>
      </c>
      <c r="AV64">
        <v>1281</v>
      </c>
      <c r="BH64" s="10">
        <v>707</v>
      </c>
      <c r="BI64" s="10">
        <v>61443</v>
      </c>
    </row>
    <row r="65" spans="1:61">
      <c r="A65">
        <v>7007744171</v>
      </c>
      <c r="B65">
        <v>143</v>
      </c>
      <c r="D65">
        <f t="shared" si="0"/>
        <v>143</v>
      </c>
      <c r="G65" s="10">
        <v>7007744171</v>
      </c>
      <c r="H65" s="10">
        <v>35825</v>
      </c>
      <c r="I65" s="10">
        <v>66144</v>
      </c>
      <c r="X65" s="10">
        <v>7007744171</v>
      </c>
      <c r="Y65" s="10" t="s">
        <v>18</v>
      </c>
      <c r="Z65" s="10">
        <v>35825</v>
      </c>
      <c r="AA65" s="10">
        <v>66144</v>
      </c>
      <c r="AC65" t="e">
        <f t="shared" si="1"/>
        <v>#N/A</v>
      </c>
      <c r="AD65" t="e">
        <f t="shared" si="2"/>
        <v>#N/A</v>
      </c>
      <c r="AE65">
        <f t="shared" si="3"/>
        <v>66144</v>
      </c>
      <c r="AF65" t="e">
        <f t="shared" si="4"/>
        <v>#N/A</v>
      </c>
      <c r="AN65" s="10">
        <v>7007744171</v>
      </c>
      <c r="AO65" s="10" t="s">
        <v>18</v>
      </c>
      <c r="AP65" s="10">
        <v>1230</v>
      </c>
      <c r="AQ65" s="10">
        <v>66144</v>
      </c>
      <c r="AS65">
        <v>7007744171</v>
      </c>
      <c r="AT65">
        <v>807</v>
      </c>
      <c r="AU65">
        <v>423</v>
      </c>
      <c r="AV65">
        <v>1230</v>
      </c>
      <c r="BH65" s="10">
        <v>807</v>
      </c>
      <c r="BI65" s="10">
        <v>66144</v>
      </c>
    </row>
    <row r="66" spans="1:61">
      <c r="A66">
        <v>7086361926</v>
      </c>
      <c r="B66">
        <v>11194</v>
      </c>
      <c r="D66">
        <f t="shared" si="0"/>
        <v>11194</v>
      </c>
      <c r="G66" s="10">
        <v>7086361926</v>
      </c>
      <c r="H66" s="10">
        <v>21735</v>
      </c>
      <c r="I66" s="10">
        <v>79557</v>
      </c>
      <c r="X66" s="10">
        <v>7086361926</v>
      </c>
      <c r="Y66" s="10" t="s">
        <v>18</v>
      </c>
      <c r="Z66" s="10">
        <v>21735</v>
      </c>
      <c r="AA66" s="10">
        <v>79557</v>
      </c>
      <c r="AC66" t="e">
        <f t="shared" si="1"/>
        <v>#N/A</v>
      </c>
      <c r="AD66" t="e">
        <f t="shared" si="2"/>
        <v>#N/A</v>
      </c>
      <c r="AE66">
        <f t="shared" si="3"/>
        <v>79557</v>
      </c>
      <c r="AF66" t="e">
        <f t="shared" si="4"/>
        <v>#N/A</v>
      </c>
      <c r="AN66" s="10">
        <v>7086361926</v>
      </c>
      <c r="AO66" s="10" t="s">
        <v>18</v>
      </c>
      <c r="AP66" s="10">
        <v>2106</v>
      </c>
      <c r="AQ66" s="10">
        <v>79557</v>
      </c>
      <c r="AS66">
        <v>7086361926</v>
      </c>
      <c r="AT66">
        <v>1320</v>
      </c>
      <c r="AU66">
        <v>786</v>
      </c>
      <c r="AV66">
        <v>2106</v>
      </c>
      <c r="BH66" s="10">
        <v>1320</v>
      </c>
      <c r="BI66" s="10">
        <v>79557</v>
      </c>
    </row>
    <row r="67" spans="1:61">
      <c r="A67">
        <v>8053475328</v>
      </c>
      <c r="B67">
        <v>905</v>
      </c>
      <c r="D67">
        <f t="shared" si="0"/>
        <v>905</v>
      </c>
      <c r="G67" s="10">
        <v>8053475328</v>
      </c>
      <c r="H67" s="10">
        <v>42300</v>
      </c>
      <c r="I67" s="10">
        <v>91320</v>
      </c>
      <c r="X67" s="10">
        <v>8053475328</v>
      </c>
      <c r="Y67" s="10" t="s">
        <v>19</v>
      </c>
      <c r="Z67" s="10">
        <v>42300</v>
      </c>
      <c r="AA67" s="10">
        <v>91320</v>
      </c>
      <c r="AC67" t="e">
        <f t="shared" si="1"/>
        <v>#N/A</v>
      </c>
      <c r="AD67" t="e">
        <f t="shared" si="2"/>
        <v>#N/A</v>
      </c>
      <c r="AE67" t="e">
        <f t="shared" si="3"/>
        <v>#N/A</v>
      </c>
      <c r="AF67">
        <f t="shared" si="4"/>
        <v>91320</v>
      </c>
      <c r="AN67" s="10">
        <v>8053475328</v>
      </c>
      <c r="AO67" s="10" t="s">
        <v>19</v>
      </c>
      <c r="AP67" s="10">
        <v>2937</v>
      </c>
      <c r="AQ67" s="10">
        <v>91320</v>
      </c>
      <c r="AS67">
        <v>8053475328</v>
      </c>
      <c r="AT67">
        <v>2640</v>
      </c>
      <c r="AU67">
        <v>297</v>
      </c>
      <c r="AV67">
        <v>2937</v>
      </c>
      <c r="BH67" s="10">
        <v>2640</v>
      </c>
      <c r="BI67" s="10">
        <v>91320</v>
      </c>
    </row>
    <row r="68" spans="1:61">
      <c r="A68">
        <v>8253242879</v>
      </c>
      <c r="D68">
        <f t="shared" si="0"/>
        <v>0</v>
      </c>
      <c r="G68" s="10">
        <v>8253242879</v>
      </c>
      <c r="H68" s="10">
        <v>27343</v>
      </c>
      <c r="I68" s="10">
        <v>33972</v>
      </c>
      <c r="X68" s="10">
        <v>8253242879</v>
      </c>
      <c r="Y68" s="10" t="s">
        <v>16</v>
      </c>
      <c r="Z68" s="10">
        <v>27343</v>
      </c>
      <c r="AA68" s="10">
        <v>33972</v>
      </c>
      <c r="AC68">
        <f t="shared" si="1"/>
        <v>33972</v>
      </c>
      <c r="AD68" t="e">
        <f t="shared" si="2"/>
        <v>#N/A</v>
      </c>
      <c r="AE68" t="e">
        <f t="shared" si="3"/>
        <v>#N/A</v>
      </c>
      <c r="AF68" t="e">
        <f t="shared" si="4"/>
        <v>#N/A</v>
      </c>
      <c r="AN68" s="10">
        <v>8253242879</v>
      </c>
      <c r="AO68" s="10" t="s">
        <v>16</v>
      </c>
      <c r="AP68" s="10">
        <v>662</v>
      </c>
      <c r="AQ68" s="10">
        <v>33972</v>
      </c>
      <c r="AS68">
        <v>8253242879</v>
      </c>
      <c r="AT68">
        <v>390</v>
      </c>
      <c r="AU68">
        <v>272</v>
      </c>
      <c r="AV68">
        <v>662</v>
      </c>
      <c r="BH68" s="10">
        <v>390</v>
      </c>
      <c r="BI68" s="10">
        <v>33972</v>
      </c>
    </row>
    <row r="69" spans="1:61">
      <c r="A69">
        <v>8378563200</v>
      </c>
      <c r="B69">
        <v>15064</v>
      </c>
      <c r="D69">
        <f t="shared" si="0"/>
        <v>15064</v>
      </c>
      <c r="G69" s="10">
        <v>8378563200</v>
      </c>
      <c r="H69" s="10">
        <v>14112</v>
      </c>
      <c r="I69" s="10">
        <v>106534</v>
      </c>
      <c r="X69" s="10">
        <v>8378563200</v>
      </c>
      <c r="Y69" s="10" t="s">
        <v>19</v>
      </c>
      <c r="Z69" s="10">
        <v>14112</v>
      </c>
      <c r="AA69" s="10">
        <v>106534</v>
      </c>
      <c r="AC69" t="e">
        <f t="shared" si="1"/>
        <v>#N/A</v>
      </c>
      <c r="AD69" t="e">
        <f t="shared" si="2"/>
        <v>#N/A</v>
      </c>
      <c r="AE69" t="e">
        <f t="shared" si="3"/>
        <v>#N/A</v>
      </c>
      <c r="AF69">
        <f t="shared" si="4"/>
        <v>106534</v>
      </c>
      <c r="AN69" s="10">
        <v>8378563200</v>
      </c>
      <c r="AO69" s="10" t="s">
        <v>19</v>
      </c>
      <c r="AP69" s="10">
        <v>2137</v>
      </c>
      <c r="AQ69" s="10">
        <v>106534</v>
      </c>
      <c r="AS69">
        <v>8378563200</v>
      </c>
      <c r="AT69">
        <v>1819</v>
      </c>
      <c r="AU69">
        <v>318</v>
      </c>
      <c r="AV69">
        <v>2137</v>
      </c>
      <c r="BH69" s="10">
        <v>1819</v>
      </c>
      <c r="BI69" s="10">
        <v>106534</v>
      </c>
    </row>
    <row r="70" spans="1:61">
      <c r="A70">
        <v>8583815059</v>
      </c>
      <c r="D70">
        <f t="shared" si="0"/>
        <v>0</v>
      </c>
      <c r="G70" s="10">
        <v>8583815059</v>
      </c>
      <c r="H70" s="10">
        <v>44559</v>
      </c>
      <c r="I70" s="10">
        <v>84693</v>
      </c>
      <c r="X70" s="10">
        <v>8583815059</v>
      </c>
      <c r="Y70" s="10" t="s">
        <v>19</v>
      </c>
      <c r="Z70" s="10">
        <v>44559</v>
      </c>
      <c r="AA70" s="10">
        <v>84693</v>
      </c>
      <c r="AC70" t="e">
        <f t="shared" si="1"/>
        <v>#N/A</v>
      </c>
      <c r="AD70" t="e">
        <f t="shared" si="2"/>
        <v>#N/A</v>
      </c>
      <c r="AE70" t="e">
        <f t="shared" si="3"/>
        <v>#N/A</v>
      </c>
      <c r="AF70">
        <f t="shared" si="4"/>
        <v>84693</v>
      </c>
      <c r="AN70" s="10">
        <v>8583815059</v>
      </c>
      <c r="AO70" s="10" t="s">
        <v>19</v>
      </c>
      <c r="AP70" s="10">
        <v>988</v>
      </c>
      <c r="AQ70" s="10">
        <v>84693</v>
      </c>
      <c r="AS70">
        <v>8583815059</v>
      </c>
      <c r="AT70">
        <v>300</v>
      </c>
      <c r="AU70">
        <v>688</v>
      </c>
      <c r="AV70">
        <v>988</v>
      </c>
      <c r="BH70" s="10">
        <v>300</v>
      </c>
      <c r="BI70" s="10">
        <v>84693</v>
      </c>
    </row>
    <row r="71" spans="1:61">
      <c r="A71">
        <v>8792009665</v>
      </c>
      <c r="B71">
        <v>6807</v>
      </c>
      <c r="D71">
        <f t="shared" si="0"/>
        <v>6807</v>
      </c>
      <c r="G71" s="10">
        <v>8792009665</v>
      </c>
      <c r="H71" s="10">
        <v>26754</v>
      </c>
      <c r="I71" s="10">
        <v>56907</v>
      </c>
      <c r="X71" s="10">
        <v>8792009665</v>
      </c>
      <c r="Y71" s="10" t="s">
        <v>17</v>
      </c>
      <c r="Z71" s="10">
        <v>26754</v>
      </c>
      <c r="AA71" s="10">
        <v>56907</v>
      </c>
      <c r="AC71" t="e">
        <f t="shared" si="1"/>
        <v>#N/A</v>
      </c>
      <c r="AD71">
        <f t="shared" si="2"/>
        <v>56907</v>
      </c>
      <c r="AE71" t="e">
        <f t="shared" si="3"/>
        <v>#N/A</v>
      </c>
      <c r="AF71" t="e">
        <f t="shared" si="4"/>
        <v>#N/A</v>
      </c>
      <c r="AN71" s="10">
        <v>8792009665</v>
      </c>
      <c r="AO71" s="10" t="s">
        <v>17</v>
      </c>
      <c r="AP71" s="10">
        <v>145</v>
      </c>
      <c r="AQ71" s="10">
        <v>56907</v>
      </c>
      <c r="AS71">
        <v>8792009665</v>
      </c>
      <c r="AT71">
        <v>28</v>
      </c>
      <c r="AU71">
        <v>117</v>
      </c>
      <c r="AV71">
        <v>145</v>
      </c>
      <c r="BH71" s="10">
        <v>28</v>
      </c>
      <c r="BI71" s="10">
        <v>56907</v>
      </c>
    </row>
    <row r="72" spans="1:61">
      <c r="A72">
        <v>8877689391</v>
      </c>
      <c r="D72">
        <f t="shared" si="0"/>
        <v>0</v>
      </c>
      <c r="G72" s="10">
        <v>8877689391</v>
      </c>
      <c r="H72" s="10">
        <v>44131</v>
      </c>
      <c r="I72" s="10">
        <v>106028</v>
      </c>
      <c r="X72" s="10">
        <v>8877689391</v>
      </c>
      <c r="Y72" s="10" t="s">
        <v>19</v>
      </c>
      <c r="Z72" s="10">
        <v>44131</v>
      </c>
      <c r="AA72" s="10">
        <v>106028</v>
      </c>
      <c r="AC72" t="e">
        <f t="shared" si="1"/>
        <v>#N/A</v>
      </c>
      <c r="AD72" t="e">
        <f t="shared" si="2"/>
        <v>#N/A</v>
      </c>
      <c r="AE72" t="e">
        <f t="shared" si="3"/>
        <v>#N/A</v>
      </c>
      <c r="AF72">
        <f t="shared" si="4"/>
        <v>106028</v>
      </c>
      <c r="AN72" s="10">
        <v>8877689391</v>
      </c>
      <c r="AO72" s="10" t="s">
        <v>19</v>
      </c>
      <c r="AP72" s="10">
        <v>2356</v>
      </c>
      <c r="AQ72" s="10">
        <v>106028</v>
      </c>
      <c r="AS72">
        <v>8877689391</v>
      </c>
      <c r="AT72">
        <v>2048</v>
      </c>
      <c r="AU72">
        <v>308</v>
      </c>
      <c r="AV72">
        <v>2356</v>
      </c>
      <c r="BH72" s="10">
        <v>2048</v>
      </c>
      <c r="BI72" s="10">
        <v>106028</v>
      </c>
    </row>
    <row r="73" spans="1:61">
      <c r="A73" t="s">
        <v>5</v>
      </c>
      <c r="B73">
        <v>180608</v>
      </c>
      <c r="AS73" t="s">
        <v>5</v>
      </c>
      <c r="AT73">
        <v>19466</v>
      </c>
      <c r="AU73">
        <v>12293</v>
      </c>
      <c r="AV73">
        <v>31759</v>
      </c>
    </row>
    <row r="75" spans="1:61">
      <c r="A75" s="6" t="s">
        <v>24</v>
      </c>
    </row>
    <row r="76" spans="1:61">
      <c r="A76" s="6" t="s">
        <v>25</v>
      </c>
    </row>
    <row r="77" spans="1:61">
      <c r="A77" s="2" t="s">
        <v>11</v>
      </c>
      <c r="B77" s="2" t="s">
        <v>2</v>
      </c>
    </row>
    <row r="78" spans="1:61">
      <c r="A78" s="2" t="s">
        <v>4</v>
      </c>
      <c r="B78" s="1">
        <v>42472</v>
      </c>
      <c r="C78" s="1">
        <v>42473</v>
      </c>
      <c r="D78" s="1">
        <v>42474</v>
      </c>
      <c r="E78" s="1">
        <v>42475</v>
      </c>
      <c r="F78" s="1">
        <v>42476</v>
      </c>
      <c r="G78" s="1">
        <v>42477</v>
      </c>
      <c r="H78" s="1">
        <v>42478</v>
      </c>
      <c r="I78" s="1">
        <v>42479</v>
      </c>
      <c r="J78" s="1">
        <v>42480</v>
      </c>
      <c r="K78" s="1">
        <v>42481</v>
      </c>
      <c r="L78" s="1">
        <v>42482</v>
      </c>
      <c r="M78" s="1">
        <v>42483</v>
      </c>
      <c r="N78" s="1">
        <v>42484</v>
      </c>
      <c r="O78" s="1">
        <v>42485</v>
      </c>
      <c r="P78" s="1">
        <v>42486</v>
      </c>
      <c r="Q78" s="1">
        <v>42487</v>
      </c>
      <c r="R78" s="1">
        <v>42488</v>
      </c>
      <c r="S78" s="1">
        <v>42489</v>
      </c>
      <c r="T78" s="1">
        <v>42490</v>
      </c>
      <c r="U78" s="1">
        <v>42491</v>
      </c>
      <c r="V78" s="1">
        <v>42492</v>
      </c>
      <c r="W78" s="1">
        <v>42493</v>
      </c>
      <c r="X78" s="1">
        <v>42494</v>
      </c>
      <c r="Y78" s="1">
        <v>42495</v>
      </c>
      <c r="Z78" s="1">
        <v>42496</v>
      </c>
      <c r="AA78" s="1">
        <v>42497</v>
      </c>
      <c r="AB78" s="1">
        <v>42498</v>
      </c>
      <c r="AC78" s="1">
        <v>42499</v>
      </c>
      <c r="AD78" s="1">
        <v>42500</v>
      </c>
      <c r="AE78" s="1">
        <v>42501</v>
      </c>
      <c r="AF78" s="1">
        <v>42502</v>
      </c>
      <c r="AG78" s="1" t="s">
        <v>5</v>
      </c>
      <c r="AH78" s="7" t="s">
        <v>26</v>
      </c>
      <c r="AI78" s="7" t="s">
        <v>27</v>
      </c>
      <c r="AJ78" s="7" t="s">
        <v>28</v>
      </c>
    </row>
    <row r="79" spans="1:61">
      <c r="A79">
        <v>1503960366</v>
      </c>
      <c r="B79">
        <v>346</v>
      </c>
      <c r="C79">
        <v>407</v>
      </c>
      <c r="E79">
        <v>442</v>
      </c>
      <c r="F79">
        <v>367</v>
      </c>
      <c r="G79">
        <v>712</v>
      </c>
      <c r="I79">
        <v>320</v>
      </c>
      <c r="J79">
        <v>377</v>
      </c>
      <c r="K79">
        <v>364</v>
      </c>
      <c r="M79">
        <v>384</v>
      </c>
      <c r="N79">
        <v>449</v>
      </c>
      <c r="O79">
        <v>323</v>
      </c>
      <c r="P79">
        <v>274</v>
      </c>
      <c r="R79">
        <v>393</v>
      </c>
      <c r="S79">
        <v>354</v>
      </c>
      <c r="T79">
        <v>425</v>
      </c>
      <c r="U79">
        <v>396</v>
      </c>
      <c r="V79">
        <v>309</v>
      </c>
      <c r="W79">
        <v>296</v>
      </c>
      <c r="Y79">
        <v>264</v>
      </c>
      <c r="Z79">
        <v>367</v>
      </c>
      <c r="AA79">
        <v>349</v>
      </c>
      <c r="AB79">
        <v>611</v>
      </c>
      <c r="AC79">
        <v>342</v>
      </c>
      <c r="AD79">
        <v>403</v>
      </c>
      <c r="AE79">
        <v>306</v>
      </c>
      <c r="AG79">
        <v>9580</v>
      </c>
      <c r="AH79">
        <f>COUNT(B79:AF79)</f>
        <v>25</v>
      </c>
      <c r="AI79" s="9">
        <f>AH79/31</f>
        <v>0.80645161290322576</v>
      </c>
      <c r="AJ79">
        <v>0</v>
      </c>
    </row>
    <row r="80" spans="1:61">
      <c r="A80">
        <v>1644430081</v>
      </c>
      <c r="S80">
        <v>127</v>
      </c>
      <c r="T80">
        <v>142</v>
      </c>
      <c r="V80">
        <v>961</v>
      </c>
      <c r="AB80">
        <v>154</v>
      </c>
      <c r="AG80">
        <v>1384</v>
      </c>
      <c r="AH80">
        <f t="shared" ref="AH80:AH108" si="5">COUNT(B80:AF80)</f>
        <v>4</v>
      </c>
      <c r="AI80" s="9">
        <f t="shared" ref="AI80:AI102" si="6">AH80/31</f>
        <v>0.12903225806451613</v>
      </c>
      <c r="AJ80">
        <v>0</v>
      </c>
    </row>
    <row r="81" spans="1:36">
      <c r="A81">
        <v>1844505072</v>
      </c>
      <c r="E81">
        <v>961</v>
      </c>
      <c r="T81">
        <v>961</v>
      </c>
      <c r="U81">
        <v>961</v>
      </c>
      <c r="AG81">
        <v>2883</v>
      </c>
      <c r="AH81">
        <f t="shared" si="5"/>
        <v>3</v>
      </c>
      <c r="AI81" s="9">
        <f t="shared" si="6"/>
        <v>9.6774193548387094E-2</v>
      </c>
      <c r="AJ81">
        <v>0</v>
      </c>
    </row>
    <row r="82" spans="1:36">
      <c r="A82">
        <v>1927972279</v>
      </c>
      <c r="B82">
        <v>775</v>
      </c>
      <c r="C82">
        <v>422</v>
      </c>
      <c r="E82">
        <v>499</v>
      </c>
      <c r="P82">
        <v>315</v>
      </c>
      <c r="R82">
        <v>178</v>
      </c>
      <c r="AG82">
        <v>2189</v>
      </c>
      <c r="AH82">
        <f t="shared" si="5"/>
        <v>5</v>
      </c>
      <c r="AI82" s="9">
        <f t="shared" si="6"/>
        <v>0.16129032258064516</v>
      </c>
      <c r="AJ82">
        <v>0</v>
      </c>
    </row>
    <row r="83" spans="1:36">
      <c r="A83">
        <v>2026352035</v>
      </c>
      <c r="B83">
        <v>546</v>
      </c>
      <c r="C83">
        <v>565</v>
      </c>
      <c r="D83">
        <v>568</v>
      </c>
      <c r="E83">
        <v>573</v>
      </c>
      <c r="F83">
        <v>567</v>
      </c>
      <c r="G83">
        <v>498</v>
      </c>
      <c r="I83">
        <v>540</v>
      </c>
      <c r="J83">
        <v>510</v>
      </c>
      <c r="K83">
        <v>514</v>
      </c>
      <c r="L83">
        <v>545</v>
      </c>
      <c r="M83">
        <v>554</v>
      </c>
      <c r="N83">
        <v>591</v>
      </c>
      <c r="O83">
        <v>531</v>
      </c>
      <c r="Q83">
        <v>545</v>
      </c>
      <c r="R83">
        <v>545</v>
      </c>
      <c r="S83">
        <v>510</v>
      </c>
      <c r="T83">
        <v>607</v>
      </c>
      <c r="U83">
        <v>546</v>
      </c>
      <c r="V83">
        <v>543</v>
      </c>
      <c r="X83">
        <v>560</v>
      </c>
      <c r="Y83">
        <v>485</v>
      </c>
      <c r="Z83">
        <v>548</v>
      </c>
      <c r="AA83">
        <v>521</v>
      </c>
      <c r="AB83">
        <v>568</v>
      </c>
      <c r="AC83">
        <v>556</v>
      </c>
      <c r="AD83">
        <v>380</v>
      </c>
      <c r="AE83">
        <v>553</v>
      </c>
      <c r="AF83">
        <v>485</v>
      </c>
      <c r="AG83">
        <v>15054</v>
      </c>
      <c r="AH83">
        <f t="shared" si="5"/>
        <v>28</v>
      </c>
      <c r="AI83" s="9">
        <f t="shared" si="6"/>
        <v>0.90322580645161288</v>
      </c>
      <c r="AJ83">
        <v>0</v>
      </c>
    </row>
    <row r="84" spans="1:36">
      <c r="A84">
        <v>2320127002</v>
      </c>
      <c r="M84">
        <v>69</v>
      </c>
      <c r="AG84">
        <v>69</v>
      </c>
      <c r="AH84">
        <f t="shared" si="5"/>
        <v>1</v>
      </c>
      <c r="AI84" s="9">
        <f t="shared" si="6"/>
        <v>3.2258064516129031E-2</v>
      </c>
      <c r="AJ84">
        <v>0</v>
      </c>
    </row>
    <row r="85" spans="1:36">
      <c r="A85">
        <v>3977333714</v>
      </c>
      <c r="B85">
        <v>469</v>
      </c>
      <c r="C85">
        <v>456</v>
      </c>
      <c r="D85">
        <v>397</v>
      </c>
      <c r="E85">
        <v>556</v>
      </c>
      <c r="F85">
        <v>510</v>
      </c>
      <c r="G85">
        <v>566</v>
      </c>
      <c r="H85">
        <v>522</v>
      </c>
      <c r="I85">
        <v>395</v>
      </c>
      <c r="J85">
        <v>305</v>
      </c>
      <c r="K85">
        <v>512</v>
      </c>
      <c r="L85">
        <v>476</v>
      </c>
      <c r="M85">
        <v>372</v>
      </c>
      <c r="N85">
        <v>526</v>
      </c>
      <c r="O85">
        <v>467</v>
      </c>
      <c r="P85">
        <v>371</v>
      </c>
      <c r="Q85">
        <v>540</v>
      </c>
      <c r="R85">
        <v>423</v>
      </c>
      <c r="S85">
        <v>478</v>
      </c>
      <c r="T85">
        <v>382</v>
      </c>
      <c r="U85">
        <v>626</v>
      </c>
      <c r="V85">
        <v>384</v>
      </c>
      <c r="W85">
        <v>500</v>
      </c>
      <c r="X85">
        <v>336</v>
      </c>
      <c r="Y85">
        <v>480</v>
      </c>
      <c r="Z85">
        <v>512</v>
      </c>
      <c r="AA85">
        <v>443</v>
      </c>
      <c r="AB85">
        <v>456</v>
      </c>
      <c r="AD85">
        <v>452</v>
      </c>
      <c r="AG85">
        <v>12912</v>
      </c>
      <c r="AH85">
        <f t="shared" si="5"/>
        <v>28</v>
      </c>
      <c r="AI85" s="9">
        <f t="shared" si="6"/>
        <v>0.90322580645161288</v>
      </c>
      <c r="AJ85">
        <v>0</v>
      </c>
    </row>
    <row r="86" spans="1:36">
      <c r="A86">
        <v>4020332650</v>
      </c>
      <c r="B86">
        <v>541</v>
      </c>
      <c r="F86">
        <v>77</v>
      </c>
      <c r="W86">
        <v>332</v>
      </c>
      <c r="X86">
        <v>536</v>
      </c>
      <c r="Y86">
        <v>248</v>
      </c>
      <c r="Z86">
        <v>408</v>
      </c>
      <c r="AB86">
        <v>402</v>
      </c>
      <c r="AD86">
        <v>494</v>
      </c>
      <c r="AG86">
        <v>3038</v>
      </c>
      <c r="AH86">
        <f t="shared" si="5"/>
        <v>8</v>
      </c>
      <c r="AI86" s="9">
        <f t="shared" si="6"/>
        <v>0.25806451612903225</v>
      </c>
      <c r="AJ86">
        <v>0</v>
      </c>
    </row>
    <row r="87" spans="1:36">
      <c r="A87">
        <v>4319703577</v>
      </c>
      <c r="D87">
        <v>557</v>
      </c>
      <c r="E87">
        <v>491</v>
      </c>
      <c r="F87">
        <v>522</v>
      </c>
      <c r="H87">
        <v>551</v>
      </c>
      <c r="I87">
        <v>498</v>
      </c>
      <c r="J87">
        <v>543</v>
      </c>
      <c r="K87">
        <v>65</v>
      </c>
      <c r="L87">
        <v>550</v>
      </c>
      <c r="M87">
        <v>722</v>
      </c>
      <c r="N87">
        <v>501</v>
      </c>
      <c r="O87">
        <v>506</v>
      </c>
      <c r="P87">
        <v>516</v>
      </c>
      <c r="Q87">
        <v>307</v>
      </c>
      <c r="R87">
        <v>522</v>
      </c>
      <c r="S87">
        <v>546</v>
      </c>
      <c r="T87">
        <v>516</v>
      </c>
      <c r="U87">
        <v>500</v>
      </c>
      <c r="V87">
        <v>506</v>
      </c>
      <c r="W87">
        <v>512</v>
      </c>
      <c r="Z87">
        <v>491</v>
      </c>
      <c r="AA87">
        <v>530</v>
      </c>
      <c r="AB87">
        <v>638</v>
      </c>
      <c r="AC87">
        <v>565</v>
      </c>
      <c r="AD87">
        <v>517</v>
      </c>
      <c r="AE87">
        <v>558</v>
      </c>
      <c r="AF87">
        <v>321</v>
      </c>
      <c r="AG87">
        <v>13051</v>
      </c>
      <c r="AH87">
        <f t="shared" si="5"/>
        <v>26</v>
      </c>
      <c r="AI87" s="9">
        <f t="shared" si="6"/>
        <v>0.83870967741935487</v>
      </c>
      <c r="AJ87">
        <v>0</v>
      </c>
    </row>
    <row r="88" spans="1:36">
      <c r="A88">
        <v>4388161847</v>
      </c>
      <c r="E88">
        <v>526</v>
      </c>
      <c r="F88">
        <v>448</v>
      </c>
      <c r="G88">
        <v>641</v>
      </c>
      <c r="H88">
        <v>104</v>
      </c>
      <c r="I88">
        <v>338</v>
      </c>
      <c r="J88">
        <v>451</v>
      </c>
      <c r="K88">
        <v>458</v>
      </c>
      <c r="L88">
        <v>85</v>
      </c>
      <c r="M88">
        <v>501</v>
      </c>
      <c r="N88">
        <v>595</v>
      </c>
      <c r="P88">
        <v>346</v>
      </c>
      <c r="Q88">
        <v>500</v>
      </c>
      <c r="R88">
        <v>458</v>
      </c>
      <c r="T88">
        <v>430</v>
      </c>
      <c r="U88">
        <v>597</v>
      </c>
      <c r="V88">
        <v>376</v>
      </c>
      <c r="X88">
        <v>414</v>
      </c>
      <c r="Y88">
        <v>495</v>
      </c>
      <c r="AA88">
        <v>496</v>
      </c>
      <c r="AB88">
        <v>541</v>
      </c>
      <c r="AC88">
        <v>65</v>
      </c>
      <c r="AD88">
        <v>375</v>
      </c>
      <c r="AE88">
        <v>494</v>
      </c>
      <c r="AG88">
        <v>9734</v>
      </c>
      <c r="AH88">
        <f t="shared" si="5"/>
        <v>23</v>
      </c>
      <c r="AI88" s="9">
        <f t="shared" si="6"/>
        <v>0.74193548387096775</v>
      </c>
      <c r="AJ88">
        <v>0</v>
      </c>
    </row>
    <row r="89" spans="1:36">
      <c r="A89">
        <v>4445114986</v>
      </c>
      <c r="B89">
        <v>457</v>
      </c>
      <c r="C89">
        <v>406</v>
      </c>
      <c r="D89">
        <v>492</v>
      </c>
      <c r="E89">
        <v>379</v>
      </c>
      <c r="F89">
        <v>499</v>
      </c>
      <c r="G89">
        <v>107</v>
      </c>
      <c r="I89">
        <v>424</v>
      </c>
      <c r="J89">
        <v>462</v>
      </c>
      <c r="K89">
        <v>469</v>
      </c>
      <c r="L89">
        <v>417</v>
      </c>
      <c r="O89">
        <v>345</v>
      </c>
      <c r="P89">
        <v>391</v>
      </c>
      <c r="Q89">
        <v>374</v>
      </c>
      <c r="R89">
        <v>442</v>
      </c>
      <c r="S89">
        <v>108</v>
      </c>
      <c r="T89">
        <v>353</v>
      </c>
      <c r="U89">
        <v>459</v>
      </c>
      <c r="V89">
        <v>542</v>
      </c>
      <c r="W89">
        <v>450</v>
      </c>
      <c r="X89">
        <v>363</v>
      </c>
      <c r="Y89">
        <v>513</v>
      </c>
      <c r="Z89">
        <v>402</v>
      </c>
      <c r="AA89">
        <v>436</v>
      </c>
      <c r="AB89">
        <v>391</v>
      </c>
      <c r="AC89">
        <v>533</v>
      </c>
      <c r="AD89">
        <v>426</v>
      </c>
      <c r="AE89">
        <v>530</v>
      </c>
      <c r="AF89">
        <v>501</v>
      </c>
      <c r="AG89">
        <v>11671</v>
      </c>
      <c r="AH89">
        <f t="shared" si="5"/>
        <v>28</v>
      </c>
      <c r="AI89" s="9">
        <f t="shared" si="6"/>
        <v>0.90322580645161288</v>
      </c>
      <c r="AJ89">
        <v>0</v>
      </c>
    </row>
    <row r="90" spans="1:36">
      <c r="A90">
        <v>4558609924</v>
      </c>
      <c r="K90">
        <v>137</v>
      </c>
      <c r="P90">
        <v>121</v>
      </c>
      <c r="S90">
        <v>179</v>
      </c>
      <c r="U90">
        <v>129</v>
      </c>
      <c r="AB90">
        <v>134</v>
      </c>
      <c r="AG90">
        <v>700</v>
      </c>
      <c r="AH90">
        <f t="shared" si="5"/>
        <v>5</v>
      </c>
      <c r="AI90" s="9">
        <f t="shared" si="6"/>
        <v>0.16129032258064516</v>
      </c>
      <c r="AJ90">
        <v>0</v>
      </c>
    </row>
    <row r="91" spans="1:36">
      <c r="A91">
        <v>4702921684</v>
      </c>
      <c r="B91">
        <v>439</v>
      </c>
      <c r="C91">
        <v>430</v>
      </c>
      <c r="D91">
        <v>415</v>
      </c>
      <c r="E91">
        <v>257</v>
      </c>
      <c r="F91">
        <v>406</v>
      </c>
      <c r="G91">
        <v>612</v>
      </c>
      <c r="H91">
        <v>312</v>
      </c>
      <c r="I91">
        <v>487</v>
      </c>
      <c r="J91">
        <v>468</v>
      </c>
      <c r="K91">
        <v>434</v>
      </c>
      <c r="M91">
        <v>475</v>
      </c>
      <c r="N91">
        <v>506</v>
      </c>
      <c r="O91">
        <v>380</v>
      </c>
      <c r="P91">
        <v>429</v>
      </c>
      <c r="Q91">
        <v>449</v>
      </c>
      <c r="R91">
        <v>461</v>
      </c>
      <c r="S91">
        <v>447</v>
      </c>
      <c r="T91">
        <v>501</v>
      </c>
      <c r="W91">
        <v>373</v>
      </c>
      <c r="X91">
        <v>434</v>
      </c>
      <c r="Y91">
        <v>428</v>
      </c>
      <c r="Z91">
        <v>449</v>
      </c>
      <c r="AA91">
        <v>543</v>
      </c>
      <c r="AC91">
        <v>458</v>
      </c>
      <c r="AD91">
        <v>431</v>
      </c>
      <c r="AE91">
        <v>366</v>
      </c>
      <c r="AF91">
        <v>442</v>
      </c>
      <c r="AG91">
        <v>11832</v>
      </c>
      <c r="AH91">
        <f t="shared" si="5"/>
        <v>27</v>
      </c>
      <c r="AI91" s="9">
        <f t="shared" si="6"/>
        <v>0.87096774193548387</v>
      </c>
      <c r="AJ91">
        <v>0</v>
      </c>
    </row>
    <row r="92" spans="1:36">
      <c r="A92">
        <v>5553957443</v>
      </c>
      <c r="B92">
        <v>464</v>
      </c>
      <c r="C92">
        <v>488</v>
      </c>
      <c r="D92">
        <v>418</v>
      </c>
      <c r="E92">
        <v>409</v>
      </c>
      <c r="F92">
        <v>686</v>
      </c>
      <c r="G92">
        <v>402</v>
      </c>
      <c r="H92">
        <v>541</v>
      </c>
      <c r="I92">
        <v>410</v>
      </c>
      <c r="J92">
        <v>678</v>
      </c>
      <c r="K92">
        <v>431</v>
      </c>
      <c r="L92">
        <v>353</v>
      </c>
      <c r="M92">
        <v>725</v>
      </c>
      <c r="N92">
        <v>640</v>
      </c>
      <c r="O92">
        <v>468</v>
      </c>
      <c r="P92">
        <v>453</v>
      </c>
      <c r="Q92">
        <v>391</v>
      </c>
      <c r="R92">
        <v>457</v>
      </c>
      <c r="S92">
        <v>495</v>
      </c>
      <c r="T92">
        <v>843</v>
      </c>
      <c r="U92">
        <v>686</v>
      </c>
      <c r="V92">
        <v>471</v>
      </c>
      <c r="W92">
        <v>429</v>
      </c>
      <c r="X92">
        <v>470</v>
      </c>
      <c r="Y92">
        <v>464</v>
      </c>
      <c r="Z92">
        <v>434</v>
      </c>
      <c r="AA92">
        <v>470</v>
      </c>
      <c r="AB92">
        <v>608</v>
      </c>
      <c r="AC92">
        <v>494</v>
      </c>
      <c r="AD92">
        <v>443</v>
      </c>
      <c r="AE92">
        <v>486</v>
      </c>
      <c r="AF92">
        <v>475</v>
      </c>
      <c r="AG92">
        <v>15682</v>
      </c>
      <c r="AH92">
        <f t="shared" si="5"/>
        <v>31</v>
      </c>
      <c r="AI92" s="9">
        <f t="shared" si="6"/>
        <v>1</v>
      </c>
      <c r="AJ92">
        <v>1</v>
      </c>
    </row>
    <row r="93" spans="1:36">
      <c r="A93">
        <v>5577150313</v>
      </c>
      <c r="B93">
        <v>438</v>
      </c>
      <c r="C93">
        <v>458</v>
      </c>
      <c r="D93">
        <v>497</v>
      </c>
      <c r="E93">
        <v>413</v>
      </c>
      <c r="F93">
        <v>445</v>
      </c>
      <c r="G93">
        <v>583</v>
      </c>
      <c r="H93">
        <v>553</v>
      </c>
      <c r="I93">
        <v>465</v>
      </c>
      <c r="J93">
        <v>480</v>
      </c>
      <c r="K93">
        <v>437</v>
      </c>
      <c r="L93">
        <v>366</v>
      </c>
      <c r="M93">
        <v>402</v>
      </c>
      <c r="N93">
        <v>615</v>
      </c>
      <c r="O93">
        <v>461</v>
      </c>
      <c r="P93">
        <v>377</v>
      </c>
      <c r="Q93">
        <v>452</v>
      </c>
      <c r="R93">
        <v>372</v>
      </c>
      <c r="S93">
        <v>485</v>
      </c>
      <c r="T93">
        <v>433</v>
      </c>
      <c r="U93">
        <v>398</v>
      </c>
      <c r="V93">
        <v>553</v>
      </c>
      <c r="W93">
        <v>543</v>
      </c>
      <c r="X93">
        <v>634</v>
      </c>
      <c r="Y93">
        <v>78</v>
      </c>
      <c r="AD93">
        <v>562</v>
      </c>
      <c r="AE93">
        <v>476</v>
      </c>
      <c r="AG93">
        <v>11976</v>
      </c>
      <c r="AH93">
        <f t="shared" si="5"/>
        <v>26</v>
      </c>
      <c r="AI93" s="9">
        <f t="shared" si="6"/>
        <v>0.83870967741935487</v>
      </c>
      <c r="AJ93">
        <v>0</v>
      </c>
    </row>
    <row r="94" spans="1:36">
      <c r="A94">
        <v>6117666160</v>
      </c>
      <c r="F94">
        <v>398</v>
      </c>
      <c r="G94">
        <v>350</v>
      </c>
      <c r="H94">
        <v>510</v>
      </c>
      <c r="I94">
        <v>492</v>
      </c>
      <c r="J94">
        <v>502</v>
      </c>
      <c r="K94">
        <v>550</v>
      </c>
      <c r="L94">
        <v>546</v>
      </c>
      <c r="M94">
        <v>539</v>
      </c>
      <c r="N94">
        <v>367</v>
      </c>
      <c r="Q94">
        <v>557</v>
      </c>
      <c r="R94">
        <v>416</v>
      </c>
      <c r="S94">
        <v>636</v>
      </c>
      <c r="U94">
        <v>575</v>
      </c>
      <c r="Y94">
        <v>415</v>
      </c>
      <c r="Z94">
        <v>698</v>
      </c>
      <c r="AA94">
        <v>507</v>
      </c>
      <c r="AB94">
        <v>603</v>
      </c>
      <c r="AC94">
        <v>522</v>
      </c>
      <c r="AG94">
        <v>9183</v>
      </c>
      <c r="AH94">
        <f t="shared" si="5"/>
        <v>18</v>
      </c>
      <c r="AI94" s="9">
        <f t="shared" si="6"/>
        <v>0.58064516129032262</v>
      </c>
      <c r="AJ94">
        <v>0</v>
      </c>
    </row>
    <row r="95" spans="1:36">
      <c r="A95">
        <v>6775888955</v>
      </c>
      <c r="C95">
        <v>260</v>
      </c>
      <c r="D95">
        <v>441</v>
      </c>
      <c r="E95">
        <v>406</v>
      </c>
      <c r="AG95">
        <v>1107</v>
      </c>
      <c r="AH95">
        <f t="shared" si="5"/>
        <v>3</v>
      </c>
      <c r="AI95" s="9">
        <f t="shared" si="6"/>
        <v>9.6774193548387094E-2</v>
      </c>
      <c r="AJ95">
        <v>0</v>
      </c>
    </row>
    <row r="96" spans="1:36">
      <c r="A96">
        <v>6962181067</v>
      </c>
      <c r="B96">
        <v>387</v>
      </c>
      <c r="C96">
        <v>679</v>
      </c>
      <c r="D96">
        <v>535</v>
      </c>
      <c r="E96">
        <v>386</v>
      </c>
      <c r="F96">
        <v>366</v>
      </c>
      <c r="G96">
        <v>446</v>
      </c>
      <c r="H96">
        <v>458</v>
      </c>
      <c r="I96">
        <v>535</v>
      </c>
      <c r="J96">
        <v>424</v>
      </c>
      <c r="K96">
        <v>457</v>
      </c>
      <c r="L96">
        <v>435</v>
      </c>
      <c r="M96">
        <v>546</v>
      </c>
      <c r="N96">
        <v>514</v>
      </c>
      <c r="O96">
        <v>415</v>
      </c>
      <c r="P96">
        <v>446</v>
      </c>
      <c r="Q96">
        <v>467</v>
      </c>
      <c r="R96">
        <v>453</v>
      </c>
      <c r="S96">
        <v>447</v>
      </c>
      <c r="T96">
        <v>424</v>
      </c>
      <c r="U96">
        <v>426</v>
      </c>
      <c r="V96">
        <v>482</v>
      </c>
      <c r="W96">
        <v>418</v>
      </c>
      <c r="X96">
        <v>455</v>
      </c>
      <c r="Y96">
        <v>491</v>
      </c>
      <c r="Z96">
        <v>462</v>
      </c>
      <c r="AA96">
        <v>334</v>
      </c>
      <c r="AB96">
        <v>569</v>
      </c>
      <c r="AC96">
        <v>497</v>
      </c>
      <c r="AD96">
        <v>481</v>
      </c>
      <c r="AE96">
        <v>480</v>
      </c>
      <c r="AF96">
        <v>535</v>
      </c>
      <c r="AG96">
        <v>14450</v>
      </c>
      <c r="AH96">
        <f t="shared" si="5"/>
        <v>31</v>
      </c>
      <c r="AI96" s="9">
        <f t="shared" si="6"/>
        <v>1</v>
      </c>
      <c r="AJ96">
        <v>1</v>
      </c>
    </row>
    <row r="97" spans="1:36">
      <c r="A97">
        <v>7007744171</v>
      </c>
      <c r="F97">
        <v>82</v>
      </c>
      <c r="U97">
        <v>61</v>
      </c>
      <c r="AG97">
        <v>143</v>
      </c>
      <c r="AH97">
        <f t="shared" si="5"/>
        <v>2</v>
      </c>
      <c r="AI97" s="9">
        <f t="shared" si="6"/>
        <v>6.4516129032258063E-2</v>
      </c>
      <c r="AJ97">
        <v>0</v>
      </c>
    </row>
    <row r="98" spans="1:36">
      <c r="A98">
        <v>7086361926</v>
      </c>
      <c r="B98">
        <v>525</v>
      </c>
      <c r="C98">
        <v>465</v>
      </c>
      <c r="D98">
        <v>476</v>
      </c>
      <c r="E98">
        <v>386</v>
      </c>
      <c r="I98">
        <v>483</v>
      </c>
      <c r="J98">
        <v>502</v>
      </c>
      <c r="K98">
        <v>411</v>
      </c>
      <c r="L98">
        <v>448</v>
      </c>
      <c r="N98">
        <v>704</v>
      </c>
      <c r="O98">
        <v>447</v>
      </c>
      <c r="P98">
        <v>500</v>
      </c>
      <c r="Q98">
        <v>479</v>
      </c>
      <c r="R98">
        <v>367</v>
      </c>
      <c r="T98">
        <v>489</v>
      </c>
      <c r="U98">
        <v>407</v>
      </c>
      <c r="V98">
        <v>459</v>
      </c>
      <c r="W98">
        <v>461</v>
      </c>
      <c r="X98">
        <v>436</v>
      </c>
      <c r="Z98">
        <v>333</v>
      </c>
      <c r="AA98">
        <v>548</v>
      </c>
      <c r="AB98">
        <v>510</v>
      </c>
      <c r="AC98">
        <v>438</v>
      </c>
      <c r="AE98">
        <v>463</v>
      </c>
      <c r="AF98">
        <v>457</v>
      </c>
      <c r="AG98">
        <v>11194</v>
      </c>
      <c r="AH98">
        <f t="shared" si="5"/>
        <v>24</v>
      </c>
      <c r="AI98" s="9">
        <f t="shared" si="6"/>
        <v>0.77419354838709675</v>
      </c>
      <c r="AJ98">
        <v>0</v>
      </c>
    </row>
    <row r="99" spans="1:36">
      <c r="A99">
        <v>8053475328</v>
      </c>
      <c r="J99">
        <v>493</v>
      </c>
      <c r="M99">
        <v>337</v>
      </c>
      <c r="AA99">
        <v>75</v>
      </c>
      <c r="AG99">
        <v>905</v>
      </c>
      <c r="AH99">
        <f t="shared" si="5"/>
        <v>3</v>
      </c>
      <c r="AI99" s="9">
        <f t="shared" si="6"/>
        <v>9.6774193548387094E-2</v>
      </c>
      <c r="AJ99">
        <v>0</v>
      </c>
    </row>
    <row r="100" spans="1:36">
      <c r="A100">
        <v>8378563200</v>
      </c>
      <c r="B100">
        <v>356</v>
      </c>
      <c r="C100">
        <v>487</v>
      </c>
      <c r="D100">
        <v>455</v>
      </c>
      <c r="E100">
        <v>533</v>
      </c>
      <c r="F100">
        <v>689</v>
      </c>
      <c r="G100">
        <v>591</v>
      </c>
      <c r="H100">
        <v>451</v>
      </c>
      <c r="I100">
        <v>421</v>
      </c>
      <c r="J100">
        <v>409</v>
      </c>
      <c r="K100">
        <v>417</v>
      </c>
      <c r="L100">
        <v>469</v>
      </c>
      <c r="M100">
        <v>591</v>
      </c>
      <c r="N100">
        <v>492</v>
      </c>
      <c r="O100">
        <v>402</v>
      </c>
      <c r="P100">
        <v>584</v>
      </c>
      <c r="Q100">
        <v>600</v>
      </c>
      <c r="R100">
        <v>556</v>
      </c>
      <c r="S100">
        <v>562</v>
      </c>
      <c r="T100">
        <v>555</v>
      </c>
      <c r="U100">
        <v>539</v>
      </c>
      <c r="V100">
        <v>385</v>
      </c>
      <c r="W100">
        <v>429</v>
      </c>
      <c r="X100">
        <v>477</v>
      </c>
      <c r="Y100">
        <v>417</v>
      </c>
      <c r="Z100">
        <v>355</v>
      </c>
      <c r="AA100">
        <v>513</v>
      </c>
      <c r="AB100">
        <v>606</v>
      </c>
      <c r="AC100">
        <v>399</v>
      </c>
      <c r="AD100">
        <v>391</v>
      </c>
      <c r="AE100">
        <v>387</v>
      </c>
      <c r="AF100">
        <v>546</v>
      </c>
      <c r="AG100">
        <v>15064</v>
      </c>
      <c r="AH100">
        <f t="shared" si="5"/>
        <v>31</v>
      </c>
      <c r="AI100" s="9">
        <f t="shared" si="6"/>
        <v>1</v>
      </c>
      <c r="AJ100">
        <v>1</v>
      </c>
    </row>
    <row r="101" spans="1:36">
      <c r="A101">
        <v>8792009665</v>
      </c>
      <c r="B101">
        <v>493</v>
      </c>
      <c r="C101">
        <v>552</v>
      </c>
      <c r="D101">
        <v>503</v>
      </c>
      <c r="E101">
        <v>377</v>
      </c>
      <c r="J101">
        <v>547</v>
      </c>
      <c r="L101">
        <v>407</v>
      </c>
      <c r="M101">
        <v>360</v>
      </c>
      <c r="Q101">
        <v>428</v>
      </c>
      <c r="R101">
        <v>416</v>
      </c>
      <c r="S101">
        <v>406</v>
      </c>
      <c r="T101">
        <v>360</v>
      </c>
      <c r="U101">
        <v>527</v>
      </c>
      <c r="V101">
        <v>423</v>
      </c>
      <c r="W101">
        <v>545</v>
      </c>
      <c r="X101">
        <v>463</v>
      </c>
      <c r="AG101">
        <v>6807</v>
      </c>
      <c r="AH101">
        <f t="shared" si="5"/>
        <v>15</v>
      </c>
      <c r="AI101" s="9">
        <f t="shared" si="6"/>
        <v>0.4838709677419355</v>
      </c>
      <c r="AJ101">
        <v>0</v>
      </c>
    </row>
    <row r="102" spans="1:36">
      <c r="A102" t="s">
        <v>5</v>
      </c>
      <c r="B102">
        <v>6236</v>
      </c>
      <c r="C102">
        <v>6075</v>
      </c>
      <c r="D102">
        <v>5754</v>
      </c>
      <c r="E102">
        <v>7594</v>
      </c>
      <c r="F102">
        <v>6062</v>
      </c>
      <c r="G102">
        <v>5508</v>
      </c>
      <c r="H102">
        <v>4002</v>
      </c>
      <c r="I102">
        <v>5808</v>
      </c>
      <c r="J102">
        <v>7151</v>
      </c>
      <c r="K102">
        <v>5656</v>
      </c>
      <c r="L102">
        <v>5097</v>
      </c>
      <c r="M102">
        <v>6577</v>
      </c>
      <c r="N102">
        <v>6500</v>
      </c>
      <c r="O102">
        <v>4745</v>
      </c>
      <c r="P102">
        <v>5123</v>
      </c>
      <c r="Q102">
        <v>6089</v>
      </c>
      <c r="R102">
        <v>6459</v>
      </c>
      <c r="S102">
        <v>5780</v>
      </c>
      <c r="T102">
        <v>7421</v>
      </c>
      <c r="U102">
        <v>7833</v>
      </c>
      <c r="V102">
        <v>6394</v>
      </c>
      <c r="W102">
        <v>5288</v>
      </c>
      <c r="X102">
        <v>5578</v>
      </c>
      <c r="Y102">
        <v>4778</v>
      </c>
      <c r="Z102">
        <v>5459</v>
      </c>
      <c r="AA102">
        <v>5765</v>
      </c>
      <c r="AB102">
        <v>6791</v>
      </c>
      <c r="AC102">
        <v>4869</v>
      </c>
      <c r="AD102">
        <v>5355</v>
      </c>
      <c r="AE102">
        <v>5099</v>
      </c>
      <c r="AF102">
        <v>3762</v>
      </c>
      <c r="AG102">
        <v>180608</v>
      </c>
      <c r="AH102" s="8">
        <f t="shared" si="5"/>
        <v>31</v>
      </c>
      <c r="AI102" s="9">
        <f t="shared" si="6"/>
        <v>1</v>
      </c>
    </row>
    <row r="103" spans="1:36">
      <c r="AI103" s="12" t="s">
        <v>29</v>
      </c>
      <c r="AJ103" s="13">
        <f>3/23</f>
        <v>0.13043478260869565</v>
      </c>
    </row>
    <row r="104" spans="1:36">
      <c r="AI104" s="14" t="s">
        <v>30</v>
      </c>
      <c r="AJ104" s="13">
        <f>1-AJ103</f>
        <v>0.86956521739130432</v>
      </c>
    </row>
    <row r="105" spans="1:36">
      <c r="A105" s="6" t="s">
        <v>31</v>
      </c>
      <c r="AH105" s="11">
        <f>AVERAGE(AH79:AH101)</f>
        <v>17.173913043478262</v>
      </c>
      <c r="AI105" s="12" t="s">
        <v>32</v>
      </c>
    </row>
    <row r="107" spans="1:36">
      <c r="A107" s="2" t="s">
        <v>33</v>
      </c>
      <c r="B107" t="s">
        <v>34</v>
      </c>
    </row>
    <row r="108" spans="1:36">
      <c r="A108" t="s">
        <v>35</v>
      </c>
      <c r="B108" s="18">
        <v>112813</v>
      </c>
    </row>
    <row r="109" spans="1:36">
      <c r="A109" t="s">
        <v>36</v>
      </c>
      <c r="B109" s="18">
        <v>126096</v>
      </c>
    </row>
    <row r="110" spans="1:36">
      <c r="A110" t="s">
        <v>37</v>
      </c>
      <c r="B110" s="18">
        <v>151892</v>
      </c>
    </row>
    <row r="111" spans="1:36">
      <c r="A111" t="s">
        <v>38</v>
      </c>
      <c r="B111" s="18">
        <v>143021</v>
      </c>
    </row>
    <row r="112" spans="1:36">
      <c r="A112" t="s">
        <v>39</v>
      </c>
      <c r="B112" s="18">
        <v>138141</v>
      </c>
    </row>
    <row r="113" spans="1:11">
      <c r="A113" t="s">
        <v>40</v>
      </c>
      <c r="B113" s="18">
        <v>124543</v>
      </c>
    </row>
    <row r="114" spans="1:11">
      <c r="A114" t="s">
        <v>41</v>
      </c>
      <c r="B114" s="18">
        <v>117323</v>
      </c>
    </row>
    <row r="115" spans="1:11">
      <c r="A115" t="s">
        <v>5</v>
      </c>
      <c r="B115" s="18">
        <v>913829</v>
      </c>
    </row>
    <row r="126" spans="1:11">
      <c r="A126" s="6" t="s">
        <v>42</v>
      </c>
    </row>
    <row r="128" spans="1:11">
      <c r="A128" s="2" t="s">
        <v>4</v>
      </c>
      <c r="B128" t="s">
        <v>3</v>
      </c>
      <c r="D128" s="19" t="s">
        <v>16</v>
      </c>
      <c r="E128" s="18">
        <f>QUARTILE($B$129:$B$158,1)</f>
        <v>56458.5</v>
      </c>
      <c r="G128" s="2" t="s">
        <v>43</v>
      </c>
      <c r="H128" t="s">
        <v>44</v>
      </c>
      <c r="I128" t="s">
        <v>45</v>
      </c>
      <c r="J128" t="s">
        <v>46</v>
      </c>
      <c r="K128" t="s">
        <v>47</v>
      </c>
    </row>
    <row r="129" spans="1:11">
      <c r="A129">
        <v>8253242879</v>
      </c>
      <c r="B129" s="18">
        <v>33972</v>
      </c>
      <c r="C129" s="19" t="s">
        <v>16</v>
      </c>
      <c r="D129" s="20" t="s">
        <v>17</v>
      </c>
      <c r="E129" s="18">
        <f>QUARTILE($B$129:$B$158,2)</f>
        <v>64728</v>
      </c>
      <c r="G129" t="s">
        <v>16</v>
      </c>
      <c r="H129" s="18">
        <v>241354</v>
      </c>
      <c r="I129" s="18">
        <v>37763</v>
      </c>
      <c r="J129" s="18">
        <v>3397</v>
      </c>
      <c r="K129" s="18">
        <v>2761</v>
      </c>
    </row>
    <row r="130" spans="1:11">
      <c r="A130">
        <v>3977333714</v>
      </c>
      <c r="B130" s="18">
        <v>45410</v>
      </c>
      <c r="C130" s="19" t="s">
        <v>16</v>
      </c>
      <c r="D130" s="21" t="s">
        <v>18</v>
      </c>
      <c r="E130" s="18">
        <f>QUARTILE($B$129:$B$158,3)</f>
        <v>83143.5</v>
      </c>
      <c r="G130" t="s">
        <v>17</v>
      </c>
      <c r="H130" s="18">
        <v>185026</v>
      </c>
      <c r="I130" s="18">
        <v>50222</v>
      </c>
      <c r="J130" s="18">
        <v>2148</v>
      </c>
      <c r="K130" s="18">
        <v>2375</v>
      </c>
    </row>
    <row r="131" spans="1:11">
      <c r="A131">
        <v>1624580081</v>
      </c>
      <c r="B131" s="18">
        <v>45984</v>
      </c>
      <c r="C131" s="19" t="s">
        <v>16</v>
      </c>
      <c r="D131" s="22" t="s">
        <v>19</v>
      </c>
      <c r="E131" s="18">
        <f>QUARTILE($B$129:$B$158,4)</f>
        <v>106534</v>
      </c>
      <c r="G131" t="s">
        <v>18</v>
      </c>
      <c r="H131" s="18">
        <v>227813</v>
      </c>
      <c r="I131" s="18">
        <v>36398</v>
      </c>
      <c r="J131" s="18">
        <v>2163</v>
      </c>
      <c r="K131" s="18">
        <v>3739</v>
      </c>
    </row>
    <row r="132" spans="1:11">
      <c r="A132">
        <v>2026352035</v>
      </c>
      <c r="B132" s="18">
        <v>47760</v>
      </c>
      <c r="C132" s="19" t="s">
        <v>16</v>
      </c>
      <c r="G132" t="s">
        <v>19</v>
      </c>
      <c r="H132" s="18">
        <v>238756</v>
      </c>
      <c r="I132" s="18">
        <v>45346</v>
      </c>
      <c r="J132" s="18">
        <v>4585</v>
      </c>
      <c r="K132" s="18">
        <v>10591</v>
      </c>
    </row>
    <row r="133" spans="1:11">
      <c r="A133">
        <v>1844505072</v>
      </c>
      <c r="B133" s="18">
        <v>48778</v>
      </c>
      <c r="C133" s="19" t="s">
        <v>16</v>
      </c>
      <c r="G133" t="s">
        <v>5</v>
      </c>
      <c r="H133" s="18">
        <v>892949</v>
      </c>
      <c r="I133" s="18">
        <v>169729</v>
      </c>
      <c r="J133" s="18">
        <v>12293</v>
      </c>
      <c r="K133" s="18">
        <v>19466</v>
      </c>
    </row>
    <row r="134" spans="1:11">
      <c r="A134">
        <v>2320127002</v>
      </c>
      <c r="B134" s="18">
        <v>53449</v>
      </c>
      <c r="C134" s="19" t="s">
        <v>16</v>
      </c>
    </row>
    <row r="135" spans="1:11">
      <c r="A135">
        <v>6775888955</v>
      </c>
      <c r="B135" s="18">
        <v>55426</v>
      </c>
      <c r="C135" s="19" t="s">
        <v>16</v>
      </c>
    </row>
    <row r="136" spans="1:11">
      <c r="A136">
        <v>1503960366</v>
      </c>
      <c r="B136" s="18">
        <v>56309</v>
      </c>
      <c r="C136" s="19" t="s">
        <v>16</v>
      </c>
    </row>
    <row r="137" spans="1:11">
      <c r="A137">
        <v>8792009665</v>
      </c>
      <c r="B137" s="18">
        <v>56907</v>
      </c>
      <c r="C137" s="20" t="s">
        <v>17</v>
      </c>
    </row>
    <row r="138" spans="1:11">
      <c r="A138">
        <v>5553957443</v>
      </c>
      <c r="B138" s="18">
        <v>58146</v>
      </c>
      <c r="C138" s="20" t="s">
        <v>17</v>
      </c>
    </row>
    <row r="139" spans="1:11">
      <c r="A139">
        <v>2873212765</v>
      </c>
      <c r="B139" s="18">
        <v>59426</v>
      </c>
      <c r="C139" s="20" t="s">
        <v>17</v>
      </c>
    </row>
    <row r="140" spans="1:11">
      <c r="A140">
        <v>6962181067</v>
      </c>
      <c r="B140" s="18">
        <v>61443</v>
      </c>
      <c r="C140" s="20" t="s">
        <v>17</v>
      </c>
    </row>
    <row r="141" spans="1:11">
      <c r="A141">
        <v>4558609924</v>
      </c>
      <c r="B141" s="18">
        <v>63031</v>
      </c>
      <c r="C141" s="20" t="s">
        <v>17</v>
      </c>
    </row>
    <row r="142" spans="1:11">
      <c r="A142">
        <v>4319703577</v>
      </c>
      <c r="B142" s="18">
        <v>63168</v>
      </c>
      <c r="C142" s="20" t="s">
        <v>17</v>
      </c>
    </row>
    <row r="143" spans="1:11">
      <c r="A143">
        <v>6117666160</v>
      </c>
      <c r="B143" s="18">
        <v>63312</v>
      </c>
      <c r="C143" s="20" t="s">
        <v>17</v>
      </c>
    </row>
    <row r="144" spans="1:11">
      <c r="A144">
        <v>7007744171</v>
      </c>
      <c r="B144" s="18">
        <v>66144</v>
      </c>
      <c r="C144" s="21" t="s">
        <v>18</v>
      </c>
    </row>
    <row r="145" spans="1:3">
      <c r="A145">
        <v>1927972279</v>
      </c>
      <c r="B145" s="18">
        <v>67357</v>
      </c>
      <c r="C145" s="21" t="s">
        <v>18</v>
      </c>
    </row>
    <row r="146" spans="1:3">
      <c r="A146">
        <v>4445114986</v>
      </c>
      <c r="B146" s="18">
        <v>67772</v>
      </c>
      <c r="C146" s="21" t="s">
        <v>18</v>
      </c>
    </row>
    <row r="147" spans="1:3">
      <c r="A147">
        <v>4020332650</v>
      </c>
      <c r="B147" s="18">
        <v>73960</v>
      </c>
      <c r="C147" s="21" t="s">
        <v>18</v>
      </c>
    </row>
    <row r="148" spans="1:3">
      <c r="A148">
        <v>6290855005</v>
      </c>
      <c r="B148" s="18">
        <v>75389</v>
      </c>
      <c r="C148" s="21" t="s">
        <v>18</v>
      </c>
    </row>
    <row r="149" spans="1:3">
      <c r="A149">
        <v>2022484408</v>
      </c>
      <c r="B149" s="18">
        <v>77809</v>
      </c>
      <c r="C149" s="21" t="s">
        <v>18</v>
      </c>
    </row>
    <row r="150" spans="1:3">
      <c r="A150">
        <v>7086361926</v>
      </c>
      <c r="B150" s="18">
        <v>79557</v>
      </c>
      <c r="C150" s="21" t="s">
        <v>18</v>
      </c>
    </row>
    <row r="151" spans="1:3">
      <c r="A151">
        <v>1644430081</v>
      </c>
      <c r="B151" s="18">
        <v>84339</v>
      </c>
      <c r="C151" s="22" t="s">
        <v>19</v>
      </c>
    </row>
    <row r="152" spans="1:3">
      <c r="A152">
        <v>8583815059</v>
      </c>
      <c r="B152" s="18">
        <v>84693</v>
      </c>
      <c r="C152" s="22" t="s">
        <v>19</v>
      </c>
    </row>
    <row r="153" spans="1:3">
      <c r="A153">
        <v>8053475328</v>
      </c>
      <c r="B153" s="18">
        <v>91320</v>
      </c>
      <c r="C153" s="22" t="s">
        <v>19</v>
      </c>
    </row>
    <row r="154" spans="1:3">
      <c r="A154">
        <v>4702921684</v>
      </c>
      <c r="B154" s="18">
        <v>91932</v>
      </c>
      <c r="C154" s="22" t="s">
        <v>19</v>
      </c>
    </row>
    <row r="155" spans="1:3">
      <c r="A155">
        <v>4388161847</v>
      </c>
      <c r="B155" s="18">
        <v>95910</v>
      </c>
      <c r="C155" s="22" t="s">
        <v>19</v>
      </c>
    </row>
    <row r="156" spans="1:3">
      <c r="A156">
        <v>5577150313</v>
      </c>
      <c r="B156" s="18">
        <v>100789</v>
      </c>
      <c r="C156" s="22" t="s">
        <v>19</v>
      </c>
    </row>
    <row r="157" spans="1:3">
      <c r="A157">
        <v>8877689391</v>
      </c>
      <c r="B157" s="18">
        <v>106028</v>
      </c>
      <c r="C157" s="22" t="s">
        <v>19</v>
      </c>
    </row>
    <row r="158" spans="1:3">
      <c r="A158">
        <v>8378563200</v>
      </c>
      <c r="B158" s="18">
        <v>106534</v>
      </c>
      <c r="C158" s="22" t="s">
        <v>19</v>
      </c>
    </row>
    <row r="159" spans="1:3">
      <c r="A159" t="s">
        <v>5</v>
      </c>
      <c r="B159" s="18">
        <v>2082054</v>
      </c>
    </row>
    <row r="162" spans="1:3">
      <c r="A162" s="6" t="s">
        <v>48</v>
      </c>
    </row>
    <row r="164" spans="1:3">
      <c r="A164" s="29" t="s">
        <v>49</v>
      </c>
      <c r="B164" s="30" t="s">
        <v>50</v>
      </c>
      <c r="C164" s="30" t="s">
        <v>51</v>
      </c>
    </row>
    <row r="165" spans="1:3">
      <c r="A165" s="27" t="s">
        <v>52</v>
      </c>
      <c r="B165" s="28">
        <v>3</v>
      </c>
      <c r="C165" s="31">
        <f>B165/$B$168</f>
        <v>0.1</v>
      </c>
    </row>
    <row r="166" spans="1:3">
      <c r="A166" s="27" t="s">
        <v>53</v>
      </c>
      <c r="B166" s="28">
        <v>20</v>
      </c>
      <c r="C166" s="31">
        <f t="shared" ref="C166:C168" si="7">B166/$B$168</f>
        <v>0.66666666666666663</v>
      </c>
    </row>
    <row r="167" spans="1:3">
      <c r="A167" s="27" t="s">
        <v>54</v>
      </c>
      <c r="B167" s="28">
        <v>7</v>
      </c>
      <c r="C167" s="31">
        <f t="shared" si="7"/>
        <v>0.23333333333333334</v>
      </c>
    </row>
    <row r="168" spans="1:3">
      <c r="A168" s="29" t="s">
        <v>55</v>
      </c>
      <c r="B168" s="30">
        <v>30</v>
      </c>
      <c r="C168" s="32">
        <f t="shared" si="7"/>
        <v>1</v>
      </c>
    </row>
  </sheetData>
  <pageMargins left="0.7" right="0.7" top="0.75" bottom="0.75" header="0.3" footer="0.3"/>
  <ignoredErrors>
    <ignoredError sqref="AE43" evalError="1"/>
  </ignoredError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FB98-E410-4ADD-A5C7-EEEA8E96AE15}">
  <dimension ref="A1:U899"/>
  <sheetViews>
    <sheetView workbookViewId="0"/>
  </sheetViews>
  <sheetFormatPr defaultRowHeight="15"/>
  <cols>
    <col min="1" max="1" width="12" bestFit="1" customWidth="1"/>
    <col min="2" max="2" width="14.42578125" bestFit="1" customWidth="1"/>
    <col min="3" max="3" width="12.85546875" hidden="1" customWidth="1"/>
    <col min="4" max="4" width="15.7109375" hidden="1" customWidth="1"/>
    <col min="5" max="5" width="17.85546875" hidden="1" customWidth="1"/>
    <col min="6" max="6" width="26" hidden="1" customWidth="1"/>
    <col min="7" max="7" width="21" hidden="1" customWidth="1"/>
    <col min="8" max="8" width="27.5703125" hidden="1" customWidth="1"/>
    <col min="9" max="9" width="21.28515625" hidden="1" customWidth="1"/>
    <col min="10" max="10" width="26.140625" hidden="1" customWidth="1"/>
    <col min="11" max="11" width="26.140625" style="16" customWidth="1"/>
    <col min="12" max="12" width="26.140625" customWidth="1"/>
    <col min="13" max="13" width="20.7109375" bestFit="1" customWidth="1"/>
    <col min="14" max="14" width="21.5703125" bestFit="1" customWidth="1"/>
    <col min="15" max="15" width="22.5703125" bestFit="1" customWidth="1"/>
    <col min="16" max="16" width="20.140625" bestFit="1" customWidth="1"/>
    <col min="17" max="17" width="23.42578125" bestFit="1" customWidth="1"/>
    <col min="18" max="19" width="23.42578125" customWidth="1"/>
    <col min="20" max="20" width="10.5703125" bestFit="1" customWidth="1"/>
    <col min="21" max="21" width="23.42578125" customWidth="1"/>
  </cols>
  <sheetData>
    <row r="1" spans="1:21">
      <c r="A1" t="s">
        <v>4</v>
      </c>
      <c r="B1" t="s">
        <v>2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s="17" t="s">
        <v>33</v>
      </c>
      <c r="L1" s="5" t="s">
        <v>64</v>
      </c>
      <c r="M1" t="s">
        <v>65</v>
      </c>
      <c r="N1" t="s">
        <v>66</v>
      </c>
      <c r="O1" t="s">
        <v>67</v>
      </c>
      <c r="P1" t="s">
        <v>68</v>
      </c>
      <c r="Q1" s="4" t="s">
        <v>69</v>
      </c>
      <c r="R1" s="4" t="s">
        <v>70</v>
      </c>
      <c r="S1" s="4" t="s">
        <v>71</v>
      </c>
      <c r="T1" t="s">
        <v>72</v>
      </c>
      <c r="U1" s="4" t="s">
        <v>43</v>
      </c>
    </row>
    <row r="2" spans="1:21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 s="16" t="s">
        <v>37</v>
      </c>
      <c r="L2" t="s">
        <v>73</v>
      </c>
      <c r="M2">
        <v>25</v>
      </c>
      <c r="N2">
        <v>13</v>
      </c>
      <c r="O2">
        <v>328</v>
      </c>
      <c r="P2">
        <v>728</v>
      </c>
      <c r="Q2">
        <f>SUM(Table14[[#This Row],[VeryActiveMinutes]:[SedentaryMinutes]])</f>
        <v>1094</v>
      </c>
      <c r="R2">
        <v>346</v>
      </c>
      <c r="S2">
        <f t="shared" ref="S2:S65" si="0">Q2-R2</f>
        <v>748</v>
      </c>
      <c r="T2">
        <v>1985</v>
      </c>
      <c r="U2" t="s">
        <v>16</v>
      </c>
    </row>
    <row r="3" spans="1:21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 s="16" t="s">
        <v>38</v>
      </c>
      <c r="L3" t="s">
        <v>74</v>
      </c>
      <c r="M3">
        <v>21</v>
      </c>
      <c r="N3">
        <v>19</v>
      </c>
      <c r="O3">
        <v>217</v>
      </c>
      <c r="P3">
        <v>776</v>
      </c>
      <c r="Q3">
        <f>SUM(Table14[[#This Row],[VeryActiveMinutes]:[SedentaryMinutes]])</f>
        <v>1033</v>
      </c>
      <c r="R3">
        <v>407</v>
      </c>
      <c r="S3">
        <f t="shared" si="0"/>
        <v>626</v>
      </c>
      <c r="T3">
        <v>1797</v>
      </c>
      <c r="U3" t="s">
        <v>16</v>
      </c>
    </row>
    <row r="4" spans="1:21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 s="16" t="s">
        <v>39</v>
      </c>
      <c r="L4" t="s">
        <v>75</v>
      </c>
      <c r="M4">
        <v>30</v>
      </c>
      <c r="N4">
        <v>11</v>
      </c>
      <c r="O4">
        <v>181</v>
      </c>
      <c r="P4">
        <v>1218</v>
      </c>
      <c r="Q4">
        <f>SUM(Table14[[#This Row],[VeryActiveMinutes]:[SedentaryMinutes]])</f>
        <v>1440</v>
      </c>
      <c r="S4">
        <f t="shared" si="0"/>
        <v>1440</v>
      </c>
      <c r="T4">
        <v>1776</v>
      </c>
      <c r="U4" t="s">
        <v>16</v>
      </c>
    </row>
    <row r="5" spans="1:21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 s="16" t="s">
        <v>40</v>
      </c>
      <c r="L5" t="s">
        <v>76</v>
      </c>
      <c r="M5">
        <v>29</v>
      </c>
      <c r="N5">
        <v>34</v>
      </c>
      <c r="O5">
        <v>209</v>
      </c>
      <c r="P5">
        <v>726</v>
      </c>
      <c r="Q5">
        <f>SUM(Table14[[#This Row],[VeryActiveMinutes]:[SedentaryMinutes]])</f>
        <v>998</v>
      </c>
      <c r="R5">
        <v>442</v>
      </c>
      <c r="S5">
        <f t="shared" si="0"/>
        <v>556</v>
      </c>
      <c r="T5">
        <v>1745</v>
      </c>
      <c r="U5" t="s">
        <v>16</v>
      </c>
    </row>
    <row r="6" spans="1:21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 s="16" t="s">
        <v>41</v>
      </c>
      <c r="L6" t="s">
        <v>77</v>
      </c>
      <c r="M6">
        <v>36</v>
      </c>
      <c r="N6">
        <v>10</v>
      </c>
      <c r="O6">
        <v>221</v>
      </c>
      <c r="P6">
        <v>773</v>
      </c>
      <c r="Q6">
        <f>SUM(Table14[[#This Row],[VeryActiveMinutes]:[SedentaryMinutes]])</f>
        <v>1040</v>
      </c>
      <c r="R6">
        <v>367</v>
      </c>
      <c r="S6">
        <f t="shared" si="0"/>
        <v>673</v>
      </c>
      <c r="T6">
        <v>1863</v>
      </c>
      <c r="U6" t="s">
        <v>16</v>
      </c>
    </row>
    <row r="7" spans="1:21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 s="16" t="s">
        <v>35</v>
      </c>
      <c r="L7" t="s">
        <v>78</v>
      </c>
      <c r="M7">
        <v>38</v>
      </c>
      <c r="N7">
        <v>20</v>
      </c>
      <c r="O7">
        <v>164</v>
      </c>
      <c r="P7">
        <v>539</v>
      </c>
      <c r="Q7">
        <f>SUM(Table14[[#This Row],[VeryActiveMinutes]:[SedentaryMinutes]])</f>
        <v>761</v>
      </c>
      <c r="R7">
        <v>712</v>
      </c>
      <c r="S7">
        <f t="shared" si="0"/>
        <v>49</v>
      </c>
      <c r="T7">
        <v>1728</v>
      </c>
      <c r="U7" t="s">
        <v>16</v>
      </c>
    </row>
    <row r="8" spans="1:21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 s="16" t="s">
        <v>36</v>
      </c>
      <c r="L8" t="s">
        <v>79</v>
      </c>
      <c r="M8">
        <v>42</v>
      </c>
      <c r="N8">
        <v>16</v>
      </c>
      <c r="O8">
        <v>233</v>
      </c>
      <c r="P8">
        <v>1149</v>
      </c>
      <c r="Q8">
        <f>SUM(Table14[[#This Row],[VeryActiveMinutes]:[SedentaryMinutes]])</f>
        <v>1440</v>
      </c>
      <c r="S8">
        <f t="shared" si="0"/>
        <v>1440</v>
      </c>
      <c r="T8">
        <v>1921</v>
      </c>
      <c r="U8" t="s">
        <v>16</v>
      </c>
    </row>
    <row r="9" spans="1:21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 s="16" t="s">
        <v>37</v>
      </c>
      <c r="L9" t="s">
        <v>80</v>
      </c>
      <c r="M9">
        <v>50</v>
      </c>
      <c r="N9">
        <v>31</v>
      </c>
      <c r="O9">
        <v>264</v>
      </c>
      <c r="P9">
        <v>775</v>
      </c>
      <c r="Q9">
        <f>SUM(Table14[[#This Row],[VeryActiveMinutes]:[SedentaryMinutes]])</f>
        <v>1120</v>
      </c>
      <c r="R9">
        <v>320</v>
      </c>
      <c r="S9">
        <f t="shared" si="0"/>
        <v>800</v>
      </c>
      <c r="T9">
        <v>2035</v>
      </c>
      <c r="U9" t="s">
        <v>16</v>
      </c>
    </row>
    <row r="10" spans="1:21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 s="16" t="s">
        <v>38</v>
      </c>
      <c r="L10" t="s">
        <v>81</v>
      </c>
      <c r="M10">
        <v>28</v>
      </c>
      <c r="N10">
        <v>12</v>
      </c>
      <c r="O10">
        <v>205</v>
      </c>
      <c r="P10">
        <v>818</v>
      </c>
      <c r="Q10">
        <f>SUM(Table14[[#This Row],[VeryActiveMinutes]:[SedentaryMinutes]])</f>
        <v>1063</v>
      </c>
      <c r="R10">
        <v>377</v>
      </c>
      <c r="S10">
        <f t="shared" si="0"/>
        <v>686</v>
      </c>
      <c r="T10">
        <v>1786</v>
      </c>
      <c r="U10" t="s">
        <v>16</v>
      </c>
    </row>
    <row r="11" spans="1:21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 s="16" t="s">
        <v>39</v>
      </c>
      <c r="L11" t="s">
        <v>82</v>
      </c>
      <c r="M11">
        <v>19</v>
      </c>
      <c r="N11">
        <v>8</v>
      </c>
      <c r="O11">
        <v>211</v>
      </c>
      <c r="P11">
        <v>838</v>
      </c>
      <c r="Q11">
        <f>SUM(Table14[[#This Row],[VeryActiveMinutes]:[SedentaryMinutes]])</f>
        <v>1076</v>
      </c>
      <c r="R11">
        <v>364</v>
      </c>
      <c r="S11">
        <f t="shared" si="0"/>
        <v>712</v>
      </c>
      <c r="T11">
        <v>1775</v>
      </c>
      <c r="U11" t="s">
        <v>16</v>
      </c>
    </row>
    <row r="12" spans="1:21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 s="16" t="s">
        <v>40</v>
      </c>
      <c r="L12" t="s">
        <v>83</v>
      </c>
      <c r="M12">
        <v>66</v>
      </c>
      <c r="N12">
        <v>27</v>
      </c>
      <c r="O12">
        <v>130</v>
      </c>
      <c r="P12">
        <v>1217</v>
      </c>
      <c r="Q12">
        <f>SUM(Table14[[#This Row],[VeryActiveMinutes]:[SedentaryMinutes]])</f>
        <v>1440</v>
      </c>
      <c r="S12">
        <f t="shared" si="0"/>
        <v>1440</v>
      </c>
      <c r="T12">
        <v>1827</v>
      </c>
      <c r="U12" t="s">
        <v>16</v>
      </c>
    </row>
    <row r="13" spans="1:21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 s="16" t="s">
        <v>41</v>
      </c>
      <c r="L13" t="s">
        <v>84</v>
      </c>
      <c r="M13">
        <v>41</v>
      </c>
      <c r="N13">
        <v>21</v>
      </c>
      <c r="O13">
        <v>262</v>
      </c>
      <c r="P13">
        <v>732</v>
      </c>
      <c r="Q13">
        <f>SUM(Table14[[#This Row],[VeryActiveMinutes]:[SedentaryMinutes]])</f>
        <v>1056</v>
      </c>
      <c r="R13">
        <v>384</v>
      </c>
      <c r="S13">
        <f t="shared" si="0"/>
        <v>672</v>
      </c>
      <c r="T13">
        <v>1949</v>
      </c>
      <c r="U13" t="s">
        <v>16</v>
      </c>
    </row>
    <row r="14" spans="1:21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 s="16" t="s">
        <v>35</v>
      </c>
      <c r="L14" t="s">
        <v>85</v>
      </c>
      <c r="M14">
        <v>39</v>
      </c>
      <c r="N14">
        <v>5</v>
      </c>
      <c r="O14">
        <v>238</v>
      </c>
      <c r="P14">
        <v>709</v>
      </c>
      <c r="Q14">
        <f>SUM(Table14[[#This Row],[VeryActiveMinutes]:[SedentaryMinutes]])</f>
        <v>991</v>
      </c>
      <c r="R14">
        <v>449</v>
      </c>
      <c r="S14">
        <f t="shared" si="0"/>
        <v>542</v>
      </c>
      <c r="T14">
        <v>1788</v>
      </c>
      <c r="U14" t="s">
        <v>16</v>
      </c>
    </row>
    <row r="15" spans="1:21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 s="16" t="s">
        <v>36</v>
      </c>
      <c r="L15" t="s">
        <v>86</v>
      </c>
      <c r="M15">
        <v>73</v>
      </c>
      <c r="N15">
        <v>14</v>
      </c>
      <c r="O15">
        <v>216</v>
      </c>
      <c r="P15">
        <v>814</v>
      </c>
      <c r="Q15">
        <f>SUM(Table14[[#This Row],[VeryActiveMinutes]:[SedentaryMinutes]])</f>
        <v>1117</v>
      </c>
      <c r="R15">
        <v>323</v>
      </c>
      <c r="S15">
        <f t="shared" si="0"/>
        <v>794</v>
      </c>
      <c r="T15">
        <v>2013</v>
      </c>
      <c r="U15" t="s">
        <v>16</v>
      </c>
    </row>
    <row r="16" spans="1:21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 s="16" t="s">
        <v>37</v>
      </c>
      <c r="L16" t="s">
        <v>87</v>
      </c>
      <c r="M16">
        <v>31</v>
      </c>
      <c r="N16">
        <v>23</v>
      </c>
      <c r="O16">
        <v>279</v>
      </c>
      <c r="P16">
        <v>833</v>
      </c>
      <c r="Q16">
        <f>SUM(Table14[[#This Row],[VeryActiveMinutes]:[SedentaryMinutes]])</f>
        <v>1166</v>
      </c>
      <c r="R16">
        <v>274</v>
      </c>
      <c r="S16">
        <f t="shared" si="0"/>
        <v>892</v>
      </c>
      <c r="T16">
        <v>1970</v>
      </c>
      <c r="U16" t="s">
        <v>16</v>
      </c>
    </row>
    <row r="17" spans="1:21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 s="16" t="s">
        <v>38</v>
      </c>
      <c r="L17" t="s">
        <v>88</v>
      </c>
      <c r="M17">
        <v>78</v>
      </c>
      <c r="N17">
        <v>11</v>
      </c>
      <c r="O17">
        <v>243</v>
      </c>
      <c r="P17">
        <v>1108</v>
      </c>
      <c r="Q17">
        <f>SUM(Table14[[#This Row],[VeryActiveMinutes]:[SedentaryMinutes]])</f>
        <v>1440</v>
      </c>
      <c r="S17">
        <f t="shared" si="0"/>
        <v>1440</v>
      </c>
      <c r="T17">
        <v>2159</v>
      </c>
      <c r="U17" t="s">
        <v>16</v>
      </c>
    </row>
    <row r="18" spans="1:21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 s="16" t="s">
        <v>39</v>
      </c>
      <c r="L18" t="s">
        <v>89</v>
      </c>
      <c r="M18">
        <v>48</v>
      </c>
      <c r="N18">
        <v>28</v>
      </c>
      <c r="O18">
        <v>189</v>
      </c>
      <c r="P18">
        <v>782</v>
      </c>
      <c r="Q18">
        <f>SUM(Table14[[#This Row],[VeryActiveMinutes]:[SedentaryMinutes]])</f>
        <v>1047</v>
      </c>
      <c r="R18">
        <v>393</v>
      </c>
      <c r="S18">
        <f t="shared" si="0"/>
        <v>654</v>
      </c>
      <c r="T18">
        <v>1898</v>
      </c>
      <c r="U18" t="s">
        <v>16</v>
      </c>
    </row>
    <row r="19" spans="1:21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 s="16" t="s">
        <v>40</v>
      </c>
      <c r="L19" t="s">
        <v>90</v>
      </c>
      <c r="M19">
        <v>16</v>
      </c>
      <c r="N19">
        <v>12</v>
      </c>
      <c r="O19">
        <v>243</v>
      </c>
      <c r="P19">
        <v>815</v>
      </c>
      <c r="Q19">
        <f>SUM(Table14[[#This Row],[VeryActiveMinutes]:[SedentaryMinutes]])</f>
        <v>1086</v>
      </c>
      <c r="R19">
        <v>354</v>
      </c>
      <c r="S19">
        <f t="shared" si="0"/>
        <v>732</v>
      </c>
      <c r="T19">
        <v>1837</v>
      </c>
      <c r="U19" t="s">
        <v>16</v>
      </c>
    </row>
    <row r="20" spans="1:21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 s="16" t="s">
        <v>41</v>
      </c>
      <c r="L20" t="s">
        <v>91</v>
      </c>
      <c r="M20">
        <v>52</v>
      </c>
      <c r="N20">
        <v>34</v>
      </c>
      <c r="O20">
        <v>217</v>
      </c>
      <c r="P20">
        <v>712</v>
      </c>
      <c r="Q20">
        <f>SUM(Table14[[#This Row],[VeryActiveMinutes]:[SedentaryMinutes]])</f>
        <v>1015</v>
      </c>
      <c r="R20">
        <v>425</v>
      </c>
      <c r="S20">
        <f t="shared" si="0"/>
        <v>590</v>
      </c>
      <c r="T20">
        <v>1947</v>
      </c>
      <c r="U20" t="s">
        <v>16</v>
      </c>
    </row>
    <row r="21" spans="1:21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 s="16" t="s">
        <v>35</v>
      </c>
      <c r="L21" t="s">
        <v>92</v>
      </c>
      <c r="M21">
        <v>33</v>
      </c>
      <c r="N21">
        <v>35</v>
      </c>
      <c r="O21">
        <v>246</v>
      </c>
      <c r="P21">
        <v>730</v>
      </c>
      <c r="Q21">
        <f>SUM(Table14[[#This Row],[VeryActiveMinutes]:[SedentaryMinutes]])</f>
        <v>1044</v>
      </c>
      <c r="R21">
        <v>396</v>
      </c>
      <c r="S21">
        <f t="shared" si="0"/>
        <v>648</v>
      </c>
      <c r="T21">
        <v>1820</v>
      </c>
      <c r="U21" t="s">
        <v>16</v>
      </c>
    </row>
    <row r="22" spans="1:21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 s="16" t="s">
        <v>36</v>
      </c>
      <c r="L22" t="s">
        <v>93</v>
      </c>
      <c r="M22">
        <v>41</v>
      </c>
      <c r="N22">
        <v>15</v>
      </c>
      <c r="O22">
        <v>277</v>
      </c>
      <c r="P22">
        <v>798</v>
      </c>
      <c r="Q22">
        <f>SUM(Table14[[#This Row],[VeryActiveMinutes]:[SedentaryMinutes]])</f>
        <v>1131</v>
      </c>
      <c r="R22">
        <v>309</v>
      </c>
      <c r="S22">
        <f t="shared" si="0"/>
        <v>822</v>
      </c>
      <c r="T22">
        <v>2004</v>
      </c>
      <c r="U22" t="s">
        <v>16</v>
      </c>
    </row>
    <row r="23" spans="1:21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 s="16" t="s">
        <v>37</v>
      </c>
      <c r="L23" t="s">
        <v>94</v>
      </c>
      <c r="M23">
        <v>50</v>
      </c>
      <c r="N23">
        <v>24</v>
      </c>
      <c r="O23">
        <v>254</v>
      </c>
      <c r="P23">
        <v>816</v>
      </c>
      <c r="Q23">
        <f>SUM(Table14[[#This Row],[VeryActiveMinutes]:[SedentaryMinutes]])</f>
        <v>1144</v>
      </c>
      <c r="R23">
        <v>296</v>
      </c>
      <c r="S23">
        <f t="shared" si="0"/>
        <v>848</v>
      </c>
      <c r="T23">
        <v>1990</v>
      </c>
      <c r="U23" t="s">
        <v>16</v>
      </c>
    </row>
    <row r="24" spans="1:21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 s="16" t="s">
        <v>38</v>
      </c>
      <c r="L24" t="s">
        <v>95</v>
      </c>
      <c r="M24">
        <v>36</v>
      </c>
      <c r="N24">
        <v>22</v>
      </c>
      <c r="O24">
        <v>203</v>
      </c>
      <c r="P24">
        <v>1179</v>
      </c>
      <c r="Q24">
        <f>SUM(Table14[[#This Row],[VeryActiveMinutes]:[SedentaryMinutes]])</f>
        <v>1440</v>
      </c>
      <c r="S24">
        <f t="shared" si="0"/>
        <v>1440</v>
      </c>
      <c r="T24">
        <v>1819</v>
      </c>
      <c r="U24" t="s">
        <v>16</v>
      </c>
    </row>
    <row r="25" spans="1:21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 s="16" t="s">
        <v>39</v>
      </c>
      <c r="L25" t="s">
        <v>96</v>
      </c>
      <c r="M25">
        <v>45</v>
      </c>
      <c r="N25">
        <v>24</v>
      </c>
      <c r="O25">
        <v>250</v>
      </c>
      <c r="P25">
        <v>857</v>
      </c>
      <c r="Q25">
        <f>SUM(Table14[[#This Row],[VeryActiveMinutes]:[SedentaryMinutes]])</f>
        <v>1176</v>
      </c>
      <c r="R25">
        <v>264</v>
      </c>
      <c r="S25">
        <f t="shared" si="0"/>
        <v>912</v>
      </c>
      <c r="T25">
        <v>1959</v>
      </c>
      <c r="U25" t="s">
        <v>16</v>
      </c>
    </row>
    <row r="26" spans="1:21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 s="16" t="s">
        <v>40</v>
      </c>
      <c r="L26" t="s">
        <v>97</v>
      </c>
      <c r="M26">
        <v>24</v>
      </c>
      <c r="N26">
        <v>6</v>
      </c>
      <c r="O26">
        <v>289</v>
      </c>
      <c r="P26">
        <v>754</v>
      </c>
      <c r="Q26">
        <f>SUM(Table14[[#This Row],[VeryActiveMinutes]:[SedentaryMinutes]])</f>
        <v>1073</v>
      </c>
      <c r="R26">
        <v>367</v>
      </c>
      <c r="S26">
        <f t="shared" si="0"/>
        <v>706</v>
      </c>
      <c r="T26">
        <v>1896</v>
      </c>
      <c r="U26" t="s">
        <v>16</v>
      </c>
    </row>
    <row r="27" spans="1:21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 s="16" t="s">
        <v>41</v>
      </c>
      <c r="L27" t="s">
        <v>98</v>
      </c>
      <c r="M27">
        <v>37</v>
      </c>
      <c r="N27">
        <v>46</v>
      </c>
      <c r="O27">
        <v>175</v>
      </c>
      <c r="P27">
        <v>833</v>
      </c>
      <c r="Q27">
        <f>SUM(Table14[[#This Row],[VeryActiveMinutes]:[SedentaryMinutes]])</f>
        <v>1091</v>
      </c>
      <c r="R27">
        <v>349</v>
      </c>
      <c r="S27">
        <f t="shared" si="0"/>
        <v>742</v>
      </c>
      <c r="T27">
        <v>1821</v>
      </c>
      <c r="U27" t="s">
        <v>16</v>
      </c>
    </row>
    <row r="28" spans="1:21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 s="16" t="s">
        <v>35</v>
      </c>
      <c r="L28" t="s">
        <v>99</v>
      </c>
      <c r="M28">
        <v>44</v>
      </c>
      <c r="N28">
        <v>8</v>
      </c>
      <c r="O28">
        <v>203</v>
      </c>
      <c r="P28">
        <v>574</v>
      </c>
      <c r="Q28">
        <f>SUM(Table14[[#This Row],[VeryActiveMinutes]:[SedentaryMinutes]])</f>
        <v>829</v>
      </c>
      <c r="R28">
        <v>611</v>
      </c>
      <c r="S28">
        <f t="shared" si="0"/>
        <v>218</v>
      </c>
      <c r="T28">
        <v>1740</v>
      </c>
      <c r="U28" t="s">
        <v>16</v>
      </c>
    </row>
    <row r="29" spans="1:21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 s="16" t="s">
        <v>36</v>
      </c>
      <c r="L29" t="s">
        <v>100</v>
      </c>
      <c r="M29">
        <v>46</v>
      </c>
      <c r="N29">
        <v>11</v>
      </c>
      <c r="O29">
        <v>206</v>
      </c>
      <c r="P29">
        <v>835</v>
      </c>
      <c r="Q29">
        <f>SUM(Table14[[#This Row],[VeryActiveMinutes]:[SedentaryMinutes]])</f>
        <v>1098</v>
      </c>
      <c r="R29">
        <v>342</v>
      </c>
      <c r="S29">
        <f t="shared" si="0"/>
        <v>756</v>
      </c>
      <c r="T29">
        <v>1819</v>
      </c>
      <c r="U29" t="s">
        <v>16</v>
      </c>
    </row>
    <row r="30" spans="1:21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 s="16" t="s">
        <v>37</v>
      </c>
      <c r="L30" t="s">
        <v>101</v>
      </c>
      <c r="M30">
        <v>46</v>
      </c>
      <c r="N30">
        <v>31</v>
      </c>
      <c r="O30">
        <v>214</v>
      </c>
      <c r="P30">
        <v>746</v>
      </c>
      <c r="Q30">
        <f>SUM(Table14[[#This Row],[VeryActiveMinutes]:[SedentaryMinutes]])</f>
        <v>1037</v>
      </c>
      <c r="R30">
        <v>403</v>
      </c>
      <c r="S30">
        <f t="shared" si="0"/>
        <v>634</v>
      </c>
      <c r="T30">
        <v>1859</v>
      </c>
      <c r="U30" t="s">
        <v>16</v>
      </c>
    </row>
    <row r="31" spans="1:21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 s="16" t="s">
        <v>38</v>
      </c>
      <c r="L31" t="s">
        <v>102</v>
      </c>
      <c r="M31">
        <v>36</v>
      </c>
      <c r="N31">
        <v>23</v>
      </c>
      <c r="O31">
        <v>251</v>
      </c>
      <c r="P31">
        <v>669</v>
      </c>
      <c r="Q31">
        <f>SUM(Table14[[#This Row],[VeryActiveMinutes]:[SedentaryMinutes]])</f>
        <v>979</v>
      </c>
      <c r="R31">
        <v>306</v>
      </c>
      <c r="S31">
        <f t="shared" si="0"/>
        <v>673</v>
      </c>
      <c r="T31">
        <v>1783</v>
      </c>
      <c r="U31" t="s">
        <v>16</v>
      </c>
    </row>
    <row r="32" spans="1:21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6" t="s">
        <v>39</v>
      </c>
      <c r="L32" t="s">
        <v>103</v>
      </c>
      <c r="M32">
        <v>0</v>
      </c>
      <c r="N32">
        <v>0</v>
      </c>
      <c r="O32">
        <v>0</v>
      </c>
      <c r="P32">
        <v>1440</v>
      </c>
      <c r="Q32">
        <f>SUM(Table14[[#This Row],[VeryActiveMinutes]:[SedentaryMinutes]])</f>
        <v>1440</v>
      </c>
      <c r="S32">
        <f t="shared" si="0"/>
        <v>1440</v>
      </c>
      <c r="T32">
        <v>0</v>
      </c>
      <c r="U32" t="s">
        <v>16</v>
      </c>
    </row>
    <row r="33" spans="1:21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 s="16" t="s">
        <v>37</v>
      </c>
      <c r="L33" t="s">
        <v>104</v>
      </c>
      <c r="M33">
        <v>0</v>
      </c>
      <c r="N33">
        <v>0</v>
      </c>
      <c r="O33">
        <v>146</v>
      </c>
      <c r="P33">
        <v>1294</v>
      </c>
      <c r="Q33">
        <f>SUM(Table14[[#This Row],[VeryActiveMinutes]:[SedentaryMinutes]])</f>
        <v>1440</v>
      </c>
      <c r="S33">
        <f t="shared" si="0"/>
        <v>1440</v>
      </c>
      <c r="T33">
        <v>1432</v>
      </c>
      <c r="U33" t="s">
        <v>16</v>
      </c>
    </row>
    <row r="34" spans="1:21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 s="16" t="s">
        <v>38</v>
      </c>
      <c r="L34" t="s">
        <v>105</v>
      </c>
      <c r="M34">
        <v>0</v>
      </c>
      <c r="N34">
        <v>0</v>
      </c>
      <c r="O34">
        <v>148</v>
      </c>
      <c r="P34">
        <v>1292</v>
      </c>
      <c r="Q34">
        <f>SUM(Table14[[#This Row],[VeryActiveMinutes]:[SedentaryMinutes]])</f>
        <v>1440</v>
      </c>
      <c r="S34">
        <f t="shared" si="0"/>
        <v>1440</v>
      </c>
      <c r="T34">
        <v>1411</v>
      </c>
      <c r="U34" t="s">
        <v>16</v>
      </c>
    </row>
    <row r="35" spans="1:21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 s="16" t="s">
        <v>39</v>
      </c>
      <c r="L35" t="s">
        <v>106</v>
      </c>
      <c r="M35">
        <v>0</v>
      </c>
      <c r="N35">
        <v>0</v>
      </c>
      <c r="O35">
        <v>236</v>
      </c>
      <c r="P35">
        <v>1204</v>
      </c>
      <c r="Q35">
        <f>SUM(Table14[[#This Row],[VeryActiveMinutes]:[SedentaryMinutes]])</f>
        <v>1440</v>
      </c>
      <c r="S35">
        <f t="shared" si="0"/>
        <v>1440</v>
      </c>
      <c r="T35">
        <v>1572</v>
      </c>
      <c r="U35" t="s">
        <v>16</v>
      </c>
    </row>
    <row r="36" spans="1:21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 s="16" t="s">
        <v>40</v>
      </c>
      <c r="L36" t="s">
        <v>107</v>
      </c>
      <c r="M36">
        <v>0</v>
      </c>
      <c r="N36">
        <v>0</v>
      </c>
      <c r="O36">
        <v>96</v>
      </c>
      <c r="P36">
        <v>1344</v>
      </c>
      <c r="Q36">
        <f>SUM(Table14[[#This Row],[VeryActiveMinutes]:[SedentaryMinutes]])</f>
        <v>1440</v>
      </c>
      <c r="S36">
        <f t="shared" si="0"/>
        <v>1440</v>
      </c>
      <c r="T36">
        <v>1344</v>
      </c>
      <c r="U36" t="s">
        <v>16</v>
      </c>
    </row>
    <row r="37" spans="1:21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 s="16" t="s">
        <v>41</v>
      </c>
      <c r="L37" t="s">
        <v>108</v>
      </c>
      <c r="M37">
        <v>0</v>
      </c>
      <c r="N37">
        <v>0</v>
      </c>
      <c r="O37">
        <v>176</v>
      </c>
      <c r="P37">
        <v>1264</v>
      </c>
      <c r="Q37">
        <f>SUM(Table14[[#This Row],[VeryActiveMinutes]:[SedentaryMinutes]])</f>
        <v>1440</v>
      </c>
      <c r="S37">
        <f t="shared" si="0"/>
        <v>1440</v>
      </c>
      <c r="T37">
        <v>1463</v>
      </c>
      <c r="U37" t="s">
        <v>16</v>
      </c>
    </row>
    <row r="38" spans="1:21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 s="16" t="s">
        <v>35</v>
      </c>
      <c r="L38" t="s">
        <v>109</v>
      </c>
      <c r="M38">
        <v>15</v>
      </c>
      <c r="N38">
        <v>22</v>
      </c>
      <c r="O38">
        <v>127</v>
      </c>
      <c r="P38">
        <v>1276</v>
      </c>
      <c r="Q38">
        <f>SUM(Table14[[#This Row],[VeryActiveMinutes]:[SedentaryMinutes]])</f>
        <v>1440</v>
      </c>
      <c r="S38">
        <f t="shared" si="0"/>
        <v>1440</v>
      </c>
      <c r="T38">
        <v>1554</v>
      </c>
      <c r="U38" t="s">
        <v>16</v>
      </c>
    </row>
    <row r="39" spans="1:21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 s="16" t="s">
        <v>36</v>
      </c>
      <c r="L39" t="s">
        <v>110</v>
      </c>
      <c r="M39">
        <v>17</v>
      </c>
      <c r="N39">
        <v>7</v>
      </c>
      <c r="O39">
        <v>202</v>
      </c>
      <c r="P39">
        <v>1214</v>
      </c>
      <c r="Q39">
        <f>SUM(Table14[[#This Row],[VeryActiveMinutes]:[SedentaryMinutes]])</f>
        <v>1440</v>
      </c>
      <c r="S39">
        <f t="shared" si="0"/>
        <v>1440</v>
      </c>
      <c r="T39">
        <v>1604</v>
      </c>
      <c r="U39" t="s">
        <v>16</v>
      </c>
    </row>
    <row r="40" spans="1:21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 s="16" t="s">
        <v>37</v>
      </c>
      <c r="L40" t="s">
        <v>111</v>
      </c>
      <c r="M40">
        <v>0</v>
      </c>
      <c r="N40">
        <v>0</v>
      </c>
      <c r="O40">
        <v>141</v>
      </c>
      <c r="P40">
        <v>1299</v>
      </c>
      <c r="Q40">
        <f>SUM(Table14[[#This Row],[VeryActiveMinutes]:[SedentaryMinutes]])</f>
        <v>1440</v>
      </c>
      <c r="S40">
        <f t="shared" si="0"/>
        <v>1440</v>
      </c>
      <c r="T40">
        <v>1435</v>
      </c>
      <c r="U40" t="s">
        <v>16</v>
      </c>
    </row>
    <row r="41" spans="1:21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 s="16" t="s">
        <v>38</v>
      </c>
      <c r="L41" t="s">
        <v>112</v>
      </c>
      <c r="M41">
        <v>0</v>
      </c>
      <c r="N41">
        <v>0</v>
      </c>
      <c r="O41">
        <v>151</v>
      </c>
      <c r="P41">
        <v>1289</v>
      </c>
      <c r="Q41">
        <f>SUM(Table14[[#This Row],[VeryActiveMinutes]:[SedentaryMinutes]])</f>
        <v>1440</v>
      </c>
      <c r="S41">
        <f t="shared" si="0"/>
        <v>1440</v>
      </c>
      <c r="T41">
        <v>1446</v>
      </c>
      <c r="U41" t="s">
        <v>16</v>
      </c>
    </row>
    <row r="42" spans="1:21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 s="16" t="s">
        <v>39</v>
      </c>
      <c r="L42" t="s">
        <v>113</v>
      </c>
      <c r="M42">
        <v>0</v>
      </c>
      <c r="N42">
        <v>0</v>
      </c>
      <c r="O42">
        <v>186</v>
      </c>
      <c r="P42">
        <v>1254</v>
      </c>
      <c r="Q42">
        <f>SUM(Table14[[#This Row],[VeryActiveMinutes]:[SedentaryMinutes]])</f>
        <v>1440</v>
      </c>
      <c r="S42">
        <f t="shared" si="0"/>
        <v>1440</v>
      </c>
      <c r="T42">
        <v>1467</v>
      </c>
      <c r="U42" t="s">
        <v>16</v>
      </c>
    </row>
    <row r="43" spans="1:21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 s="16" t="s">
        <v>40</v>
      </c>
      <c r="L43" t="s">
        <v>114</v>
      </c>
      <c r="M43">
        <v>0</v>
      </c>
      <c r="N43">
        <v>0</v>
      </c>
      <c r="O43">
        <v>199</v>
      </c>
      <c r="P43">
        <v>1241</v>
      </c>
      <c r="Q43">
        <f>SUM(Table14[[#This Row],[VeryActiveMinutes]:[SedentaryMinutes]])</f>
        <v>1440</v>
      </c>
      <c r="S43">
        <f t="shared" si="0"/>
        <v>1440</v>
      </c>
      <c r="T43">
        <v>1470</v>
      </c>
      <c r="U43" t="s">
        <v>16</v>
      </c>
    </row>
    <row r="44" spans="1:21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 s="16" t="s">
        <v>41</v>
      </c>
      <c r="L44" t="s">
        <v>115</v>
      </c>
      <c r="M44">
        <v>0</v>
      </c>
      <c r="N44">
        <v>0</v>
      </c>
      <c r="O44">
        <v>227</v>
      </c>
      <c r="P44">
        <v>1213</v>
      </c>
      <c r="Q44">
        <f>SUM(Table14[[#This Row],[VeryActiveMinutes]:[SedentaryMinutes]])</f>
        <v>1440</v>
      </c>
      <c r="S44">
        <f t="shared" si="0"/>
        <v>1440</v>
      </c>
      <c r="T44">
        <v>1562</v>
      </c>
      <c r="U44" t="s">
        <v>16</v>
      </c>
    </row>
    <row r="45" spans="1:21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 s="16" t="s">
        <v>35</v>
      </c>
      <c r="L45" t="s">
        <v>116</v>
      </c>
      <c r="M45">
        <v>16</v>
      </c>
      <c r="N45">
        <v>18</v>
      </c>
      <c r="O45">
        <v>185</v>
      </c>
      <c r="P45">
        <v>1221</v>
      </c>
      <c r="Q45">
        <f>SUM(Table14[[#This Row],[VeryActiveMinutes]:[SedentaryMinutes]])</f>
        <v>1440</v>
      </c>
      <c r="S45">
        <f t="shared" si="0"/>
        <v>1440</v>
      </c>
      <c r="T45">
        <v>1617</v>
      </c>
      <c r="U45" t="s">
        <v>16</v>
      </c>
    </row>
    <row r="46" spans="1:21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 s="16" t="s">
        <v>36</v>
      </c>
      <c r="L46" t="s">
        <v>117</v>
      </c>
      <c r="M46">
        <v>0</v>
      </c>
      <c r="N46">
        <v>0</v>
      </c>
      <c r="O46">
        <v>202</v>
      </c>
      <c r="P46">
        <v>1238</v>
      </c>
      <c r="Q46">
        <f>SUM(Table14[[#This Row],[VeryActiveMinutes]:[SedentaryMinutes]])</f>
        <v>1440</v>
      </c>
      <c r="S46">
        <f t="shared" si="0"/>
        <v>1440</v>
      </c>
      <c r="T46">
        <v>1492</v>
      </c>
      <c r="U46" t="s">
        <v>16</v>
      </c>
    </row>
    <row r="47" spans="1:21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 s="16" t="s">
        <v>37</v>
      </c>
      <c r="L47" t="s">
        <v>118</v>
      </c>
      <c r="M47">
        <v>0</v>
      </c>
      <c r="N47">
        <v>0</v>
      </c>
      <c r="O47">
        <v>140</v>
      </c>
      <c r="P47">
        <v>1300</v>
      </c>
      <c r="Q47">
        <f>SUM(Table14[[#This Row],[VeryActiveMinutes]:[SedentaryMinutes]])</f>
        <v>1440</v>
      </c>
      <c r="S47">
        <f t="shared" si="0"/>
        <v>1440</v>
      </c>
      <c r="T47">
        <v>1402</v>
      </c>
      <c r="U47" t="s">
        <v>16</v>
      </c>
    </row>
    <row r="48" spans="1:21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 s="16" t="s">
        <v>38</v>
      </c>
      <c r="L48" t="s">
        <v>119</v>
      </c>
      <c r="M48">
        <v>17</v>
      </c>
      <c r="N48">
        <v>36</v>
      </c>
      <c r="O48">
        <v>154</v>
      </c>
      <c r="P48">
        <v>1233</v>
      </c>
      <c r="Q48">
        <f>SUM(Table14[[#This Row],[VeryActiveMinutes]:[SedentaryMinutes]])</f>
        <v>1440</v>
      </c>
      <c r="S48">
        <f t="shared" si="0"/>
        <v>1440</v>
      </c>
      <c r="T48">
        <v>1670</v>
      </c>
      <c r="U48" t="s">
        <v>16</v>
      </c>
    </row>
    <row r="49" spans="1:21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 s="16" t="s">
        <v>39</v>
      </c>
      <c r="L49" t="s">
        <v>120</v>
      </c>
      <c r="M49">
        <v>0</v>
      </c>
      <c r="N49">
        <v>5</v>
      </c>
      <c r="O49">
        <v>115</v>
      </c>
      <c r="P49">
        <v>1320</v>
      </c>
      <c r="Q49">
        <f>SUM(Table14[[#This Row],[VeryActiveMinutes]:[SedentaryMinutes]])</f>
        <v>1440</v>
      </c>
      <c r="S49">
        <f t="shared" si="0"/>
        <v>1440</v>
      </c>
      <c r="T49">
        <v>1401</v>
      </c>
      <c r="U49" t="s">
        <v>16</v>
      </c>
    </row>
    <row r="50" spans="1:21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 s="16" t="s">
        <v>40</v>
      </c>
      <c r="L50" t="s">
        <v>121</v>
      </c>
      <c r="M50">
        <v>0</v>
      </c>
      <c r="N50">
        <v>0</v>
      </c>
      <c r="O50">
        <v>150</v>
      </c>
      <c r="P50">
        <v>1290</v>
      </c>
      <c r="Q50">
        <f>SUM(Table14[[#This Row],[VeryActiveMinutes]:[SedentaryMinutes]])</f>
        <v>1440</v>
      </c>
      <c r="S50">
        <f t="shared" si="0"/>
        <v>1440</v>
      </c>
      <c r="T50">
        <v>1404</v>
      </c>
      <c r="U50" t="s">
        <v>16</v>
      </c>
    </row>
    <row r="51" spans="1:21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 s="16" t="s">
        <v>41</v>
      </c>
      <c r="L51" t="s">
        <v>122</v>
      </c>
      <c r="M51">
        <v>11</v>
      </c>
      <c r="N51">
        <v>23</v>
      </c>
      <c r="O51">
        <v>224</v>
      </c>
      <c r="P51">
        <v>1182</v>
      </c>
      <c r="Q51">
        <f>SUM(Table14[[#This Row],[VeryActiveMinutes]:[SedentaryMinutes]])</f>
        <v>1440</v>
      </c>
      <c r="S51">
        <f t="shared" si="0"/>
        <v>1440</v>
      </c>
      <c r="T51">
        <v>1655</v>
      </c>
      <c r="U51" t="s">
        <v>16</v>
      </c>
    </row>
    <row r="52" spans="1:21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 s="16" t="s">
        <v>35</v>
      </c>
      <c r="L52" t="s">
        <v>123</v>
      </c>
      <c r="M52">
        <v>186</v>
      </c>
      <c r="N52">
        <v>63</v>
      </c>
      <c r="O52">
        <v>171</v>
      </c>
      <c r="P52">
        <v>1020</v>
      </c>
      <c r="Q52">
        <f>SUM(Table14[[#This Row],[VeryActiveMinutes]:[SedentaryMinutes]])</f>
        <v>1440</v>
      </c>
      <c r="S52">
        <f t="shared" si="0"/>
        <v>1440</v>
      </c>
      <c r="T52">
        <v>2690</v>
      </c>
      <c r="U52" t="s">
        <v>16</v>
      </c>
    </row>
    <row r="53" spans="1:21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 s="16" t="s">
        <v>36</v>
      </c>
      <c r="L53" t="s">
        <v>124</v>
      </c>
      <c r="M53">
        <v>7</v>
      </c>
      <c r="N53">
        <v>6</v>
      </c>
      <c r="O53">
        <v>166</v>
      </c>
      <c r="P53">
        <v>1261</v>
      </c>
      <c r="Q53">
        <f>SUM(Table14[[#This Row],[VeryActiveMinutes]:[SedentaryMinutes]])</f>
        <v>1440</v>
      </c>
      <c r="S53">
        <f t="shared" si="0"/>
        <v>1440</v>
      </c>
      <c r="T53">
        <v>1497</v>
      </c>
      <c r="U53" t="s">
        <v>16</v>
      </c>
    </row>
    <row r="54" spans="1:21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 s="16" t="s">
        <v>37</v>
      </c>
      <c r="L54" t="s">
        <v>125</v>
      </c>
      <c r="M54">
        <v>0</v>
      </c>
      <c r="N54">
        <v>0</v>
      </c>
      <c r="O54">
        <v>96</v>
      </c>
      <c r="P54">
        <v>1344</v>
      </c>
      <c r="Q54">
        <f>SUM(Table14[[#This Row],[VeryActiveMinutes]:[SedentaryMinutes]])</f>
        <v>1440</v>
      </c>
      <c r="S54">
        <f t="shared" si="0"/>
        <v>1440</v>
      </c>
      <c r="T54">
        <v>1334</v>
      </c>
      <c r="U54" t="s">
        <v>16</v>
      </c>
    </row>
    <row r="55" spans="1:21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 s="16" t="s">
        <v>38</v>
      </c>
      <c r="L55" t="s">
        <v>126</v>
      </c>
      <c r="M55">
        <v>0</v>
      </c>
      <c r="N55">
        <v>0</v>
      </c>
      <c r="O55">
        <v>118</v>
      </c>
      <c r="P55">
        <v>1322</v>
      </c>
      <c r="Q55">
        <f>SUM(Table14[[#This Row],[VeryActiveMinutes]:[SedentaryMinutes]])</f>
        <v>1440</v>
      </c>
      <c r="S55">
        <f t="shared" si="0"/>
        <v>1440</v>
      </c>
      <c r="T55">
        <v>1368</v>
      </c>
      <c r="U55" t="s">
        <v>16</v>
      </c>
    </row>
    <row r="56" spans="1:21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 s="16" t="s">
        <v>39</v>
      </c>
      <c r="L56" t="s">
        <v>127</v>
      </c>
      <c r="M56">
        <v>0</v>
      </c>
      <c r="N56">
        <v>0</v>
      </c>
      <c r="O56">
        <v>117</v>
      </c>
      <c r="P56">
        <v>1323</v>
      </c>
      <c r="Q56">
        <f>SUM(Table14[[#This Row],[VeryActiveMinutes]:[SedentaryMinutes]])</f>
        <v>1440</v>
      </c>
      <c r="S56">
        <f t="shared" si="0"/>
        <v>1440</v>
      </c>
      <c r="T56">
        <v>1370</v>
      </c>
      <c r="U56" t="s">
        <v>16</v>
      </c>
    </row>
    <row r="57" spans="1:21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 s="16" t="s">
        <v>40</v>
      </c>
      <c r="L57" t="s">
        <v>128</v>
      </c>
      <c r="M57">
        <v>0</v>
      </c>
      <c r="N57">
        <v>0</v>
      </c>
      <c r="O57">
        <v>102</v>
      </c>
      <c r="P57">
        <v>1338</v>
      </c>
      <c r="Q57">
        <f>SUM(Table14[[#This Row],[VeryActiveMinutes]:[SedentaryMinutes]])</f>
        <v>1440</v>
      </c>
      <c r="S57">
        <f t="shared" si="0"/>
        <v>1440</v>
      </c>
      <c r="T57">
        <v>1341</v>
      </c>
      <c r="U57" t="s">
        <v>16</v>
      </c>
    </row>
    <row r="58" spans="1:21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 s="16" t="s">
        <v>41</v>
      </c>
      <c r="L58" t="s">
        <v>129</v>
      </c>
      <c r="M58">
        <v>0</v>
      </c>
      <c r="N58">
        <v>0</v>
      </c>
      <c r="O58">
        <v>182</v>
      </c>
      <c r="P58">
        <v>1258</v>
      </c>
      <c r="Q58">
        <f>SUM(Table14[[#This Row],[VeryActiveMinutes]:[SedentaryMinutes]])</f>
        <v>1440</v>
      </c>
      <c r="S58">
        <f t="shared" si="0"/>
        <v>1440</v>
      </c>
      <c r="T58">
        <v>1474</v>
      </c>
      <c r="U58" t="s">
        <v>16</v>
      </c>
    </row>
    <row r="59" spans="1:21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 s="16" t="s">
        <v>35</v>
      </c>
      <c r="L59" t="s">
        <v>130</v>
      </c>
      <c r="M59">
        <v>0</v>
      </c>
      <c r="N59">
        <v>0</v>
      </c>
      <c r="O59">
        <v>152</v>
      </c>
      <c r="P59">
        <v>1288</v>
      </c>
      <c r="Q59">
        <f>SUM(Table14[[#This Row],[VeryActiveMinutes]:[SedentaryMinutes]])</f>
        <v>1440</v>
      </c>
      <c r="S59">
        <f t="shared" si="0"/>
        <v>1440</v>
      </c>
      <c r="T59">
        <v>1427</v>
      </c>
      <c r="U59" t="s">
        <v>16</v>
      </c>
    </row>
    <row r="60" spans="1:21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 s="16" t="s">
        <v>36</v>
      </c>
      <c r="L60" t="s">
        <v>131</v>
      </c>
      <c r="M60">
        <v>0</v>
      </c>
      <c r="N60">
        <v>0</v>
      </c>
      <c r="O60">
        <v>91</v>
      </c>
      <c r="P60">
        <v>1349</v>
      </c>
      <c r="Q60">
        <f>SUM(Table14[[#This Row],[VeryActiveMinutes]:[SedentaryMinutes]])</f>
        <v>1440</v>
      </c>
      <c r="S60">
        <f t="shared" si="0"/>
        <v>1440</v>
      </c>
      <c r="T60">
        <v>1328</v>
      </c>
      <c r="U60" t="s">
        <v>16</v>
      </c>
    </row>
    <row r="61" spans="1:21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 s="16" t="s">
        <v>37</v>
      </c>
      <c r="L61" t="s">
        <v>132</v>
      </c>
      <c r="M61">
        <v>0</v>
      </c>
      <c r="N61">
        <v>0</v>
      </c>
      <c r="O61">
        <v>139</v>
      </c>
      <c r="P61">
        <v>1301</v>
      </c>
      <c r="Q61">
        <f>SUM(Table14[[#This Row],[VeryActiveMinutes]:[SedentaryMinutes]])</f>
        <v>1440</v>
      </c>
      <c r="S61">
        <f t="shared" si="0"/>
        <v>1440</v>
      </c>
      <c r="T61">
        <v>1393</v>
      </c>
      <c r="U61" t="s">
        <v>16</v>
      </c>
    </row>
    <row r="62" spans="1:21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 s="16" t="s">
        <v>38</v>
      </c>
      <c r="L62" t="s">
        <v>133</v>
      </c>
      <c r="M62">
        <v>0</v>
      </c>
      <c r="N62">
        <v>0</v>
      </c>
      <c r="O62">
        <v>112</v>
      </c>
      <c r="P62">
        <v>1328</v>
      </c>
      <c r="Q62">
        <f>SUM(Table14[[#This Row],[VeryActiveMinutes]:[SedentaryMinutes]])</f>
        <v>1440</v>
      </c>
      <c r="S62">
        <f t="shared" si="0"/>
        <v>1440</v>
      </c>
      <c r="T62">
        <v>1359</v>
      </c>
      <c r="U62" t="s">
        <v>16</v>
      </c>
    </row>
    <row r="63" spans="1:21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 s="16" t="s">
        <v>39</v>
      </c>
      <c r="L63" t="s">
        <v>134</v>
      </c>
      <c r="M63">
        <v>0</v>
      </c>
      <c r="N63">
        <v>0</v>
      </c>
      <c r="O63">
        <v>107</v>
      </c>
      <c r="P63">
        <v>890</v>
      </c>
      <c r="Q63">
        <f>SUM(Table14[[#This Row],[VeryActiveMinutes]:[SedentaryMinutes]])</f>
        <v>997</v>
      </c>
      <c r="S63">
        <f t="shared" si="0"/>
        <v>997</v>
      </c>
      <c r="T63">
        <v>1002</v>
      </c>
      <c r="U63" t="s">
        <v>16</v>
      </c>
    </row>
    <row r="64" spans="1:21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 s="16" t="s">
        <v>37</v>
      </c>
      <c r="L64" t="s">
        <v>135</v>
      </c>
      <c r="M64">
        <v>2</v>
      </c>
      <c r="N64">
        <v>51</v>
      </c>
      <c r="O64">
        <v>256</v>
      </c>
      <c r="P64">
        <v>1131</v>
      </c>
      <c r="Q64">
        <f>SUM(Table14[[#This Row],[VeryActiveMinutes]:[SedentaryMinutes]])</f>
        <v>1440</v>
      </c>
      <c r="S64">
        <f t="shared" si="0"/>
        <v>1440</v>
      </c>
      <c r="T64">
        <v>3199</v>
      </c>
      <c r="U64" t="s">
        <v>19</v>
      </c>
    </row>
    <row r="65" spans="1:21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 s="16" t="s">
        <v>38</v>
      </c>
      <c r="L65" t="s">
        <v>136</v>
      </c>
      <c r="M65">
        <v>30</v>
      </c>
      <c r="N65">
        <v>16</v>
      </c>
      <c r="O65">
        <v>135</v>
      </c>
      <c r="P65">
        <v>1259</v>
      </c>
      <c r="Q65">
        <f>SUM(Table14[[#This Row],[VeryActiveMinutes]:[SedentaryMinutes]])</f>
        <v>1440</v>
      </c>
      <c r="S65">
        <f t="shared" si="0"/>
        <v>1440</v>
      </c>
      <c r="T65">
        <v>2902</v>
      </c>
      <c r="U65" t="s">
        <v>19</v>
      </c>
    </row>
    <row r="66" spans="1:21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 s="16" t="s">
        <v>39</v>
      </c>
      <c r="L66" t="s">
        <v>137</v>
      </c>
      <c r="M66">
        <v>5</v>
      </c>
      <c r="N66">
        <v>58</v>
      </c>
      <c r="O66">
        <v>252</v>
      </c>
      <c r="P66">
        <v>1125</v>
      </c>
      <c r="Q66">
        <f>SUM(Table14[[#This Row],[VeryActiveMinutes]:[SedentaryMinutes]])</f>
        <v>1440</v>
      </c>
      <c r="S66">
        <f t="shared" ref="S66:S129" si="1">Q66-R66</f>
        <v>1440</v>
      </c>
      <c r="T66">
        <v>3226</v>
      </c>
      <c r="U66" t="s">
        <v>19</v>
      </c>
    </row>
    <row r="67" spans="1:21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 s="16" t="s">
        <v>40</v>
      </c>
      <c r="L67" t="s">
        <v>138</v>
      </c>
      <c r="M67">
        <v>3</v>
      </c>
      <c r="N67">
        <v>4</v>
      </c>
      <c r="O67">
        <v>170</v>
      </c>
      <c r="P67">
        <v>1263</v>
      </c>
      <c r="Q67">
        <f>SUM(Table14[[#This Row],[VeryActiveMinutes]:[SedentaryMinutes]])</f>
        <v>1440</v>
      </c>
      <c r="S67">
        <f t="shared" si="1"/>
        <v>1440</v>
      </c>
      <c r="T67">
        <v>2750</v>
      </c>
      <c r="U67" t="s">
        <v>19</v>
      </c>
    </row>
    <row r="68" spans="1:21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 s="16" t="s">
        <v>41</v>
      </c>
      <c r="L68" t="s">
        <v>139</v>
      </c>
      <c r="M68">
        <v>51</v>
      </c>
      <c r="N68">
        <v>42</v>
      </c>
      <c r="O68">
        <v>212</v>
      </c>
      <c r="P68">
        <v>1135</v>
      </c>
      <c r="Q68">
        <f>SUM(Table14[[#This Row],[VeryActiveMinutes]:[SedentaryMinutes]])</f>
        <v>1440</v>
      </c>
      <c r="S68">
        <f t="shared" si="1"/>
        <v>1440</v>
      </c>
      <c r="T68">
        <v>3493</v>
      </c>
      <c r="U68" t="s">
        <v>19</v>
      </c>
    </row>
    <row r="69" spans="1:21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 s="16" t="s">
        <v>35</v>
      </c>
      <c r="L69" t="s">
        <v>140</v>
      </c>
      <c r="M69">
        <v>29</v>
      </c>
      <c r="N69">
        <v>13</v>
      </c>
      <c r="O69">
        <v>186</v>
      </c>
      <c r="P69">
        <v>1212</v>
      </c>
      <c r="Q69">
        <f>SUM(Table14[[#This Row],[VeryActiveMinutes]:[SedentaryMinutes]])</f>
        <v>1440</v>
      </c>
      <c r="S69">
        <f t="shared" si="1"/>
        <v>1440</v>
      </c>
      <c r="T69">
        <v>3011</v>
      </c>
      <c r="U69" t="s">
        <v>19</v>
      </c>
    </row>
    <row r="70" spans="1:21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 s="16" t="s">
        <v>36</v>
      </c>
      <c r="L70" t="s">
        <v>141</v>
      </c>
      <c r="M70">
        <v>15</v>
      </c>
      <c r="N70">
        <v>33</v>
      </c>
      <c r="O70">
        <v>121</v>
      </c>
      <c r="P70">
        <v>1271</v>
      </c>
      <c r="Q70">
        <f>SUM(Table14[[#This Row],[VeryActiveMinutes]:[SedentaryMinutes]])</f>
        <v>1440</v>
      </c>
      <c r="S70">
        <f t="shared" si="1"/>
        <v>1440</v>
      </c>
      <c r="T70">
        <v>2806</v>
      </c>
      <c r="U70" t="s">
        <v>19</v>
      </c>
    </row>
    <row r="71" spans="1:21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 s="16" t="s">
        <v>37</v>
      </c>
      <c r="L71" t="s">
        <v>142</v>
      </c>
      <c r="M71">
        <v>5</v>
      </c>
      <c r="N71">
        <v>58</v>
      </c>
      <c r="O71">
        <v>278</v>
      </c>
      <c r="P71">
        <v>1099</v>
      </c>
      <c r="Q71">
        <f>SUM(Table14[[#This Row],[VeryActiveMinutes]:[SedentaryMinutes]])</f>
        <v>1440</v>
      </c>
      <c r="S71">
        <f t="shared" si="1"/>
        <v>1440</v>
      </c>
      <c r="T71">
        <v>3300</v>
      </c>
      <c r="U71" t="s">
        <v>19</v>
      </c>
    </row>
    <row r="72" spans="1:21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 s="16" t="s">
        <v>38</v>
      </c>
      <c r="L72" t="s">
        <v>143</v>
      </c>
      <c r="M72">
        <v>0</v>
      </c>
      <c r="N72">
        <v>0</v>
      </c>
      <c r="O72">
        <v>125</v>
      </c>
      <c r="P72">
        <v>1315</v>
      </c>
      <c r="Q72">
        <f>SUM(Table14[[#This Row],[VeryActiveMinutes]:[SedentaryMinutes]])</f>
        <v>1440</v>
      </c>
      <c r="S72">
        <f t="shared" si="1"/>
        <v>1440</v>
      </c>
      <c r="T72">
        <v>2430</v>
      </c>
      <c r="U72" t="s">
        <v>19</v>
      </c>
    </row>
    <row r="73" spans="1:21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 s="16" t="s">
        <v>39</v>
      </c>
      <c r="L73" t="s">
        <v>144</v>
      </c>
      <c r="M73">
        <v>0</v>
      </c>
      <c r="N73">
        <v>0</v>
      </c>
      <c r="O73">
        <v>38</v>
      </c>
      <c r="P73">
        <v>1402</v>
      </c>
      <c r="Q73">
        <f>SUM(Table14[[#This Row],[VeryActiveMinutes]:[SedentaryMinutes]])</f>
        <v>1440</v>
      </c>
      <c r="S73">
        <f t="shared" si="1"/>
        <v>1440</v>
      </c>
      <c r="T73">
        <v>2140</v>
      </c>
      <c r="U73" t="s">
        <v>19</v>
      </c>
    </row>
    <row r="74" spans="1:21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 s="16" t="s">
        <v>40</v>
      </c>
      <c r="L74" t="s">
        <v>145</v>
      </c>
      <c r="M74">
        <v>0</v>
      </c>
      <c r="N74">
        <v>0</v>
      </c>
      <c r="O74">
        <v>86</v>
      </c>
      <c r="P74">
        <v>1354</v>
      </c>
      <c r="Q74">
        <f>SUM(Table14[[#This Row],[VeryActiveMinutes]:[SedentaryMinutes]])</f>
        <v>1440</v>
      </c>
      <c r="S74">
        <f t="shared" si="1"/>
        <v>1440</v>
      </c>
      <c r="T74">
        <v>2344</v>
      </c>
      <c r="U74" t="s">
        <v>19</v>
      </c>
    </row>
    <row r="75" spans="1:21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 s="16" t="s">
        <v>41</v>
      </c>
      <c r="L75" t="s">
        <v>146</v>
      </c>
      <c r="M75">
        <v>0</v>
      </c>
      <c r="N75">
        <v>15</v>
      </c>
      <c r="O75">
        <v>160</v>
      </c>
      <c r="P75">
        <v>1265</v>
      </c>
      <c r="Q75">
        <f>SUM(Table14[[#This Row],[VeryActiveMinutes]:[SedentaryMinutes]])</f>
        <v>1440</v>
      </c>
      <c r="S75">
        <f t="shared" si="1"/>
        <v>1440</v>
      </c>
      <c r="T75">
        <v>2677</v>
      </c>
      <c r="U75" t="s">
        <v>19</v>
      </c>
    </row>
    <row r="76" spans="1:21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 s="16" t="s">
        <v>35</v>
      </c>
      <c r="L76" t="s">
        <v>147</v>
      </c>
      <c r="M76">
        <v>0</v>
      </c>
      <c r="N76">
        <v>0</v>
      </c>
      <c r="O76">
        <v>89</v>
      </c>
      <c r="P76">
        <v>1351</v>
      </c>
      <c r="Q76">
        <f>SUM(Table14[[#This Row],[VeryActiveMinutes]:[SedentaryMinutes]])</f>
        <v>1440</v>
      </c>
      <c r="S76">
        <f t="shared" si="1"/>
        <v>1440</v>
      </c>
      <c r="T76">
        <v>2413</v>
      </c>
      <c r="U76" t="s">
        <v>19</v>
      </c>
    </row>
    <row r="77" spans="1:21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 s="16" t="s">
        <v>36</v>
      </c>
      <c r="L77" t="s">
        <v>148</v>
      </c>
      <c r="M77">
        <v>8</v>
      </c>
      <c r="N77">
        <v>1</v>
      </c>
      <c r="O77">
        <v>94</v>
      </c>
      <c r="P77">
        <v>1337</v>
      </c>
      <c r="Q77">
        <f>SUM(Table14[[#This Row],[VeryActiveMinutes]:[SedentaryMinutes]])</f>
        <v>1440</v>
      </c>
      <c r="S77">
        <f t="shared" si="1"/>
        <v>1440</v>
      </c>
      <c r="T77">
        <v>2497</v>
      </c>
      <c r="U77" t="s">
        <v>19</v>
      </c>
    </row>
    <row r="78" spans="1:21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 s="16" t="s">
        <v>37</v>
      </c>
      <c r="L78" t="s">
        <v>149</v>
      </c>
      <c r="M78">
        <v>11</v>
      </c>
      <c r="N78">
        <v>41</v>
      </c>
      <c r="O78">
        <v>223</v>
      </c>
      <c r="P78">
        <v>1165</v>
      </c>
      <c r="Q78">
        <f>SUM(Table14[[#This Row],[VeryActiveMinutes]:[SedentaryMinutes]])</f>
        <v>1440</v>
      </c>
      <c r="S78">
        <f t="shared" si="1"/>
        <v>1440</v>
      </c>
      <c r="T78">
        <v>3123</v>
      </c>
      <c r="U78" t="s">
        <v>19</v>
      </c>
    </row>
    <row r="79" spans="1:21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 s="16" t="s">
        <v>38</v>
      </c>
      <c r="L79" t="s">
        <v>150</v>
      </c>
      <c r="M79">
        <v>0</v>
      </c>
      <c r="N79">
        <v>0</v>
      </c>
      <c r="O79">
        <v>118</v>
      </c>
      <c r="P79">
        <v>1322</v>
      </c>
      <c r="Q79">
        <f>SUM(Table14[[#This Row],[VeryActiveMinutes]:[SedentaryMinutes]])</f>
        <v>1440</v>
      </c>
      <c r="S79">
        <f t="shared" si="1"/>
        <v>1440</v>
      </c>
      <c r="T79">
        <v>2489</v>
      </c>
      <c r="U79" t="s">
        <v>19</v>
      </c>
    </row>
    <row r="80" spans="1:21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 s="16" t="s">
        <v>39</v>
      </c>
      <c r="L80" t="s">
        <v>151</v>
      </c>
      <c r="M80">
        <v>3</v>
      </c>
      <c r="N80">
        <v>53</v>
      </c>
      <c r="O80">
        <v>227</v>
      </c>
      <c r="P80">
        <v>1157</v>
      </c>
      <c r="Q80">
        <f>SUM(Table14[[#This Row],[VeryActiveMinutes]:[SedentaryMinutes]])</f>
        <v>1440</v>
      </c>
      <c r="S80">
        <f t="shared" si="1"/>
        <v>1440</v>
      </c>
      <c r="T80">
        <v>3108</v>
      </c>
      <c r="U80" t="s">
        <v>19</v>
      </c>
    </row>
    <row r="81" spans="1:21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 s="16" t="s">
        <v>40</v>
      </c>
      <c r="L81" t="s">
        <v>152</v>
      </c>
      <c r="M81">
        <v>0</v>
      </c>
      <c r="N81">
        <v>0</v>
      </c>
      <c r="O81">
        <v>120</v>
      </c>
      <c r="P81">
        <v>1193</v>
      </c>
      <c r="Q81">
        <f>SUM(Table14[[#This Row],[VeryActiveMinutes]:[SedentaryMinutes]])</f>
        <v>1313</v>
      </c>
      <c r="R81">
        <v>127</v>
      </c>
      <c r="S81">
        <f t="shared" si="1"/>
        <v>1186</v>
      </c>
      <c r="T81">
        <v>2498</v>
      </c>
      <c r="U81" t="s">
        <v>19</v>
      </c>
    </row>
    <row r="82" spans="1:21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 s="16" t="s">
        <v>41</v>
      </c>
      <c r="L82" t="s">
        <v>153</v>
      </c>
      <c r="M82">
        <v>9</v>
      </c>
      <c r="N82">
        <v>71</v>
      </c>
      <c r="O82">
        <v>402</v>
      </c>
      <c r="P82">
        <v>816</v>
      </c>
      <c r="Q82">
        <f>SUM(Table14[[#This Row],[VeryActiveMinutes]:[SedentaryMinutes]])</f>
        <v>1298</v>
      </c>
      <c r="R82">
        <v>142</v>
      </c>
      <c r="S82">
        <f t="shared" si="1"/>
        <v>1156</v>
      </c>
      <c r="T82">
        <v>3846</v>
      </c>
      <c r="U82" t="s">
        <v>19</v>
      </c>
    </row>
    <row r="83" spans="1:21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 s="16" t="s">
        <v>35</v>
      </c>
      <c r="L83" t="s">
        <v>154</v>
      </c>
      <c r="M83">
        <v>3</v>
      </c>
      <c r="N83">
        <v>24</v>
      </c>
      <c r="O83">
        <v>146</v>
      </c>
      <c r="P83">
        <v>908</v>
      </c>
      <c r="Q83">
        <f>SUM(Table14[[#This Row],[VeryActiveMinutes]:[SedentaryMinutes]])</f>
        <v>1081</v>
      </c>
      <c r="S83">
        <f t="shared" si="1"/>
        <v>1081</v>
      </c>
      <c r="T83">
        <v>2696</v>
      </c>
      <c r="U83" t="s">
        <v>19</v>
      </c>
    </row>
    <row r="84" spans="1:21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 s="16" t="s">
        <v>36</v>
      </c>
      <c r="L84" t="s">
        <v>155</v>
      </c>
      <c r="M84">
        <v>1</v>
      </c>
      <c r="N84">
        <v>7</v>
      </c>
      <c r="O84">
        <v>148</v>
      </c>
      <c r="P84">
        <v>682</v>
      </c>
      <c r="Q84">
        <f>SUM(Table14[[#This Row],[VeryActiveMinutes]:[SedentaryMinutes]])</f>
        <v>838</v>
      </c>
      <c r="R84">
        <v>961</v>
      </c>
      <c r="S84">
        <f t="shared" si="1"/>
        <v>-123</v>
      </c>
      <c r="T84">
        <v>2580</v>
      </c>
      <c r="U84" t="s">
        <v>19</v>
      </c>
    </row>
    <row r="85" spans="1:21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 s="16" t="s">
        <v>37</v>
      </c>
      <c r="L85" t="s">
        <v>156</v>
      </c>
      <c r="M85">
        <v>10</v>
      </c>
      <c r="N85">
        <v>94</v>
      </c>
      <c r="O85">
        <v>221</v>
      </c>
      <c r="P85">
        <v>1115</v>
      </c>
      <c r="Q85">
        <f>SUM(Table14[[#This Row],[VeryActiveMinutes]:[SedentaryMinutes]])</f>
        <v>1440</v>
      </c>
      <c r="S85">
        <f t="shared" si="1"/>
        <v>1440</v>
      </c>
      <c r="T85">
        <v>3324</v>
      </c>
      <c r="U85" t="s">
        <v>19</v>
      </c>
    </row>
    <row r="86" spans="1:21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 s="16" t="s">
        <v>38</v>
      </c>
      <c r="L86" t="s">
        <v>157</v>
      </c>
      <c r="M86">
        <v>0</v>
      </c>
      <c r="N86">
        <v>0</v>
      </c>
      <c r="O86">
        <v>52</v>
      </c>
      <c r="P86">
        <v>1388</v>
      </c>
      <c r="Q86">
        <f>SUM(Table14[[#This Row],[VeryActiveMinutes]:[SedentaryMinutes]])</f>
        <v>1440</v>
      </c>
      <c r="S86">
        <f t="shared" si="1"/>
        <v>1440</v>
      </c>
      <c r="T86">
        <v>2222</v>
      </c>
      <c r="U86" t="s">
        <v>19</v>
      </c>
    </row>
    <row r="87" spans="1:21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 s="16" t="s">
        <v>39</v>
      </c>
      <c r="L87" t="s">
        <v>158</v>
      </c>
      <c r="M87">
        <v>6</v>
      </c>
      <c r="N87">
        <v>12</v>
      </c>
      <c r="O87">
        <v>81</v>
      </c>
      <c r="P87">
        <v>1341</v>
      </c>
      <c r="Q87">
        <f>SUM(Table14[[#This Row],[VeryActiveMinutes]:[SedentaryMinutes]])</f>
        <v>1440</v>
      </c>
      <c r="S87">
        <f t="shared" si="1"/>
        <v>1440</v>
      </c>
      <c r="T87">
        <v>2463</v>
      </c>
      <c r="U87" t="s">
        <v>19</v>
      </c>
    </row>
    <row r="88" spans="1:21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 s="16" t="s">
        <v>40</v>
      </c>
      <c r="L88" t="s">
        <v>159</v>
      </c>
      <c r="M88">
        <v>11</v>
      </c>
      <c r="N88">
        <v>6</v>
      </c>
      <c r="O88">
        <v>369</v>
      </c>
      <c r="P88">
        <v>1054</v>
      </c>
      <c r="Q88">
        <f>SUM(Table14[[#This Row],[VeryActiveMinutes]:[SedentaryMinutes]])</f>
        <v>1440</v>
      </c>
      <c r="S88">
        <f t="shared" si="1"/>
        <v>1440</v>
      </c>
      <c r="T88">
        <v>3328</v>
      </c>
      <c r="U88" t="s">
        <v>19</v>
      </c>
    </row>
    <row r="89" spans="1:21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 s="16" t="s">
        <v>41</v>
      </c>
      <c r="L89" t="s">
        <v>160</v>
      </c>
      <c r="M89">
        <v>41</v>
      </c>
      <c r="N89">
        <v>17</v>
      </c>
      <c r="O89">
        <v>243</v>
      </c>
      <c r="P89">
        <v>1139</v>
      </c>
      <c r="Q89">
        <f>SUM(Table14[[#This Row],[VeryActiveMinutes]:[SedentaryMinutes]])</f>
        <v>1440</v>
      </c>
      <c r="S89">
        <f t="shared" si="1"/>
        <v>1440</v>
      </c>
      <c r="T89">
        <v>3404</v>
      </c>
      <c r="U89" t="s">
        <v>19</v>
      </c>
    </row>
    <row r="90" spans="1:21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 s="16" t="s">
        <v>35</v>
      </c>
      <c r="L90" t="s">
        <v>161</v>
      </c>
      <c r="M90">
        <v>0</v>
      </c>
      <c r="N90">
        <v>0</v>
      </c>
      <c r="O90">
        <v>295</v>
      </c>
      <c r="P90">
        <v>991</v>
      </c>
      <c r="Q90">
        <f>SUM(Table14[[#This Row],[VeryActiveMinutes]:[SedentaryMinutes]])</f>
        <v>1286</v>
      </c>
      <c r="R90">
        <v>154</v>
      </c>
      <c r="S90">
        <f t="shared" si="1"/>
        <v>1132</v>
      </c>
      <c r="T90">
        <v>2987</v>
      </c>
      <c r="U90" t="s">
        <v>19</v>
      </c>
    </row>
    <row r="91" spans="1:21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 s="16" t="s">
        <v>36</v>
      </c>
      <c r="L91" t="s">
        <v>162</v>
      </c>
      <c r="M91">
        <v>32</v>
      </c>
      <c r="N91">
        <v>6</v>
      </c>
      <c r="O91">
        <v>303</v>
      </c>
      <c r="P91">
        <v>1099</v>
      </c>
      <c r="Q91">
        <f>SUM(Table14[[#This Row],[VeryActiveMinutes]:[SedentaryMinutes]])</f>
        <v>1440</v>
      </c>
      <c r="S91">
        <f t="shared" si="1"/>
        <v>1440</v>
      </c>
      <c r="T91">
        <v>3008</v>
      </c>
      <c r="U91" t="s">
        <v>19</v>
      </c>
    </row>
    <row r="92" spans="1:21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 s="16" t="s">
        <v>37</v>
      </c>
      <c r="L92" t="s">
        <v>163</v>
      </c>
      <c r="M92">
        <v>12</v>
      </c>
      <c r="N92">
        <v>19</v>
      </c>
      <c r="O92">
        <v>155</v>
      </c>
      <c r="P92">
        <v>1254</v>
      </c>
      <c r="Q92">
        <f>SUM(Table14[[#This Row],[VeryActiveMinutes]:[SedentaryMinutes]])</f>
        <v>1440</v>
      </c>
      <c r="S92">
        <f t="shared" si="1"/>
        <v>1440</v>
      </c>
      <c r="T92">
        <v>2799</v>
      </c>
      <c r="U92" t="s">
        <v>19</v>
      </c>
    </row>
    <row r="93" spans="1:21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 s="16" t="s">
        <v>38</v>
      </c>
      <c r="L93" t="s">
        <v>164</v>
      </c>
      <c r="M93">
        <v>0</v>
      </c>
      <c r="N93">
        <v>0</v>
      </c>
      <c r="O93">
        <v>49</v>
      </c>
      <c r="P93">
        <v>713</v>
      </c>
      <c r="Q93">
        <f>SUM(Table14[[#This Row],[VeryActiveMinutes]:[SedentaryMinutes]])</f>
        <v>762</v>
      </c>
      <c r="S93">
        <f t="shared" si="1"/>
        <v>762</v>
      </c>
      <c r="T93">
        <v>1276</v>
      </c>
      <c r="U93" t="s">
        <v>19</v>
      </c>
    </row>
    <row r="94" spans="1:21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 s="16" t="s">
        <v>37</v>
      </c>
      <c r="L94" t="s">
        <v>165</v>
      </c>
      <c r="M94">
        <v>0</v>
      </c>
      <c r="N94">
        <v>0</v>
      </c>
      <c r="O94">
        <v>339</v>
      </c>
      <c r="P94">
        <v>1101</v>
      </c>
      <c r="Q94">
        <f>SUM(Table14[[#This Row],[VeryActiveMinutes]:[SedentaryMinutes]])</f>
        <v>1440</v>
      </c>
      <c r="S94">
        <f t="shared" si="1"/>
        <v>1440</v>
      </c>
      <c r="T94">
        <v>2030</v>
      </c>
      <c r="U94" t="s">
        <v>16</v>
      </c>
    </row>
    <row r="95" spans="1:21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 s="16" t="s">
        <v>38</v>
      </c>
      <c r="L95" t="s">
        <v>166</v>
      </c>
      <c r="M95">
        <v>0</v>
      </c>
      <c r="N95">
        <v>0</v>
      </c>
      <c r="O95">
        <v>248</v>
      </c>
      <c r="P95">
        <v>1192</v>
      </c>
      <c r="Q95">
        <f>SUM(Table14[[#This Row],[VeryActiveMinutes]:[SedentaryMinutes]])</f>
        <v>1440</v>
      </c>
      <c r="S95">
        <f t="shared" si="1"/>
        <v>1440</v>
      </c>
      <c r="T95">
        <v>1860</v>
      </c>
      <c r="U95" t="s">
        <v>16</v>
      </c>
    </row>
    <row r="96" spans="1:21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 s="16" t="s">
        <v>39</v>
      </c>
      <c r="L96" t="s">
        <v>167</v>
      </c>
      <c r="M96">
        <v>0</v>
      </c>
      <c r="N96">
        <v>0</v>
      </c>
      <c r="O96">
        <v>373</v>
      </c>
      <c r="P96">
        <v>843</v>
      </c>
      <c r="Q96">
        <f>SUM(Table14[[#This Row],[VeryActiveMinutes]:[SedentaryMinutes]])</f>
        <v>1216</v>
      </c>
      <c r="S96">
        <f t="shared" si="1"/>
        <v>1216</v>
      </c>
      <c r="T96">
        <v>2130</v>
      </c>
      <c r="U96" t="s">
        <v>16</v>
      </c>
    </row>
    <row r="97" spans="1:21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 s="16" t="s">
        <v>40</v>
      </c>
      <c r="L97" t="s">
        <v>168</v>
      </c>
      <c r="M97">
        <v>0</v>
      </c>
      <c r="N97">
        <v>0</v>
      </c>
      <c r="O97">
        <v>176</v>
      </c>
      <c r="P97">
        <v>527</v>
      </c>
      <c r="Q97">
        <f>SUM(Table14[[#This Row],[VeryActiveMinutes]:[SedentaryMinutes]])</f>
        <v>703</v>
      </c>
      <c r="R97">
        <v>961</v>
      </c>
      <c r="S97">
        <f t="shared" si="1"/>
        <v>-258</v>
      </c>
      <c r="T97">
        <v>1725</v>
      </c>
      <c r="U97" t="s">
        <v>16</v>
      </c>
    </row>
    <row r="98" spans="1:21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 s="16" t="s">
        <v>41</v>
      </c>
      <c r="L98" t="s">
        <v>169</v>
      </c>
      <c r="M98">
        <v>0</v>
      </c>
      <c r="N98">
        <v>0</v>
      </c>
      <c r="O98">
        <v>147</v>
      </c>
      <c r="P98">
        <v>1293</v>
      </c>
      <c r="Q98">
        <f>SUM(Table14[[#This Row],[VeryActiveMinutes]:[SedentaryMinutes]])</f>
        <v>1440</v>
      </c>
      <c r="S98">
        <f t="shared" si="1"/>
        <v>1440</v>
      </c>
      <c r="T98">
        <v>1657</v>
      </c>
      <c r="U98" t="s">
        <v>16</v>
      </c>
    </row>
    <row r="99" spans="1:21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 s="16" t="s">
        <v>35</v>
      </c>
      <c r="L99" t="s">
        <v>170</v>
      </c>
      <c r="M99">
        <v>2</v>
      </c>
      <c r="N99">
        <v>8</v>
      </c>
      <c r="O99">
        <v>199</v>
      </c>
      <c r="P99">
        <v>1231</v>
      </c>
      <c r="Q99">
        <f>SUM(Table14[[#This Row],[VeryActiveMinutes]:[SedentaryMinutes]])</f>
        <v>1440</v>
      </c>
      <c r="S99">
        <f t="shared" si="1"/>
        <v>1440</v>
      </c>
      <c r="T99">
        <v>1793</v>
      </c>
      <c r="U99" t="s">
        <v>16</v>
      </c>
    </row>
    <row r="100" spans="1:21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 s="16" t="s">
        <v>36</v>
      </c>
      <c r="L100" t="s">
        <v>171</v>
      </c>
      <c r="M100">
        <v>0</v>
      </c>
      <c r="N100">
        <v>12</v>
      </c>
      <c r="O100">
        <v>217</v>
      </c>
      <c r="P100">
        <v>1211</v>
      </c>
      <c r="Q100">
        <f>SUM(Table14[[#This Row],[VeryActiveMinutes]:[SedentaryMinutes]])</f>
        <v>1440</v>
      </c>
      <c r="S100">
        <f t="shared" si="1"/>
        <v>1440</v>
      </c>
      <c r="T100">
        <v>1814</v>
      </c>
      <c r="U100" t="s">
        <v>16</v>
      </c>
    </row>
    <row r="101" spans="1:21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 s="16" t="s">
        <v>37</v>
      </c>
      <c r="L101" t="s">
        <v>172</v>
      </c>
      <c r="M101">
        <v>0</v>
      </c>
      <c r="N101">
        <v>0</v>
      </c>
      <c r="O101">
        <v>10</v>
      </c>
      <c r="P101">
        <v>1430</v>
      </c>
      <c r="Q101">
        <f>SUM(Table14[[#This Row],[VeryActiveMinutes]:[SedentaryMinutes]])</f>
        <v>1440</v>
      </c>
      <c r="S101">
        <f t="shared" si="1"/>
        <v>1440</v>
      </c>
      <c r="T101">
        <v>1366</v>
      </c>
      <c r="U101" t="s">
        <v>16</v>
      </c>
    </row>
    <row r="102" spans="1:21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 s="16" t="s">
        <v>38</v>
      </c>
      <c r="L102" t="s">
        <v>173</v>
      </c>
      <c r="M102">
        <v>0</v>
      </c>
      <c r="N102">
        <v>0</v>
      </c>
      <c r="O102">
        <v>1</v>
      </c>
      <c r="P102">
        <v>1439</v>
      </c>
      <c r="Q102">
        <f>SUM(Table14[[#This Row],[VeryActiveMinutes]:[SedentaryMinutes]])</f>
        <v>1440</v>
      </c>
      <c r="S102">
        <f t="shared" si="1"/>
        <v>1440</v>
      </c>
      <c r="T102">
        <v>1349</v>
      </c>
      <c r="U102" t="s">
        <v>16</v>
      </c>
    </row>
    <row r="103" spans="1:21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 s="16" t="s">
        <v>39</v>
      </c>
      <c r="L103" t="s">
        <v>174</v>
      </c>
      <c r="M103">
        <v>2</v>
      </c>
      <c r="N103">
        <v>13</v>
      </c>
      <c r="O103">
        <v>308</v>
      </c>
      <c r="P103">
        <v>1117</v>
      </c>
      <c r="Q103">
        <f>SUM(Table14[[#This Row],[VeryActiveMinutes]:[SedentaryMinutes]])</f>
        <v>1440</v>
      </c>
      <c r="S103">
        <f t="shared" si="1"/>
        <v>1440</v>
      </c>
      <c r="T103">
        <v>2062</v>
      </c>
      <c r="U103" t="s">
        <v>16</v>
      </c>
    </row>
    <row r="104" spans="1:21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 s="16" t="s">
        <v>40</v>
      </c>
      <c r="L104" t="s">
        <v>175</v>
      </c>
      <c r="M104">
        <v>0</v>
      </c>
      <c r="N104">
        <v>0</v>
      </c>
      <c r="O104">
        <v>220</v>
      </c>
      <c r="P104">
        <v>1220</v>
      </c>
      <c r="Q104">
        <f>SUM(Table14[[#This Row],[VeryActiveMinutes]:[SedentaryMinutes]])</f>
        <v>1440</v>
      </c>
      <c r="S104">
        <f t="shared" si="1"/>
        <v>1440</v>
      </c>
      <c r="T104">
        <v>1827</v>
      </c>
      <c r="U104" t="s">
        <v>16</v>
      </c>
    </row>
    <row r="105" spans="1:21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 s="16" t="s">
        <v>41</v>
      </c>
      <c r="L105" t="s">
        <v>176</v>
      </c>
      <c r="M105">
        <v>0</v>
      </c>
      <c r="N105">
        <v>0</v>
      </c>
      <c r="O105">
        <v>139</v>
      </c>
      <c r="P105">
        <v>1301</v>
      </c>
      <c r="Q105">
        <f>SUM(Table14[[#This Row],[VeryActiveMinutes]:[SedentaryMinutes]])</f>
        <v>1440</v>
      </c>
      <c r="S105">
        <f t="shared" si="1"/>
        <v>1440</v>
      </c>
      <c r="T105">
        <v>1645</v>
      </c>
      <c r="U105" t="s">
        <v>16</v>
      </c>
    </row>
    <row r="106" spans="1:21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16" t="s">
        <v>35</v>
      </c>
      <c r="L106" t="s">
        <v>177</v>
      </c>
      <c r="M106">
        <v>0</v>
      </c>
      <c r="N106">
        <v>0</v>
      </c>
      <c r="O106">
        <v>0</v>
      </c>
      <c r="P106">
        <v>1440</v>
      </c>
      <c r="Q106">
        <f>SUM(Table14[[#This Row],[VeryActiveMinutes]:[SedentaryMinutes]])</f>
        <v>1440</v>
      </c>
      <c r="S106">
        <f t="shared" si="1"/>
        <v>1440</v>
      </c>
      <c r="T106">
        <v>1347</v>
      </c>
      <c r="U106" t="s">
        <v>16</v>
      </c>
    </row>
    <row r="107" spans="1:21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16" t="s">
        <v>36</v>
      </c>
      <c r="L107" t="s">
        <v>178</v>
      </c>
      <c r="M107">
        <v>0</v>
      </c>
      <c r="N107">
        <v>0</v>
      </c>
      <c r="O107">
        <v>0</v>
      </c>
      <c r="P107">
        <v>1440</v>
      </c>
      <c r="Q107">
        <f>SUM(Table14[[#This Row],[VeryActiveMinutes]:[SedentaryMinutes]])</f>
        <v>1440</v>
      </c>
      <c r="S107">
        <f t="shared" si="1"/>
        <v>1440</v>
      </c>
      <c r="T107">
        <v>1347</v>
      </c>
      <c r="U107" t="s">
        <v>16</v>
      </c>
    </row>
    <row r="108" spans="1:21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16" t="s">
        <v>37</v>
      </c>
      <c r="L108" t="s">
        <v>179</v>
      </c>
      <c r="M108">
        <v>0</v>
      </c>
      <c r="N108">
        <v>0</v>
      </c>
      <c r="O108">
        <v>0</v>
      </c>
      <c r="P108">
        <v>1440</v>
      </c>
      <c r="Q108">
        <f>SUM(Table14[[#This Row],[VeryActiveMinutes]:[SedentaryMinutes]])</f>
        <v>1440</v>
      </c>
      <c r="S108">
        <f t="shared" si="1"/>
        <v>1440</v>
      </c>
      <c r="T108">
        <v>1347</v>
      </c>
      <c r="U108" t="s">
        <v>16</v>
      </c>
    </row>
    <row r="109" spans="1:21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16" t="s">
        <v>38</v>
      </c>
      <c r="L109" t="s">
        <v>180</v>
      </c>
      <c r="M109">
        <v>0</v>
      </c>
      <c r="N109">
        <v>0</v>
      </c>
      <c r="O109">
        <v>1</v>
      </c>
      <c r="P109">
        <v>1439</v>
      </c>
      <c r="Q109">
        <f>SUM(Table14[[#This Row],[VeryActiveMinutes]:[SedentaryMinutes]])</f>
        <v>1440</v>
      </c>
      <c r="S109">
        <f t="shared" si="1"/>
        <v>1440</v>
      </c>
      <c r="T109">
        <v>1348</v>
      </c>
      <c r="U109" t="s">
        <v>16</v>
      </c>
    </row>
    <row r="110" spans="1:21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 s="16" t="s">
        <v>39</v>
      </c>
      <c r="L110" t="s">
        <v>181</v>
      </c>
      <c r="M110">
        <v>0</v>
      </c>
      <c r="N110">
        <v>0</v>
      </c>
      <c r="O110">
        <v>302</v>
      </c>
      <c r="P110">
        <v>1138</v>
      </c>
      <c r="Q110">
        <f>SUM(Table14[[#This Row],[VeryActiveMinutes]:[SedentaryMinutes]])</f>
        <v>1440</v>
      </c>
      <c r="S110">
        <f t="shared" si="1"/>
        <v>1440</v>
      </c>
      <c r="T110">
        <v>1992</v>
      </c>
      <c r="U110" t="s">
        <v>16</v>
      </c>
    </row>
    <row r="111" spans="1:21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 s="16" t="s">
        <v>40</v>
      </c>
      <c r="L111" t="s">
        <v>182</v>
      </c>
      <c r="M111">
        <v>0</v>
      </c>
      <c r="N111">
        <v>0</v>
      </c>
      <c r="O111">
        <v>247</v>
      </c>
      <c r="P111">
        <v>1082</v>
      </c>
      <c r="Q111">
        <f>SUM(Table14[[#This Row],[VeryActiveMinutes]:[SedentaryMinutes]])</f>
        <v>1329</v>
      </c>
      <c r="S111">
        <f t="shared" si="1"/>
        <v>1329</v>
      </c>
      <c r="T111">
        <v>1856</v>
      </c>
      <c r="U111" t="s">
        <v>16</v>
      </c>
    </row>
    <row r="112" spans="1:21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 s="16" t="s">
        <v>41</v>
      </c>
      <c r="L112" t="s">
        <v>183</v>
      </c>
      <c r="M112">
        <v>0</v>
      </c>
      <c r="N112">
        <v>0</v>
      </c>
      <c r="O112">
        <v>184</v>
      </c>
      <c r="P112">
        <v>218</v>
      </c>
      <c r="Q112">
        <f>SUM(Table14[[#This Row],[VeryActiveMinutes]:[SedentaryMinutes]])</f>
        <v>402</v>
      </c>
      <c r="R112">
        <v>961</v>
      </c>
      <c r="S112">
        <f t="shared" si="1"/>
        <v>-559</v>
      </c>
      <c r="T112">
        <v>1763</v>
      </c>
      <c r="U112" t="s">
        <v>16</v>
      </c>
    </row>
    <row r="113" spans="1:21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 s="16" t="s">
        <v>35</v>
      </c>
      <c r="L113" t="s">
        <v>184</v>
      </c>
      <c r="M113">
        <v>0</v>
      </c>
      <c r="N113">
        <v>7</v>
      </c>
      <c r="O113">
        <v>75</v>
      </c>
      <c r="P113">
        <v>585</v>
      </c>
      <c r="Q113">
        <f>SUM(Table14[[#This Row],[VeryActiveMinutes]:[SedentaryMinutes]])</f>
        <v>667</v>
      </c>
      <c r="R113">
        <v>961</v>
      </c>
      <c r="S113">
        <f t="shared" si="1"/>
        <v>-294</v>
      </c>
      <c r="T113">
        <v>1541</v>
      </c>
      <c r="U113" t="s">
        <v>16</v>
      </c>
    </row>
    <row r="114" spans="1:21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16" t="s">
        <v>36</v>
      </c>
      <c r="L114" t="s">
        <v>185</v>
      </c>
      <c r="M114">
        <v>0</v>
      </c>
      <c r="N114">
        <v>0</v>
      </c>
      <c r="O114">
        <v>0</v>
      </c>
      <c r="P114">
        <v>1440</v>
      </c>
      <c r="Q114">
        <f>SUM(Table14[[#This Row],[VeryActiveMinutes]:[SedentaryMinutes]])</f>
        <v>1440</v>
      </c>
      <c r="S114">
        <f t="shared" si="1"/>
        <v>1440</v>
      </c>
      <c r="T114">
        <v>1348</v>
      </c>
      <c r="U114" t="s">
        <v>16</v>
      </c>
    </row>
    <row r="115" spans="1:21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 s="16" t="s">
        <v>37</v>
      </c>
      <c r="L115" t="s">
        <v>186</v>
      </c>
      <c r="M115">
        <v>0</v>
      </c>
      <c r="N115">
        <v>0</v>
      </c>
      <c r="O115">
        <v>184</v>
      </c>
      <c r="P115">
        <v>1256</v>
      </c>
      <c r="Q115">
        <f>SUM(Table14[[#This Row],[VeryActiveMinutes]:[SedentaryMinutes]])</f>
        <v>1440</v>
      </c>
      <c r="S115">
        <f t="shared" si="1"/>
        <v>1440</v>
      </c>
      <c r="T115">
        <v>1742</v>
      </c>
      <c r="U115" t="s">
        <v>16</v>
      </c>
    </row>
    <row r="116" spans="1:21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 s="16" t="s">
        <v>38</v>
      </c>
      <c r="L116" t="s">
        <v>187</v>
      </c>
      <c r="M116">
        <v>0</v>
      </c>
      <c r="N116">
        <v>0</v>
      </c>
      <c r="O116">
        <v>87</v>
      </c>
      <c r="P116">
        <v>1353</v>
      </c>
      <c r="Q116">
        <f>SUM(Table14[[#This Row],[VeryActiveMinutes]:[SedentaryMinutes]])</f>
        <v>1440</v>
      </c>
      <c r="S116">
        <f t="shared" si="1"/>
        <v>1440</v>
      </c>
      <c r="T116">
        <v>1549</v>
      </c>
      <c r="U116" t="s">
        <v>16</v>
      </c>
    </row>
    <row r="117" spans="1:21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 s="16" t="s">
        <v>39</v>
      </c>
      <c r="L117" t="s">
        <v>188</v>
      </c>
      <c r="M117">
        <v>0</v>
      </c>
      <c r="N117">
        <v>0</v>
      </c>
      <c r="O117">
        <v>120</v>
      </c>
      <c r="P117">
        <v>1320</v>
      </c>
      <c r="Q117">
        <f>SUM(Table14[[#This Row],[VeryActiveMinutes]:[SedentaryMinutes]])</f>
        <v>1440</v>
      </c>
      <c r="S117">
        <f t="shared" si="1"/>
        <v>1440</v>
      </c>
      <c r="T117">
        <v>1589</v>
      </c>
      <c r="U117" t="s">
        <v>16</v>
      </c>
    </row>
    <row r="118" spans="1:21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 s="16" t="s">
        <v>40</v>
      </c>
      <c r="L118" t="s">
        <v>189</v>
      </c>
      <c r="M118">
        <v>0</v>
      </c>
      <c r="N118">
        <v>0</v>
      </c>
      <c r="O118">
        <v>2</v>
      </c>
      <c r="P118">
        <v>1438</v>
      </c>
      <c r="Q118">
        <f>SUM(Table14[[#This Row],[VeryActiveMinutes]:[SedentaryMinutes]])</f>
        <v>1440</v>
      </c>
      <c r="S118">
        <f t="shared" si="1"/>
        <v>1440</v>
      </c>
      <c r="T118">
        <v>1351</v>
      </c>
      <c r="U118" t="s">
        <v>16</v>
      </c>
    </row>
    <row r="119" spans="1:21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16" t="s">
        <v>41</v>
      </c>
      <c r="L119" t="s">
        <v>190</v>
      </c>
      <c r="M119">
        <v>0</v>
      </c>
      <c r="N119">
        <v>0</v>
      </c>
      <c r="O119">
        <v>0</v>
      </c>
      <c r="P119">
        <v>1440</v>
      </c>
      <c r="Q119">
        <f>SUM(Table14[[#This Row],[VeryActiveMinutes]:[SedentaryMinutes]])</f>
        <v>1440</v>
      </c>
      <c r="S119">
        <f t="shared" si="1"/>
        <v>1440</v>
      </c>
      <c r="T119">
        <v>1347</v>
      </c>
      <c r="U119" t="s">
        <v>16</v>
      </c>
    </row>
    <row r="120" spans="1:21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16" t="s">
        <v>35</v>
      </c>
      <c r="L120" t="s">
        <v>191</v>
      </c>
      <c r="M120">
        <v>0</v>
      </c>
      <c r="N120">
        <v>0</v>
      </c>
      <c r="O120">
        <v>0</v>
      </c>
      <c r="P120">
        <v>1440</v>
      </c>
      <c r="Q120">
        <f>SUM(Table14[[#This Row],[VeryActiveMinutes]:[SedentaryMinutes]])</f>
        <v>1440</v>
      </c>
      <c r="S120">
        <f t="shared" si="1"/>
        <v>1440</v>
      </c>
      <c r="T120">
        <v>1347</v>
      </c>
      <c r="U120" t="s">
        <v>16</v>
      </c>
    </row>
    <row r="121" spans="1:21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6" t="s">
        <v>36</v>
      </c>
      <c r="L121" t="s">
        <v>192</v>
      </c>
      <c r="M121">
        <v>0</v>
      </c>
      <c r="N121">
        <v>0</v>
      </c>
      <c r="O121">
        <v>0</v>
      </c>
      <c r="P121">
        <v>1440</v>
      </c>
      <c r="Q121">
        <f>SUM(Table14[[#This Row],[VeryActiveMinutes]:[SedentaryMinutes]])</f>
        <v>1440</v>
      </c>
      <c r="S121">
        <f t="shared" si="1"/>
        <v>1440</v>
      </c>
      <c r="T121">
        <v>1347</v>
      </c>
      <c r="U121" t="s">
        <v>16</v>
      </c>
    </row>
    <row r="122" spans="1:21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16" t="s">
        <v>37</v>
      </c>
      <c r="L122" t="s">
        <v>193</v>
      </c>
      <c r="M122">
        <v>0</v>
      </c>
      <c r="N122">
        <v>0</v>
      </c>
      <c r="O122">
        <v>0</v>
      </c>
      <c r="P122">
        <v>1440</v>
      </c>
      <c r="Q122">
        <f>SUM(Table14[[#This Row],[VeryActiveMinutes]:[SedentaryMinutes]])</f>
        <v>1440</v>
      </c>
      <c r="S122">
        <f t="shared" si="1"/>
        <v>1440</v>
      </c>
      <c r="T122">
        <v>1347</v>
      </c>
      <c r="U122" t="s">
        <v>16</v>
      </c>
    </row>
    <row r="123" spans="1:21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16" t="s">
        <v>38</v>
      </c>
      <c r="L123" t="s">
        <v>194</v>
      </c>
      <c r="M123">
        <v>0</v>
      </c>
      <c r="N123">
        <v>0</v>
      </c>
      <c r="O123">
        <v>0</v>
      </c>
      <c r="P123">
        <v>1440</v>
      </c>
      <c r="Q123">
        <f>SUM(Table14[[#This Row],[VeryActiveMinutes]:[SedentaryMinutes]])</f>
        <v>1440</v>
      </c>
      <c r="S123">
        <f t="shared" si="1"/>
        <v>1440</v>
      </c>
      <c r="T123">
        <v>1347</v>
      </c>
      <c r="U123" t="s">
        <v>16</v>
      </c>
    </row>
    <row r="124" spans="1:21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16" t="s">
        <v>39</v>
      </c>
      <c r="L124" t="s">
        <v>195</v>
      </c>
      <c r="M124">
        <v>0</v>
      </c>
      <c r="N124">
        <v>0</v>
      </c>
      <c r="O124">
        <v>0</v>
      </c>
      <c r="P124">
        <v>711</v>
      </c>
      <c r="Q124">
        <f>SUM(Table14[[#This Row],[VeryActiveMinutes]:[SedentaryMinutes]])</f>
        <v>711</v>
      </c>
      <c r="S124">
        <f t="shared" si="1"/>
        <v>711</v>
      </c>
      <c r="T124">
        <v>665</v>
      </c>
      <c r="U124" t="s">
        <v>16</v>
      </c>
    </row>
    <row r="125" spans="1:21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 s="16" t="s">
        <v>37</v>
      </c>
      <c r="L125" t="s">
        <v>196</v>
      </c>
      <c r="M125">
        <v>0</v>
      </c>
      <c r="N125">
        <v>0</v>
      </c>
      <c r="O125">
        <v>55</v>
      </c>
      <c r="P125">
        <v>734</v>
      </c>
      <c r="Q125">
        <f>SUM(Table14[[#This Row],[VeryActiveMinutes]:[SedentaryMinutes]])</f>
        <v>789</v>
      </c>
      <c r="R125">
        <v>775</v>
      </c>
      <c r="S125">
        <f t="shared" si="1"/>
        <v>14</v>
      </c>
      <c r="T125">
        <v>2220</v>
      </c>
      <c r="U125" t="s">
        <v>18</v>
      </c>
    </row>
    <row r="126" spans="1:21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 s="16" t="s">
        <v>38</v>
      </c>
      <c r="L126" t="s">
        <v>197</v>
      </c>
      <c r="M126">
        <v>0</v>
      </c>
      <c r="N126">
        <v>0</v>
      </c>
      <c r="O126">
        <v>32</v>
      </c>
      <c r="P126">
        <v>986</v>
      </c>
      <c r="Q126">
        <f>SUM(Table14[[#This Row],[VeryActiveMinutes]:[SedentaryMinutes]])</f>
        <v>1018</v>
      </c>
      <c r="R126">
        <v>422</v>
      </c>
      <c r="S126">
        <f t="shared" si="1"/>
        <v>596</v>
      </c>
      <c r="T126">
        <v>2151</v>
      </c>
      <c r="U126" t="s">
        <v>18</v>
      </c>
    </row>
    <row r="127" spans="1:21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 s="16" t="s">
        <v>39</v>
      </c>
      <c r="L127" t="s">
        <v>198</v>
      </c>
      <c r="M127">
        <v>0</v>
      </c>
      <c r="N127">
        <v>9</v>
      </c>
      <c r="O127">
        <v>88</v>
      </c>
      <c r="P127">
        <v>1292</v>
      </c>
      <c r="Q127">
        <f>SUM(Table14[[#This Row],[VeryActiveMinutes]:[SedentaryMinutes]])</f>
        <v>1389</v>
      </c>
      <c r="S127">
        <f t="shared" si="1"/>
        <v>1389</v>
      </c>
      <c r="T127">
        <v>2383</v>
      </c>
      <c r="U127" t="s">
        <v>18</v>
      </c>
    </row>
    <row r="128" spans="1:21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 s="16" t="s">
        <v>40</v>
      </c>
      <c r="L128" t="s">
        <v>199</v>
      </c>
      <c r="M128">
        <v>0</v>
      </c>
      <c r="N128">
        <v>0</v>
      </c>
      <c r="O128">
        <v>51</v>
      </c>
      <c r="P128">
        <v>941</v>
      </c>
      <c r="Q128">
        <f>SUM(Table14[[#This Row],[VeryActiveMinutes]:[SedentaryMinutes]])</f>
        <v>992</v>
      </c>
      <c r="R128">
        <v>499</v>
      </c>
      <c r="S128">
        <f t="shared" si="1"/>
        <v>493</v>
      </c>
      <c r="T128">
        <v>2221</v>
      </c>
      <c r="U128" t="s">
        <v>18</v>
      </c>
    </row>
    <row r="129" spans="1:21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6" t="s">
        <v>41</v>
      </c>
      <c r="L129" t="s">
        <v>200</v>
      </c>
      <c r="M129">
        <v>0</v>
      </c>
      <c r="N129">
        <v>0</v>
      </c>
      <c r="O129">
        <v>0</v>
      </c>
      <c r="P129">
        <v>1440</v>
      </c>
      <c r="Q129">
        <f>SUM(Table14[[#This Row],[VeryActiveMinutes]:[SedentaryMinutes]])</f>
        <v>1440</v>
      </c>
      <c r="S129">
        <f t="shared" si="1"/>
        <v>1440</v>
      </c>
      <c r="T129">
        <v>2064</v>
      </c>
      <c r="U129" t="s">
        <v>18</v>
      </c>
    </row>
    <row r="130" spans="1:21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16" t="s">
        <v>35</v>
      </c>
      <c r="L130" t="s">
        <v>201</v>
      </c>
      <c r="M130">
        <v>0</v>
      </c>
      <c r="N130">
        <v>0</v>
      </c>
      <c r="O130">
        <v>0</v>
      </c>
      <c r="P130">
        <v>1440</v>
      </c>
      <c r="Q130">
        <f>SUM(Table14[[#This Row],[VeryActiveMinutes]:[SedentaryMinutes]])</f>
        <v>1440</v>
      </c>
      <c r="S130">
        <f t="shared" ref="S130:S193" si="2">Q130-R130</f>
        <v>1440</v>
      </c>
      <c r="T130">
        <v>2063</v>
      </c>
      <c r="U130" t="s">
        <v>18</v>
      </c>
    </row>
    <row r="131" spans="1:21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 s="16" t="s">
        <v>36</v>
      </c>
      <c r="L131" t="s">
        <v>202</v>
      </c>
      <c r="M131">
        <v>0</v>
      </c>
      <c r="N131">
        <v>0</v>
      </c>
      <c r="O131">
        <v>17</v>
      </c>
      <c r="P131">
        <v>1423</v>
      </c>
      <c r="Q131">
        <f>SUM(Table14[[#This Row],[VeryActiveMinutes]:[SedentaryMinutes]])</f>
        <v>1440</v>
      </c>
      <c r="S131">
        <f t="shared" si="2"/>
        <v>1440</v>
      </c>
      <c r="T131">
        <v>2111</v>
      </c>
      <c r="U131" t="s">
        <v>18</v>
      </c>
    </row>
    <row r="132" spans="1:21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s="16" t="s">
        <v>37</v>
      </c>
      <c r="L132" t="s">
        <v>203</v>
      </c>
      <c r="M132">
        <v>0</v>
      </c>
      <c r="N132">
        <v>0</v>
      </c>
      <c r="O132">
        <v>0</v>
      </c>
      <c r="P132">
        <v>1440</v>
      </c>
      <c r="Q132">
        <f>SUM(Table14[[#This Row],[VeryActiveMinutes]:[SedentaryMinutes]])</f>
        <v>1440</v>
      </c>
      <c r="S132">
        <f t="shared" si="2"/>
        <v>1440</v>
      </c>
      <c r="T132">
        <v>2063</v>
      </c>
      <c r="U132" t="s">
        <v>18</v>
      </c>
    </row>
    <row r="133" spans="1:21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6" t="s">
        <v>38</v>
      </c>
      <c r="L133" t="s">
        <v>204</v>
      </c>
      <c r="M133">
        <v>0</v>
      </c>
      <c r="N133">
        <v>0</v>
      </c>
      <c r="O133">
        <v>0</v>
      </c>
      <c r="P133">
        <v>1440</v>
      </c>
      <c r="Q133">
        <f>SUM(Table14[[#This Row],[VeryActiveMinutes]:[SedentaryMinutes]])</f>
        <v>1440</v>
      </c>
      <c r="S133">
        <f t="shared" si="2"/>
        <v>1440</v>
      </c>
      <c r="T133">
        <v>2063</v>
      </c>
      <c r="U133" t="s">
        <v>18</v>
      </c>
    </row>
    <row r="134" spans="1:21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16" t="s">
        <v>39</v>
      </c>
      <c r="L134" t="s">
        <v>205</v>
      </c>
      <c r="M134">
        <v>0</v>
      </c>
      <c r="N134">
        <v>0</v>
      </c>
      <c r="O134">
        <v>0</v>
      </c>
      <c r="P134">
        <v>1440</v>
      </c>
      <c r="Q134">
        <f>SUM(Table14[[#This Row],[VeryActiveMinutes]:[SedentaryMinutes]])</f>
        <v>1440</v>
      </c>
      <c r="S134">
        <f t="shared" si="2"/>
        <v>1440</v>
      </c>
      <c r="T134">
        <v>2064</v>
      </c>
      <c r="U134" t="s">
        <v>18</v>
      </c>
    </row>
    <row r="135" spans="1:21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 s="16" t="s">
        <v>40</v>
      </c>
      <c r="L135" t="s">
        <v>206</v>
      </c>
      <c r="M135">
        <v>0</v>
      </c>
      <c r="N135">
        <v>0</v>
      </c>
      <c r="O135">
        <v>10</v>
      </c>
      <c r="P135">
        <v>1430</v>
      </c>
      <c r="Q135">
        <f>SUM(Table14[[#This Row],[VeryActiveMinutes]:[SedentaryMinutes]])</f>
        <v>1440</v>
      </c>
      <c r="S135">
        <f t="shared" si="2"/>
        <v>1440</v>
      </c>
      <c r="T135">
        <v>2093</v>
      </c>
      <c r="U135" t="s">
        <v>18</v>
      </c>
    </row>
    <row r="136" spans="1:21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 s="16" t="s">
        <v>41</v>
      </c>
      <c r="L136" t="s">
        <v>207</v>
      </c>
      <c r="M136">
        <v>0</v>
      </c>
      <c r="N136">
        <v>0</v>
      </c>
      <c r="O136">
        <v>145</v>
      </c>
      <c r="P136">
        <v>1295</v>
      </c>
      <c r="Q136">
        <f>SUM(Table14[[#This Row],[VeryActiveMinutes]:[SedentaryMinutes]])</f>
        <v>1440</v>
      </c>
      <c r="S136">
        <f t="shared" si="2"/>
        <v>1440</v>
      </c>
      <c r="T136">
        <v>2499</v>
      </c>
      <c r="U136" t="s">
        <v>18</v>
      </c>
    </row>
    <row r="137" spans="1:21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 s="16" t="s">
        <v>35</v>
      </c>
      <c r="L137" t="s">
        <v>208</v>
      </c>
      <c r="M137">
        <v>1</v>
      </c>
      <c r="N137">
        <v>6</v>
      </c>
      <c r="O137">
        <v>75</v>
      </c>
      <c r="P137">
        <v>1358</v>
      </c>
      <c r="Q137">
        <f>SUM(Table14[[#This Row],[VeryActiveMinutes]:[SedentaryMinutes]])</f>
        <v>1440</v>
      </c>
      <c r="S137">
        <f t="shared" si="2"/>
        <v>1440</v>
      </c>
      <c r="T137">
        <v>2324</v>
      </c>
      <c r="U137" t="s">
        <v>18</v>
      </c>
    </row>
    <row r="138" spans="1:21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 s="16" t="s">
        <v>36</v>
      </c>
      <c r="L138" t="s">
        <v>209</v>
      </c>
      <c r="M138">
        <v>0</v>
      </c>
      <c r="N138">
        <v>0</v>
      </c>
      <c r="O138">
        <v>12</v>
      </c>
      <c r="P138">
        <v>1303</v>
      </c>
      <c r="Q138">
        <f>SUM(Table14[[#This Row],[VeryActiveMinutes]:[SedentaryMinutes]])</f>
        <v>1315</v>
      </c>
      <c r="S138">
        <f t="shared" si="2"/>
        <v>1315</v>
      </c>
      <c r="T138">
        <v>2100</v>
      </c>
      <c r="U138" t="s">
        <v>18</v>
      </c>
    </row>
    <row r="139" spans="1:21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 s="16" t="s">
        <v>37</v>
      </c>
      <c r="L139" t="s">
        <v>210</v>
      </c>
      <c r="M139">
        <v>0</v>
      </c>
      <c r="N139">
        <v>0</v>
      </c>
      <c r="O139">
        <v>192</v>
      </c>
      <c r="P139">
        <v>1058</v>
      </c>
      <c r="Q139">
        <f>SUM(Table14[[#This Row],[VeryActiveMinutes]:[SedentaryMinutes]])</f>
        <v>1250</v>
      </c>
      <c r="R139">
        <v>315</v>
      </c>
      <c r="S139">
        <f t="shared" si="2"/>
        <v>935</v>
      </c>
      <c r="T139">
        <v>2638</v>
      </c>
      <c r="U139" t="s">
        <v>18</v>
      </c>
    </row>
    <row r="140" spans="1:21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16" t="s">
        <v>38</v>
      </c>
      <c r="L140" t="s">
        <v>211</v>
      </c>
      <c r="M140">
        <v>0</v>
      </c>
      <c r="N140">
        <v>0</v>
      </c>
      <c r="O140">
        <v>0</v>
      </c>
      <c r="P140">
        <v>1440</v>
      </c>
      <c r="Q140">
        <f>SUM(Table14[[#This Row],[VeryActiveMinutes]:[SedentaryMinutes]])</f>
        <v>1440</v>
      </c>
      <c r="S140">
        <f t="shared" si="2"/>
        <v>1440</v>
      </c>
      <c r="T140">
        <v>2063</v>
      </c>
      <c r="U140" t="s">
        <v>18</v>
      </c>
    </row>
    <row r="141" spans="1:21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 s="16" t="s">
        <v>39</v>
      </c>
      <c r="L141" t="s">
        <v>212</v>
      </c>
      <c r="M141">
        <v>0</v>
      </c>
      <c r="N141">
        <v>0</v>
      </c>
      <c r="O141">
        <v>95</v>
      </c>
      <c r="P141">
        <v>1167</v>
      </c>
      <c r="Q141">
        <f>SUM(Table14[[#This Row],[VeryActiveMinutes]:[SedentaryMinutes]])</f>
        <v>1262</v>
      </c>
      <c r="R141">
        <v>178</v>
      </c>
      <c r="S141">
        <f t="shared" si="2"/>
        <v>1084</v>
      </c>
      <c r="T141">
        <v>2351</v>
      </c>
      <c r="U141" t="s">
        <v>18</v>
      </c>
    </row>
    <row r="142" spans="1:21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s="16" t="s">
        <v>40</v>
      </c>
      <c r="L142" t="s">
        <v>213</v>
      </c>
      <c r="M142">
        <v>0</v>
      </c>
      <c r="N142">
        <v>0</v>
      </c>
      <c r="O142">
        <v>0</v>
      </c>
      <c r="P142">
        <v>1440</v>
      </c>
      <c r="Q142">
        <f>SUM(Table14[[#This Row],[VeryActiveMinutes]:[SedentaryMinutes]])</f>
        <v>1440</v>
      </c>
      <c r="S142">
        <f t="shared" si="2"/>
        <v>1440</v>
      </c>
      <c r="T142">
        <v>2063</v>
      </c>
      <c r="U142" t="s">
        <v>18</v>
      </c>
    </row>
    <row r="143" spans="1:21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6" t="s">
        <v>41</v>
      </c>
      <c r="L143" t="s">
        <v>214</v>
      </c>
      <c r="M143">
        <v>0</v>
      </c>
      <c r="N143">
        <v>0</v>
      </c>
      <c r="O143">
        <v>0</v>
      </c>
      <c r="P143">
        <v>1440</v>
      </c>
      <c r="Q143">
        <f>SUM(Table14[[#This Row],[VeryActiveMinutes]:[SedentaryMinutes]])</f>
        <v>1440</v>
      </c>
      <c r="S143">
        <f t="shared" si="2"/>
        <v>1440</v>
      </c>
      <c r="T143">
        <v>2064</v>
      </c>
      <c r="U143" t="s">
        <v>18</v>
      </c>
    </row>
    <row r="144" spans="1:21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 s="16" t="s">
        <v>35</v>
      </c>
      <c r="L144" t="s">
        <v>215</v>
      </c>
      <c r="M144">
        <v>14</v>
      </c>
      <c r="N144">
        <v>1</v>
      </c>
      <c r="O144">
        <v>70</v>
      </c>
      <c r="P144">
        <v>1355</v>
      </c>
      <c r="Q144">
        <f>SUM(Table14[[#This Row],[VeryActiveMinutes]:[SedentaryMinutes]])</f>
        <v>1440</v>
      </c>
      <c r="S144">
        <f t="shared" si="2"/>
        <v>1440</v>
      </c>
      <c r="T144">
        <v>2411</v>
      </c>
      <c r="U144" t="s">
        <v>18</v>
      </c>
    </row>
    <row r="145" spans="1:21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 s="16" t="s">
        <v>36</v>
      </c>
      <c r="L145" t="s">
        <v>216</v>
      </c>
      <c r="M145">
        <v>16</v>
      </c>
      <c r="N145">
        <v>8</v>
      </c>
      <c r="O145">
        <v>94</v>
      </c>
      <c r="P145">
        <v>1322</v>
      </c>
      <c r="Q145">
        <f>SUM(Table14[[#This Row],[VeryActiveMinutes]:[SedentaryMinutes]])</f>
        <v>1440</v>
      </c>
      <c r="S145">
        <f t="shared" si="2"/>
        <v>1440</v>
      </c>
      <c r="T145">
        <v>2505</v>
      </c>
      <c r="U145" t="s">
        <v>18</v>
      </c>
    </row>
    <row r="146" spans="1:21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 s="16" t="s">
        <v>37</v>
      </c>
      <c r="L146" t="s">
        <v>217</v>
      </c>
      <c r="M146">
        <v>10</v>
      </c>
      <c r="N146">
        <v>0</v>
      </c>
      <c r="O146">
        <v>17</v>
      </c>
      <c r="P146">
        <v>1413</v>
      </c>
      <c r="Q146">
        <f>SUM(Table14[[#This Row],[VeryActiveMinutes]:[SedentaryMinutes]])</f>
        <v>1440</v>
      </c>
      <c r="S146">
        <f t="shared" si="2"/>
        <v>1440</v>
      </c>
      <c r="T146">
        <v>2195</v>
      </c>
      <c r="U146" t="s">
        <v>18</v>
      </c>
    </row>
    <row r="147" spans="1:21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 s="16" t="s">
        <v>38</v>
      </c>
      <c r="L147" t="s">
        <v>218</v>
      </c>
      <c r="M147">
        <v>0</v>
      </c>
      <c r="N147">
        <v>0</v>
      </c>
      <c r="O147">
        <v>87</v>
      </c>
      <c r="P147">
        <v>1353</v>
      </c>
      <c r="Q147">
        <f>SUM(Table14[[#This Row],[VeryActiveMinutes]:[SedentaryMinutes]])</f>
        <v>1440</v>
      </c>
      <c r="S147">
        <f t="shared" si="2"/>
        <v>1440</v>
      </c>
      <c r="T147">
        <v>2338</v>
      </c>
      <c r="U147" t="s">
        <v>18</v>
      </c>
    </row>
    <row r="148" spans="1:21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16" t="s">
        <v>39</v>
      </c>
      <c r="L148" t="s">
        <v>219</v>
      </c>
      <c r="M148">
        <v>0</v>
      </c>
      <c r="N148">
        <v>0</v>
      </c>
      <c r="O148">
        <v>0</v>
      </c>
      <c r="P148">
        <v>1440</v>
      </c>
      <c r="Q148">
        <f>SUM(Table14[[#This Row],[VeryActiveMinutes]:[SedentaryMinutes]])</f>
        <v>1440</v>
      </c>
      <c r="S148">
        <f t="shared" si="2"/>
        <v>1440</v>
      </c>
      <c r="T148">
        <v>2063</v>
      </c>
      <c r="U148" t="s">
        <v>18</v>
      </c>
    </row>
    <row r="149" spans="1:21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 s="16" t="s">
        <v>40</v>
      </c>
      <c r="L149" t="s">
        <v>220</v>
      </c>
      <c r="M149">
        <v>0</v>
      </c>
      <c r="N149">
        <v>0</v>
      </c>
      <c r="O149">
        <v>108</v>
      </c>
      <c r="P149">
        <v>1332</v>
      </c>
      <c r="Q149">
        <f>SUM(Table14[[#This Row],[VeryActiveMinutes]:[SedentaryMinutes]])</f>
        <v>1440</v>
      </c>
      <c r="S149">
        <f t="shared" si="2"/>
        <v>1440</v>
      </c>
      <c r="T149">
        <v>2383</v>
      </c>
      <c r="U149" t="s">
        <v>18</v>
      </c>
    </row>
    <row r="150" spans="1:21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 s="16" t="s">
        <v>41</v>
      </c>
      <c r="L150" t="s">
        <v>221</v>
      </c>
      <c r="M150">
        <v>0</v>
      </c>
      <c r="N150">
        <v>0</v>
      </c>
      <c r="O150">
        <v>48</v>
      </c>
      <c r="P150">
        <v>1392</v>
      </c>
      <c r="Q150">
        <f>SUM(Table14[[#This Row],[VeryActiveMinutes]:[SedentaryMinutes]])</f>
        <v>1440</v>
      </c>
      <c r="S150">
        <f t="shared" si="2"/>
        <v>1440</v>
      </c>
      <c r="T150">
        <v>2229</v>
      </c>
      <c r="U150" t="s">
        <v>18</v>
      </c>
    </row>
    <row r="151" spans="1:21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6" t="s">
        <v>35</v>
      </c>
      <c r="L151" t="s">
        <v>222</v>
      </c>
      <c r="M151">
        <v>0</v>
      </c>
      <c r="N151">
        <v>0</v>
      </c>
      <c r="O151">
        <v>0</v>
      </c>
      <c r="P151">
        <v>1440</v>
      </c>
      <c r="Q151">
        <f>SUM(Table14[[#This Row],[VeryActiveMinutes]:[SedentaryMinutes]])</f>
        <v>1440</v>
      </c>
      <c r="S151">
        <f t="shared" si="2"/>
        <v>1440</v>
      </c>
      <c r="T151">
        <v>2063</v>
      </c>
      <c r="U151" t="s">
        <v>18</v>
      </c>
    </row>
    <row r="152" spans="1:21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16" t="s">
        <v>36</v>
      </c>
      <c r="L152" t="s">
        <v>223</v>
      </c>
      <c r="M152">
        <v>0</v>
      </c>
      <c r="N152">
        <v>0</v>
      </c>
      <c r="O152">
        <v>0</v>
      </c>
      <c r="P152">
        <v>1440</v>
      </c>
      <c r="Q152">
        <f>SUM(Table14[[#This Row],[VeryActiveMinutes]:[SedentaryMinutes]])</f>
        <v>1440</v>
      </c>
      <c r="S152">
        <f t="shared" si="2"/>
        <v>1440</v>
      </c>
      <c r="T152">
        <v>2063</v>
      </c>
      <c r="U152" t="s">
        <v>18</v>
      </c>
    </row>
    <row r="153" spans="1:21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6" t="s">
        <v>37</v>
      </c>
      <c r="L153" t="s">
        <v>224</v>
      </c>
      <c r="M153">
        <v>0</v>
      </c>
      <c r="N153">
        <v>0</v>
      </c>
      <c r="O153">
        <v>0</v>
      </c>
      <c r="P153">
        <v>1440</v>
      </c>
      <c r="Q153">
        <f>SUM(Table14[[#This Row],[VeryActiveMinutes]:[SedentaryMinutes]])</f>
        <v>1440</v>
      </c>
      <c r="S153">
        <f t="shared" si="2"/>
        <v>1440</v>
      </c>
      <c r="T153">
        <v>2063</v>
      </c>
      <c r="U153" t="s">
        <v>18</v>
      </c>
    </row>
    <row r="154" spans="1:21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16" t="s">
        <v>38</v>
      </c>
      <c r="L154" t="s">
        <v>225</v>
      </c>
      <c r="M154">
        <v>0</v>
      </c>
      <c r="N154">
        <v>0</v>
      </c>
      <c r="O154">
        <v>0</v>
      </c>
      <c r="P154">
        <v>1440</v>
      </c>
      <c r="Q154">
        <f>SUM(Table14[[#This Row],[VeryActiveMinutes]:[SedentaryMinutes]])</f>
        <v>1440</v>
      </c>
      <c r="S154">
        <f t="shared" si="2"/>
        <v>1440</v>
      </c>
      <c r="T154">
        <v>2063</v>
      </c>
      <c r="U154" t="s">
        <v>18</v>
      </c>
    </row>
    <row r="155" spans="1:21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16" t="s">
        <v>39</v>
      </c>
      <c r="L155" t="s">
        <v>226</v>
      </c>
      <c r="M155">
        <v>0</v>
      </c>
      <c r="N155">
        <v>0</v>
      </c>
      <c r="O155">
        <v>0</v>
      </c>
      <c r="P155">
        <v>966</v>
      </c>
      <c r="Q155">
        <f>SUM(Table14[[#This Row],[VeryActiveMinutes]:[SedentaryMinutes]])</f>
        <v>966</v>
      </c>
      <c r="S155">
        <f t="shared" si="2"/>
        <v>966</v>
      </c>
      <c r="T155">
        <v>1383</v>
      </c>
      <c r="U155" t="s">
        <v>18</v>
      </c>
    </row>
    <row r="156" spans="1:21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 s="16" t="s">
        <v>37</v>
      </c>
      <c r="L156" t="s">
        <v>227</v>
      </c>
      <c r="M156">
        <v>42</v>
      </c>
      <c r="N156">
        <v>14</v>
      </c>
      <c r="O156">
        <v>227</v>
      </c>
      <c r="P156">
        <v>1157</v>
      </c>
      <c r="Q156">
        <f>SUM(Table14[[#This Row],[VeryActiveMinutes]:[SedentaryMinutes]])</f>
        <v>1440</v>
      </c>
      <c r="S156">
        <f t="shared" si="2"/>
        <v>1440</v>
      </c>
      <c r="T156">
        <v>2390</v>
      </c>
      <c r="U156" t="s">
        <v>18</v>
      </c>
    </row>
    <row r="157" spans="1:21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 s="16" t="s">
        <v>38</v>
      </c>
      <c r="L157" t="s">
        <v>228</v>
      </c>
      <c r="M157">
        <v>43</v>
      </c>
      <c r="N157">
        <v>5</v>
      </c>
      <c r="O157">
        <v>292</v>
      </c>
      <c r="P157">
        <v>1100</v>
      </c>
      <c r="Q157">
        <f>SUM(Table14[[#This Row],[VeryActiveMinutes]:[SedentaryMinutes]])</f>
        <v>1440</v>
      </c>
      <c r="S157">
        <f t="shared" si="2"/>
        <v>1440</v>
      </c>
      <c r="T157">
        <v>2601</v>
      </c>
      <c r="U157" t="s">
        <v>18</v>
      </c>
    </row>
    <row r="158" spans="1:21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 s="16" t="s">
        <v>39</v>
      </c>
      <c r="L158" t="s">
        <v>229</v>
      </c>
      <c r="M158">
        <v>32</v>
      </c>
      <c r="N158">
        <v>3</v>
      </c>
      <c r="O158">
        <v>257</v>
      </c>
      <c r="P158">
        <v>1148</v>
      </c>
      <c r="Q158">
        <f>SUM(Table14[[#This Row],[VeryActiveMinutes]:[SedentaryMinutes]])</f>
        <v>1440</v>
      </c>
      <c r="S158">
        <f t="shared" si="2"/>
        <v>1440</v>
      </c>
      <c r="T158">
        <v>2312</v>
      </c>
      <c r="U158" t="s">
        <v>18</v>
      </c>
    </row>
    <row r="159" spans="1:21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 s="16" t="s">
        <v>40</v>
      </c>
      <c r="L159" t="s">
        <v>230</v>
      </c>
      <c r="M159">
        <v>27</v>
      </c>
      <c r="N159">
        <v>9</v>
      </c>
      <c r="O159">
        <v>282</v>
      </c>
      <c r="P159">
        <v>1122</v>
      </c>
      <c r="Q159">
        <f>SUM(Table14[[#This Row],[VeryActiveMinutes]:[SedentaryMinutes]])</f>
        <v>1440</v>
      </c>
      <c r="S159">
        <f t="shared" si="2"/>
        <v>1440</v>
      </c>
      <c r="T159">
        <v>2525</v>
      </c>
      <c r="U159" t="s">
        <v>18</v>
      </c>
    </row>
    <row r="160" spans="1:21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 s="16" t="s">
        <v>41</v>
      </c>
      <c r="L160" t="s">
        <v>231</v>
      </c>
      <c r="M160">
        <v>41</v>
      </c>
      <c r="N160">
        <v>11</v>
      </c>
      <c r="O160">
        <v>151</v>
      </c>
      <c r="P160">
        <v>1237</v>
      </c>
      <c r="Q160">
        <f>SUM(Table14[[#This Row],[VeryActiveMinutes]:[SedentaryMinutes]])</f>
        <v>1440</v>
      </c>
      <c r="S160">
        <f t="shared" si="2"/>
        <v>1440</v>
      </c>
      <c r="T160">
        <v>2177</v>
      </c>
      <c r="U160" t="s">
        <v>18</v>
      </c>
    </row>
    <row r="161" spans="1:21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 s="16" t="s">
        <v>35</v>
      </c>
      <c r="L161" t="s">
        <v>232</v>
      </c>
      <c r="M161">
        <v>28</v>
      </c>
      <c r="N161">
        <v>29</v>
      </c>
      <c r="O161">
        <v>331</v>
      </c>
      <c r="P161">
        <v>1052</v>
      </c>
      <c r="Q161">
        <f>SUM(Table14[[#This Row],[VeryActiveMinutes]:[SedentaryMinutes]])</f>
        <v>1440</v>
      </c>
      <c r="S161">
        <f t="shared" si="2"/>
        <v>1440</v>
      </c>
      <c r="T161">
        <v>2782</v>
      </c>
      <c r="U161" t="s">
        <v>18</v>
      </c>
    </row>
    <row r="162" spans="1:21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 s="16" t="s">
        <v>36</v>
      </c>
      <c r="L162" t="s">
        <v>233</v>
      </c>
      <c r="M162">
        <v>48</v>
      </c>
      <c r="N162">
        <v>3</v>
      </c>
      <c r="O162">
        <v>311</v>
      </c>
      <c r="P162">
        <v>1078</v>
      </c>
      <c r="Q162">
        <f>SUM(Table14[[#This Row],[VeryActiveMinutes]:[SedentaryMinutes]])</f>
        <v>1440</v>
      </c>
      <c r="S162">
        <f t="shared" si="2"/>
        <v>1440</v>
      </c>
      <c r="T162">
        <v>2770</v>
      </c>
      <c r="U162" t="s">
        <v>18</v>
      </c>
    </row>
    <row r="163" spans="1:21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 s="16" t="s">
        <v>37</v>
      </c>
      <c r="L163" t="s">
        <v>234</v>
      </c>
      <c r="M163">
        <v>31</v>
      </c>
      <c r="N163">
        <v>7</v>
      </c>
      <c r="O163">
        <v>250</v>
      </c>
      <c r="P163">
        <v>1152</v>
      </c>
      <c r="Q163">
        <f>SUM(Table14[[#This Row],[VeryActiveMinutes]:[SedentaryMinutes]])</f>
        <v>1440</v>
      </c>
      <c r="S163">
        <f t="shared" si="2"/>
        <v>1440</v>
      </c>
      <c r="T163">
        <v>2489</v>
      </c>
      <c r="U163" t="s">
        <v>18</v>
      </c>
    </row>
    <row r="164" spans="1:21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 s="16" t="s">
        <v>38</v>
      </c>
      <c r="L164" t="s">
        <v>235</v>
      </c>
      <c r="M164">
        <v>48</v>
      </c>
      <c r="N164">
        <v>63</v>
      </c>
      <c r="O164">
        <v>276</v>
      </c>
      <c r="P164">
        <v>1053</v>
      </c>
      <c r="Q164">
        <f>SUM(Table14[[#This Row],[VeryActiveMinutes]:[SedentaryMinutes]])</f>
        <v>1440</v>
      </c>
      <c r="S164">
        <f t="shared" si="2"/>
        <v>1440</v>
      </c>
      <c r="T164">
        <v>2897</v>
      </c>
      <c r="U164" t="s">
        <v>18</v>
      </c>
    </row>
    <row r="165" spans="1:21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 s="16" t="s">
        <v>39</v>
      </c>
      <c r="L165" t="s">
        <v>236</v>
      </c>
      <c r="M165">
        <v>104</v>
      </c>
      <c r="N165">
        <v>53</v>
      </c>
      <c r="O165">
        <v>255</v>
      </c>
      <c r="P165">
        <v>1028</v>
      </c>
      <c r="Q165">
        <f>SUM(Table14[[#This Row],[VeryActiveMinutes]:[SedentaryMinutes]])</f>
        <v>1440</v>
      </c>
      <c r="S165">
        <f t="shared" si="2"/>
        <v>1440</v>
      </c>
      <c r="T165">
        <v>3158</v>
      </c>
      <c r="U165" t="s">
        <v>18</v>
      </c>
    </row>
    <row r="166" spans="1:21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 s="16" t="s">
        <v>40</v>
      </c>
      <c r="L166" t="s">
        <v>237</v>
      </c>
      <c r="M166">
        <v>52</v>
      </c>
      <c r="N166">
        <v>10</v>
      </c>
      <c r="O166">
        <v>273</v>
      </c>
      <c r="P166">
        <v>1105</v>
      </c>
      <c r="Q166">
        <f>SUM(Table14[[#This Row],[VeryActiveMinutes]:[SedentaryMinutes]])</f>
        <v>1440</v>
      </c>
      <c r="S166">
        <f t="shared" si="2"/>
        <v>1440</v>
      </c>
      <c r="T166">
        <v>2638</v>
      </c>
      <c r="U166" t="s">
        <v>18</v>
      </c>
    </row>
    <row r="167" spans="1:21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 s="16" t="s">
        <v>41</v>
      </c>
      <c r="L167" t="s">
        <v>238</v>
      </c>
      <c r="M167">
        <v>0</v>
      </c>
      <c r="N167">
        <v>0</v>
      </c>
      <c r="O167">
        <v>249</v>
      </c>
      <c r="P167">
        <v>1191</v>
      </c>
      <c r="Q167">
        <f>SUM(Table14[[#This Row],[VeryActiveMinutes]:[SedentaryMinutes]])</f>
        <v>1440</v>
      </c>
      <c r="S167">
        <f t="shared" si="2"/>
        <v>1440</v>
      </c>
      <c r="T167">
        <v>2069</v>
      </c>
      <c r="U167" t="s">
        <v>18</v>
      </c>
    </row>
    <row r="168" spans="1:21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 s="16" t="s">
        <v>35</v>
      </c>
      <c r="L168" t="s">
        <v>239</v>
      </c>
      <c r="M168">
        <v>37</v>
      </c>
      <c r="N168">
        <v>26</v>
      </c>
      <c r="O168">
        <v>216</v>
      </c>
      <c r="P168">
        <v>1161</v>
      </c>
      <c r="Q168">
        <f>SUM(Table14[[#This Row],[VeryActiveMinutes]:[SedentaryMinutes]])</f>
        <v>1440</v>
      </c>
      <c r="S168">
        <f t="shared" si="2"/>
        <v>1440</v>
      </c>
      <c r="T168">
        <v>2529</v>
      </c>
      <c r="U168" t="s">
        <v>18</v>
      </c>
    </row>
    <row r="169" spans="1:21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 s="16" t="s">
        <v>36</v>
      </c>
      <c r="L169" t="s">
        <v>240</v>
      </c>
      <c r="M169">
        <v>44</v>
      </c>
      <c r="N169">
        <v>8</v>
      </c>
      <c r="O169">
        <v>217</v>
      </c>
      <c r="P169">
        <v>1171</v>
      </c>
      <c r="Q169">
        <f>SUM(Table14[[#This Row],[VeryActiveMinutes]:[SedentaryMinutes]])</f>
        <v>1440</v>
      </c>
      <c r="S169">
        <f t="shared" si="2"/>
        <v>1440</v>
      </c>
      <c r="T169">
        <v>2470</v>
      </c>
      <c r="U169" t="s">
        <v>18</v>
      </c>
    </row>
    <row r="170" spans="1:21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 s="16" t="s">
        <v>37</v>
      </c>
      <c r="L170" t="s">
        <v>241</v>
      </c>
      <c r="M170">
        <v>55</v>
      </c>
      <c r="N170">
        <v>24</v>
      </c>
      <c r="O170">
        <v>275</v>
      </c>
      <c r="P170">
        <v>1086</v>
      </c>
      <c r="Q170">
        <f>SUM(Table14[[#This Row],[VeryActiveMinutes]:[SedentaryMinutes]])</f>
        <v>1440</v>
      </c>
      <c r="S170">
        <f t="shared" si="2"/>
        <v>1440</v>
      </c>
      <c r="T170">
        <v>2793</v>
      </c>
      <c r="U170" t="s">
        <v>18</v>
      </c>
    </row>
    <row r="171" spans="1:21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 s="16" t="s">
        <v>38</v>
      </c>
      <c r="L171" t="s">
        <v>242</v>
      </c>
      <c r="M171">
        <v>19</v>
      </c>
      <c r="N171">
        <v>20</v>
      </c>
      <c r="O171">
        <v>282</v>
      </c>
      <c r="P171">
        <v>1119</v>
      </c>
      <c r="Q171">
        <f>SUM(Table14[[#This Row],[VeryActiveMinutes]:[SedentaryMinutes]])</f>
        <v>1440</v>
      </c>
      <c r="S171">
        <f t="shared" si="2"/>
        <v>1440</v>
      </c>
      <c r="T171">
        <v>2463</v>
      </c>
      <c r="U171" t="s">
        <v>18</v>
      </c>
    </row>
    <row r="172" spans="1:21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 s="16" t="s">
        <v>39</v>
      </c>
      <c r="L172" t="s">
        <v>243</v>
      </c>
      <c r="M172">
        <v>6</v>
      </c>
      <c r="N172">
        <v>20</v>
      </c>
      <c r="O172">
        <v>291</v>
      </c>
      <c r="P172">
        <v>1123</v>
      </c>
      <c r="Q172">
        <f>SUM(Table14[[#This Row],[VeryActiveMinutes]:[SedentaryMinutes]])</f>
        <v>1440</v>
      </c>
      <c r="S172">
        <f t="shared" si="2"/>
        <v>1440</v>
      </c>
      <c r="T172">
        <v>2296</v>
      </c>
      <c r="U172" t="s">
        <v>18</v>
      </c>
    </row>
    <row r="173" spans="1:21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 s="16" t="s">
        <v>40</v>
      </c>
      <c r="L173" t="s">
        <v>244</v>
      </c>
      <c r="M173">
        <v>21</v>
      </c>
      <c r="N173">
        <v>40</v>
      </c>
      <c r="O173">
        <v>281</v>
      </c>
      <c r="P173">
        <v>1098</v>
      </c>
      <c r="Q173">
        <f>SUM(Table14[[#This Row],[VeryActiveMinutes]:[SedentaryMinutes]])</f>
        <v>1440</v>
      </c>
      <c r="S173">
        <f t="shared" si="2"/>
        <v>1440</v>
      </c>
      <c r="T173">
        <v>2611</v>
      </c>
      <c r="U173" t="s">
        <v>18</v>
      </c>
    </row>
    <row r="174" spans="1:21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 s="16" t="s">
        <v>41</v>
      </c>
      <c r="L174" t="s">
        <v>245</v>
      </c>
      <c r="M174">
        <v>13</v>
      </c>
      <c r="N174">
        <v>23</v>
      </c>
      <c r="O174">
        <v>361</v>
      </c>
      <c r="P174">
        <v>1043</v>
      </c>
      <c r="Q174">
        <f>SUM(Table14[[#This Row],[VeryActiveMinutes]:[SedentaryMinutes]])</f>
        <v>1440</v>
      </c>
      <c r="S174">
        <f t="shared" si="2"/>
        <v>1440</v>
      </c>
      <c r="T174">
        <v>2732</v>
      </c>
      <c r="U174" t="s">
        <v>18</v>
      </c>
    </row>
    <row r="175" spans="1:21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 s="16" t="s">
        <v>35</v>
      </c>
      <c r="L175" t="s">
        <v>246</v>
      </c>
      <c r="M175">
        <v>25</v>
      </c>
      <c r="N175">
        <v>28</v>
      </c>
      <c r="O175">
        <v>245</v>
      </c>
      <c r="P175">
        <v>1142</v>
      </c>
      <c r="Q175">
        <f>SUM(Table14[[#This Row],[VeryActiveMinutes]:[SedentaryMinutes]])</f>
        <v>1440</v>
      </c>
      <c r="S175">
        <f t="shared" si="2"/>
        <v>1440</v>
      </c>
      <c r="T175">
        <v>2380</v>
      </c>
      <c r="U175" t="s">
        <v>18</v>
      </c>
    </row>
    <row r="176" spans="1:21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 s="16" t="s">
        <v>36</v>
      </c>
      <c r="L176" t="s">
        <v>247</v>
      </c>
      <c r="M176">
        <v>36</v>
      </c>
      <c r="N176">
        <v>8</v>
      </c>
      <c r="O176">
        <v>277</v>
      </c>
      <c r="P176">
        <v>1119</v>
      </c>
      <c r="Q176">
        <f>SUM(Table14[[#This Row],[VeryActiveMinutes]:[SedentaryMinutes]])</f>
        <v>1440</v>
      </c>
      <c r="S176">
        <f t="shared" si="2"/>
        <v>1440</v>
      </c>
      <c r="T176">
        <v>2473</v>
      </c>
      <c r="U176" t="s">
        <v>18</v>
      </c>
    </row>
    <row r="177" spans="1:21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 s="16" t="s">
        <v>37</v>
      </c>
      <c r="L177" t="s">
        <v>248</v>
      </c>
      <c r="M177">
        <v>72</v>
      </c>
      <c r="N177">
        <v>14</v>
      </c>
      <c r="O177">
        <v>250</v>
      </c>
      <c r="P177">
        <v>1104</v>
      </c>
      <c r="Q177">
        <f>SUM(Table14[[#This Row],[VeryActiveMinutes]:[SedentaryMinutes]])</f>
        <v>1440</v>
      </c>
      <c r="S177">
        <f t="shared" si="2"/>
        <v>1440</v>
      </c>
      <c r="T177">
        <v>2752</v>
      </c>
      <c r="U177" t="s">
        <v>18</v>
      </c>
    </row>
    <row r="178" spans="1:21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 s="16" t="s">
        <v>38</v>
      </c>
      <c r="L178" t="s">
        <v>249</v>
      </c>
      <c r="M178">
        <v>36</v>
      </c>
      <c r="N178">
        <v>27</v>
      </c>
      <c r="O178">
        <v>272</v>
      </c>
      <c r="P178">
        <v>1105</v>
      </c>
      <c r="Q178">
        <f>SUM(Table14[[#This Row],[VeryActiveMinutes]:[SedentaryMinutes]])</f>
        <v>1440</v>
      </c>
      <c r="S178">
        <f t="shared" si="2"/>
        <v>1440</v>
      </c>
      <c r="T178">
        <v>2649</v>
      </c>
      <c r="U178" t="s">
        <v>18</v>
      </c>
    </row>
    <row r="179" spans="1:21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 s="16" t="s">
        <v>39</v>
      </c>
      <c r="L179" t="s">
        <v>250</v>
      </c>
      <c r="M179">
        <v>55</v>
      </c>
      <c r="N179">
        <v>20</v>
      </c>
      <c r="O179">
        <v>253</v>
      </c>
      <c r="P179">
        <v>1112</v>
      </c>
      <c r="Q179">
        <f>SUM(Table14[[#This Row],[VeryActiveMinutes]:[SedentaryMinutes]])</f>
        <v>1440</v>
      </c>
      <c r="S179">
        <f t="shared" si="2"/>
        <v>1440</v>
      </c>
      <c r="T179">
        <v>2609</v>
      </c>
      <c r="U179" t="s">
        <v>18</v>
      </c>
    </row>
    <row r="180" spans="1:21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 s="16" t="s">
        <v>40</v>
      </c>
      <c r="L180" t="s">
        <v>251</v>
      </c>
      <c r="M180">
        <v>24</v>
      </c>
      <c r="N180">
        <v>17</v>
      </c>
      <c r="O180">
        <v>295</v>
      </c>
      <c r="P180">
        <v>1104</v>
      </c>
      <c r="Q180">
        <f>SUM(Table14[[#This Row],[VeryActiveMinutes]:[SedentaryMinutes]])</f>
        <v>1440</v>
      </c>
      <c r="S180">
        <f t="shared" si="2"/>
        <v>1440</v>
      </c>
      <c r="T180">
        <v>2498</v>
      </c>
      <c r="U180" t="s">
        <v>18</v>
      </c>
    </row>
    <row r="181" spans="1:21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 s="16" t="s">
        <v>41</v>
      </c>
      <c r="L181" t="s">
        <v>252</v>
      </c>
      <c r="M181">
        <v>20</v>
      </c>
      <c r="N181">
        <v>2</v>
      </c>
      <c r="O181">
        <v>149</v>
      </c>
      <c r="P181">
        <v>1269</v>
      </c>
      <c r="Q181">
        <f>SUM(Table14[[#This Row],[VeryActiveMinutes]:[SedentaryMinutes]])</f>
        <v>1440</v>
      </c>
      <c r="S181">
        <f t="shared" si="2"/>
        <v>1440</v>
      </c>
      <c r="T181">
        <v>1995</v>
      </c>
      <c r="U181" t="s">
        <v>18</v>
      </c>
    </row>
    <row r="182" spans="1:21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 s="16" t="s">
        <v>35</v>
      </c>
      <c r="L182" t="s">
        <v>253</v>
      </c>
      <c r="M182">
        <v>0</v>
      </c>
      <c r="N182">
        <v>0</v>
      </c>
      <c r="O182">
        <v>135</v>
      </c>
      <c r="P182">
        <v>1305</v>
      </c>
      <c r="Q182">
        <f>SUM(Table14[[#This Row],[VeryActiveMinutes]:[SedentaryMinutes]])</f>
        <v>1440</v>
      </c>
      <c r="S182">
        <f t="shared" si="2"/>
        <v>1440</v>
      </c>
      <c r="T182">
        <v>1848</v>
      </c>
      <c r="U182" t="s">
        <v>18</v>
      </c>
    </row>
    <row r="183" spans="1:21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 s="16" t="s">
        <v>36</v>
      </c>
      <c r="L183" t="s">
        <v>254</v>
      </c>
      <c r="M183">
        <v>35</v>
      </c>
      <c r="N183">
        <v>47</v>
      </c>
      <c r="O183">
        <v>297</v>
      </c>
      <c r="P183">
        <v>1061</v>
      </c>
      <c r="Q183">
        <f>SUM(Table14[[#This Row],[VeryActiveMinutes]:[SedentaryMinutes]])</f>
        <v>1440</v>
      </c>
      <c r="S183">
        <f t="shared" si="2"/>
        <v>1440</v>
      </c>
      <c r="T183">
        <v>2709</v>
      </c>
      <c r="U183" t="s">
        <v>18</v>
      </c>
    </row>
    <row r="184" spans="1:21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 s="16" t="s">
        <v>37</v>
      </c>
      <c r="L184" t="s">
        <v>255</v>
      </c>
      <c r="M184">
        <v>57</v>
      </c>
      <c r="N184">
        <v>28</v>
      </c>
      <c r="O184">
        <v>271</v>
      </c>
      <c r="P184">
        <v>1084</v>
      </c>
      <c r="Q184">
        <f>SUM(Table14[[#This Row],[VeryActiveMinutes]:[SedentaryMinutes]])</f>
        <v>1440</v>
      </c>
      <c r="S184">
        <f t="shared" si="2"/>
        <v>1440</v>
      </c>
      <c r="T184">
        <v>2797</v>
      </c>
      <c r="U184" t="s">
        <v>18</v>
      </c>
    </row>
    <row r="185" spans="1:21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 s="16" t="s">
        <v>38</v>
      </c>
      <c r="L185" t="s">
        <v>256</v>
      </c>
      <c r="M185">
        <v>58</v>
      </c>
      <c r="N185">
        <v>25</v>
      </c>
      <c r="O185">
        <v>224</v>
      </c>
      <c r="P185">
        <v>1133</v>
      </c>
      <c r="Q185">
        <f>SUM(Table14[[#This Row],[VeryActiveMinutes]:[SedentaryMinutes]])</f>
        <v>1440</v>
      </c>
      <c r="S185">
        <f t="shared" si="2"/>
        <v>1440</v>
      </c>
      <c r="T185">
        <v>2544</v>
      </c>
      <c r="U185" t="s">
        <v>18</v>
      </c>
    </row>
    <row r="186" spans="1:21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 s="16" t="s">
        <v>39</v>
      </c>
      <c r="L186" t="s">
        <v>257</v>
      </c>
      <c r="M186">
        <v>16</v>
      </c>
      <c r="N186">
        <v>16</v>
      </c>
      <c r="O186">
        <v>236</v>
      </c>
      <c r="P186">
        <v>728</v>
      </c>
      <c r="Q186">
        <f>SUM(Table14[[#This Row],[VeryActiveMinutes]:[SedentaryMinutes]])</f>
        <v>996</v>
      </c>
      <c r="S186">
        <f t="shared" si="2"/>
        <v>996</v>
      </c>
      <c r="T186">
        <v>1853</v>
      </c>
      <c r="U186" t="s">
        <v>18</v>
      </c>
    </row>
    <row r="187" spans="1:21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 s="16" t="s">
        <v>37</v>
      </c>
      <c r="L187" t="s">
        <v>258</v>
      </c>
      <c r="M187">
        <v>3</v>
      </c>
      <c r="N187">
        <v>8</v>
      </c>
      <c r="O187">
        <v>181</v>
      </c>
      <c r="P187">
        <v>706</v>
      </c>
      <c r="Q187">
        <f>SUM(Table14[[#This Row],[VeryActiveMinutes]:[SedentaryMinutes]])</f>
        <v>898</v>
      </c>
      <c r="R187">
        <v>546</v>
      </c>
      <c r="S187">
        <f t="shared" si="2"/>
        <v>352</v>
      </c>
      <c r="T187">
        <v>1459</v>
      </c>
      <c r="U187" t="s">
        <v>16</v>
      </c>
    </row>
    <row r="188" spans="1:21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 s="16" t="s">
        <v>38</v>
      </c>
      <c r="L188" t="s">
        <v>259</v>
      </c>
      <c r="M188">
        <v>0</v>
      </c>
      <c r="N188">
        <v>0</v>
      </c>
      <c r="O188">
        <v>238</v>
      </c>
      <c r="P188">
        <v>663</v>
      </c>
      <c r="Q188">
        <f>SUM(Table14[[#This Row],[VeryActiveMinutes]:[SedentaryMinutes]])</f>
        <v>901</v>
      </c>
      <c r="R188">
        <v>565</v>
      </c>
      <c r="S188">
        <f t="shared" si="2"/>
        <v>336</v>
      </c>
      <c r="T188">
        <v>1521</v>
      </c>
      <c r="U188" t="s">
        <v>16</v>
      </c>
    </row>
    <row r="189" spans="1:21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 s="16" t="s">
        <v>39</v>
      </c>
      <c r="L189" t="s">
        <v>260</v>
      </c>
      <c r="M189">
        <v>0</v>
      </c>
      <c r="N189">
        <v>0</v>
      </c>
      <c r="O189">
        <v>197</v>
      </c>
      <c r="P189">
        <v>653</v>
      </c>
      <c r="Q189">
        <f>SUM(Table14[[#This Row],[VeryActiveMinutes]:[SedentaryMinutes]])</f>
        <v>850</v>
      </c>
      <c r="R189">
        <v>568</v>
      </c>
      <c r="S189">
        <f t="shared" si="2"/>
        <v>282</v>
      </c>
      <c r="T189">
        <v>1431</v>
      </c>
      <c r="U189" t="s">
        <v>16</v>
      </c>
    </row>
    <row r="190" spans="1:21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 s="16" t="s">
        <v>40</v>
      </c>
      <c r="L190" t="s">
        <v>261</v>
      </c>
      <c r="M190">
        <v>0</v>
      </c>
      <c r="N190">
        <v>0</v>
      </c>
      <c r="O190">
        <v>188</v>
      </c>
      <c r="P190">
        <v>687</v>
      </c>
      <c r="Q190">
        <f>SUM(Table14[[#This Row],[VeryActiveMinutes]:[SedentaryMinutes]])</f>
        <v>875</v>
      </c>
      <c r="R190">
        <v>573</v>
      </c>
      <c r="S190">
        <f t="shared" si="2"/>
        <v>302</v>
      </c>
      <c r="T190">
        <v>1444</v>
      </c>
      <c r="U190" t="s">
        <v>16</v>
      </c>
    </row>
    <row r="191" spans="1:21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 s="16" t="s">
        <v>41</v>
      </c>
      <c r="L191" t="s">
        <v>262</v>
      </c>
      <c r="M191">
        <v>0</v>
      </c>
      <c r="N191">
        <v>0</v>
      </c>
      <c r="O191">
        <v>150</v>
      </c>
      <c r="P191">
        <v>728</v>
      </c>
      <c r="Q191">
        <f>SUM(Table14[[#This Row],[VeryActiveMinutes]:[SedentaryMinutes]])</f>
        <v>878</v>
      </c>
      <c r="R191">
        <v>567</v>
      </c>
      <c r="S191">
        <f t="shared" si="2"/>
        <v>311</v>
      </c>
      <c r="T191">
        <v>1373</v>
      </c>
      <c r="U191" t="s">
        <v>16</v>
      </c>
    </row>
    <row r="192" spans="1:21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 s="16" t="s">
        <v>35</v>
      </c>
      <c r="L192" t="s">
        <v>263</v>
      </c>
      <c r="M192">
        <v>0</v>
      </c>
      <c r="N192">
        <v>0</v>
      </c>
      <c r="O192">
        <v>60</v>
      </c>
      <c r="P192">
        <v>1053</v>
      </c>
      <c r="Q192">
        <f>SUM(Table14[[#This Row],[VeryActiveMinutes]:[SedentaryMinutes]])</f>
        <v>1113</v>
      </c>
      <c r="R192">
        <v>498</v>
      </c>
      <c r="S192">
        <f t="shared" si="2"/>
        <v>615</v>
      </c>
      <c r="T192">
        <v>1214</v>
      </c>
      <c r="U192" t="s">
        <v>16</v>
      </c>
    </row>
    <row r="193" spans="1:21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 s="16" t="s">
        <v>36</v>
      </c>
      <c r="L193" t="s">
        <v>264</v>
      </c>
      <c r="M193">
        <v>0</v>
      </c>
      <c r="N193">
        <v>0</v>
      </c>
      <c r="O193">
        <v>182</v>
      </c>
      <c r="P193">
        <v>1062</v>
      </c>
      <c r="Q193">
        <f>SUM(Table14[[#This Row],[VeryActiveMinutes]:[SedentaryMinutes]])</f>
        <v>1244</v>
      </c>
      <c r="S193">
        <f t="shared" si="2"/>
        <v>1244</v>
      </c>
      <c r="T193">
        <v>1419</v>
      </c>
      <c r="U193" t="s">
        <v>16</v>
      </c>
    </row>
    <row r="194" spans="1:21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 s="16" t="s">
        <v>37</v>
      </c>
      <c r="L194" t="s">
        <v>265</v>
      </c>
      <c r="M194">
        <v>0</v>
      </c>
      <c r="N194">
        <v>0</v>
      </c>
      <c r="O194">
        <v>141</v>
      </c>
      <c r="P194">
        <v>785</v>
      </c>
      <c r="Q194">
        <f>SUM(Table14[[#This Row],[VeryActiveMinutes]:[SedentaryMinutes]])</f>
        <v>926</v>
      </c>
      <c r="R194">
        <v>540</v>
      </c>
      <c r="S194">
        <f t="shared" ref="S194:S257" si="3">Q194-R194</f>
        <v>386</v>
      </c>
      <c r="T194">
        <v>1356</v>
      </c>
      <c r="U194" t="s">
        <v>16</v>
      </c>
    </row>
    <row r="195" spans="1:21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 s="16" t="s">
        <v>38</v>
      </c>
      <c r="L195" t="s">
        <v>266</v>
      </c>
      <c r="M195">
        <v>0</v>
      </c>
      <c r="N195">
        <v>0</v>
      </c>
      <c r="O195">
        <v>327</v>
      </c>
      <c r="P195">
        <v>623</v>
      </c>
      <c r="Q195">
        <f>SUM(Table14[[#This Row],[VeryActiveMinutes]:[SedentaryMinutes]])</f>
        <v>950</v>
      </c>
      <c r="R195">
        <v>510</v>
      </c>
      <c r="S195">
        <f t="shared" si="3"/>
        <v>440</v>
      </c>
      <c r="T195">
        <v>1667</v>
      </c>
      <c r="U195" t="s">
        <v>16</v>
      </c>
    </row>
    <row r="196" spans="1:21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 s="16" t="s">
        <v>39</v>
      </c>
      <c r="L196" t="s">
        <v>267</v>
      </c>
      <c r="M196">
        <v>0</v>
      </c>
      <c r="N196">
        <v>0</v>
      </c>
      <c r="O196">
        <v>153</v>
      </c>
      <c r="P196">
        <v>749</v>
      </c>
      <c r="Q196">
        <f>SUM(Table14[[#This Row],[VeryActiveMinutes]:[SedentaryMinutes]])</f>
        <v>902</v>
      </c>
      <c r="R196">
        <v>514</v>
      </c>
      <c r="S196">
        <f t="shared" si="3"/>
        <v>388</v>
      </c>
      <c r="T196">
        <v>1370</v>
      </c>
      <c r="U196" t="s">
        <v>16</v>
      </c>
    </row>
    <row r="197" spans="1:21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 s="16" t="s">
        <v>40</v>
      </c>
      <c r="L197" t="s">
        <v>268</v>
      </c>
      <c r="M197">
        <v>0</v>
      </c>
      <c r="N197">
        <v>0</v>
      </c>
      <c r="O197">
        <v>162</v>
      </c>
      <c r="P197">
        <v>712</v>
      </c>
      <c r="Q197">
        <f>SUM(Table14[[#This Row],[VeryActiveMinutes]:[SedentaryMinutes]])</f>
        <v>874</v>
      </c>
      <c r="R197">
        <v>545</v>
      </c>
      <c r="S197">
        <f t="shared" si="3"/>
        <v>329</v>
      </c>
      <c r="T197">
        <v>1399</v>
      </c>
      <c r="U197" t="s">
        <v>16</v>
      </c>
    </row>
    <row r="198" spans="1:21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 s="16" t="s">
        <v>41</v>
      </c>
      <c r="L198" t="s">
        <v>269</v>
      </c>
      <c r="M198">
        <v>0</v>
      </c>
      <c r="N198">
        <v>0</v>
      </c>
      <c r="O198">
        <v>432</v>
      </c>
      <c r="P198">
        <v>458</v>
      </c>
      <c r="Q198">
        <f>SUM(Table14[[#This Row],[VeryActiveMinutes]:[SedentaryMinutes]])</f>
        <v>890</v>
      </c>
      <c r="R198">
        <v>554</v>
      </c>
      <c r="S198">
        <f t="shared" si="3"/>
        <v>336</v>
      </c>
      <c r="T198">
        <v>1916</v>
      </c>
      <c r="U198" t="s">
        <v>16</v>
      </c>
    </row>
    <row r="199" spans="1:21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 s="16" t="s">
        <v>35</v>
      </c>
      <c r="L199" t="s">
        <v>270</v>
      </c>
      <c r="M199">
        <v>0</v>
      </c>
      <c r="N199">
        <v>0</v>
      </c>
      <c r="O199">
        <v>164</v>
      </c>
      <c r="P199">
        <v>704</v>
      </c>
      <c r="Q199">
        <f>SUM(Table14[[#This Row],[VeryActiveMinutes]:[SedentaryMinutes]])</f>
        <v>868</v>
      </c>
      <c r="R199">
        <v>591</v>
      </c>
      <c r="S199">
        <f t="shared" si="3"/>
        <v>277</v>
      </c>
      <c r="T199">
        <v>1401</v>
      </c>
      <c r="U199" t="s">
        <v>16</v>
      </c>
    </row>
    <row r="200" spans="1:21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 s="16" t="s">
        <v>36</v>
      </c>
      <c r="L200" t="s">
        <v>271</v>
      </c>
      <c r="M200">
        <v>0</v>
      </c>
      <c r="N200">
        <v>0</v>
      </c>
      <c r="O200">
        <v>260</v>
      </c>
      <c r="P200">
        <v>821</v>
      </c>
      <c r="Q200">
        <f>SUM(Table14[[#This Row],[VeryActiveMinutes]:[SedentaryMinutes]])</f>
        <v>1081</v>
      </c>
      <c r="R200">
        <v>531</v>
      </c>
      <c r="S200">
        <f t="shared" si="3"/>
        <v>550</v>
      </c>
      <c r="T200">
        <v>1576</v>
      </c>
      <c r="U200" t="s">
        <v>16</v>
      </c>
    </row>
    <row r="201" spans="1:21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 s="16" t="s">
        <v>37</v>
      </c>
      <c r="L201" t="s">
        <v>272</v>
      </c>
      <c r="M201">
        <v>0</v>
      </c>
      <c r="N201">
        <v>0</v>
      </c>
      <c r="O201">
        <v>288</v>
      </c>
      <c r="P201">
        <v>1018</v>
      </c>
      <c r="Q201">
        <f>SUM(Table14[[#This Row],[VeryActiveMinutes]:[SedentaryMinutes]])</f>
        <v>1306</v>
      </c>
      <c r="S201">
        <f t="shared" si="3"/>
        <v>1306</v>
      </c>
      <c r="T201">
        <v>1595</v>
      </c>
      <c r="U201" t="s">
        <v>16</v>
      </c>
    </row>
    <row r="202" spans="1:21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 s="16" t="s">
        <v>38</v>
      </c>
      <c r="L202" t="s">
        <v>273</v>
      </c>
      <c r="M202">
        <v>0</v>
      </c>
      <c r="N202">
        <v>0</v>
      </c>
      <c r="O202">
        <v>286</v>
      </c>
      <c r="P202">
        <v>586</v>
      </c>
      <c r="Q202">
        <f>SUM(Table14[[#This Row],[VeryActiveMinutes]:[SedentaryMinutes]])</f>
        <v>872</v>
      </c>
      <c r="R202">
        <v>545</v>
      </c>
      <c r="S202">
        <f t="shared" si="3"/>
        <v>327</v>
      </c>
      <c r="T202">
        <v>1593</v>
      </c>
      <c r="U202" t="s">
        <v>16</v>
      </c>
    </row>
    <row r="203" spans="1:21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 s="16" t="s">
        <v>39</v>
      </c>
      <c r="L203" t="s">
        <v>274</v>
      </c>
      <c r="M203">
        <v>0</v>
      </c>
      <c r="N203">
        <v>0</v>
      </c>
      <c r="O203">
        <v>331</v>
      </c>
      <c r="P203">
        <v>626</v>
      </c>
      <c r="Q203">
        <f>SUM(Table14[[#This Row],[VeryActiveMinutes]:[SedentaryMinutes]])</f>
        <v>957</v>
      </c>
      <c r="R203">
        <v>545</v>
      </c>
      <c r="S203">
        <f t="shared" si="3"/>
        <v>412</v>
      </c>
      <c r="T203">
        <v>1649</v>
      </c>
      <c r="U203" t="s">
        <v>16</v>
      </c>
    </row>
    <row r="204" spans="1:21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 s="16" t="s">
        <v>40</v>
      </c>
      <c r="L204" t="s">
        <v>275</v>
      </c>
      <c r="M204">
        <v>0</v>
      </c>
      <c r="N204">
        <v>0</v>
      </c>
      <c r="O204">
        <v>352</v>
      </c>
      <c r="P204">
        <v>492</v>
      </c>
      <c r="Q204">
        <f>SUM(Table14[[#This Row],[VeryActiveMinutes]:[SedentaryMinutes]])</f>
        <v>844</v>
      </c>
      <c r="R204">
        <v>510</v>
      </c>
      <c r="S204">
        <f t="shared" si="3"/>
        <v>334</v>
      </c>
      <c r="T204">
        <v>1692</v>
      </c>
      <c r="U204" t="s">
        <v>16</v>
      </c>
    </row>
    <row r="205" spans="1:21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 s="16" t="s">
        <v>41</v>
      </c>
      <c r="L205" t="s">
        <v>276</v>
      </c>
      <c r="M205">
        <v>0</v>
      </c>
      <c r="N205">
        <v>0</v>
      </c>
      <c r="O205">
        <v>233</v>
      </c>
      <c r="P205">
        <v>594</v>
      </c>
      <c r="Q205">
        <f>SUM(Table14[[#This Row],[VeryActiveMinutes]:[SedentaryMinutes]])</f>
        <v>827</v>
      </c>
      <c r="R205">
        <v>607</v>
      </c>
      <c r="S205">
        <f t="shared" si="3"/>
        <v>220</v>
      </c>
      <c r="T205">
        <v>1506</v>
      </c>
      <c r="U205" t="s">
        <v>16</v>
      </c>
    </row>
    <row r="206" spans="1:21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 s="16" t="s">
        <v>35</v>
      </c>
      <c r="L206" t="s">
        <v>277</v>
      </c>
      <c r="M206">
        <v>0</v>
      </c>
      <c r="N206">
        <v>0</v>
      </c>
      <c r="O206">
        <v>191</v>
      </c>
      <c r="P206">
        <v>716</v>
      </c>
      <c r="Q206">
        <f>SUM(Table14[[#This Row],[VeryActiveMinutes]:[SedentaryMinutes]])</f>
        <v>907</v>
      </c>
      <c r="R206">
        <v>546</v>
      </c>
      <c r="S206">
        <f t="shared" si="3"/>
        <v>361</v>
      </c>
      <c r="T206">
        <v>1447</v>
      </c>
      <c r="U206" t="s">
        <v>16</v>
      </c>
    </row>
    <row r="207" spans="1:21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 s="16" t="s">
        <v>36</v>
      </c>
      <c r="L207" t="s">
        <v>278</v>
      </c>
      <c r="M207">
        <v>0</v>
      </c>
      <c r="N207">
        <v>0</v>
      </c>
      <c r="O207">
        <v>355</v>
      </c>
      <c r="P207">
        <v>716</v>
      </c>
      <c r="Q207">
        <f>SUM(Table14[[#This Row],[VeryActiveMinutes]:[SedentaryMinutes]])</f>
        <v>1071</v>
      </c>
      <c r="R207">
        <v>543</v>
      </c>
      <c r="S207">
        <f t="shared" si="3"/>
        <v>528</v>
      </c>
      <c r="T207">
        <v>1690</v>
      </c>
      <c r="U207" t="s">
        <v>16</v>
      </c>
    </row>
    <row r="208" spans="1:21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 s="16" t="s">
        <v>37</v>
      </c>
      <c r="L208" t="s">
        <v>279</v>
      </c>
      <c r="M208">
        <v>0</v>
      </c>
      <c r="N208">
        <v>0</v>
      </c>
      <c r="O208">
        <v>304</v>
      </c>
      <c r="P208">
        <v>981</v>
      </c>
      <c r="Q208">
        <f>SUM(Table14[[#This Row],[VeryActiveMinutes]:[SedentaryMinutes]])</f>
        <v>1285</v>
      </c>
      <c r="S208">
        <f t="shared" si="3"/>
        <v>1285</v>
      </c>
      <c r="T208">
        <v>1604</v>
      </c>
      <c r="U208" t="s">
        <v>16</v>
      </c>
    </row>
    <row r="209" spans="1:21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 s="16" t="s">
        <v>38</v>
      </c>
      <c r="L209" t="s">
        <v>280</v>
      </c>
      <c r="M209">
        <v>0</v>
      </c>
      <c r="N209">
        <v>0</v>
      </c>
      <c r="O209">
        <v>345</v>
      </c>
      <c r="P209">
        <v>530</v>
      </c>
      <c r="Q209">
        <f>SUM(Table14[[#This Row],[VeryActiveMinutes]:[SedentaryMinutes]])</f>
        <v>875</v>
      </c>
      <c r="R209">
        <v>560</v>
      </c>
      <c r="S209">
        <f t="shared" si="3"/>
        <v>315</v>
      </c>
      <c r="T209">
        <v>1658</v>
      </c>
      <c r="U209" t="s">
        <v>16</v>
      </c>
    </row>
    <row r="210" spans="1:21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 s="16" t="s">
        <v>39</v>
      </c>
      <c r="L210" t="s">
        <v>281</v>
      </c>
      <c r="M210">
        <v>0</v>
      </c>
      <c r="N210">
        <v>0</v>
      </c>
      <c r="O210">
        <v>475</v>
      </c>
      <c r="P210">
        <v>479</v>
      </c>
      <c r="Q210">
        <f>SUM(Table14[[#This Row],[VeryActiveMinutes]:[SedentaryMinutes]])</f>
        <v>954</v>
      </c>
      <c r="R210">
        <v>485</v>
      </c>
      <c r="S210">
        <f t="shared" si="3"/>
        <v>469</v>
      </c>
      <c r="T210">
        <v>1926</v>
      </c>
      <c r="U210" t="s">
        <v>16</v>
      </c>
    </row>
    <row r="211" spans="1:21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 s="16" t="s">
        <v>40</v>
      </c>
      <c r="L211" t="s">
        <v>282</v>
      </c>
      <c r="M211">
        <v>0</v>
      </c>
      <c r="N211">
        <v>0</v>
      </c>
      <c r="O211">
        <v>383</v>
      </c>
      <c r="P211">
        <v>511</v>
      </c>
      <c r="Q211">
        <f>SUM(Table14[[#This Row],[VeryActiveMinutes]:[SedentaryMinutes]])</f>
        <v>894</v>
      </c>
      <c r="R211">
        <v>548</v>
      </c>
      <c r="S211">
        <f t="shared" si="3"/>
        <v>346</v>
      </c>
      <c r="T211">
        <v>1736</v>
      </c>
      <c r="U211" t="s">
        <v>16</v>
      </c>
    </row>
    <row r="212" spans="1:21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 s="16" t="s">
        <v>41</v>
      </c>
      <c r="L212" t="s">
        <v>283</v>
      </c>
      <c r="M212">
        <v>0</v>
      </c>
      <c r="N212">
        <v>0</v>
      </c>
      <c r="O212">
        <v>229</v>
      </c>
      <c r="P212">
        <v>665</v>
      </c>
      <c r="Q212">
        <f>SUM(Table14[[#This Row],[VeryActiveMinutes]:[SedentaryMinutes]])</f>
        <v>894</v>
      </c>
      <c r="R212">
        <v>521</v>
      </c>
      <c r="S212">
        <f t="shared" si="3"/>
        <v>373</v>
      </c>
      <c r="T212">
        <v>1491</v>
      </c>
      <c r="U212" t="s">
        <v>16</v>
      </c>
    </row>
    <row r="213" spans="1:21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 s="16" t="s">
        <v>35</v>
      </c>
      <c r="L213" t="s">
        <v>284</v>
      </c>
      <c r="M213">
        <v>0</v>
      </c>
      <c r="N213">
        <v>0</v>
      </c>
      <c r="O213">
        <v>258</v>
      </c>
      <c r="P213">
        <v>610</v>
      </c>
      <c r="Q213">
        <f>SUM(Table14[[#This Row],[VeryActiveMinutes]:[SedentaryMinutes]])</f>
        <v>868</v>
      </c>
      <c r="R213">
        <v>568</v>
      </c>
      <c r="S213">
        <f t="shared" si="3"/>
        <v>300</v>
      </c>
      <c r="T213">
        <v>1555</v>
      </c>
      <c r="U213" t="s">
        <v>16</v>
      </c>
    </row>
    <row r="214" spans="1:21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 s="16" t="s">
        <v>36</v>
      </c>
      <c r="L214" t="s">
        <v>285</v>
      </c>
      <c r="M214">
        <v>0</v>
      </c>
      <c r="N214">
        <v>0</v>
      </c>
      <c r="O214">
        <v>401</v>
      </c>
      <c r="P214">
        <v>543</v>
      </c>
      <c r="Q214">
        <f>SUM(Table14[[#This Row],[VeryActiveMinutes]:[SedentaryMinutes]])</f>
        <v>944</v>
      </c>
      <c r="R214">
        <v>556</v>
      </c>
      <c r="S214">
        <f t="shared" si="3"/>
        <v>388</v>
      </c>
      <c r="T214">
        <v>1869</v>
      </c>
      <c r="U214" t="s">
        <v>16</v>
      </c>
    </row>
    <row r="215" spans="1:21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 s="16" t="s">
        <v>37</v>
      </c>
      <c r="L215" t="s">
        <v>286</v>
      </c>
      <c r="M215">
        <v>0</v>
      </c>
      <c r="N215">
        <v>0</v>
      </c>
      <c r="O215">
        <v>17</v>
      </c>
      <c r="P215">
        <v>1002</v>
      </c>
      <c r="Q215">
        <f>SUM(Table14[[#This Row],[VeryActiveMinutes]:[SedentaryMinutes]])</f>
        <v>1019</v>
      </c>
      <c r="R215">
        <v>380</v>
      </c>
      <c r="S215">
        <f t="shared" si="3"/>
        <v>639</v>
      </c>
      <c r="T215">
        <v>1141</v>
      </c>
      <c r="U215" t="s">
        <v>16</v>
      </c>
    </row>
    <row r="216" spans="1:21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 s="16" t="s">
        <v>38</v>
      </c>
      <c r="L216" t="s">
        <v>287</v>
      </c>
      <c r="M216">
        <v>0</v>
      </c>
      <c r="N216">
        <v>0</v>
      </c>
      <c r="O216">
        <v>330</v>
      </c>
      <c r="P216">
        <v>569</v>
      </c>
      <c r="Q216">
        <f>SUM(Table14[[#This Row],[VeryActiveMinutes]:[SedentaryMinutes]])</f>
        <v>899</v>
      </c>
      <c r="R216">
        <v>553</v>
      </c>
      <c r="S216">
        <f t="shared" si="3"/>
        <v>346</v>
      </c>
      <c r="T216">
        <v>1698</v>
      </c>
      <c r="U216" t="s">
        <v>16</v>
      </c>
    </row>
    <row r="217" spans="1:21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 s="16" t="s">
        <v>39</v>
      </c>
      <c r="L217" t="s">
        <v>288</v>
      </c>
      <c r="M217">
        <v>0</v>
      </c>
      <c r="N217">
        <v>0</v>
      </c>
      <c r="O217">
        <v>343</v>
      </c>
      <c r="P217">
        <v>330</v>
      </c>
      <c r="Q217">
        <f>SUM(Table14[[#This Row],[VeryActiveMinutes]:[SedentaryMinutes]])</f>
        <v>673</v>
      </c>
      <c r="R217">
        <v>485</v>
      </c>
      <c r="S217">
        <f t="shared" si="3"/>
        <v>188</v>
      </c>
      <c r="T217">
        <v>1364</v>
      </c>
      <c r="U217" t="s">
        <v>16</v>
      </c>
    </row>
    <row r="218" spans="1:21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 s="16" t="s">
        <v>37</v>
      </c>
      <c r="L218" t="s">
        <v>289</v>
      </c>
      <c r="M218">
        <v>13</v>
      </c>
      <c r="N218">
        <v>9</v>
      </c>
      <c r="O218">
        <v>306</v>
      </c>
      <c r="P218">
        <v>1112</v>
      </c>
      <c r="Q218">
        <f>SUM(Table14[[#This Row],[VeryActiveMinutes]:[SedentaryMinutes]])</f>
        <v>1440</v>
      </c>
      <c r="S218">
        <f t="shared" si="3"/>
        <v>1440</v>
      </c>
      <c r="T218">
        <v>2124</v>
      </c>
      <c r="U218" t="s">
        <v>16</v>
      </c>
    </row>
    <row r="219" spans="1:21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 s="16" t="s">
        <v>38</v>
      </c>
      <c r="L219" t="s">
        <v>290</v>
      </c>
      <c r="M219">
        <v>0</v>
      </c>
      <c r="N219">
        <v>0</v>
      </c>
      <c r="O219">
        <v>335</v>
      </c>
      <c r="P219">
        <v>1105</v>
      </c>
      <c r="Q219">
        <f>SUM(Table14[[#This Row],[VeryActiveMinutes]:[SedentaryMinutes]])</f>
        <v>1440</v>
      </c>
      <c r="S219">
        <f t="shared" si="3"/>
        <v>1440</v>
      </c>
      <c r="T219">
        <v>2003</v>
      </c>
      <c r="U219" t="s">
        <v>16</v>
      </c>
    </row>
    <row r="220" spans="1:21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 s="16" t="s">
        <v>39</v>
      </c>
      <c r="L220" t="s">
        <v>291</v>
      </c>
      <c r="M220">
        <v>0</v>
      </c>
      <c r="N220">
        <v>0</v>
      </c>
      <c r="O220">
        <v>191</v>
      </c>
      <c r="P220">
        <v>1249</v>
      </c>
      <c r="Q220">
        <f>SUM(Table14[[#This Row],[VeryActiveMinutes]:[SedentaryMinutes]])</f>
        <v>1440</v>
      </c>
      <c r="S220">
        <f t="shared" si="3"/>
        <v>1440</v>
      </c>
      <c r="T220">
        <v>1696</v>
      </c>
      <c r="U220" t="s">
        <v>16</v>
      </c>
    </row>
    <row r="221" spans="1:21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 s="16" t="s">
        <v>40</v>
      </c>
      <c r="L221" t="s">
        <v>292</v>
      </c>
      <c r="M221">
        <v>0</v>
      </c>
      <c r="N221">
        <v>0</v>
      </c>
      <c r="O221">
        <v>245</v>
      </c>
      <c r="P221">
        <v>1195</v>
      </c>
      <c r="Q221">
        <f>SUM(Table14[[#This Row],[VeryActiveMinutes]:[SedentaryMinutes]])</f>
        <v>1440</v>
      </c>
      <c r="S221">
        <f t="shared" si="3"/>
        <v>1440</v>
      </c>
      <c r="T221">
        <v>1801</v>
      </c>
      <c r="U221" t="s">
        <v>16</v>
      </c>
    </row>
    <row r="222" spans="1:21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 s="16" t="s">
        <v>41</v>
      </c>
      <c r="L222" t="s">
        <v>293</v>
      </c>
      <c r="M222">
        <v>0</v>
      </c>
      <c r="N222">
        <v>0</v>
      </c>
      <c r="O222">
        <v>195</v>
      </c>
      <c r="P222">
        <v>1245</v>
      </c>
      <c r="Q222">
        <f>SUM(Table14[[#This Row],[VeryActiveMinutes]:[SedentaryMinutes]])</f>
        <v>1440</v>
      </c>
      <c r="S222">
        <f t="shared" si="3"/>
        <v>1440</v>
      </c>
      <c r="T222">
        <v>1724</v>
      </c>
      <c r="U222" t="s">
        <v>16</v>
      </c>
    </row>
    <row r="223" spans="1:21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 s="16" t="s">
        <v>35</v>
      </c>
      <c r="L223" t="s">
        <v>294</v>
      </c>
      <c r="M223">
        <v>0</v>
      </c>
      <c r="N223">
        <v>0</v>
      </c>
      <c r="O223">
        <v>249</v>
      </c>
      <c r="P223">
        <v>1191</v>
      </c>
      <c r="Q223">
        <f>SUM(Table14[[#This Row],[VeryActiveMinutes]:[SedentaryMinutes]])</f>
        <v>1440</v>
      </c>
      <c r="S223">
        <f t="shared" si="3"/>
        <v>1440</v>
      </c>
      <c r="T223">
        <v>1852</v>
      </c>
      <c r="U223" t="s">
        <v>16</v>
      </c>
    </row>
    <row r="224" spans="1:21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 s="16" t="s">
        <v>36</v>
      </c>
      <c r="L224" t="s">
        <v>295</v>
      </c>
      <c r="M224">
        <v>0</v>
      </c>
      <c r="N224">
        <v>7</v>
      </c>
      <c r="O224">
        <v>260</v>
      </c>
      <c r="P224">
        <v>1173</v>
      </c>
      <c r="Q224">
        <f>SUM(Table14[[#This Row],[VeryActiveMinutes]:[SedentaryMinutes]])</f>
        <v>1440</v>
      </c>
      <c r="S224">
        <f t="shared" si="3"/>
        <v>1440</v>
      </c>
      <c r="T224">
        <v>1905</v>
      </c>
      <c r="U224" t="s">
        <v>16</v>
      </c>
    </row>
    <row r="225" spans="1:21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 s="16" t="s">
        <v>37</v>
      </c>
      <c r="L225" t="s">
        <v>296</v>
      </c>
      <c r="M225">
        <v>0</v>
      </c>
      <c r="N225">
        <v>11</v>
      </c>
      <c r="O225">
        <v>228</v>
      </c>
      <c r="P225">
        <v>1201</v>
      </c>
      <c r="Q225">
        <f>SUM(Table14[[#This Row],[VeryActiveMinutes]:[SedentaryMinutes]])</f>
        <v>1440</v>
      </c>
      <c r="S225">
        <f t="shared" si="3"/>
        <v>1440</v>
      </c>
      <c r="T225">
        <v>1811</v>
      </c>
      <c r="U225" t="s">
        <v>16</v>
      </c>
    </row>
    <row r="226" spans="1:21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 s="16" t="s">
        <v>38</v>
      </c>
      <c r="L226" t="s">
        <v>297</v>
      </c>
      <c r="M226">
        <v>0</v>
      </c>
      <c r="N226">
        <v>11</v>
      </c>
      <c r="O226">
        <v>283</v>
      </c>
      <c r="P226">
        <v>1146</v>
      </c>
      <c r="Q226">
        <f>SUM(Table14[[#This Row],[VeryActiveMinutes]:[SedentaryMinutes]])</f>
        <v>1440</v>
      </c>
      <c r="S226">
        <f t="shared" si="3"/>
        <v>1440</v>
      </c>
      <c r="T226">
        <v>1922</v>
      </c>
      <c r="U226" t="s">
        <v>16</v>
      </c>
    </row>
    <row r="227" spans="1:21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 s="16" t="s">
        <v>39</v>
      </c>
      <c r="L227" t="s">
        <v>298</v>
      </c>
      <c r="M227">
        <v>1</v>
      </c>
      <c r="N227">
        <v>10</v>
      </c>
      <c r="O227">
        <v>127</v>
      </c>
      <c r="P227">
        <v>1302</v>
      </c>
      <c r="Q227">
        <f>SUM(Table14[[#This Row],[VeryActiveMinutes]:[SedentaryMinutes]])</f>
        <v>1440</v>
      </c>
      <c r="S227">
        <f t="shared" si="3"/>
        <v>1440</v>
      </c>
      <c r="T227">
        <v>1610</v>
      </c>
      <c r="U227" t="s">
        <v>16</v>
      </c>
    </row>
    <row r="228" spans="1:21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 s="16" t="s">
        <v>40</v>
      </c>
      <c r="L228" t="s">
        <v>299</v>
      </c>
      <c r="M228">
        <v>0</v>
      </c>
      <c r="N228">
        <v>0</v>
      </c>
      <c r="O228">
        <v>266</v>
      </c>
      <c r="P228">
        <v>1174</v>
      </c>
      <c r="Q228">
        <f>SUM(Table14[[#This Row],[VeryActiveMinutes]:[SedentaryMinutes]])</f>
        <v>1440</v>
      </c>
      <c r="S228">
        <f t="shared" si="3"/>
        <v>1440</v>
      </c>
      <c r="T228">
        <v>1851</v>
      </c>
      <c r="U228" t="s">
        <v>16</v>
      </c>
    </row>
    <row r="229" spans="1:21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 s="16" t="s">
        <v>41</v>
      </c>
      <c r="L229" t="s">
        <v>300</v>
      </c>
      <c r="M229">
        <v>0</v>
      </c>
      <c r="N229">
        <v>0</v>
      </c>
      <c r="O229">
        <v>242</v>
      </c>
      <c r="P229">
        <v>1129</v>
      </c>
      <c r="Q229">
        <f>SUM(Table14[[#This Row],[VeryActiveMinutes]:[SedentaryMinutes]])</f>
        <v>1371</v>
      </c>
      <c r="R229">
        <v>69</v>
      </c>
      <c r="S229">
        <f t="shared" si="3"/>
        <v>1302</v>
      </c>
      <c r="T229">
        <v>1804</v>
      </c>
      <c r="U229" t="s">
        <v>16</v>
      </c>
    </row>
    <row r="230" spans="1:21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 s="16" t="s">
        <v>35</v>
      </c>
      <c r="L230" t="s">
        <v>301</v>
      </c>
      <c r="M230">
        <v>0</v>
      </c>
      <c r="N230">
        <v>0</v>
      </c>
      <c r="O230">
        <v>204</v>
      </c>
      <c r="P230">
        <v>1236</v>
      </c>
      <c r="Q230">
        <f>SUM(Table14[[#This Row],[VeryActiveMinutes]:[SedentaryMinutes]])</f>
        <v>1440</v>
      </c>
      <c r="S230">
        <f t="shared" si="3"/>
        <v>1440</v>
      </c>
      <c r="T230">
        <v>1725</v>
      </c>
      <c r="U230" t="s">
        <v>16</v>
      </c>
    </row>
    <row r="231" spans="1:21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 s="16" t="s">
        <v>36</v>
      </c>
      <c r="L231" t="s">
        <v>302</v>
      </c>
      <c r="M231">
        <v>3</v>
      </c>
      <c r="N231">
        <v>5</v>
      </c>
      <c r="O231">
        <v>152</v>
      </c>
      <c r="P231">
        <v>1280</v>
      </c>
      <c r="Q231">
        <f>SUM(Table14[[#This Row],[VeryActiveMinutes]:[SedentaryMinutes]])</f>
        <v>1440</v>
      </c>
      <c r="S231">
        <f t="shared" si="3"/>
        <v>1440</v>
      </c>
      <c r="T231">
        <v>1654</v>
      </c>
      <c r="U231" t="s">
        <v>16</v>
      </c>
    </row>
    <row r="232" spans="1:21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 s="16" t="s">
        <v>37</v>
      </c>
      <c r="L232" t="s">
        <v>303</v>
      </c>
      <c r="M232">
        <v>0</v>
      </c>
      <c r="N232">
        <v>0</v>
      </c>
      <c r="O232">
        <v>147</v>
      </c>
      <c r="P232">
        <v>1293</v>
      </c>
      <c r="Q232">
        <f>SUM(Table14[[#This Row],[VeryActiveMinutes]:[SedentaryMinutes]])</f>
        <v>1440</v>
      </c>
      <c r="S232">
        <f t="shared" si="3"/>
        <v>1440</v>
      </c>
      <c r="T232">
        <v>1632</v>
      </c>
      <c r="U232" t="s">
        <v>16</v>
      </c>
    </row>
    <row r="233" spans="1:21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 s="16" t="s">
        <v>38</v>
      </c>
      <c r="L233" t="s">
        <v>304</v>
      </c>
      <c r="M233">
        <v>0</v>
      </c>
      <c r="N233">
        <v>0</v>
      </c>
      <c r="O233">
        <v>82</v>
      </c>
      <c r="P233">
        <v>1358</v>
      </c>
      <c r="Q233">
        <f>SUM(Table14[[#This Row],[VeryActiveMinutes]:[SedentaryMinutes]])</f>
        <v>1440</v>
      </c>
      <c r="S233">
        <f t="shared" si="3"/>
        <v>1440</v>
      </c>
      <c r="T233">
        <v>1481</v>
      </c>
      <c r="U233" t="s">
        <v>16</v>
      </c>
    </row>
    <row r="234" spans="1:21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 s="16" t="s">
        <v>39</v>
      </c>
      <c r="L234" t="s">
        <v>305</v>
      </c>
      <c r="M234">
        <v>0</v>
      </c>
      <c r="N234">
        <v>0</v>
      </c>
      <c r="O234">
        <v>76</v>
      </c>
      <c r="P234">
        <v>1364</v>
      </c>
      <c r="Q234">
        <f>SUM(Table14[[#This Row],[VeryActiveMinutes]:[SedentaryMinutes]])</f>
        <v>1440</v>
      </c>
      <c r="S234">
        <f t="shared" si="3"/>
        <v>1440</v>
      </c>
      <c r="T234">
        <v>1473</v>
      </c>
      <c r="U234" t="s">
        <v>16</v>
      </c>
    </row>
    <row r="235" spans="1:21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 s="16" t="s">
        <v>40</v>
      </c>
      <c r="L235" t="s">
        <v>306</v>
      </c>
      <c r="M235">
        <v>0</v>
      </c>
      <c r="N235">
        <v>0</v>
      </c>
      <c r="O235">
        <v>45</v>
      </c>
      <c r="P235">
        <v>1395</v>
      </c>
      <c r="Q235">
        <f>SUM(Table14[[#This Row],[VeryActiveMinutes]:[SedentaryMinutes]])</f>
        <v>1440</v>
      </c>
      <c r="S235">
        <f t="shared" si="3"/>
        <v>1440</v>
      </c>
      <c r="T235">
        <v>1410</v>
      </c>
      <c r="U235" t="s">
        <v>16</v>
      </c>
    </row>
    <row r="236" spans="1:21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 s="16" t="s">
        <v>41</v>
      </c>
      <c r="L236" t="s">
        <v>307</v>
      </c>
      <c r="M236">
        <v>0</v>
      </c>
      <c r="N236">
        <v>0</v>
      </c>
      <c r="O236">
        <v>234</v>
      </c>
      <c r="P236">
        <v>1206</v>
      </c>
      <c r="Q236">
        <f>SUM(Table14[[#This Row],[VeryActiveMinutes]:[SedentaryMinutes]])</f>
        <v>1440</v>
      </c>
      <c r="S236">
        <f t="shared" si="3"/>
        <v>1440</v>
      </c>
      <c r="T236">
        <v>1779</v>
      </c>
      <c r="U236" t="s">
        <v>16</v>
      </c>
    </row>
    <row r="237" spans="1:21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 s="16" t="s">
        <v>35</v>
      </c>
      <c r="L237" t="s">
        <v>308</v>
      </c>
      <c r="M237">
        <v>0</v>
      </c>
      <c r="N237">
        <v>0</v>
      </c>
      <c r="O237">
        <v>40</v>
      </c>
      <c r="P237">
        <v>1400</v>
      </c>
      <c r="Q237">
        <f>SUM(Table14[[#This Row],[VeryActiveMinutes]:[SedentaryMinutes]])</f>
        <v>1440</v>
      </c>
      <c r="S237">
        <f t="shared" si="3"/>
        <v>1440</v>
      </c>
      <c r="T237">
        <v>1403</v>
      </c>
      <c r="U237" t="s">
        <v>16</v>
      </c>
    </row>
    <row r="238" spans="1:21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 s="16" t="s">
        <v>36</v>
      </c>
      <c r="L238" t="s">
        <v>309</v>
      </c>
      <c r="M238">
        <v>5</v>
      </c>
      <c r="N238">
        <v>6</v>
      </c>
      <c r="O238">
        <v>123</v>
      </c>
      <c r="P238">
        <v>1306</v>
      </c>
      <c r="Q238">
        <f>SUM(Table14[[#This Row],[VeryActiveMinutes]:[SedentaryMinutes]])</f>
        <v>1440</v>
      </c>
      <c r="S238">
        <f t="shared" si="3"/>
        <v>1440</v>
      </c>
      <c r="T238">
        <v>1613</v>
      </c>
      <c r="U238" t="s">
        <v>16</v>
      </c>
    </row>
    <row r="239" spans="1:21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 s="16" t="s">
        <v>37</v>
      </c>
      <c r="L239" t="s">
        <v>310</v>
      </c>
      <c r="M239">
        <v>20</v>
      </c>
      <c r="N239">
        <v>10</v>
      </c>
      <c r="O239">
        <v>206</v>
      </c>
      <c r="P239">
        <v>1204</v>
      </c>
      <c r="Q239">
        <f>SUM(Table14[[#This Row],[VeryActiveMinutes]:[SedentaryMinutes]])</f>
        <v>1440</v>
      </c>
      <c r="S239">
        <f t="shared" si="3"/>
        <v>1440</v>
      </c>
      <c r="T239">
        <v>1878</v>
      </c>
      <c r="U239" t="s">
        <v>16</v>
      </c>
    </row>
    <row r="240" spans="1:21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 s="16" t="s">
        <v>38</v>
      </c>
      <c r="L240" t="s">
        <v>311</v>
      </c>
      <c r="M240">
        <v>0</v>
      </c>
      <c r="N240">
        <v>0</v>
      </c>
      <c r="O240">
        <v>52</v>
      </c>
      <c r="P240">
        <v>1388</v>
      </c>
      <c r="Q240">
        <f>SUM(Table14[[#This Row],[VeryActiveMinutes]:[SedentaryMinutes]])</f>
        <v>1440</v>
      </c>
      <c r="S240">
        <f t="shared" si="3"/>
        <v>1440</v>
      </c>
      <c r="T240">
        <v>1426</v>
      </c>
      <c r="U240" t="s">
        <v>16</v>
      </c>
    </row>
    <row r="241" spans="1:21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 s="16" t="s">
        <v>39</v>
      </c>
      <c r="L241" t="s">
        <v>312</v>
      </c>
      <c r="M241">
        <v>0</v>
      </c>
      <c r="N241">
        <v>11</v>
      </c>
      <c r="O241">
        <v>223</v>
      </c>
      <c r="P241">
        <v>1206</v>
      </c>
      <c r="Q241">
        <f>SUM(Table14[[#This Row],[VeryActiveMinutes]:[SedentaryMinutes]])</f>
        <v>1440</v>
      </c>
      <c r="S241">
        <f t="shared" si="3"/>
        <v>1440</v>
      </c>
      <c r="T241">
        <v>1780</v>
      </c>
      <c r="U241" t="s">
        <v>16</v>
      </c>
    </row>
    <row r="242" spans="1:21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 s="16" t="s">
        <v>40</v>
      </c>
      <c r="L242" t="s">
        <v>313</v>
      </c>
      <c r="M242">
        <v>0</v>
      </c>
      <c r="N242">
        <v>0</v>
      </c>
      <c r="O242">
        <v>204</v>
      </c>
      <c r="P242">
        <v>1236</v>
      </c>
      <c r="Q242">
        <f>SUM(Table14[[#This Row],[VeryActiveMinutes]:[SedentaryMinutes]])</f>
        <v>1440</v>
      </c>
      <c r="S242">
        <f t="shared" si="3"/>
        <v>1440</v>
      </c>
      <c r="T242">
        <v>1742</v>
      </c>
      <c r="U242" t="s">
        <v>16</v>
      </c>
    </row>
    <row r="243" spans="1:21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 s="16" t="s">
        <v>41</v>
      </c>
      <c r="L243" t="s">
        <v>314</v>
      </c>
      <c r="M243">
        <v>0</v>
      </c>
      <c r="N243">
        <v>0</v>
      </c>
      <c r="O243">
        <v>319</v>
      </c>
      <c r="P243">
        <v>1121</v>
      </c>
      <c r="Q243">
        <f>SUM(Table14[[#This Row],[VeryActiveMinutes]:[SedentaryMinutes]])</f>
        <v>1440</v>
      </c>
      <c r="S243">
        <f t="shared" si="3"/>
        <v>1440</v>
      </c>
      <c r="T243">
        <v>1972</v>
      </c>
      <c r="U243" t="s">
        <v>16</v>
      </c>
    </row>
    <row r="244" spans="1:21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 s="16" t="s">
        <v>35</v>
      </c>
      <c r="L244" t="s">
        <v>315</v>
      </c>
      <c r="M244">
        <v>0</v>
      </c>
      <c r="N244">
        <v>0</v>
      </c>
      <c r="O244">
        <v>247</v>
      </c>
      <c r="P244">
        <v>1193</v>
      </c>
      <c r="Q244">
        <f>SUM(Table14[[#This Row],[VeryActiveMinutes]:[SedentaryMinutes]])</f>
        <v>1440</v>
      </c>
      <c r="S244">
        <f t="shared" si="3"/>
        <v>1440</v>
      </c>
      <c r="T244">
        <v>1821</v>
      </c>
      <c r="U244" t="s">
        <v>16</v>
      </c>
    </row>
    <row r="245" spans="1:21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 s="16" t="s">
        <v>36</v>
      </c>
      <c r="L245" t="s">
        <v>316</v>
      </c>
      <c r="M245">
        <v>0</v>
      </c>
      <c r="N245">
        <v>0</v>
      </c>
      <c r="O245">
        <v>145</v>
      </c>
      <c r="P245">
        <v>1295</v>
      </c>
      <c r="Q245">
        <f>SUM(Table14[[#This Row],[VeryActiveMinutes]:[SedentaryMinutes]])</f>
        <v>1440</v>
      </c>
      <c r="S245">
        <f t="shared" si="3"/>
        <v>1440</v>
      </c>
      <c r="T245">
        <v>1630</v>
      </c>
      <c r="U245" t="s">
        <v>16</v>
      </c>
    </row>
    <row r="246" spans="1:21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 s="16" t="s">
        <v>37</v>
      </c>
      <c r="L246" t="s">
        <v>317</v>
      </c>
      <c r="M246">
        <v>0</v>
      </c>
      <c r="N246">
        <v>0</v>
      </c>
      <c r="O246">
        <v>290</v>
      </c>
      <c r="P246">
        <v>1150</v>
      </c>
      <c r="Q246">
        <f>SUM(Table14[[#This Row],[VeryActiveMinutes]:[SedentaryMinutes]])</f>
        <v>1440</v>
      </c>
      <c r="S246">
        <f t="shared" si="3"/>
        <v>1440</v>
      </c>
      <c r="T246">
        <v>1899</v>
      </c>
      <c r="U246" t="s">
        <v>16</v>
      </c>
    </row>
    <row r="247" spans="1:21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 s="16" t="s">
        <v>38</v>
      </c>
      <c r="L247" t="s">
        <v>318</v>
      </c>
      <c r="M247">
        <v>0</v>
      </c>
      <c r="N247">
        <v>0</v>
      </c>
      <c r="O247">
        <v>300</v>
      </c>
      <c r="P247">
        <v>1140</v>
      </c>
      <c r="Q247">
        <f>SUM(Table14[[#This Row],[VeryActiveMinutes]:[SedentaryMinutes]])</f>
        <v>1440</v>
      </c>
      <c r="S247">
        <f t="shared" si="3"/>
        <v>1440</v>
      </c>
      <c r="T247">
        <v>1903</v>
      </c>
      <c r="U247" t="s">
        <v>16</v>
      </c>
    </row>
    <row r="248" spans="1:21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 s="16" t="s">
        <v>39</v>
      </c>
      <c r="L248" t="s">
        <v>319</v>
      </c>
      <c r="M248">
        <v>0</v>
      </c>
      <c r="N248">
        <v>0</v>
      </c>
      <c r="O248">
        <v>128</v>
      </c>
      <c r="P248">
        <v>830</v>
      </c>
      <c r="Q248">
        <f>SUM(Table14[[#This Row],[VeryActiveMinutes]:[SedentaryMinutes]])</f>
        <v>958</v>
      </c>
      <c r="S248">
        <f t="shared" si="3"/>
        <v>958</v>
      </c>
      <c r="T248">
        <v>1125</v>
      </c>
      <c r="U248" t="s">
        <v>16</v>
      </c>
    </row>
    <row r="249" spans="1:21">
      <c r="A249">
        <v>2873212765</v>
      </c>
      <c r="B249" s="1">
        <v>42472</v>
      </c>
      <c r="C249">
        <v>8796</v>
      </c>
      <c r="D249">
        <v>5.9099998474121103</v>
      </c>
      <c r="E249">
        <v>5.9099998474121103</v>
      </c>
      <c r="F249">
        <v>0</v>
      </c>
      <c r="G249">
        <v>0.109999999403954</v>
      </c>
      <c r="H249">
        <v>0.93000000715255704</v>
      </c>
      <c r="I249">
        <v>4.8800001144409197</v>
      </c>
      <c r="J249">
        <v>0</v>
      </c>
      <c r="K249" s="16" t="s">
        <v>37</v>
      </c>
      <c r="L249" t="s">
        <v>320</v>
      </c>
      <c r="M249">
        <v>2</v>
      </c>
      <c r="N249">
        <v>21</v>
      </c>
      <c r="O249">
        <v>356</v>
      </c>
      <c r="P249">
        <v>1061</v>
      </c>
      <c r="Q249">
        <f>SUM(Table14[[#This Row],[VeryActiveMinutes]:[SedentaryMinutes]])</f>
        <v>1440</v>
      </c>
      <c r="S249">
        <f t="shared" si="3"/>
        <v>1440</v>
      </c>
      <c r="T249">
        <v>1982</v>
      </c>
      <c r="U249" t="s">
        <v>17</v>
      </c>
    </row>
    <row r="250" spans="1:21">
      <c r="A250">
        <v>2873212765</v>
      </c>
      <c r="B250" s="1">
        <v>42473</v>
      </c>
      <c r="C250">
        <v>7618</v>
      </c>
      <c r="D250">
        <v>5.1199998855590803</v>
      </c>
      <c r="E250">
        <v>5.1199998855590803</v>
      </c>
      <c r="F250">
        <v>0</v>
      </c>
      <c r="G250">
        <v>0</v>
      </c>
      <c r="H250">
        <v>0.21999999880790699</v>
      </c>
      <c r="I250">
        <v>4.8800001144409197</v>
      </c>
      <c r="J250">
        <v>1.9999999552965199E-2</v>
      </c>
      <c r="K250" s="16" t="s">
        <v>38</v>
      </c>
      <c r="L250" t="s">
        <v>321</v>
      </c>
      <c r="M250">
        <v>0</v>
      </c>
      <c r="N250">
        <v>8</v>
      </c>
      <c r="O250">
        <v>404</v>
      </c>
      <c r="P250">
        <v>1028</v>
      </c>
      <c r="Q250">
        <f>SUM(Table14[[#This Row],[VeryActiveMinutes]:[SedentaryMinutes]])</f>
        <v>1440</v>
      </c>
      <c r="S250">
        <f t="shared" si="3"/>
        <v>1440</v>
      </c>
      <c r="T250">
        <v>2004</v>
      </c>
      <c r="U250" t="s">
        <v>17</v>
      </c>
    </row>
    <row r="251" spans="1:21">
      <c r="A251">
        <v>2873212765</v>
      </c>
      <c r="B251" s="1">
        <v>42474</v>
      </c>
      <c r="C251">
        <v>7910</v>
      </c>
      <c r="D251">
        <v>5.3200001716613796</v>
      </c>
      <c r="E251">
        <v>5.3200001716613796</v>
      </c>
      <c r="F251">
        <v>0</v>
      </c>
      <c r="G251">
        <v>0</v>
      </c>
      <c r="H251">
        <v>0</v>
      </c>
      <c r="I251">
        <v>5.3200001716613796</v>
      </c>
      <c r="J251">
        <v>0</v>
      </c>
      <c r="K251" s="16" t="s">
        <v>39</v>
      </c>
      <c r="L251" t="s">
        <v>322</v>
      </c>
      <c r="M251">
        <v>0</v>
      </c>
      <c r="N251">
        <v>0</v>
      </c>
      <c r="O251">
        <v>331</v>
      </c>
      <c r="P251">
        <v>1109</v>
      </c>
      <c r="Q251">
        <f>SUM(Table14[[#This Row],[VeryActiveMinutes]:[SedentaryMinutes]])</f>
        <v>1440</v>
      </c>
      <c r="S251">
        <f t="shared" si="3"/>
        <v>1440</v>
      </c>
      <c r="T251">
        <v>1893</v>
      </c>
      <c r="U251" t="s">
        <v>17</v>
      </c>
    </row>
    <row r="252" spans="1:21">
      <c r="A252">
        <v>2873212765</v>
      </c>
      <c r="B252" s="1">
        <v>42475</v>
      </c>
      <c r="C252">
        <v>8482</v>
      </c>
      <c r="D252">
        <v>5.6999998092651403</v>
      </c>
      <c r="E252">
        <v>5.6999998092651403</v>
      </c>
      <c r="F252">
        <v>0</v>
      </c>
      <c r="G252">
        <v>0</v>
      </c>
      <c r="H252">
        <v>0</v>
      </c>
      <c r="I252">
        <v>5.6900000572204599</v>
      </c>
      <c r="J252">
        <v>9.9999997764825804E-3</v>
      </c>
      <c r="K252" s="16" t="s">
        <v>40</v>
      </c>
      <c r="L252" t="s">
        <v>323</v>
      </c>
      <c r="M252">
        <v>0</v>
      </c>
      <c r="N252">
        <v>0</v>
      </c>
      <c r="O252">
        <v>448</v>
      </c>
      <c r="P252">
        <v>992</v>
      </c>
      <c r="Q252">
        <f>SUM(Table14[[#This Row],[VeryActiveMinutes]:[SedentaryMinutes]])</f>
        <v>1440</v>
      </c>
      <c r="S252">
        <f t="shared" si="3"/>
        <v>1440</v>
      </c>
      <c r="T252">
        <v>2063</v>
      </c>
      <c r="U252" t="s">
        <v>17</v>
      </c>
    </row>
    <row r="253" spans="1:21">
      <c r="A253">
        <v>2873212765</v>
      </c>
      <c r="B253" s="1">
        <v>42476</v>
      </c>
      <c r="C253">
        <v>9685</v>
      </c>
      <c r="D253">
        <v>6.6500000953674299</v>
      </c>
      <c r="E253">
        <v>6.6500000953674299</v>
      </c>
      <c r="F253">
        <v>0</v>
      </c>
      <c r="G253">
        <v>3.1099998950958301</v>
      </c>
      <c r="H253">
        <v>1.9999999552965199E-2</v>
      </c>
      <c r="I253">
        <v>3.5099999904632599</v>
      </c>
      <c r="J253">
        <v>9.9999997764825804E-3</v>
      </c>
      <c r="K253" s="16" t="s">
        <v>41</v>
      </c>
      <c r="L253" t="s">
        <v>324</v>
      </c>
      <c r="M253">
        <v>47</v>
      </c>
      <c r="N253">
        <v>1</v>
      </c>
      <c r="O253">
        <v>305</v>
      </c>
      <c r="P253">
        <v>1087</v>
      </c>
      <c r="Q253">
        <f>SUM(Table14[[#This Row],[VeryActiveMinutes]:[SedentaryMinutes]])</f>
        <v>1440</v>
      </c>
      <c r="S253">
        <f t="shared" si="3"/>
        <v>1440</v>
      </c>
      <c r="T253">
        <v>2148</v>
      </c>
      <c r="U253" t="s">
        <v>17</v>
      </c>
    </row>
    <row r="254" spans="1:21">
      <c r="A254">
        <v>2873212765</v>
      </c>
      <c r="B254" s="1">
        <v>42477</v>
      </c>
      <c r="C254">
        <v>2524</v>
      </c>
      <c r="D254">
        <v>1.70000004768372</v>
      </c>
      <c r="E254">
        <v>1.70000004768372</v>
      </c>
      <c r="F254">
        <v>0</v>
      </c>
      <c r="G254">
        <v>0</v>
      </c>
      <c r="H254">
        <v>0.34999999403953602</v>
      </c>
      <c r="I254">
        <v>1.3400000333786</v>
      </c>
      <c r="J254">
        <v>0</v>
      </c>
      <c r="K254" s="16" t="s">
        <v>35</v>
      </c>
      <c r="L254" t="s">
        <v>325</v>
      </c>
      <c r="M254">
        <v>0</v>
      </c>
      <c r="N254">
        <v>8</v>
      </c>
      <c r="O254">
        <v>160</v>
      </c>
      <c r="P254">
        <v>1272</v>
      </c>
      <c r="Q254">
        <f>SUM(Table14[[#This Row],[VeryActiveMinutes]:[SedentaryMinutes]])</f>
        <v>1440</v>
      </c>
      <c r="S254">
        <f t="shared" si="3"/>
        <v>1440</v>
      </c>
      <c r="T254">
        <v>1529</v>
      </c>
      <c r="U254" t="s">
        <v>17</v>
      </c>
    </row>
    <row r="255" spans="1:21">
      <c r="A255">
        <v>2873212765</v>
      </c>
      <c r="B255" s="1">
        <v>42478</v>
      </c>
      <c r="C255">
        <v>7762</v>
      </c>
      <c r="D255">
        <v>5.2399997711181596</v>
      </c>
      <c r="E255">
        <v>5.2399997711181596</v>
      </c>
      <c r="F255">
        <v>0</v>
      </c>
      <c r="G255">
        <v>7.0000000298023196E-2</v>
      </c>
      <c r="H255">
        <v>0.28000000119209301</v>
      </c>
      <c r="I255">
        <v>4.8899998664856001</v>
      </c>
      <c r="J255">
        <v>0</v>
      </c>
      <c r="K255" s="16" t="s">
        <v>36</v>
      </c>
      <c r="L255" t="s">
        <v>326</v>
      </c>
      <c r="M255">
        <v>1</v>
      </c>
      <c r="N255">
        <v>6</v>
      </c>
      <c r="O255">
        <v>311</v>
      </c>
      <c r="P255">
        <v>1122</v>
      </c>
      <c r="Q255">
        <f>SUM(Table14[[#This Row],[VeryActiveMinutes]:[SedentaryMinutes]])</f>
        <v>1440</v>
      </c>
      <c r="S255">
        <f t="shared" si="3"/>
        <v>1440</v>
      </c>
      <c r="T255">
        <v>1890</v>
      </c>
      <c r="U255" t="s">
        <v>17</v>
      </c>
    </row>
    <row r="256" spans="1:21">
      <c r="A256">
        <v>2873212765</v>
      </c>
      <c r="B256" s="1">
        <v>42479</v>
      </c>
      <c r="C256">
        <v>7948</v>
      </c>
      <c r="D256">
        <v>5.3699998855590803</v>
      </c>
      <c r="E256">
        <v>5.3699998855590803</v>
      </c>
      <c r="F256">
        <v>0</v>
      </c>
      <c r="G256">
        <v>0</v>
      </c>
      <c r="H256">
        <v>0</v>
      </c>
      <c r="I256">
        <v>5.3600001335143999</v>
      </c>
      <c r="J256">
        <v>0</v>
      </c>
      <c r="K256" s="16" t="s">
        <v>37</v>
      </c>
      <c r="L256" t="s">
        <v>327</v>
      </c>
      <c r="M256">
        <v>0</v>
      </c>
      <c r="N256">
        <v>0</v>
      </c>
      <c r="O256">
        <v>389</v>
      </c>
      <c r="P256">
        <v>1051</v>
      </c>
      <c r="Q256">
        <f>SUM(Table14[[#This Row],[VeryActiveMinutes]:[SedentaryMinutes]])</f>
        <v>1440</v>
      </c>
      <c r="S256">
        <f t="shared" si="3"/>
        <v>1440</v>
      </c>
      <c r="T256">
        <v>1956</v>
      </c>
      <c r="U256" t="s">
        <v>17</v>
      </c>
    </row>
    <row r="257" spans="1:21">
      <c r="A257">
        <v>2873212765</v>
      </c>
      <c r="B257" s="1">
        <v>42480</v>
      </c>
      <c r="C257">
        <v>9202</v>
      </c>
      <c r="D257">
        <v>6.3000001907348597</v>
      </c>
      <c r="E257">
        <v>6.3000001907348597</v>
      </c>
      <c r="F257">
        <v>0</v>
      </c>
      <c r="G257">
        <v>1.5099999904632599</v>
      </c>
      <c r="H257">
        <v>0.119999997317791</v>
      </c>
      <c r="I257">
        <v>4.6599998474121103</v>
      </c>
      <c r="J257">
        <v>9.9999997764825804E-3</v>
      </c>
      <c r="K257" s="16" t="s">
        <v>38</v>
      </c>
      <c r="L257" t="s">
        <v>328</v>
      </c>
      <c r="M257">
        <v>22</v>
      </c>
      <c r="N257">
        <v>5</v>
      </c>
      <c r="O257">
        <v>378</v>
      </c>
      <c r="P257">
        <v>1035</v>
      </c>
      <c r="Q257">
        <f>SUM(Table14[[#This Row],[VeryActiveMinutes]:[SedentaryMinutes]])</f>
        <v>1440</v>
      </c>
      <c r="S257">
        <f t="shared" si="3"/>
        <v>1440</v>
      </c>
      <c r="T257">
        <v>2094</v>
      </c>
      <c r="U257" t="s">
        <v>17</v>
      </c>
    </row>
    <row r="258" spans="1:21">
      <c r="A258">
        <v>2873212765</v>
      </c>
      <c r="B258" s="1">
        <v>42481</v>
      </c>
      <c r="C258">
        <v>8859</v>
      </c>
      <c r="D258">
        <v>5.9800000190734899</v>
      </c>
      <c r="E258">
        <v>5.9800000190734899</v>
      </c>
      <c r="F258">
        <v>0</v>
      </c>
      <c r="G258">
        <v>0.129999995231628</v>
      </c>
      <c r="H258">
        <v>0.37000000476837203</v>
      </c>
      <c r="I258">
        <v>5.4699997901916504</v>
      </c>
      <c r="J258">
        <v>9.9999997764825804E-3</v>
      </c>
      <c r="K258" s="16" t="s">
        <v>39</v>
      </c>
      <c r="L258" t="s">
        <v>329</v>
      </c>
      <c r="M258">
        <v>2</v>
      </c>
      <c r="N258">
        <v>10</v>
      </c>
      <c r="O258">
        <v>371</v>
      </c>
      <c r="P258">
        <v>1057</v>
      </c>
      <c r="Q258">
        <f>SUM(Table14[[#This Row],[VeryActiveMinutes]:[SedentaryMinutes]])</f>
        <v>1440</v>
      </c>
      <c r="S258">
        <f t="shared" ref="S258:S321" si="4">Q258-R258</f>
        <v>1440</v>
      </c>
      <c r="T258">
        <v>1970</v>
      </c>
      <c r="U258" t="s">
        <v>17</v>
      </c>
    </row>
    <row r="259" spans="1:21">
      <c r="A259">
        <v>2873212765</v>
      </c>
      <c r="B259" s="1">
        <v>42482</v>
      </c>
      <c r="C259">
        <v>7286</v>
      </c>
      <c r="D259">
        <v>4.9000000953674299</v>
      </c>
      <c r="E259">
        <v>4.9000000953674299</v>
      </c>
      <c r="F259">
        <v>0</v>
      </c>
      <c r="G259">
        <v>0.46000000834464999</v>
      </c>
      <c r="H259">
        <v>0</v>
      </c>
      <c r="I259">
        <v>4.4200000762939498</v>
      </c>
      <c r="J259">
        <v>1.9999999552965199E-2</v>
      </c>
      <c r="K259" s="16" t="s">
        <v>40</v>
      </c>
      <c r="L259" t="s">
        <v>330</v>
      </c>
      <c r="M259">
        <v>46</v>
      </c>
      <c r="N259">
        <v>0</v>
      </c>
      <c r="O259">
        <v>366</v>
      </c>
      <c r="P259">
        <v>1028</v>
      </c>
      <c r="Q259">
        <f>SUM(Table14[[#This Row],[VeryActiveMinutes]:[SedentaryMinutes]])</f>
        <v>1440</v>
      </c>
      <c r="S259">
        <f t="shared" si="4"/>
        <v>1440</v>
      </c>
      <c r="T259">
        <v>2241</v>
      </c>
      <c r="U259" t="s">
        <v>17</v>
      </c>
    </row>
    <row r="260" spans="1:21">
      <c r="A260">
        <v>2873212765</v>
      </c>
      <c r="B260" s="1">
        <v>42483</v>
      </c>
      <c r="C260">
        <v>9317</v>
      </c>
      <c r="D260">
        <v>6.3499999046325701</v>
      </c>
      <c r="E260">
        <v>6.3499999046325701</v>
      </c>
      <c r="F260">
        <v>0</v>
      </c>
      <c r="G260">
        <v>2.0899999141693102</v>
      </c>
      <c r="H260">
        <v>0.230000004172325</v>
      </c>
      <c r="I260">
        <v>4.0199999809265101</v>
      </c>
      <c r="J260">
        <v>9.9999997764825804E-3</v>
      </c>
      <c r="K260" s="16" t="s">
        <v>41</v>
      </c>
      <c r="L260" t="s">
        <v>331</v>
      </c>
      <c r="M260">
        <v>28</v>
      </c>
      <c r="N260">
        <v>5</v>
      </c>
      <c r="O260">
        <v>330</v>
      </c>
      <c r="P260">
        <v>1077</v>
      </c>
      <c r="Q260">
        <f>SUM(Table14[[#This Row],[VeryActiveMinutes]:[SedentaryMinutes]])</f>
        <v>1440</v>
      </c>
      <c r="S260">
        <f t="shared" si="4"/>
        <v>1440</v>
      </c>
      <c r="T260">
        <v>2021</v>
      </c>
      <c r="U260" t="s">
        <v>17</v>
      </c>
    </row>
    <row r="261" spans="1:21">
      <c r="A261">
        <v>2873212765</v>
      </c>
      <c r="B261" s="1">
        <v>42484</v>
      </c>
      <c r="C261">
        <v>6873</v>
      </c>
      <c r="D261">
        <v>4.6799998283386204</v>
      </c>
      <c r="E261">
        <v>4.6799998283386204</v>
      </c>
      <c r="F261">
        <v>0</v>
      </c>
      <c r="G261">
        <v>3</v>
      </c>
      <c r="H261">
        <v>5.9999998658895499E-2</v>
      </c>
      <c r="I261">
        <v>1.62000000476837</v>
      </c>
      <c r="J261">
        <v>0</v>
      </c>
      <c r="K261" s="16" t="s">
        <v>35</v>
      </c>
      <c r="L261" t="s">
        <v>332</v>
      </c>
      <c r="M261">
        <v>46</v>
      </c>
      <c r="N261">
        <v>1</v>
      </c>
      <c r="O261">
        <v>190</v>
      </c>
      <c r="P261">
        <v>1203</v>
      </c>
      <c r="Q261">
        <f>SUM(Table14[[#This Row],[VeryActiveMinutes]:[SedentaryMinutes]])</f>
        <v>1440</v>
      </c>
      <c r="S261">
        <f t="shared" si="4"/>
        <v>1440</v>
      </c>
      <c r="T261">
        <v>1898</v>
      </c>
      <c r="U261" t="s">
        <v>17</v>
      </c>
    </row>
    <row r="262" spans="1:21">
      <c r="A262">
        <v>2873212765</v>
      </c>
      <c r="B262" s="1">
        <v>42485</v>
      </c>
      <c r="C262">
        <v>7373</v>
      </c>
      <c r="D262">
        <v>4.9499998092651403</v>
      </c>
      <c r="E262">
        <v>4.9499998092651403</v>
      </c>
      <c r="F262">
        <v>0</v>
      </c>
      <c r="G262">
        <v>0</v>
      </c>
      <c r="H262">
        <v>0</v>
      </c>
      <c r="I262">
        <v>4.9499998092651403</v>
      </c>
      <c r="J262">
        <v>0</v>
      </c>
      <c r="K262" s="16" t="s">
        <v>36</v>
      </c>
      <c r="L262" t="s">
        <v>333</v>
      </c>
      <c r="M262">
        <v>0</v>
      </c>
      <c r="N262">
        <v>0</v>
      </c>
      <c r="O262">
        <v>359</v>
      </c>
      <c r="P262">
        <v>1081</v>
      </c>
      <c r="Q262">
        <f>SUM(Table14[[#This Row],[VeryActiveMinutes]:[SedentaryMinutes]])</f>
        <v>1440</v>
      </c>
      <c r="S262">
        <f t="shared" si="4"/>
        <v>1440</v>
      </c>
      <c r="T262">
        <v>1907</v>
      </c>
      <c r="U262" t="s">
        <v>17</v>
      </c>
    </row>
    <row r="263" spans="1:21">
      <c r="A263">
        <v>2873212765</v>
      </c>
      <c r="B263" s="1">
        <v>42486</v>
      </c>
      <c r="C263">
        <v>8242</v>
      </c>
      <c r="D263">
        <v>5.53999996185303</v>
      </c>
      <c r="E263">
        <v>5.53999996185303</v>
      </c>
      <c r="F263">
        <v>0</v>
      </c>
      <c r="G263">
        <v>0.119999997317791</v>
      </c>
      <c r="H263">
        <v>0.18000000715255701</v>
      </c>
      <c r="I263">
        <v>5.2399997711181596</v>
      </c>
      <c r="J263">
        <v>0</v>
      </c>
      <c r="K263" s="16" t="s">
        <v>37</v>
      </c>
      <c r="L263" t="s">
        <v>334</v>
      </c>
      <c r="M263">
        <v>2</v>
      </c>
      <c r="N263">
        <v>5</v>
      </c>
      <c r="O263">
        <v>309</v>
      </c>
      <c r="P263">
        <v>1124</v>
      </c>
      <c r="Q263">
        <f>SUM(Table14[[#This Row],[VeryActiveMinutes]:[SedentaryMinutes]])</f>
        <v>1440</v>
      </c>
      <c r="S263">
        <f t="shared" si="4"/>
        <v>1440</v>
      </c>
      <c r="T263">
        <v>1882</v>
      </c>
      <c r="U263" t="s">
        <v>17</v>
      </c>
    </row>
    <row r="264" spans="1:21">
      <c r="A264">
        <v>2873212765</v>
      </c>
      <c r="B264" s="1">
        <v>42487</v>
      </c>
      <c r="C264">
        <v>3516</v>
      </c>
      <c r="D264">
        <v>2.3599998950958301</v>
      </c>
      <c r="E264">
        <v>2.3599998950958301</v>
      </c>
      <c r="F264">
        <v>0</v>
      </c>
      <c r="G264">
        <v>0</v>
      </c>
      <c r="H264">
        <v>0</v>
      </c>
      <c r="I264">
        <v>2.3599998950958301</v>
      </c>
      <c r="J264">
        <v>0</v>
      </c>
      <c r="K264" s="16" t="s">
        <v>38</v>
      </c>
      <c r="L264" t="s">
        <v>335</v>
      </c>
      <c r="M264">
        <v>46</v>
      </c>
      <c r="N264">
        <v>0</v>
      </c>
      <c r="O264">
        <v>197</v>
      </c>
      <c r="P264">
        <v>1197</v>
      </c>
      <c r="Q264">
        <f>SUM(Table14[[#This Row],[VeryActiveMinutes]:[SedentaryMinutes]])</f>
        <v>1440</v>
      </c>
      <c r="S264">
        <f t="shared" si="4"/>
        <v>1440</v>
      </c>
      <c r="T264">
        <v>1966</v>
      </c>
      <c r="U264" t="s">
        <v>17</v>
      </c>
    </row>
    <row r="265" spans="1:21">
      <c r="A265">
        <v>2873212765</v>
      </c>
      <c r="B265" s="1">
        <v>42488</v>
      </c>
      <c r="C265">
        <v>7913</v>
      </c>
      <c r="D265">
        <v>5.4099998474121103</v>
      </c>
      <c r="E265">
        <v>5.4099998474121103</v>
      </c>
      <c r="F265">
        <v>0</v>
      </c>
      <c r="G265">
        <v>2.1600000858306898</v>
      </c>
      <c r="H265">
        <v>0.34000000357627902</v>
      </c>
      <c r="I265">
        <v>2.9100000858306898</v>
      </c>
      <c r="J265">
        <v>0</v>
      </c>
      <c r="K265" s="16" t="s">
        <v>39</v>
      </c>
      <c r="L265" t="s">
        <v>336</v>
      </c>
      <c r="M265">
        <v>28</v>
      </c>
      <c r="N265">
        <v>7</v>
      </c>
      <c r="O265">
        <v>213</v>
      </c>
      <c r="P265">
        <v>1192</v>
      </c>
      <c r="Q265">
        <f>SUM(Table14[[#This Row],[VeryActiveMinutes]:[SedentaryMinutes]])</f>
        <v>1440</v>
      </c>
      <c r="S265">
        <f t="shared" si="4"/>
        <v>1440</v>
      </c>
      <c r="T265">
        <v>1835</v>
      </c>
      <c r="U265" t="s">
        <v>17</v>
      </c>
    </row>
    <row r="266" spans="1:21">
      <c r="A266">
        <v>2873212765</v>
      </c>
      <c r="B266" s="1">
        <v>42489</v>
      </c>
      <c r="C266">
        <v>7365</v>
      </c>
      <c r="D266">
        <v>4.9499998092651403</v>
      </c>
      <c r="E266">
        <v>4.9499998092651403</v>
      </c>
      <c r="F266">
        <v>0</v>
      </c>
      <c r="G266">
        <v>1.3600000143051101</v>
      </c>
      <c r="H266">
        <v>1.4099999666214</v>
      </c>
      <c r="I266">
        <v>2.1800000667571999</v>
      </c>
      <c r="J266">
        <v>0</v>
      </c>
      <c r="K266" s="16" t="s">
        <v>40</v>
      </c>
      <c r="L266" t="s">
        <v>337</v>
      </c>
      <c r="M266">
        <v>20</v>
      </c>
      <c r="N266">
        <v>23</v>
      </c>
      <c r="O266">
        <v>206</v>
      </c>
      <c r="P266">
        <v>1191</v>
      </c>
      <c r="Q266">
        <f>SUM(Table14[[#This Row],[VeryActiveMinutes]:[SedentaryMinutes]])</f>
        <v>1440</v>
      </c>
      <c r="S266">
        <f t="shared" si="4"/>
        <v>1440</v>
      </c>
      <c r="T266">
        <v>1780</v>
      </c>
      <c r="U266" t="s">
        <v>17</v>
      </c>
    </row>
    <row r="267" spans="1:21">
      <c r="A267">
        <v>2873212765</v>
      </c>
      <c r="B267" s="1">
        <v>42490</v>
      </c>
      <c r="C267">
        <v>8452</v>
      </c>
      <c r="D267">
        <v>5.6799998283386204</v>
      </c>
      <c r="E267">
        <v>5.6799998283386204</v>
      </c>
      <c r="F267">
        <v>0</v>
      </c>
      <c r="G267">
        <v>0.33000001311302202</v>
      </c>
      <c r="H267">
        <v>1.08000004291534</v>
      </c>
      <c r="I267">
        <v>4.2600002288818404</v>
      </c>
      <c r="J267">
        <v>9.9999997764825804E-3</v>
      </c>
      <c r="K267" s="16" t="s">
        <v>41</v>
      </c>
      <c r="L267" t="s">
        <v>338</v>
      </c>
      <c r="M267">
        <v>5</v>
      </c>
      <c r="N267">
        <v>20</v>
      </c>
      <c r="O267">
        <v>248</v>
      </c>
      <c r="P267">
        <v>1167</v>
      </c>
      <c r="Q267">
        <f>SUM(Table14[[#This Row],[VeryActiveMinutes]:[SedentaryMinutes]])</f>
        <v>1440</v>
      </c>
      <c r="S267">
        <f t="shared" si="4"/>
        <v>1440</v>
      </c>
      <c r="T267">
        <v>1830</v>
      </c>
      <c r="U267" t="s">
        <v>17</v>
      </c>
    </row>
    <row r="268" spans="1:21">
      <c r="A268">
        <v>2873212765</v>
      </c>
      <c r="B268" s="1">
        <v>42491</v>
      </c>
      <c r="C268">
        <v>7399</v>
      </c>
      <c r="D268">
        <v>4.9699997901916504</v>
      </c>
      <c r="E268">
        <v>4.9699997901916504</v>
      </c>
      <c r="F268">
        <v>0</v>
      </c>
      <c r="G268">
        <v>0.490000009536743</v>
      </c>
      <c r="H268">
        <v>1.03999996185303</v>
      </c>
      <c r="I268">
        <v>3.4400000572204599</v>
      </c>
      <c r="J268">
        <v>0</v>
      </c>
      <c r="K268" s="16" t="s">
        <v>35</v>
      </c>
      <c r="L268" t="s">
        <v>339</v>
      </c>
      <c r="M268">
        <v>7</v>
      </c>
      <c r="N268">
        <v>18</v>
      </c>
      <c r="O268">
        <v>196</v>
      </c>
      <c r="P268">
        <v>1219</v>
      </c>
      <c r="Q268">
        <f>SUM(Table14[[#This Row],[VeryActiveMinutes]:[SedentaryMinutes]])</f>
        <v>1440</v>
      </c>
      <c r="S268">
        <f t="shared" si="4"/>
        <v>1440</v>
      </c>
      <c r="T268">
        <v>1739</v>
      </c>
      <c r="U268" t="s">
        <v>17</v>
      </c>
    </row>
    <row r="269" spans="1:21">
      <c r="A269">
        <v>2873212765</v>
      </c>
      <c r="B269" s="1">
        <v>42492</v>
      </c>
      <c r="C269">
        <v>7525</v>
      </c>
      <c r="D269">
        <v>5.0599999427795401</v>
      </c>
      <c r="E269">
        <v>5.0599999427795401</v>
      </c>
      <c r="F269">
        <v>0</v>
      </c>
      <c r="G269">
        <v>0</v>
      </c>
      <c r="H269">
        <v>0.20999999344348899</v>
      </c>
      <c r="I269">
        <v>4.8299999237060502</v>
      </c>
      <c r="J269">
        <v>1.9999999552965199E-2</v>
      </c>
      <c r="K269" s="16" t="s">
        <v>36</v>
      </c>
      <c r="L269" t="s">
        <v>340</v>
      </c>
      <c r="M269">
        <v>0</v>
      </c>
      <c r="N269">
        <v>7</v>
      </c>
      <c r="O269">
        <v>334</v>
      </c>
      <c r="P269">
        <v>1099</v>
      </c>
      <c r="Q269">
        <f>SUM(Table14[[#This Row],[VeryActiveMinutes]:[SedentaryMinutes]])</f>
        <v>1440</v>
      </c>
      <c r="S269">
        <f t="shared" si="4"/>
        <v>1440</v>
      </c>
      <c r="T269">
        <v>1878</v>
      </c>
      <c r="U269" t="s">
        <v>17</v>
      </c>
    </row>
    <row r="270" spans="1:21">
      <c r="A270">
        <v>2873212765</v>
      </c>
      <c r="B270" s="1">
        <v>42493</v>
      </c>
      <c r="C270">
        <v>7412</v>
      </c>
      <c r="D270">
        <v>4.9800000190734899</v>
      </c>
      <c r="E270">
        <v>4.9800000190734899</v>
      </c>
      <c r="F270">
        <v>0</v>
      </c>
      <c r="G270">
        <v>5.9999998658895499E-2</v>
      </c>
      <c r="H270">
        <v>0.25</v>
      </c>
      <c r="I270">
        <v>4.6599998474121103</v>
      </c>
      <c r="J270">
        <v>9.9999997764825804E-3</v>
      </c>
      <c r="K270" s="16" t="s">
        <v>37</v>
      </c>
      <c r="L270" t="s">
        <v>341</v>
      </c>
      <c r="M270">
        <v>1</v>
      </c>
      <c r="N270">
        <v>6</v>
      </c>
      <c r="O270">
        <v>363</v>
      </c>
      <c r="P270">
        <v>1070</v>
      </c>
      <c r="Q270">
        <f>SUM(Table14[[#This Row],[VeryActiveMinutes]:[SedentaryMinutes]])</f>
        <v>1440</v>
      </c>
      <c r="S270">
        <f t="shared" si="4"/>
        <v>1440</v>
      </c>
      <c r="T270">
        <v>1906</v>
      </c>
      <c r="U270" t="s">
        <v>17</v>
      </c>
    </row>
    <row r="271" spans="1:21">
      <c r="A271">
        <v>2873212765</v>
      </c>
      <c r="B271" s="1">
        <v>42494</v>
      </c>
      <c r="C271">
        <v>8278</v>
      </c>
      <c r="D271">
        <v>5.5599999427795401</v>
      </c>
      <c r="E271">
        <v>5.5599999427795401</v>
      </c>
      <c r="F271">
        <v>0</v>
      </c>
      <c r="G271">
        <v>0</v>
      </c>
      <c r="H271">
        <v>0</v>
      </c>
      <c r="I271">
        <v>5.5599999427795401</v>
      </c>
      <c r="J271">
        <v>0</v>
      </c>
      <c r="K271" s="16" t="s">
        <v>38</v>
      </c>
      <c r="L271" t="s">
        <v>342</v>
      </c>
      <c r="M271">
        <v>0</v>
      </c>
      <c r="N271">
        <v>0</v>
      </c>
      <c r="O271">
        <v>420</v>
      </c>
      <c r="P271">
        <v>1020</v>
      </c>
      <c r="Q271">
        <f>SUM(Table14[[#This Row],[VeryActiveMinutes]:[SedentaryMinutes]])</f>
        <v>1440</v>
      </c>
      <c r="S271">
        <f t="shared" si="4"/>
        <v>1440</v>
      </c>
      <c r="T271">
        <v>2015</v>
      </c>
      <c r="U271" t="s">
        <v>17</v>
      </c>
    </row>
    <row r="272" spans="1:21">
      <c r="A272">
        <v>2873212765</v>
      </c>
      <c r="B272" s="1">
        <v>42495</v>
      </c>
      <c r="C272">
        <v>8314</v>
      </c>
      <c r="D272">
        <v>5.6100001335143999</v>
      </c>
      <c r="E272">
        <v>5.6100001335143999</v>
      </c>
      <c r="F272">
        <v>0</v>
      </c>
      <c r="G272">
        <v>0.77999997138977095</v>
      </c>
      <c r="H272">
        <v>0.80000001192092896</v>
      </c>
      <c r="I272">
        <v>4.0300002098083496</v>
      </c>
      <c r="J272">
        <v>0</v>
      </c>
      <c r="K272" s="16" t="s">
        <v>39</v>
      </c>
      <c r="L272" t="s">
        <v>343</v>
      </c>
      <c r="M272">
        <v>13</v>
      </c>
      <c r="N272">
        <v>23</v>
      </c>
      <c r="O272">
        <v>311</v>
      </c>
      <c r="P272">
        <v>1093</v>
      </c>
      <c r="Q272">
        <f>SUM(Table14[[#This Row],[VeryActiveMinutes]:[SedentaryMinutes]])</f>
        <v>1440</v>
      </c>
      <c r="S272">
        <f t="shared" si="4"/>
        <v>1440</v>
      </c>
      <c r="T272">
        <v>1971</v>
      </c>
      <c r="U272" t="s">
        <v>17</v>
      </c>
    </row>
    <row r="273" spans="1:21">
      <c r="A273">
        <v>2873212765</v>
      </c>
      <c r="B273" s="1">
        <v>42496</v>
      </c>
      <c r="C273">
        <v>7063</v>
      </c>
      <c r="D273">
        <v>4.75</v>
      </c>
      <c r="E273">
        <v>4.75</v>
      </c>
      <c r="F273">
        <v>0</v>
      </c>
      <c r="G273">
        <v>0</v>
      </c>
      <c r="H273">
        <v>0.119999997317791</v>
      </c>
      <c r="I273">
        <v>4.6100001335143999</v>
      </c>
      <c r="J273">
        <v>9.9999997764825804E-3</v>
      </c>
      <c r="K273" s="16" t="s">
        <v>40</v>
      </c>
      <c r="L273" t="s">
        <v>344</v>
      </c>
      <c r="M273">
        <v>0</v>
      </c>
      <c r="N273">
        <v>5</v>
      </c>
      <c r="O273">
        <v>370</v>
      </c>
      <c r="P273">
        <v>1065</v>
      </c>
      <c r="Q273">
        <f>SUM(Table14[[#This Row],[VeryActiveMinutes]:[SedentaryMinutes]])</f>
        <v>1440</v>
      </c>
      <c r="S273">
        <f t="shared" si="4"/>
        <v>1440</v>
      </c>
      <c r="T273">
        <v>1910</v>
      </c>
      <c r="U273" t="s">
        <v>17</v>
      </c>
    </row>
    <row r="274" spans="1:21">
      <c r="A274">
        <v>2873212765</v>
      </c>
      <c r="B274" s="1">
        <v>42497</v>
      </c>
      <c r="C274">
        <v>4940</v>
      </c>
      <c r="D274">
        <v>3.3800001144409202</v>
      </c>
      <c r="E274">
        <v>3.3800001144409202</v>
      </c>
      <c r="F274">
        <v>0</v>
      </c>
      <c r="G274">
        <v>2.2799999713897701</v>
      </c>
      <c r="H274">
        <v>0.55000001192092896</v>
      </c>
      <c r="I274">
        <v>0.55000001192092896</v>
      </c>
      <c r="J274">
        <v>0</v>
      </c>
      <c r="K274" s="16" t="s">
        <v>41</v>
      </c>
      <c r="L274" t="s">
        <v>345</v>
      </c>
      <c r="M274">
        <v>75</v>
      </c>
      <c r="N274">
        <v>11</v>
      </c>
      <c r="O274">
        <v>52</v>
      </c>
      <c r="P274">
        <v>1302</v>
      </c>
      <c r="Q274">
        <f>SUM(Table14[[#This Row],[VeryActiveMinutes]:[SedentaryMinutes]])</f>
        <v>1440</v>
      </c>
      <c r="S274">
        <f t="shared" si="4"/>
        <v>1440</v>
      </c>
      <c r="T274">
        <v>1897</v>
      </c>
      <c r="U274" t="s">
        <v>17</v>
      </c>
    </row>
    <row r="275" spans="1:21">
      <c r="A275">
        <v>2873212765</v>
      </c>
      <c r="B275" s="1">
        <v>42498</v>
      </c>
      <c r="C275">
        <v>8168</v>
      </c>
      <c r="D275">
        <v>5.53999996185303</v>
      </c>
      <c r="E275">
        <v>5.53999996185303</v>
      </c>
      <c r="F275">
        <v>0</v>
      </c>
      <c r="G275">
        <v>2.9000000953674299</v>
      </c>
      <c r="H275">
        <v>0</v>
      </c>
      <c r="I275">
        <v>2.6400001049041699</v>
      </c>
      <c r="J275">
        <v>0</v>
      </c>
      <c r="K275" s="16" t="s">
        <v>35</v>
      </c>
      <c r="L275" t="s">
        <v>346</v>
      </c>
      <c r="M275">
        <v>46</v>
      </c>
      <c r="N275">
        <v>0</v>
      </c>
      <c r="O275">
        <v>326</v>
      </c>
      <c r="P275">
        <v>1068</v>
      </c>
      <c r="Q275">
        <f>SUM(Table14[[#This Row],[VeryActiveMinutes]:[SedentaryMinutes]])</f>
        <v>1440</v>
      </c>
      <c r="S275">
        <f t="shared" si="4"/>
        <v>1440</v>
      </c>
      <c r="T275">
        <v>2096</v>
      </c>
      <c r="U275" t="s">
        <v>17</v>
      </c>
    </row>
    <row r="276" spans="1:21">
      <c r="A276">
        <v>2873212765</v>
      </c>
      <c r="B276" s="1">
        <v>42499</v>
      </c>
      <c r="C276">
        <v>7726</v>
      </c>
      <c r="D276">
        <v>5.1900000572204599</v>
      </c>
      <c r="E276">
        <v>5.1900000572204599</v>
      </c>
      <c r="F276">
        <v>0</v>
      </c>
      <c r="G276">
        <v>0</v>
      </c>
      <c r="H276">
        <v>0</v>
      </c>
      <c r="I276">
        <v>5.1900000572204599</v>
      </c>
      <c r="J276">
        <v>0</v>
      </c>
      <c r="K276" s="16" t="s">
        <v>36</v>
      </c>
      <c r="L276" t="s">
        <v>347</v>
      </c>
      <c r="M276">
        <v>0</v>
      </c>
      <c r="N276">
        <v>0</v>
      </c>
      <c r="O276">
        <v>345</v>
      </c>
      <c r="P276">
        <v>1095</v>
      </c>
      <c r="Q276">
        <f>SUM(Table14[[#This Row],[VeryActiveMinutes]:[SedentaryMinutes]])</f>
        <v>1440</v>
      </c>
      <c r="S276">
        <f t="shared" si="4"/>
        <v>1440</v>
      </c>
      <c r="T276">
        <v>1906</v>
      </c>
      <c r="U276" t="s">
        <v>17</v>
      </c>
    </row>
    <row r="277" spans="1:21">
      <c r="A277">
        <v>2873212765</v>
      </c>
      <c r="B277" s="1">
        <v>42500</v>
      </c>
      <c r="C277">
        <v>8275</v>
      </c>
      <c r="D277">
        <v>5.5599999427795401</v>
      </c>
      <c r="E277">
        <v>5.5599999427795401</v>
      </c>
      <c r="F277">
        <v>0</v>
      </c>
      <c r="G277">
        <v>0</v>
      </c>
      <c r="H277">
        <v>0</v>
      </c>
      <c r="I277">
        <v>5.5500001907348597</v>
      </c>
      <c r="J277">
        <v>9.9999997764825804E-3</v>
      </c>
      <c r="K277" s="16" t="s">
        <v>37</v>
      </c>
      <c r="L277" t="s">
        <v>348</v>
      </c>
      <c r="M277">
        <v>0</v>
      </c>
      <c r="N277">
        <v>0</v>
      </c>
      <c r="O277">
        <v>373</v>
      </c>
      <c r="P277">
        <v>1067</v>
      </c>
      <c r="Q277">
        <f>SUM(Table14[[#This Row],[VeryActiveMinutes]:[SedentaryMinutes]])</f>
        <v>1440</v>
      </c>
      <c r="S277">
        <f t="shared" si="4"/>
        <v>1440</v>
      </c>
      <c r="T277">
        <v>1962</v>
      </c>
      <c r="U277" t="s">
        <v>17</v>
      </c>
    </row>
    <row r="278" spans="1:21">
      <c r="A278">
        <v>2873212765</v>
      </c>
      <c r="B278" s="1">
        <v>42501</v>
      </c>
      <c r="C278">
        <v>6440</v>
      </c>
      <c r="D278">
        <v>4.3299999237060502</v>
      </c>
      <c r="E278">
        <v>4.3299999237060502</v>
      </c>
      <c r="F278">
        <v>0</v>
      </c>
      <c r="G278">
        <v>0</v>
      </c>
      <c r="H278">
        <v>0</v>
      </c>
      <c r="I278">
        <v>4.3200001716613796</v>
      </c>
      <c r="J278">
        <v>9.9999997764825804E-3</v>
      </c>
      <c r="K278" s="16" t="s">
        <v>38</v>
      </c>
      <c r="L278" t="s">
        <v>349</v>
      </c>
      <c r="M278">
        <v>0</v>
      </c>
      <c r="N278">
        <v>0</v>
      </c>
      <c r="O278">
        <v>319</v>
      </c>
      <c r="P278">
        <v>1121</v>
      </c>
      <c r="Q278">
        <f>SUM(Table14[[#This Row],[VeryActiveMinutes]:[SedentaryMinutes]])</f>
        <v>1440</v>
      </c>
      <c r="S278">
        <f t="shared" si="4"/>
        <v>1440</v>
      </c>
      <c r="T278">
        <v>1826</v>
      </c>
      <c r="U278" t="s">
        <v>17</v>
      </c>
    </row>
    <row r="279" spans="1:21">
      <c r="A279">
        <v>2873212765</v>
      </c>
      <c r="B279" s="1">
        <v>42502</v>
      </c>
      <c r="C279">
        <v>7566</v>
      </c>
      <c r="D279">
        <v>5.1100001335143999</v>
      </c>
      <c r="E279">
        <v>5.1100001335143999</v>
      </c>
      <c r="F279">
        <v>0</v>
      </c>
      <c r="G279">
        <v>0</v>
      </c>
      <c r="H279">
        <v>0</v>
      </c>
      <c r="I279">
        <v>5.1100001335143999</v>
      </c>
      <c r="J279">
        <v>0</v>
      </c>
      <c r="K279" s="16" t="s">
        <v>39</v>
      </c>
      <c r="L279" t="s">
        <v>350</v>
      </c>
      <c r="M279">
        <v>0</v>
      </c>
      <c r="N279">
        <v>0</v>
      </c>
      <c r="O279">
        <v>268</v>
      </c>
      <c r="P279">
        <v>720</v>
      </c>
      <c r="Q279">
        <f>SUM(Table14[[#This Row],[VeryActiveMinutes]:[SedentaryMinutes]])</f>
        <v>988</v>
      </c>
      <c r="S279">
        <f t="shared" si="4"/>
        <v>988</v>
      </c>
      <c r="T279">
        <v>1431</v>
      </c>
      <c r="U279" t="s">
        <v>17</v>
      </c>
    </row>
    <row r="280" spans="1:21">
      <c r="A280">
        <v>3977333714</v>
      </c>
      <c r="B280" s="1">
        <v>42472</v>
      </c>
      <c r="C280">
        <v>8856</v>
      </c>
      <c r="D280">
        <v>5.9800000190734899</v>
      </c>
      <c r="E280">
        <v>5.9800000190734899</v>
      </c>
      <c r="F280">
        <v>0</v>
      </c>
      <c r="G280">
        <v>3.0599999427795401</v>
      </c>
      <c r="H280">
        <v>0.91000002622604403</v>
      </c>
      <c r="I280">
        <v>2.0099999904632599</v>
      </c>
      <c r="J280">
        <v>0</v>
      </c>
      <c r="K280" s="16" t="s">
        <v>37</v>
      </c>
      <c r="L280" t="s">
        <v>351</v>
      </c>
      <c r="M280">
        <v>44</v>
      </c>
      <c r="N280">
        <v>19</v>
      </c>
      <c r="O280">
        <v>131</v>
      </c>
      <c r="P280">
        <v>777</v>
      </c>
      <c r="Q280">
        <f>SUM(Table14[[#This Row],[VeryActiveMinutes]:[SedentaryMinutes]])</f>
        <v>971</v>
      </c>
      <c r="R280">
        <v>469</v>
      </c>
      <c r="S280">
        <f t="shared" si="4"/>
        <v>502</v>
      </c>
      <c r="T280">
        <v>1450</v>
      </c>
      <c r="U280" t="s">
        <v>16</v>
      </c>
    </row>
    <row r="281" spans="1:21">
      <c r="A281">
        <v>3977333714</v>
      </c>
      <c r="B281" s="1">
        <v>42473</v>
      </c>
      <c r="C281">
        <v>10035</v>
      </c>
      <c r="D281">
        <v>6.71000003814697</v>
      </c>
      <c r="E281">
        <v>6.71000003814697</v>
      </c>
      <c r="F281">
        <v>0</v>
      </c>
      <c r="G281">
        <v>2.0299999713897701</v>
      </c>
      <c r="H281">
        <v>2.1300001144409202</v>
      </c>
      <c r="I281">
        <v>2.5499999523162802</v>
      </c>
      <c r="J281">
        <v>0</v>
      </c>
      <c r="K281" s="16" t="s">
        <v>38</v>
      </c>
      <c r="L281" t="s">
        <v>352</v>
      </c>
      <c r="M281">
        <v>31</v>
      </c>
      <c r="N281">
        <v>46</v>
      </c>
      <c r="O281">
        <v>153</v>
      </c>
      <c r="P281">
        <v>754</v>
      </c>
      <c r="Q281">
        <f>SUM(Table14[[#This Row],[VeryActiveMinutes]:[SedentaryMinutes]])</f>
        <v>984</v>
      </c>
      <c r="R281">
        <v>456</v>
      </c>
      <c r="S281">
        <f t="shared" si="4"/>
        <v>528</v>
      </c>
      <c r="T281">
        <v>1495</v>
      </c>
      <c r="U281" t="s">
        <v>16</v>
      </c>
    </row>
    <row r="282" spans="1:21">
      <c r="A282">
        <v>3977333714</v>
      </c>
      <c r="B282" s="1">
        <v>42474</v>
      </c>
      <c r="C282">
        <v>7641</v>
      </c>
      <c r="D282">
        <v>5.1100001335143999</v>
      </c>
      <c r="E282">
        <v>5.1100001335143999</v>
      </c>
      <c r="F282">
        <v>0</v>
      </c>
      <c r="G282">
        <v>0.31999999284744302</v>
      </c>
      <c r="H282">
        <v>0.97000002861022905</v>
      </c>
      <c r="I282">
        <v>3.8199999332428001</v>
      </c>
      <c r="J282">
        <v>0</v>
      </c>
      <c r="K282" s="16" t="s">
        <v>39</v>
      </c>
      <c r="L282" t="s">
        <v>353</v>
      </c>
      <c r="M282">
        <v>5</v>
      </c>
      <c r="N282">
        <v>23</v>
      </c>
      <c r="O282">
        <v>214</v>
      </c>
      <c r="P282">
        <v>801</v>
      </c>
      <c r="Q282">
        <f>SUM(Table14[[#This Row],[VeryActiveMinutes]:[SedentaryMinutes]])</f>
        <v>1043</v>
      </c>
      <c r="R282">
        <v>397</v>
      </c>
      <c r="S282">
        <f t="shared" si="4"/>
        <v>646</v>
      </c>
      <c r="T282">
        <v>1433</v>
      </c>
      <c r="U282" t="s">
        <v>16</v>
      </c>
    </row>
    <row r="283" spans="1:21">
      <c r="A283">
        <v>3977333714</v>
      </c>
      <c r="B283" s="1">
        <v>42475</v>
      </c>
      <c r="C283">
        <v>9010</v>
      </c>
      <c r="D283">
        <v>6.0599999427795401</v>
      </c>
      <c r="E283">
        <v>6.0599999427795401</v>
      </c>
      <c r="F283">
        <v>0</v>
      </c>
      <c r="G283">
        <v>1.04999995231628</v>
      </c>
      <c r="H283">
        <v>1.75</v>
      </c>
      <c r="I283">
        <v>3.2599999904632599</v>
      </c>
      <c r="J283">
        <v>0</v>
      </c>
      <c r="K283" s="16" t="s">
        <v>40</v>
      </c>
      <c r="L283" t="s">
        <v>354</v>
      </c>
      <c r="M283">
        <v>15</v>
      </c>
      <c r="N283">
        <v>42</v>
      </c>
      <c r="O283">
        <v>183</v>
      </c>
      <c r="P283">
        <v>644</v>
      </c>
      <c r="Q283">
        <f>SUM(Table14[[#This Row],[VeryActiveMinutes]:[SedentaryMinutes]])</f>
        <v>884</v>
      </c>
      <c r="R283">
        <v>556</v>
      </c>
      <c r="S283">
        <f t="shared" si="4"/>
        <v>328</v>
      </c>
      <c r="T283">
        <v>1468</v>
      </c>
      <c r="U283" t="s">
        <v>16</v>
      </c>
    </row>
    <row r="284" spans="1:21">
      <c r="A284">
        <v>3977333714</v>
      </c>
      <c r="B284" s="1">
        <v>42476</v>
      </c>
      <c r="C284">
        <v>13459</v>
      </c>
      <c r="D284">
        <v>9</v>
      </c>
      <c r="E284">
        <v>9</v>
      </c>
      <c r="F284">
        <v>0</v>
      </c>
      <c r="G284">
        <v>2.0299999713897701</v>
      </c>
      <c r="H284">
        <v>4</v>
      </c>
      <c r="I284">
        <v>2.9700000286102299</v>
      </c>
      <c r="J284">
        <v>0</v>
      </c>
      <c r="K284" s="16" t="s">
        <v>41</v>
      </c>
      <c r="L284" t="s">
        <v>355</v>
      </c>
      <c r="M284">
        <v>31</v>
      </c>
      <c r="N284">
        <v>83</v>
      </c>
      <c r="O284">
        <v>153</v>
      </c>
      <c r="P284">
        <v>663</v>
      </c>
      <c r="Q284">
        <f>SUM(Table14[[#This Row],[VeryActiveMinutes]:[SedentaryMinutes]])</f>
        <v>930</v>
      </c>
      <c r="R284">
        <v>510</v>
      </c>
      <c r="S284">
        <f t="shared" si="4"/>
        <v>420</v>
      </c>
      <c r="T284">
        <v>1625</v>
      </c>
      <c r="U284" t="s">
        <v>16</v>
      </c>
    </row>
    <row r="285" spans="1:21">
      <c r="A285">
        <v>3977333714</v>
      </c>
      <c r="B285" s="1">
        <v>42477</v>
      </c>
      <c r="C285">
        <v>10415</v>
      </c>
      <c r="D285">
        <v>6.9699997901916504</v>
      </c>
      <c r="E285">
        <v>6.9699997901916504</v>
      </c>
      <c r="F285">
        <v>0</v>
      </c>
      <c r="G285">
        <v>0.69999998807907104</v>
      </c>
      <c r="H285">
        <v>2.3499999046325701</v>
      </c>
      <c r="I285">
        <v>3.9200000762939502</v>
      </c>
      <c r="J285">
        <v>0</v>
      </c>
      <c r="K285" s="16" t="s">
        <v>35</v>
      </c>
      <c r="L285" t="s">
        <v>356</v>
      </c>
      <c r="M285">
        <v>11</v>
      </c>
      <c r="N285">
        <v>58</v>
      </c>
      <c r="O285">
        <v>205</v>
      </c>
      <c r="P285">
        <v>600</v>
      </c>
      <c r="Q285">
        <f>SUM(Table14[[#This Row],[VeryActiveMinutes]:[SedentaryMinutes]])</f>
        <v>874</v>
      </c>
      <c r="R285">
        <v>566</v>
      </c>
      <c r="S285">
        <f t="shared" si="4"/>
        <v>308</v>
      </c>
      <c r="T285">
        <v>1529</v>
      </c>
      <c r="U285" t="s">
        <v>16</v>
      </c>
    </row>
    <row r="286" spans="1:21">
      <c r="A286">
        <v>3977333714</v>
      </c>
      <c r="B286" s="1">
        <v>42478</v>
      </c>
      <c r="C286">
        <v>11663</v>
      </c>
      <c r="D286">
        <v>7.8000001907348597</v>
      </c>
      <c r="E286">
        <v>7.8000001907348597</v>
      </c>
      <c r="F286">
        <v>0</v>
      </c>
      <c r="G286">
        <v>0.25</v>
      </c>
      <c r="H286">
        <v>3.7300000190734899</v>
      </c>
      <c r="I286">
        <v>3.8199999332428001</v>
      </c>
      <c r="J286">
        <v>0</v>
      </c>
      <c r="K286" s="16" t="s">
        <v>36</v>
      </c>
      <c r="L286" t="s">
        <v>357</v>
      </c>
      <c r="M286">
        <v>4</v>
      </c>
      <c r="N286">
        <v>95</v>
      </c>
      <c r="O286">
        <v>214</v>
      </c>
      <c r="P286">
        <v>605</v>
      </c>
      <c r="Q286">
        <f>SUM(Table14[[#This Row],[VeryActiveMinutes]:[SedentaryMinutes]])</f>
        <v>918</v>
      </c>
      <c r="R286">
        <v>522</v>
      </c>
      <c r="S286">
        <f t="shared" si="4"/>
        <v>396</v>
      </c>
      <c r="T286">
        <v>1584</v>
      </c>
      <c r="U286" t="s">
        <v>16</v>
      </c>
    </row>
    <row r="287" spans="1:21">
      <c r="A287">
        <v>3977333714</v>
      </c>
      <c r="B287" s="1">
        <v>42479</v>
      </c>
      <c r="C287">
        <v>12414</v>
      </c>
      <c r="D287">
        <v>8.7799997329711896</v>
      </c>
      <c r="E287">
        <v>8.7799997329711896</v>
      </c>
      <c r="F287">
        <v>0</v>
      </c>
      <c r="G287">
        <v>2.2400000095367401</v>
      </c>
      <c r="H287">
        <v>2.4500000476837198</v>
      </c>
      <c r="I287">
        <v>3.96000003814697</v>
      </c>
      <c r="J287">
        <v>0</v>
      </c>
      <c r="K287" s="16" t="s">
        <v>37</v>
      </c>
      <c r="L287" t="s">
        <v>358</v>
      </c>
      <c r="M287">
        <v>19</v>
      </c>
      <c r="N287">
        <v>67</v>
      </c>
      <c r="O287">
        <v>221</v>
      </c>
      <c r="P287">
        <v>738</v>
      </c>
      <c r="Q287">
        <f>SUM(Table14[[#This Row],[VeryActiveMinutes]:[SedentaryMinutes]])</f>
        <v>1045</v>
      </c>
      <c r="R287">
        <v>395</v>
      </c>
      <c r="S287">
        <f t="shared" si="4"/>
        <v>650</v>
      </c>
      <c r="T287">
        <v>1638</v>
      </c>
      <c r="U287" t="s">
        <v>16</v>
      </c>
    </row>
    <row r="288" spans="1:21">
      <c r="A288">
        <v>3977333714</v>
      </c>
      <c r="B288" s="1">
        <v>42480</v>
      </c>
      <c r="C288">
        <v>11658</v>
      </c>
      <c r="D288">
        <v>7.8299999237060502</v>
      </c>
      <c r="E288">
        <v>7.8299999237060502</v>
      </c>
      <c r="F288">
        <v>0</v>
      </c>
      <c r="G288">
        <v>0.20000000298023199</v>
      </c>
      <c r="H288">
        <v>4.3499999046325701</v>
      </c>
      <c r="I288">
        <v>3.2799999713897701</v>
      </c>
      <c r="J288">
        <v>0</v>
      </c>
      <c r="K288" s="16" t="s">
        <v>38</v>
      </c>
      <c r="L288" t="s">
        <v>359</v>
      </c>
      <c r="M288">
        <v>2</v>
      </c>
      <c r="N288">
        <v>98</v>
      </c>
      <c r="O288">
        <v>164</v>
      </c>
      <c r="P288">
        <v>845</v>
      </c>
      <c r="Q288">
        <f>SUM(Table14[[#This Row],[VeryActiveMinutes]:[SedentaryMinutes]])</f>
        <v>1109</v>
      </c>
      <c r="R288">
        <v>305</v>
      </c>
      <c r="S288">
        <f t="shared" si="4"/>
        <v>804</v>
      </c>
      <c r="T288">
        <v>1554</v>
      </c>
      <c r="U288" t="s">
        <v>16</v>
      </c>
    </row>
    <row r="289" spans="1:21">
      <c r="A289">
        <v>3977333714</v>
      </c>
      <c r="B289" s="1">
        <v>42481</v>
      </c>
      <c r="C289">
        <v>6093</v>
      </c>
      <c r="D289">
        <v>4.0799999237060502</v>
      </c>
      <c r="E289">
        <v>4.0799999237060502</v>
      </c>
      <c r="F289">
        <v>0</v>
      </c>
      <c r="G289">
        <v>0</v>
      </c>
      <c r="H289">
        <v>0</v>
      </c>
      <c r="I289">
        <v>4.0599999427795401</v>
      </c>
      <c r="J289">
        <v>0</v>
      </c>
      <c r="K289" s="16" t="s">
        <v>39</v>
      </c>
      <c r="L289" t="s">
        <v>360</v>
      </c>
      <c r="M289">
        <v>0</v>
      </c>
      <c r="N289">
        <v>0</v>
      </c>
      <c r="O289">
        <v>242</v>
      </c>
      <c r="P289">
        <v>712</v>
      </c>
      <c r="Q289">
        <f>SUM(Table14[[#This Row],[VeryActiveMinutes]:[SedentaryMinutes]])</f>
        <v>954</v>
      </c>
      <c r="R289">
        <v>512</v>
      </c>
      <c r="S289">
        <f t="shared" si="4"/>
        <v>442</v>
      </c>
      <c r="T289">
        <v>1397</v>
      </c>
      <c r="U289" t="s">
        <v>16</v>
      </c>
    </row>
    <row r="290" spans="1:21">
      <c r="A290">
        <v>3977333714</v>
      </c>
      <c r="B290" s="1">
        <v>42482</v>
      </c>
      <c r="C290">
        <v>8911</v>
      </c>
      <c r="D290">
        <v>5.96000003814697</v>
      </c>
      <c r="E290">
        <v>5.96000003814697</v>
      </c>
      <c r="F290">
        <v>0</v>
      </c>
      <c r="G290">
        <v>2.3299999237060498</v>
      </c>
      <c r="H290">
        <v>0.57999998331069902</v>
      </c>
      <c r="I290">
        <v>3.0599999427795401</v>
      </c>
      <c r="J290">
        <v>0</v>
      </c>
      <c r="K290" s="16" t="s">
        <v>40</v>
      </c>
      <c r="L290" t="s">
        <v>361</v>
      </c>
      <c r="M290">
        <v>33</v>
      </c>
      <c r="N290">
        <v>12</v>
      </c>
      <c r="O290">
        <v>188</v>
      </c>
      <c r="P290">
        <v>731</v>
      </c>
      <c r="Q290">
        <f>SUM(Table14[[#This Row],[VeryActiveMinutes]:[SedentaryMinutes]])</f>
        <v>964</v>
      </c>
      <c r="R290">
        <v>476</v>
      </c>
      <c r="S290">
        <f t="shared" si="4"/>
        <v>488</v>
      </c>
      <c r="T290">
        <v>1481</v>
      </c>
      <c r="U290" t="s">
        <v>16</v>
      </c>
    </row>
    <row r="291" spans="1:21">
      <c r="A291">
        <v>3977333714</v>
      </c>
      <c r="B291" s="1">
        <v>42483</v>
      </c>
      <c r="C291">
        <v>12058</v>
      </c>
      <c r="D291">
        <v>8.0699996948242205</v>
      </c>
      <c r="E291">
        <v>8.0699996948242205</v>
      </c>
      <c r="F291">
        <v>0</v>
      </c>
      <c r="G291">
        <v>0</v>
      </c>
      <c r="H291">
        <v>4.2199997901916504</v>
      </c>
      <c r="I291">
        <v>3.8499999046325701</v>
      </c>
      <c r="J291">
        <v>0</v>
      </c>
      <c r="K291" s="16" t="s">
        <v>41</v>
      </c>
      <c r="L291" t="s">
        <v>362</v>
      </c>
      <c r="M291">
        <v>0</v>
      </c>
      <c r="N291">
        <v>92</v>
      </c>
      <c r="O291">
        <v>252</v>
      </c>
      <c r="P291">
        <v>724</v>
      </c>
      <c r="Q291">
        <f>SUM(Table14[[#This Row],[VeryActiveMinutes]:[SedentaryMinutes]])</f>
        <v>1068</v>
      </c>
      <c r="R291">
        <v>372</v>
      </c>
      <c r="S291">
        <f t="shared" si="4"/>
        <v>696</v>
      </c>
      <c r="T291">
        <v>1638</v>
      </c>
      <c r="U291" t="s">
        <v>16</v>
      </c>
    </row>
    <row r="292" spans="1:21">
      <c r="A292">
        <v>3977333714</v>
      </c>
      <c r="B292" s="1">
        <v>42484</v>
      </c>
      <c r="C292">
        <v>14112</v>
      </c>
      <c r="D292">
        <v>10</v>
      </c>
      <c r="E292">
        <v>10</v>
      </c>
      <c r="F292">
        <v>0</v>
      </c>
      <c r="G292">
        <v>3.2699999809265101</v>
      </c>
      <c r="H292">
        <v>4.5599999427795401</v>
      </c>
      <c r="I292">
        <v>2.1700000762939502</v>
      </c>
      <c r="J292">
        <v>0</v>
      </c>
      <c r="K292" s="16" t="s">
        <v>35</v>
      </c>
      <c r="L292" t="s">
        <v>363</v>
      </c>
      <c r="M292">
        <v>30</v>
      </c>
      <c r="N292">
        <v>95</v>
      </c>
      <c r="O292">
        <v>129</v>
      </c>
      <c r="P292">
        <v>660</v>
      </c>
      <c r="Q292">
        <f>SUM(Table14[[#This Row],[VeryActiveMinutes]:[SedentaryMinutes]])</f>
        <v>914</v>
      </c>
      <c r="R292">
        <v>526</v>
      </c>
      <c r="S292">
        <f t="shared" si="4"/>
        <v>388</v>
      </c>
      <c r="T292">
        <v>1655</v>
      </c>
      <c r="U292" t="s">
        <v>16</v>
      </c>
    </row>
    <row r="293" spans="1:21">
      <c r="A293">
        <v>3977333714</v>
      </c>
      <c r="B293" s="1">
        <v>42485</v>
      </c>
      <c r="C293">
        <v>11177</v>
      </c>
      <c r="D293">
        <v>8.4799995422363299</v>
      </c>
      <c r="E293">
        <v>8.4799995422363299</v>
      </c>
      <c r="F293">
        <v>0</v>
      </c>
      <c r="G293">
        <v>5.6199998855590803</v>
      </c>
      <c r="H293">
        <v>0.43000000715255698</v>
      </c>
      <c r="I293">
        <v>2.4100000858306898</v>
      </c>
      <c r="J293">
        <v>0</v>
      </c>
      <c r="K293" s="16" t="s">
        <v>36</v>
      </c>
      <c r="L293" t="s">
        <v>364</v>
      </c>
      <c r="M293">
        <v>50</v>
      </c>
      <c r="N293">
        <v>9</v>
      </c>
      <c r="O293">
        <v>133</v>
      </c>
      <c r="P293">
        <v>781</v>
      </c>
      <c r="Q293">
        <f>SUM(Table14[[#This Row],[VeryActiveMinutes]:[SedentaryMinutes]])</f>
        <v>973</v>
      </c>
      <c r="R293">
        <v>467</v>
      </c>
      <c r="S293">
        <f t="shared" si="4"/>
        <v>506</v>
      </c>
      <c r="T293">
        <v>1570</v>
      </c>
      <c r="U293" t="s">
        <v>16</v>
      </c>
    </row>
    <row r="294" spans="1:21">
      <c r="A294">
        <v>3977333714</v>
      </c>
      <c r="B294" s="1">
        <v>42486</v>
      </c>
      <c r="C294">
        <v>11388</v>
      </c>
      <c r="D294">
        <v>7.6199998855590803</v>
      </c>
      <c r="E294">
        <v>7.6199998855590803</v>
      </c>
      <c r="F294">
        <v>0</v>
      </c>
      <c r="G294">
        <v>0.44999998807907099</v>
      </c>
      <c r="H294">
        <v>4.2199997901916504</v>
      </c>
      <c r="I294">
        <v>2.9500000476837198</v>
      </c>
      <c r="J294">
        <v>0</v>
      </c>
      <c r="K294" s="16" t="s">
        <v>37</v>
      </c>
      <c r="L294" t="s">
        <v>365</v>
      </c>
      <c r="M294">
        <v>7</v>
      </c>
      <c r="N294">
        <v>95</v>
      </c>
      <c r="O294">
        <v>170</v>
      </c>
      <c r="P294">
        <v>797</v>
      </c>
      <c r="Q294">
        <f>SUM(Table14[[#This Row],[VeryActiveMinutes]:[SedentaryMinutes]])</f>
        <v>1069</v>
      </c>
      <c r="R294">
        <v>371</v>
      </c>
      <c r="S294">
        <f t="shared" si="4"/>
        <v>698</v>
      </c>
      <c r="T294">
        <v>1551</v>
      </c>
      <c r="U294" t="s">
        <v>16</v>
      </c>
    </row>
    <row r="295" spans="1:21">
      <c r="A295">
        <v>3977333714</v>
      </c>
      <c r="B295" s="1">
        <v>42487</v>
      </c>
      <c r="C295">
        <v>7193</v>
      </c>
      <c r="D295">
        <v>5.03999996185303</v>
      </c>
      <c r="E295">
        <v>5.03999996185303</v>
      </c>
      <c r="F295">
        <v>0</v>
      </c>
      <c r="G295">
        <v>0</v>
      </c>
      <c r="H295">
        <v>0.41999998688697798</v>
      </c>
      <c r="I295">
        <v>4.6199998855590803</v>
      </c>
      <c r="J295">
        <v>0</v>
      </c>
      <c r="K295" s="16" t="s">
        <v>38</v>
      </c>
      <c r="L295" t="s">
        <v>366</v>
      </c>
      <c r="M295">
        <v>0</v>
      </c>
      <c r="N295">
        <v>10</v>
      </c>
      <c r="O295">
        <v>176</v>
      </c>
      <c r="P295">
        <v>714</v>
      </c>
      <c r="Q295">
        <f>SUM(Table14[[#This Row],[VeryActiveMinutes]:[SedentaryMinutes]])</f>
        <v>900</v>
      </c>
      <c r="R295">
        <v>540</v>
      </c>
      <c r="S295">
        <f t="shared" si="4"/>
        <v>360</v>
      </c>
      <c r="T295">
        <v>1377</v>
      </c>
      <c r="U295" t="s">
        <v>16</v>
      </c>
    </row>
    <row r="296" spans="1:21">
      <c r="A296">
        <v>3977333714</v>
      </c>
      <c r="B296" s="1">
        <v>42488</v>
      </c>
      <c r="C296">
        <v>7114</v>
      </c>
      <c r="D296">
        <v>4.8800001144409197</v>
      </c>
      <c r="E296">
        <v>4.8800001144409197</v>
      </c>
      <c r="F296">
        <v>0</v>
      </c>
      <c r="G296">
        <v>1.37000000476837</v>
      </c>
      <c r="H296">
        <v>0.28999999165535001</v>
      </c>
      <c r="I296">
        <v>3.2200000286102299</v>
      </c>
      <c r="J296">
        <v>0</v>
      </c>
      <c r="K296" s="16" t="s">
        <v>39</v>
      </c>
      <c r="L296" t="s">
        <v>367</v>
      </c>
      <c r="M296">
        <v>15</v>
      </c>
      <c r="N296">
        <v>8</v>
      </c>
      <c r="O296">
        <v>190</v>
      </c>
      <c r="P296">
        <v>804</v>
      </c>
      <c r="Q296">
        <f>SUM(Table14[[#This Row],[VeryActiveMinutes]:[SedentaryMinutes]])</f>
        <v>1017</v>
      </c>
      <c r="R296">
        <v>423</v>
      </c>
      <c r="S296">
        <f t="shared" si="4"/>
        <v>594</v>
      </c>
      <c r="T296">
        <v>1407</v>
      </c>
      <c r="U296" t="s">
        <v>16</v>
      </c>
    </row>
    <row r="297" spans="1:21">
      <c r="A297">
        <v>3977333714</v>
      </c>
      <c r="B297" s="1">
        <v>42489</v>
      </c>
      <c r="C297">
        <v>10645</v>
      </c>
      <c r="D297">
        <v>7.75</v>
      </c>
      <c r="E297">
        <v>7.75</v>
      </c>
      <c r="F297">
        <v>0</v>
      </c>
      <c r="G297">
        <v>3.7400000095367401</v>
      </c>
      <c r="H297">
        <v>1.29999995231628</v>
      </c>
      <c r="I297">
        <v>2.71000003814697</v>
      </c>
      <c r="J297">
        <v>0</v>
      </c>
      <c r="K297" s="16" t="s">
        <v>40</v>
      </c>
      <c r="L297" t="s">
        <v>368</v>
      </c>
      <c r="M297">
        <v>36</v>
      </c>
      <c r="N297">
        <v>32</v>
      </c>
      <c r="O297">
        <v>150</v>
      </c>
      <c r="P297">
        <v>744</v>
      </c>
      <c r="Q297">
        <f>SUM(Table14[[#This Row],[VeryActiveMinutes]:[SedentaryMinutes]])</f>
        <v>962</v>
      </c>
      <c r="R297">
        <v>478</v>
      </c>
      <c r="S297">
        <f t="shared" si="4"/>
        <v>484</v>
      </c>
      <c r="T297">
        <v>1545</v>
      </c>
      <c r="U297" t="s">
        <v>16</v>
      </c>
    </row>
    <row r="298" spans="1:21">
      <c r="A298">
        <v>3977333714</v>
      </c>
      <c r="B298" s="1">
        <v>42490</v>
      </c>
      <c r="C298">
        <v>13238</v>
      </c>
      <c r="D298">
        <v>9.1999998092651403</v>
      </c>
      <c r="E298">
        <v>9.1999998092651403</v>
      </c>
      <c r="F298">
        <v>0</v>
      </c>
      <c r="G298">
        <v>3.6900000572204599</v>
      </c>
      <c r="H298">
        <v>2.0999999046325701</v>
      </c>
      <c r="I298">
        <v>3.4100000858306898</v>
      </c>
      <c r="J298">
        <v>0</v>
      </c>
      <c r="K298" s="16" t="s">
        <v>41</v>
      </c>
      <c r="L298" t="s">
        <v>369</v>
      </c>
      <c r="M298">
        <v>43</v>
      </c>
      <c r="N298">
        <v>52</v>
      </c>
      <c r="O298">
        <v>194</v>
      </c>
      <c r="P298">
        <v>687</v>
      </c>
      <c r="Q298">
        <f>SUM(Table14[[#This Row],[VeryActiveMinutes]:[SedentaryMinutes]])</f>
        <v>976</v>
      </c>
      <c r="R298">
        <v>382</v>
      </c>
      <c r="S298">
        <f t="shared" si="4"/>
        <v>594</v>
      </c>
      <c r="T298">
        <v>1650</v>
      </c>
      <c r="U298" t="s">
        <v>16</v>
      </c>
    </row>
    <row r="299" spans="1:21">
      <c r="A299">
        <v>3977333714</v>
      </c>
      <c r="B299" s="1">
        <v>42491</v>
      </c>
      <c r="C299">
        <v>10414</v>
      </c>
      <c r="D299">
        <v>7.0700001716613796</v>
      </c>
      <c r="E299">
        <v>7.0700001716613796</v>
      </c>
      <c r="F299">
        <v>0</v>
      </c>
      <c r="G299">
        <v>2.6700000762939502</v>
      </c>
      <c r="H299">
        <v>1.9800000190734901</v>
      </c>
      <c r="I299">
        <v>2.4100000858306898</v>
      </c>
      <c r="J299">
        <v>0</v>
      </c>
      <c r="K299" s="16" t="s">
        <v>35</v>
      </c>
      <c r="L299" t="s">
        <v>370</v>
      </c>
      <c r="M299">
        <v>41</v>
      </c>
      <c r="N299">
        <v>40</v>
      </c>
      <c r="O299">
        <v>124</v>
      </c>
      <c r="P299">
        <v>691</v>
      </c>
      <c r="Q299">
        <f>SUM(Table14[[#This Row],[VeryActiveMinutes]:[SedentaryMinutes]])</f>
        <v>896</v>
      </c>
      <c r="R299">
        <v>626</v>
      </c>
      <c r="S299">
        <f t="shared" si="4"/>
        <v>270</v>
      </c>
      <c r="T299">
        <v>1501</v>
      </c>
      <c r="U299" t="s">
        <v>16</v>
      </c>
    </row>
    <row r="300" spans="1:21">
      <c r="A300">
        <v>3977333714</v>
      </c>
      <c r="B300" s="1">
        <v>42492</v>
      </c>
      <c r="C300">
        <v>16520</v>
      </c>
      <c r="D300">
        <v>11.050000190734901</v>
      </c>
      <c r="E300">
        <v>11.050000190734901</v>
      </c>
      <c r="F300">
        <v>0</v>
      </c>
      <c r="G300">
        <v>1.53999996185303</v>
      </c>
      <c r="H300">
        <v>6.4800000190734899</v>
      </c>
      <c r="I300">
        <v>3.0199999809265101</v>
      </c>
      <c r="J300">
        <v>0</v>
      </c>
      <c r="K300" s="16" t="s">
        <v>36</v>
      </c>
      <c r="L300" t="s">
        <v>371</v>
      </c>
      <c r="M300">
        <v>24</v>
      </c>
      <c r="N300">
        <v>143</v>
      </c>
      <c r="O300">
        <v>176</v>
      </c>
      <c r="P300">
        <v>713</v>
      </c>
      <c r="Q300">
        <f>SUM(Table14[[#This Row],[VeryActiveMinutes]:[SedentaryMinutes]])</f>
        <v>1056</v>
      </c>
      <c r="R300">
        <v>384</v>
      </c>
      <c r="S300">
        <f t="shared" si="4"/>
        <v>672</v>
      </c>
      <c r="T300">
        <v>1760</v>
      </c>
      <c r="U300" t="s">
        <v>16</v>
      </c>
    </row>
    <row r="301" spans="1:21">
      <c r="A301">
        <v>3977333714</v>
      </c>
      <c r="B301" s="1">
        <v>42493</v>
      </c>
      <c r="C301">
        <v>14335</v>
      </c>
      <c r="D301">
        <v>9.5900001525878906</v>
      </c>
      <c r="E301">
        <v>9.5900001525878906</v>
      </c>
      <c r="F301">
        <v>0</v>
      </c>
      <c r="G301">
        <v>3.3199999332428001</v>
      </c>
      <c r="H301">
        <v>1.7400000095367401</v>
      </c>
      <c r="I301">
        <v>4.5300002098083496</v>
      </c>
      <c r="J301">
        <v>0</v>
      </c>
      <c r="K301" s="16" t="s">
        <v>37</v>
      </c>
      <c r="L301" t="s">
        <v>372</v>
      </c>
      <c r="M301">
        <v>47</v>
      </c>
      <c r="N301">
        <v>41</v>
      </c>
      <c r="O301">
        <v>258</v>
      </c>
      <c r="P301">
        <v>594</v>
      </c>
      <c r="Q301">
        <f>SUM(Table14[[#This Row],[VeryActiveMinutes]:[SedentaryMinutes]])</f>
        <v>940</v>
      </c>
      <c r="R301">
        <v>500</v>
      </c>
      <c r="S301">
        <f t="shared" si="4"/>
        <v>440</v>
      </c>
      <c r="T301">
        <v>1710</v>
      </c>
      <c r="U301" t="s">
        <v>16</v>
      </c>
    </row>
    <row r="302" spans="1:21">
      <c r="A302">
        <v>3977333714</v>
      </c>
      <c r="B302" s="1">
        <v>42494</v>
      </c>
      <c r="C302">
        <v>13559</v>
      </c>
      <c r="D302">
        <v>9.4399995803833008</v>
      </c>
      <c r="E302">
        <v>9.4399995803833008</v>
      </c>
      <c r="F302">
        <v>0</v>
      </c>
      <c r="G302">
        <v>1.8099999427795399</v>
      </c>
      <c r="H302">
        <v>4.5799999237060502</v>
      </c>
      <c r="I302">
        <v>2.8900001049041699</v>
      </c>
      <c r="J302">
        <v>0</v>
      </c>
      <c r="K302" s="16" t="s">
        <v>38</v>
      </c>
      <c r="L302" t="s">
        <v>373</v>
      </c>
      <c r="M302">
        <v>14</v>
      </c>
      <c r="N302">
        <v>96</v>
      </c>
      <c r="O302">
        <v>142</v>
      </c>
      <c r="P302">
        <v>852</v>
      </c>
      <c r="Q302">
        <f>SUM(Table14[[#This Row],[VeryActiveMinutes]:[SedentaryMinutes]])</f>
        <v>1104</v>
      </c>
      <c r="R302">
        <v>336</v>
      </c>
      <c r="S302">
        <f t="shared" si="4"/>
        <v>768</v>
      </c>
      <c r="T302">
        <v>1628</v>
      </c>
      <c r="U302" t="s">
        <v>16</v>
      </c>
    </row>
    <row r="303" spans="1:21">
      <c r="A303">
        <v>3977333714</v>
      </c>
      <c r="B303" s="1">
        <v>42495</v>
      </c>
      <c r="C303">
        <v>12312</v>
      </c>
      <c r="D303">
        <v>8.5799999237060494</v>
      </c>
      <c r="E303">
        <v>8.5799999237060494</v>
      </c>
      <c r="F303">
        <v>0</v>
      </c>
      <c r="G303">
        <v>1.7599999904632599</v>
      </c>
      <c r="H303">
        <v>4.1100001335143999</v>
      </c>
      <c r="I303">
        <v>2.71000003814697</v>
      </c>
      <c r="J303">
        <v>0</v>
      </c>
      <c r="K303" s="16" t="s">
        <v>39</v>
      </c>
      <c r="L303" t="s">
        <v>374</v>
      </c>
      <c r="M303">
        <v>14</v>
      </c>
      <c r="N303">
        <v>88</v>
      </c>
      <c r="O303">
        <v>178</v>
      </c>
      <c r="P303">
        <v>680</v>
      </c>
      <c r="Q303">
        <f>SUM(Table14[[#This Row],[VeryActiveMinutes]:[SedentaryMinutes]])</f>
        <v>960</v>
      </c>
      <c r="R303">
        <v>480</v>
      </c>
      <c r="S303">
        <f t="shared" si="4"/>
        <v>480</v>
      </c>
      <c r="T303">
        <v>1618</v>
      </c>
      <c r="U303" t="s">
        <v>16</v>
      </c>
    </row>
    <row r="304" spans="1:21">
      <c r="A304">
        <v>3977333714</v>
      </c>
      <c r="B304" s="1">
        <v>42496</v>
      </c>
      <c r="C304">
        <v>11677</v>
      </c>
      <c r="D304">
        <v>8.2799997329711896</v>
      </c>
      <c r="E304">
        <v>8.2799997329711896</v>
      </c>
      <c r="F304">
        <v>0</v>
      </c>
      <c r="G304">
        <v>3.1099998950958301</v>
      </c>
      <c r="H304">
        <v>2.5099999904632599</v>
      </c>
      <c r="I304">
        <v>2.6700000762939502</v>
      </c>
      <c r="J304">
        <v>0</v>
      </c>
      <c r="K304" s="16" t="s">
        <v>40</v>
      </c>
      <c r="L304" t="s">
        <v>375</v>
      </c>
      <c r="M304">
        <v>29</v>
      </c>
      <c r="N304">
        <v>55</v>
      </c>
      <c r="O304">
        <v>168</v>
      </c>
      <c r="P304">
        <v>676</v>
      </c>
      <c r="Q304">
        <f>SUM(Table14[[#This Row],[VeryActiveMinutes]:[SedentaryMinutes]])</f>
        <v>928</v>
      </c>
      <c r="R304">
        <v>512</v>
      </c>
      <c r="S304">
        <f t="shared" si="4"/>
        <v>416</v>
      </c>
      <c r="T304">
        <v>1590</v>
      </c>
      <c r="U304" t="s">
        <v>16</v>
      </c>
    </row>
    <row r="305" spans="1:21">
      <c r="A305">
        <v>3977333714</v>
      </c>
      <c r="B305" s="1">
        <v>42497</v>
      </c>
      <c r="C305">
        <v>11550</v>
      </c>
      <c r="D305">
        <v>7.7300000190734899</v>
      </c>
      <c r="E305">
        <v>7.7300000190734899</v>
      </c>
      <c r="F305">
        <v>0</v>
      </c>
      <c r="G305">
        <v>0</v>
      </c>
      <c r="H305">
        <v>4.1300001144409197</v>
      </c>
      <c r="I305">
        <v>3.5899999141693102</v>
      </c>
      <c r="J305">
        <v>0</v>
      </c>
      <c r="K305" s="16" t="s">
        <v>41</v>
      </c>
      <c r="L305" t="s">
        <v>376</v>
      </c>
      <c r="M305">
        <v>0</v>
      </c>
      <c r="N305">
        <v>86</v>
      </c>
      <c r="O305">
        <v>208</v>
      </c>
      <c r="P305">
        <v>703</v>
      </c>
      <c r="Q305">
        <f>SUM(Table14[[#This Row],[VeryActiveMinutes]:[SedentaryMinutes]])</f>
        <v>997</v>
      </c>
      <c r="R305">
        <v>443</v>
      </c>
      <c r="S305">
        <f t="shared" si="4"/>
        <v>554</v>
      </c>
      <c r="T305">
        <v>1574</v>
      </c>
      <c r="U305" t="s">
        <v>16</v>
      </c>
    </row>
    <row r="306" spans="1:21">
      <c r="A306">
        <v>3977333714</v>
      </c>
      <c r="B306" s="1">
        <v>42498</v>
      </c>
      <c r="C306">
        <v>13585</v>
      </c>
      <c r="D306">
        <v>9.0900001525878906</v>
      </c>
      <c r="E306">
        <v>9.0900001525878906</v>
      </c>
      <c r="F306">
        <v>0</v>
      </c>
      <c r="G306">
        <v>0.68000000715255704</v>
      </c>
      <c r="H306">
        <v>5.2399997711181596</v>
      </c>
      <c r="I306">
        <v>3.1700000762939502</v>
      </c>
      <c r="J306">
        <v>0</v>
      </c>
      <c r="K306" s="16" t="s">
        <v>35</v>
      </c>
      <c r="L306" t="s">
        <v>377</v>
      </c>
      <c r="M306">
        <v>9</v>
      </c>
      <c r="N306">
        <v>116</v>
      </c>
      <c r="O306">
        <v>171</v>
      </c>
      <c r="P306">
        <v>688</v>
      </c>
      <c r="Q306">
        <f>SUM(Table14[[#This Row],[VeryActiveMinutes]:[SedentaryMinutes]])</f>
        <v>984</v>
      </c>
      <c r="R306">
        <v>456</v>
      </c>
      <c r="S306">
        <f t="shared" si="4"/>
        <v>528</v>
      </c>
      <c r="T306">
        <v>1633</v>
      </c>
      <c r="U306" t="s">
        <v>16</v>
      </c>
    </row>
    <row r="307" spans="1:21">
      <c r="A307">
        <v>3977333714</v>
      </c>
      <c r="B307" s="1">
        <v>42499</v>
      </c>
      <c r="C307">
        <v>14687</v>
      </c>
      <c r="D307">
        <v>10.079999923706101</v>
      </c>
      <c r="E307">
        <v>10.079999923706101</v>
      </c>
      <c r="F307">
        <v>0</v>
      </c>
      <c r="G307">
        <v>0.769999980926514</v>
      </c>
      <c r="H307">
        <v>5.5999999046325701</v>
      </c>
      <c r="I307">
        <v>3.5499999523162802</v>
      </c>
      <c r="J307">
        <v>0</v>
      </c>
      <c r="K307" s="16" t="s">
        <v>36</v>
      </c>
      <c r="L307" t="s">
        <v>378</v>
      </c>
      <c r="M307">
        <v>8</v>
      </c>
      <c r="N307">
        <v>122</v>
      </c>
      <c r="O307">
        <v>151</v>
      </c>
      <c r="P307">
        <v>1159</v>
      </c>
      <c r="Q307">
        <f>SUM(Table14[[#This Row],[VeryActiveMinutes]:[SedentaryMinutes]])</f>
        <v>1440</v>
      </c>
      <c r="S307">
        <f t="shared" si="4"/>
        <v>1440</v>
      </c>
      <c r="T307">
        <v>1667</v>
      </c>
      <c r="U307" t="s">
        <v>16</v>
      </c>
    </row>
    <row r="308" spans="1:21">
      <c r="A308">
        <v>3977333714</v>
      </c>
      <c r="B308" s="1">
        <v>42500</v>
      </c>
      <c r="C308">
        <v>13072</v>
      </c>
      <c r="D308">
        <v>8.7799997329711896</v>
      </c>
      <c r="E308">
        <v>8.7799997329711896</v>
      </c>
      <c r="F308">
        <v>0</v>
      </c>
      <c r="G308">
        <v>7.0000000298023196E-2</v>
      </c>
      <c r="H308">
        <v>5.4000000953674299</v>
      </c>
      <c r="I308">
        <v>3.3099999427795401</v>
      </c>
      <c r="J308">
        <v>0</v>
      </c>
      <c r="K308" s="16" t="s">
        <v>37</v>
      </c>
      <c r="L308" t="s">
        <v>379</v>
      </c>
      <c r="M308">
        <v>1</v>
      </c>
      <c r="N308">
        <v>115</v>
      </c>
      <c r="O308">
        <v>196</v>
      </c>
      <c r="P308">
        <v>676</v>
      </c>
      <c r="Q308">
        <f>SUM(Table14[[#This Row],[VeryActiveMinutes]:[SedentaryMinutes]])</f>
        <v>988</v>
      </c>
      <c r="R308">
        <v>452</v>
      </c>
      <c r="S308">
        <f t="shared" si="4"/>
        <v>536</v>
      </c>
      <c r="T308">
        <v>1630</v>
      </c>
      <c r="U308" t="s">
        <v>16</v>
      </c>
    </row>
    <row r="309" spans="1:21">
      <c r="A309">
        <v>3977333714</v>
      </c>
      <c r="B309" s="1">
        <v>42501</v>
      </c>
      <c r="C309">
        <v>746</v>
      </c>
      <c r="D309">
        <v>0.5</v>
      </c>
      <c r="E309">
        <v>0.5</v>
      </c>
      <c r="F309">
        <v>0</v>
      </c>
      <c r="G309">
        <v>0.37000000476837203</v>
      </c>
      <c r="H309">
        <v>0</v>
      </c>
      <c r="I309">
        <v>0.129999995231628</v>
      </c>
      <c r="J309">
        <v>0</v>
      </c>
      <c r="K309" s="16" t="s">
        <v>38</v>
      </c>
      <c r="L309" t="s">
        <v>380</v>
      </c>
      <c r="M309">
        <v>4</v>
      </c>
      <c r="N309">
        <v>0</v>
      </c>
      <c r="O309">
        <v>9</v>
      </c>
      <c r="P309">
        <v>13</v>
      </c>
      <c r="Q309">
        <f>SUM(Table14[[#This Row],[VeryActiveMinutes]:[SedentaryMinutes]])</f>
        <v>26</v>
      </c>
      <c r="S309">
        <f t="shared" si="4"/>
        <v>26</v>
      </c>
      <c r="T309">
        <v>52</v>
      </c>
      <c r="U309" t="s">
        <v>16</v>
      </c>
    </row>
    <row r="310" spans="1:21">
      <c r="A310">
        <v>4020332650</v>
      </c>
      <c r="B310" s="1">
        <v>42472</v>
      </c>
      <c r="C310">
        <v>8539</v>
      </c>
      <c r="D310">
        <v>6.1199998855590803</v>
      </c>
      <c r="E310">
        <v>6.1199998855590803</v>
      </c>
      <c r="F310">
        <v>0</v>
      </c>
      <c r="G310">
        <v>0.15000000596046401</v>
      </c>
      <c r="H310">
        <v>0.239999994635582</v>
      </c>
      <c r="I310">
        <v>5.6799998283386204</v>
      </c>
      <c r="J310">
        <v>0</v>
      </c>
      <c r="K310" s="16" t="s">
        <v>37</v>
      </c>
      <c r="L310" t="s">
        <v>381</v>
      </c>
      <c r="M310">
        <v>4</v>
      </c>
      <c r="N310">
        <v>15</v>
      </c>
      <c r="O310">
        <v>331</v>
      </c>
      <c r="P310">
        <v>712</v>
      </c>
      <c r="Q310">
        <f>SUM(Table14[[#This Row],[VeryActiveMinutes]:[SedentaryMinutes]])</f>
        <v>1062</v>
      </c>
      <c r="R310">
        <v>541</v>
      </c>
      <c r="S310">
        <f t="shared" si="4"/>
        <v>521</v>
      </c>
      <c r="T310">
        <v>3654</v>
      </c>
      <c r="U310" t="s">
        <v>18</v>
      </c>
    </row>
    <row r="311" spans="1:21">
      <c r="A311">
        <v>4020332650</v>
      </c>
      <c r="B311" s="1">
        <v>42473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s="16" t="s">
        <v>38</v>
      </c>
      <c r="L311" t="s">
        <v>382</v>
      </c>
      <c r="M311">
        <v>0</v>
      </c>
      <c r="N311">
        <v>0</v>
      </c>
      <c r="O311">
        <v>0</v>
      </c>
      <c r="P311">
        <v>1440</v>
      </c>
      <c r="Q311">
        <f>SUM(Table14[[#This Row],[VeryActiveMinutes]:[SedentaryMinutes]])</f>
        <v>1440</v>
      </c>
      <c r="S311">
        <f t="shared" si="4"/>
        <v>1440</v>
      </c>
      <c r="T311">
        <v>1981</v>
      </c>
      <c r="U311" t="s">
        <v>18</v>
      </c>
    </row>
    <row r="312" spans="1:21">
      <c r="A312">
        <v>4020332650</v>
      </c>
      <c r="B312" s="1">
        <v>42474</v>
      </c>
      <c r="C312">
        <v>108</v>
      </c>
      <c r="D312">
        <v>7.9999998211860698E-2</v>
      </c>
      <c r="E312">
        <v>7.9999998211860698E-2</v>
      </c>
      <c r="F312">
        <v>0</v>
      </c>
      <c r="G312">
        <v>0</v>
      </c>
      <c r="H312">
        <v>0</v>
      </c>
      <c r="I312">
        <v>2.9999999329447701E-2</v>
      </c>
      <c r="J312">
        <v>0</v>
      </c>
      <c r="K312" s="16" t="s">
        <v>39</v>
      </c>
      <c r="L312" t="s">
        <v>383</v>
      </c>
      <c r="M312">
        <v>0</v>
      </c>
      <c r="N312">
        <v>0</v>
      </c>
      <c r="O312">
        <v>3</v>
      </c>
      <c r="P312">
        <v>1437</v>
      </c>
      <c r="Q312">
        <f>SUM(Table14[[#This Row],[VeryActiveMinutes]:[SedentaryMinutes]])</f>
        <v>1440</v>
      </c>
      <c r="S312">
        <f t="shared" si="4"/>
        <v>1440</v>
      </c>
      <c r="T312">
        <v>2011</v>
      </c>
      <c r="U312" t="s">
        <v>18</v>
      </c>
    </row>
    <row r="313" spans="1:21">
      <c r="A313">
        <v>4020332650</v>
      </c>
      <c r="B313" s="1">
        <v>42475</v>
      </c>
      <c r="C313">
        <v>1882</v>
      </c>
      <c r="D313">
        <v>1.3500000238418599</v>
      </c>
      <c r="E313">
        <v>1.3500000238418599</v>
      </c>
      <c r="F313">
        <v>0</v>
      </c>
      <c r="G313">
        <v>0.20999999344348899</v>
      </c>
      <c r="H313">
        <v>0.36000001430511502</v>
      </c>
      <c r="I313">
        <v>0.769999980926514</v>
      </c>
      <c r="J313">
        <v>0</v>
      </c>
      <c r="K313" s="16" t="s">
        <v>40</v>
      </c>
      <c r="L313" t="s">
        <v>384</v>
      </c>
      <c r="M313">
        <v>36</v>
      </c>
      <c r="N313">
        <v>18</v>
      </c>
      <c r="O313">
        <v>87</v>
      </c>
      <c r="P313">
        <v>1299</v>
      </c>
      <c r="Q313">
        <f>SUM(Table14[[#This Row],[VeryActiveMinutes]:[SedentaryMinutes]])</f>
        <v>1440</v>
      </c>
      <c r="S313">
        <f t="shared" si="4"/>
        <v>1440</v>
      </c>
      <c r="T313">
        <v>2951</v>
      </c>
      <c r="U313" t="s">
        <v>18</v>
      </c>
    </row>
    <row r="314" spans="1:21">
      <c r="A314">
        <v>4020332650</v>
      </c>
      <c r="B314" s="1">
        <v>42476</v>
      </c>
      <c r="C314">
        <v>1982</v>
      </c>
      <c r="D314">
        <v>1.41999995708466</v>
      </c>
      <c r="E314">
        <v>1.41999995708466</v>
      </c>
      <c r="F314">
        <v>0</v>
      </c>
      <c r="G314">
        <v>0.44999998807907099</v>
      </c>
      <c r="H314">
        <v>0.37000000476837203</v>
      </c>
      <c r="I314">
        <v>0.58999997377395597</v>
      </c>
      <c r="J314">
        <v>0</v>
      </c>
      <c r="K314" s="16" t="s">
        <v>41</v>
      </c>
      <c r="L314" t="s">
        <v>385</v>
      </c>
      <c r="M314">
        <v>65</v>
      </c>
      <c r="N314">
        <v>21</v>
      </c>
      <c r="O314">
        <v>55</v>
      </c>
      <c r="P314">
        <v>1222</v>
      </c>
      <c r="Q314">
        <f>SUM(Table14[[#This Row],[VeryActiveMinutes]:[SedentaryMinutes]])</f>
        <v>1363</v>
      </c>
      <c r="R314">
        <v>77</v>
      </c>
      <c r="S314">
        <f t="shared" si="4"/>
        <v>1286</v>
      </c>
      <c r="T314">
        <v>3051</v>
      </c>
      <c r="U314" t="s">
        <v>18</v>
      </c>
    </row>
    <row r="315" spans="1:21">
      <c r="A315">
        <v>4020332650</v>
      </c>
      <c r="B315" s="1">
        <v>42477</v>
      </c>
      <c r="C315">
        <v>16</v>
      </c>
      <c r="D315">
        <v>9.9999997764825804E-3</v>
      </c>
      <c r="E315">
        <v>9.9999997764825804E-3</v>
      </c>
      <c r="F315">
        <v>0</v>
      </c>
      <c r="G315">
        <v>0</v>
      </c>
      <c r="H315">
        <v>0</v>
      </c>
      <c r="I315">
        <v>9.9999997764825804E-3</v>
      </c>
      <c r="J315">
        <v>0</v>
      </c>
      <c r="K315" s="16" t="s">
        <v>35</v>
      </c>
      <c r="L315" t="s">
        <v>386</v>
      </c>
      <c r="M315">
        <v>0</v>
      </c>
      <c r="N315">
        <v>0</v>
      </c>
      <c r="O315">
        <v>2</v>
      </c>
      <c r="P315">
        <v>1438</v>
      </c>
      <c r="Q315">
        <f>SUM(Table14[[#This Row],[VeryActiveMinutes]:[SedentaryMinutes]])</f>
        <v>1440</v>
      </c>
      <c r="S315">
        <f t="shared" si="4"/>
        <v>1440</v>
      </c>
      <c r="T315">
        <v>1990</v>
      </c>
      <c r="U315" t="s">
        <v>18</v>
      </c>
    </row>
    <row r="316" spans="1:21">
      <c r="A316">
        <v>4020332650</v>
      </c>
      <c r="B316" s="1">
        <v>42478</v>
      </c>
      <c r="C316">
        <v>62</v>
      </c>
      <c r="D316">
        <v>3.9999999105930301E-2</v>
      </c>
      <c r="E316">
        <v>3.9999999105930301E-2</v>
      </c>
      <c r="F316">
        <v>0</v>
      </c>
      <c r="G316">
        <v>0</v>
      </c>
      <c r="H316">
        <v>0</v>
      </c>
      <c r="I316">
        <v>3.9999999105930301E-2</v>
      </c>
      <c r="J316">
        <v>0</v>
      </c>
      <c r="K316" s="16" t="s">
        <v>36</v>
      </c>
      <c r="L316" t="s">
        <v>387</v>
      </c>
      <c r="M316">
        <v>0</v>
      </c>
      <c r="N316">
        <v>0</v>
      </c>
      <c r="O316">
        <v>2</v>
      </c>
      <c r="P316">
        <v>1438</v>
      </c>
      <c r="Q316">
        <f>SUM(Table14[[#This Row],[VeryActiveMinutes]:[SedentaryMinutes]])</f>
        <v>1440</v>
      </c>
      <c r="S316">
        <f t="shared" si="4"/>
        <v>1440</v>
      </c>
      <c r="T316">
        <v>1995</v>
      </c>
      <c r="U316" t="s">
        <v>18</v>
      </c>
    </row>
    <row r="317" spans="1:21">
      <c r="A317">
        <v>4020332650</v>
      </c>
      <c r="B317" s="1">
        <v>42479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s="16" t="s">
        <v>37</v>
      </c>
      <c r="L317" t="s">
        <v>388</v>
      </c>
      <c r="M317">
        <v>0</v>
      </c>
      <c r="N317">
        <v>0</v>
      </c>
      <c r="O317">
        <v>0</v>
      </c>
      <c r="P317">
        <v>1440</v>
      </c>
      <c r="Q317">
        <f>SUM(Table14[[#This Row],[VeryActiveMinutes]:[SedentaryMinutes]])</f>
        <v>1440</v>
      </c>
      <c r="S317">
        <f t="shared" si="4"/>
        <v>1440</v>
      </c>
      <c r="T317">
        <v>1980</v>
      </c>
      <c r="U317" t="s">
        <v>18</v>
      </c>
    </row>
    <row r="318" spans="1:21">
      <c r="A318">
        <v>4020332650</v>
      </c>
      <c r="B318" s="1">
        <v>42480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s="16" t="s">
        <v>38</v>
      </c>
      <c r="L318" t="s">
        <v>389</v>
      </c>
      <c r="M318">
        <v>0</v>
      </c>
      <c r="N318">
        <v>0</v>
      </c>
      <c r="O318">
        <v>0</v>
      </c>
      <c r="P318">
        <v>1440</v>
      </c>
      <c r="Q318">
        <f>SUM(Table14[[#This Row],[VeryActiveMinutes]:[SedentaryMinutes]])</f>
        <v>1440</v>
      </c>
      <c r="S318">
        <f t="shared" si="4"/>
        <v>1440</v>
      </c>
      <c r="T318">
        <v>1980</v>
      </c>
      <c r="U318" t="s">
        <v>18</v>
      </c>
    </row>
    <row r="319" spans="1:21">
      <c r="A319">
        <v>4020332650</v>
      </c>
      <c r="B319" s="1">
        <v>42481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s="16" t="s">
        <v>39</v>
      </c>
      <c r="L319" t="s">
        <v>390</v>
      </c>
      <c r="M319">
        <v>0</v>
      </c>
      <c r="N319">
        <v>0</v>
      </c>
      <c r="O319">
        <v>0</v>
      </c>
      <c r="P319">
        <v>1440</v>
      </c>
      <c r="Q319">
        <f>SUM(Table14[[#This Row],[VeryActiveMinutes]:[SedentaryMinutes]])</f>
        <v>1440</v>
      </c>
      <c r="S319">
        <f t="shared" si="4"/>
        <v>1440</v>
      </c>
      <c r="T319">
        <v>1980</v>
      </c>
      <c r="U319" t="s">
        <v>18</v>
      </c>
    </row>
    <row r="320" spans="1:21">
      <c r="A320">
        <v>4020332650</v>
      </c>
      <c r="B320" s="1">
        <v>42482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s="16" t="s">
        <v>40</v>
      </c>
      <c r="L320" t="s">
        <v>391</v>
      </c>
      <c r="M320">
        <v>0</v>
      </c>
      <c r="N320">
        <v>0</v>
      </c>
      <c r="O320">
        <v>0</v>
      </c>
      <c r="P320">
        <v>1440</v>
      </c>
      <c r="Q320">
        <f>SUM(Table14[[#This Row],[VeryActiveMinutes]:[SedentaryMinutes]])</f>
        <v>1440</v>
      </c>
      <c r="S320">
        <f t="shared" si="4"/>
        <v>1440</v>
      </c>
      <c r="T320">
        <v>1980</v>
      </c>
      <c r="U320" t="s">
        <v>18</v>
      </c>
    </row>
    <row r="321" spans="1:21">
      <c r="A321">
        <v>4020332650</v>
      </c>
      <c r="B321" s="1">
        <v>42483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s="16" t="s">
        <v>41</v>
      </c>
      <c r="L321" t="s">
        <v>392</v>
      </c>
      <c r="M321">
        <v>0</v>
      </c>
      <c r="N321">
        <v>0</v>
      </c>
      <c r="O321">
        <v>0</v>
      </c>
      <c r="P321">
        <v>1440</v>
      </c>
      <c r="Q321">
        <f>SUM(Table14[[#This Row],[VeryActiveMinutes]:[SedentaryMinutes]])</f>
        <v>1440</v>
      </c>
      <c r="S321">
        <f t="shared" si="4"/>
        <v>1440</v>
      </c>
      <c r="T321">
        <v>1980</v>
      </c>
      <c r="U321" t="s">
        <v>18</v>
      </c>
    </row>
    <row r="322" spans="1:21">
      <c r="A322">
        <v>4020332650</v>
      </c>
      <c r="B322" s="1">
        <v>42484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s="16" t="s">
        <v>35</v>
      </c>
      <c r="L322" t="s">
        <v>393</v>
      </c>
      <c r="M322">
        <v>0</v>
      </c>
      <c r="N322">
        <v>0</v>
      </c>
      <c r="O322">
        <v>0</v>
      </c>
      <c r="P322">
        <v>1440</v>
      </c>
      <c r="Q322">
        <f>SUM(Table14[[#This Row],[VeryActiveMinutes]:[SedentaryMinutes]])</f>
        <v>1440</v>
      </c>
      <c r="S322">
        <f t="shared" ref="S322:S385" si="5">Q322-R322</f>
        <v>1440</v>
      </c>
      <c r="T322">
        <v>1980</v>
      </c>
      <c r="U322" t="s">
        <v>18</v>
      </c>
    </row>
    <row r="323" spans="1:21">
      <c r="A323">
        <v>4020332650</v>
      </c>
      <c r="B323" s="1">
        <v>42485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s="16" t="s">
        <v>36</v>
      </c>
      <c r="L323" t="s">
        <v>394</v>
      </c>
      <c r="M323">
        <v>0</v>
      </c>
      <c r="N323">
        <v>0</v>
      </c>
      <c r="O323">
        <v>0</v>
      </c>
      <c r="P323">
        <v>1440</v>
      </c>
      <c r="Q323">
        <f>SUM(Table14[[#This Row],[VeryActiveMinutes]:[SedentaryMinutes]])</f>
        <v>1440</v>
      </c>
      <c r="S323">
        <f t="shared" si="5"/>
        <v>1440</v>
      </c>
      <c r="T323">
        <v>1980</v>
      </c>
      <c r="U323" t="s">
        <v>18</v>
      </c>
    </row>
    <row r="324" spans="1:21">
      <c r="A324">
        <v>4020332650</v>
      </c>
      <c r="B324" s="1">
        <v>42486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s="16" t="s">
        <v>37</v>
      </c>
      <c r="L324" t="s">
        <v>395</v>
      </c>
      <c r="M324">
        <v>0</v>
      </c>
      <c r="N324">
        <v>0</v>
      </c>
      <c r="O324">
        <v>0</v>
      </c>
      <c r="P324">
        <v>1440</v>
      </c>
      <c r="Q324">
        <f>SUM(Table14[[#This Row],[VeryActiveMinutes]:[SedentaryMinutes]])</f>
        <v>1440</v>
      </c>
      <c r="S324">
        <f t="shared" si="5"/>
        <v>1440</v>
      </c>
      <c r="T324">
        <v>1980</v>
      </c>
      <c r="U324" t="s">
        <v>18</v>
      </c>
    </row>
    <row r="325" spans="1:21">
      <c r="A325">
        <v>4020332650</v>
      </c>
      <c r="B325" s="1">
        <v>42487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s="16" t="s">
        <v>38</v>
      </c>
      <c r="L325" t="s">
        <v>396</v>
      </c>
      <c r="M325">
        <v>0</v>
      </c>
      <c r="N325">
        <v>0</v>
      </c>
      <c r="O325">
        <v>0</v>
      </c>
      <c r="P325">
        <v>1440</v>
      </c>
      <c r="Q325">
        <f>SUM(Table14[[#This Row],[VeryActiveMinutes]:[SedentaryMinutes]])</f>
        <v>1440</v>
      </c>
      <c r="S325">
        <f t="shared" si="5"/>
        <v>1440</v>
      </c>
      <c r="T325">
        <v>1980</v>
      </c>
      <c r="U325" t="s">
        <v>18</v>
      </c>
    </row>
    <row r="326" spans="1:21">
      <c r="A326">
        <v>4020332650</v>
      </c>
      <c r="B326" s="1">
        <v>42488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s="16" t="s">
        <v>39</v>
      </c>
      <c r="L326" t="s">
        <v>397</v>
      </c>
      <c r="M326">
        <v>0</v>
      </c>
      <c r="N326">
        <v>0</v>
      </c>
      <c r="O326">
        <v>0</v>
      </c>
      <c r="P326">
        <v>1440</v>
      </c>
      <c r="Q326">
        <f>SUM(Table14[[#This Row],[VeryActiveMinutes]:[SedentaryMinutes]])</f>
        <v>1440</v>
      </c>
      <c r="S326">
        <f t="shared" si="5"/>
        <v>1440</v>
      </c>
      <c r="T326">
        <v>1980</v>
      </c>
      <c r="U326" t="s">
        <v>18</v>
      </c>
    </row>
    <row r="327" spans="1:21">
      <c r="A327">
        <v>4020332650</v>
      </c>
      <c r="B327" s="1">
        <v>42489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s="16" t="s">
        <v>40</v>
      </c>
      <c r="L327" t="s">
        <v>398</v>
      </c>
      <c r="M327">
        <v>0</v>
      </c>
      <c r="N327">
        <v>0</v>
      </c>
      <c r="O327">
        <v>0</v>
      </c>
      <c r="P327">
        <v>1440</v>
      </c>
      <c r="Q327">
        <f>SUM(Table14[[#This Row],[VeryActiveMinutes]:[SedentaryMinutes]])</f>
        <v>1440</v>
      </c>
      <c r="S327">
        <f t="shared" si="5"/>
        <v>1440</v>
      </c>
      <c r="T327">
        <v>1980</v>
      </c>
      <c r="U327" t="s">
        <v>18</v>
      </c>
    </row>
    <row r="328" spans="1:21">
      <c r="A328">
        <v>4020332650</v>
      </c>
      <c r="B328" s="1">
        <v>42490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s="16" t="s">
        <v>41</v>
      </c>
      <c r="L328" t="s">
        <v>399</v>
      </c>
      <c r="M328">
        <v>0</v>
      </c>
      <c r="N328">
        <v>0</v>
      </c>
      <c r="O328">
        <v>0</v>
      </c>
      <c r="P328">
        <v>1440</v>
      </c>
      <c r="Q328">
        <f>SUM(Table14[[#This Row],[VeryActiveMinutes]:[SedentaryMinutes]])</f>
        <v>1440</v>
      </c>
      <c r="S328">
        <f t="shared" si="5"/>
        <v>1440</v>
      </c>
      <c r="T328">
        <v>1980</v>
      </c>
      <c r="U328" t="s">
        <v>18</v>
      </c>
    </row>
    <row r="329" spans="1:21">
      <c r="A329">
        <v>4020332650</v>
      </c>
      <c r="B329" s="1">
        <v>42491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s="16" t="s">
        <v>35</v>
      </c>
      <c r="L329" t="s">
        <v>400</v>
      </c>
      <c r="M329">
        <v>0</v>
      </c>
      <c r="N329">
        <v>0</v>
      </c>
      <c r="O329">
        <v>0</v>
      </c>
      <c r="P329">
        <v>1440</v>
      </c>
      <c r="Q329">
        <f>SUM(Table14[[#This Row],[VeryActiveMinutes]:[SedentaryMinutes]])</f>
        <v>1440</v>
      </c>
      <c r="S329">
        <f t="shared" si="5"/>
        <v>1440</v>
      </c>
      <c r="T329">
        <v>1980</v>
      </c>
      <c r="U329" t="s">
        <v>18</v>
      </c>
    </row>
    <row r="330" spans="1:21">
      <c r="A330">
        <v>4020332650</v>
      </c>
      <c r="B330" s="1">
        <v>42492</v>
      </c>
      <c r="C330">
        <v>475</v>
      </c>
      <c r="D330">
        <v>0.34000000357627902</v>
      </c>
      <c r="E330">
        <v>0.34000000357627902</v>
      </c>
      <c r="F330">
        <v>0</v>
      </c>
      <c r="G330">
        <v>0</v>
      </c>
      <c r="H330">
        <v>3.9999999105930301E-2</v>
      </c>
      <c r="I330">
        <v>0.28999999165535001</v>
      </c>
      <c r="J330">
        <v>0</v>
      </c>
      <c r="K330" s="16" t="s">
        <v>36</v>
      </c>
      <c r="L330" t="s">
        <v>401</v>
      </c>
      <c r="M330">
        <v>0</v>
      </c>
      <c r="N330">
        <v>11</v>
      </c>
      <c r="O330">
        <v>31</v>
      </c>
      <c r="P330">
        <v>1350</v>
      </c>
      <c r="Q330">
        <f>SUM(Table14[[#This Row],[VeryActiveMinutes]:[SedentaryMinutes]])</f>
        <v>1392</v>
      </c>
      <c r="S330">
        <f t="shared" si="5"/>
        <v>1392</v>
      </c>
      <c r="T330">
        <v>2207</v>
      </c>
      <c r="U330" t="s">
        <v>18</v>
      </c>
    </row>
    <row r="331" spans="1:21">
      <c r="A331">
        <v>4020332650</v>
      </c>
      <c r="B331" s="1">
        <v>42493</v>
      </c>
      <c r="C331">
        <v>4496</v>
      </c>
      <c r="D331">
        <v>3.2200000286102299</v>
      </c>
      <c r="E331">
        <v>3.2200000286102299</v>
      </c>
      <c r="F331">
        <v>0</v>
      </c>
      <c r="G331">
        <v>0</v>
      </c>
      <c r="H331">
        <v>0</v>
      </c>
      <c r="I331">
        <v>3.1500000953674299</v>
      </c>
      <c r="J331">
        <v>5.0000000745058101E-2</v>
      </c>
      <c r="K331" s="16" t="s">
        <v>37</v>
      </c>
      <c r="L331" t="s">
        <v>402</v>
      </c>
      <c r="M331">
        <v>0</v>
      </c>
      <c r="N331">
        <v>0</v>
      </c>
      <c r="O331">
        <v>174</v>
      </c>
      <c r="P331">
        <v>950</v>
      </c>
      <c r="Q331">
        <f>SUM(Table14[[#This Row],[VeryActiveMinutes]:[SedentaryMinutes]])</f>
        <v>1124</v>
      </c>
      <c r="R331">
        <v>332</v>
      </c>
      <c r="S331">
        <f t="shared" si="5"/>
        <v>792</v>
      </c>
      <c r="T331">
        <v>2828</v>
      </c>
      <c r="U331" t="s">
        <v>18</v>
      </c>
    </row>
    <row r="332" spans="1:21">
      <c r="A332">
        <v>4020332650</v>
      </c>
      <c r="B332" s="1">
        <v>42494</v>
      </c>
      <c r="C332">
        <v>10252</v>
      </c>
      <c r="D332">
        <v>7.3499999046325701</v>
      </c>
      <c r="E332">
        <v>7.3499999046325701</v>
      </c>
      <c r="F332">
        <v>0</v>
      </c>
      <c r="G332">
        <v>0.67000001668930098</v>
      </c>
      <c r="H332">
        <v>1.03999996185303</v>
      </c>
      <c r="I332">
        <v>5.5799999237060502</v>
      </c>
      <c r="J332">
        <v>0</v>
      </c>
      <c r="K332" s="16" t="s">
        <v>38</v>
      </c>
      <c r="L332" t="s">
        <v>403</v>
      </c>
      <c r="M332">
        <v>13</v>
      </c>
      <c r="N332">
        <v>46</v>
      </c>
      <c r="O332">
        <v>346</v>
      </c>
      <c r="P332">
        <v>531</v>
      </c>
      <c r="Q332">
        <f>SUM(Table14[[#This Row],[VeryActiveMinutes]:[SedentaryMinutes]])</f>
        <v>936</v>
      </c>
      <c r="R332">
        <v>536</v>
      </c>
      <c r="S332">
        <f t="shared" si="5"/>
        <v>400</v>
      </c>
      <c r="T332">
        <v>3879</v>
      </c>
      <c r="U332" t="s">
        <v>18</v>
      </c>
    </row>
    <row r="333" spans="1:21">
      <c r="A333">
        <v>4020332650</v>
      </c>
      <c r="B333" s="1">
        <v>42495</v>
      </c>
      <c r="C333">
        <v>11728</v>
      </c>
      <c r="D333">
        <v>8.4300003051757795</v>
      </c>
      <c r="E333">
        <v>8.4300003051757795</v>
      </c>
      <c r="F333">
        <v>0</v>
      </c>
      <c r="G333">
        <v>2.6199998855590798</v>
      </c>
      <c r="H333">
        <v>1.6799999475479099</v>
      </c>
      <c r="I333">
        <v>4.03999996185303</v>
      </c>
      <c r="J333">
        <v>7.0000000298023196E-2</v>
      </c>
      <c r="K333" s="16" t="s">
        <v>39</v>
      </c>
      <c r="L333" t="s">
        <v>404</v>
      </c>
      <c r="M333">
        <v>38</v>
      </c>
      <c r="N333">
        <v>42</v>
      </c>
      <c r="O333">
        <v>196</v>
      </c>
      <c r="P333">
        <v>916</v>
      </c>
      <c r="Q333">
        <f>SUM(Table14[[#This Row],[VeryActiveMinutes]:[SedentaryMinutes]])</f>
        <v>1192</v>
      </c>
      <c r="R333">
        <v>248</v>
      </c>
      <c r="S333">
        <f t="shared" si="5"/>
        <v>944</v>
      </c>
      <c r="T333">
        <v>3429</v>
      </c>
      <c r="U333" t="s">
        <v>18</v>
      </c>
    </row>
    <row r="334" spans="1:21">
      <c r="A334">
        <v>4020332650</v>
      </c>
      <c r="B334" s="1">
        <v>42496</v>
      </c>
      <c r="C334">
        <v>4369</v>
      </c>
      <c r="D334">
        <v>3.1300001144409202</v>
      </c>
      <c r="E334">
        <v>3.1300001144409202</v>
      </c>
      <c r="F334">
        <v>0</v>
      </c>
      <c r="G334">
        <v>0</v>
      </c>
      <c r="H334">
        <v>0</v>
      </c>
      <c r="I334">
        <v>3.0999999046325701</v>
      </c>
      <c r="J334">
        <v>9.9999997764825804E-3</v>
      </c>
      <c r="K334" s="16" t="s">
        <v>40</v>
      </c>
      <c r="L334" t="s">
        <v>405</v>
      </c>
      <c r="M334">
        <v>0</v>
      </c>
      <c r="N334">
        <v>0</v>
      </c>
      <c r="O334">
        <v>177</v>
      </c>
      <c r="P334">
        <v>855</v>
      </c>
      <c r="Q334">
        <f>SUM(Table14[[#This Row],[VeryActiveMinutes]:[SedentaryMinutes]])</f>
        <v>1032</v>
      </c>
      <c r="R334">
        <v>408</v>
      </c>
      <c r="S334">
        <f t="shared" si="5"/>
        <v>624</v>
      </c>
      <c r="T334">
        <v>2704</v>
      </c>
      <c r="U334" t="s">
        <v>18</v>
      </c>
    </row>
    <row r="335" spans="1:21">
      <c r="A335">
        <v>4020332650</v>
      </c>
      <c r="B335" s="1">
        <v>42497</v>
      </c>
      <c r="C335">
        <v>6132</v>
      </c>
      <c r="D335">
        <v>4.4000000953674299</v>
      </c>
      <c r="E335">
        <v>4.4000000953674299</v>
      </c>
      <c r="F335">
        <v>0</v>
      </c>
      <c r="G335">
        <v>0</v>
      </c>
      <c r="H335">
        <v>0</v>
      </c>
      <c r="I335">
        <v>3.5799999237060498</v>
      </c>
      <c r="J335">
        <v>0</v>
      </c>
      <c r="K335" s="16" t="s">
        <v>41</v>
      </c>
      <c r="L335" t="s">
        <v>406</v>
      </c>
      <c r="M335">
        <v>0</v>
      </c>
      <c r="N335">
        <v>0</v>
      </c>
      <c r="O335">
        <v>184</v>
      </c>
      <c r="P335">
        <v>1256</v>
      </c>
      <c r="Q335">
        <f>SUM(Table14[[#This Row],[VeryActiveMinutes]:[SedentaryMinutes]])</f>
        <v>1440</v>
      </c>
      <c r="S335">
        <f t="shared" si="5"/>
        <v>1440</v>
      </c>
      <c r="T335">
        <v>2975</v>
      </c>
      <c r="U335" t="s">
        <v>18</v>
      </c>
    </row>
    <row r="336" spans="1:21">
      <c r="A336">
        <v>4020332650</v>
      </c>
      <c r="B336" s="1">
        <v>42498</v>
      </c>
      <c r="C336">
        <v>5862</v>
      </c>
      <c r="D336">
        <v>4.1999998092651403</v>
      </c>
      <c r="E336">
        <v>4.1999998092651403</v>
      </c>
      <c r="F336">
        <v>0</v>
      </c>
      <c r="G336">
        <v>0</v>
      </c>
      <c r="H336">
        <v>0</v>
      </c>
      <c r="I336">
        <v>4.1500000953674299</v>
      </c>
      <c r="J336">
        <v>0</v>
      </c>
      <c r="K336" s="16" t="s">
        <v>35</v>
      </c>
      <c r="L336" t="s">
        <v>407</v>
      </c>
      <c r="M336">
        <v>0</v>
      </c>
      <c r="N336">
        <v>0</v>
      </c>
      <c r="O336">
        <v>263</v>
      </c>
      <c r="P336">
        <v>775</v>
      </c>
      <c r="Q336">
        <f>SUM(Table14[[#This Row],[VeryActiveMinutes]:[SedentaryMinutes]])</f>
        <v>1038</v>
      </c>
      <c r="R336">
        <v>402</v>
      </c>
      <c r="S336">
        <f t="shared" si="5"/>
        <v>636</v>
      </c>
      <c r="T336">
        <v>3089</v>
      </c>
      <c r="U336" t="s">
        <v>18</v>
      </c>
    </row>
    <row r="337" spans="1:21">
      <c r="A337">
        <v>4020332650</v>
      </c>
      <c r="B337" s="1">
        <v>42499</v>
      </c>
      <c r="C337">
        <v>4556</v>
      </c>
      <c r="D337">
        <v>3.2699999809265101</v>
      </c>
      <c r="E337">
        <v>3.2699999809265101</v>
      </c>
      <c r="F337">
        <v>0</v>
      </c>
      <c r="G337">
        <v>0.20000000298023199</v>
      </c>
      <c r="H337">
        <v>0.119999997317791</v>
      </c>
      <c r="I337">
        <v>2.9400000572204599</v>
      </c>
      <c r="J337">
        <v>0</v>
      </c>
      <c r="K337" s="16" t="s">
        <v>36</v>
      </c>
      <c r="L337" t="s">
        <v>408</v>
      </c>
      <c r="M337">
        <v>3</v>
      </c>
      <c r="N337">
        <v>5</v>
      </c>
      <c r="O337">
        <v>173</v>
      </c>
      <c r="P337">
        <v>1225</v>
      </c>
      <c r="Q337">
        <f>SUM(Table14[[#This Row],[VeryActiveMinutes]:[SedentaryMinutes]])</f>
        <v>1406</v>
      </c>
      <c r="S337">
        <f t="shared" si="5"/>
        <v>1406</v>
      </c>
      <c r="T337">
        <v>2785</v>
      </c>
      <c r="U337" t="s">
        <v>18</v>
      </c>
    </row>
    <row r="338" spans="1:21">
      <c r="A338">
        <v>4020332650</v>
      </c>
      <c r="B338" s="1">
        <v>42500</v>
      </c>
      <c r="C338">
        <v>5546</v>
      </c>
      <c r="D338">
        <v>3.9800000190734899</v>
      </c>
      <c r="E338">
        <v>3.9800000190734899</v>
      </c>
      <c r="F338">
        <v>0</v>
      </c>
      <c r="G338">
        <v>0</v>
      </c>
      <c r="H338">
        <v>0</v>
      </c>
      <c r="I338">
        <v>3.8699998855590798</v>
      </c>
      <c r="J338">
        <v>3.9999999105930301E-2</v>
      </c>
      <c r="K338" s="16" t="s">
        <v>37</v>
      </c>
      <c r="L338" t="s">
        <v>409</v>
      </c>
      <c r="M338">
        <v>0</v>
      </c>
      <c r="N338">
        <v>0</v>
      </c>
      <c r="O338">
        <v>206</v>
      </c>
      <c r="P338">
        <v>774</v>
      </c>
      <c r="Q338">
        <f>SUM(Table14[[#This Row],[VeryActiveMinutes]:[SedentaryMinutes]])</f>
        <v>980</v>
      </c>
      <c r="R338">
        <v>494</v>
      </c>
      <c r="S338">
        <f t="shared" si="5"/>
        <v>486</v>
      </c>
      <c r="T338">
        <v>2926</v>
      </c>
      <c r="U338" t="s">
        <v>18</v>
      </c>
    </row>
    <row r="339" spans="1:21">
      <c r="A339">
        <v>4020332650</v>
      </c>
      <c r="B339" s="1">
        <v>42501</v>
      </c>
      <c r="C339">
        <v>3689</v>
      </c>
      <c r="D339">
        <v>2.6500000953674299</v>
      </c>
      <c r="E339">
        <v>2.6500000953674299</v>
      </c>
      <c r="F339">
        <v>0</v>
      </c>
      <c r="G339">
        <v>0.109999999403954</v>
      </c>
      <c r="H339">
        <v>0.17000000178813901</v>
      </c>
      <c r="I339">
        <v>2.3299999237060498</v>
      </c>
      <c r="J339">
        <v>0</v>
      </c>
      <c r="K339" s="16" t="s">
        <v>38</v>
      </c>
      <c r="L339" t="s">
        <v>410</v>
      </c>
      <c r="M339">
        <v>2</v>
      </c>
      <c r="N339">
        <v>8</v>
      </c>
      <c r="O339">
        <v>134</v>
      </c>
      <c r="P339">
        <v>1296</v>
      </c>
      <c r="Q339">
        <f>SUM(Table14[[#This Row],[VeryActiveMinutes]:[SedentaryMinutes]])</f>
        <v>1440</v>
      </c>
      <c r="S339">
        <f t="shared" si="5"/>
        <v>1440</v>
      </c>
      <c r="T339">
        <v>2645</v>
      </c>
      <c r="U339" t="s">
        <v>18</v>
      </c>
    </row>
    <row r="340" spans="1:21">
      <c r="A340">
        <v>4020332650</v>
      </c>
      <c r="B340" s="1">
        <v>42502</v>
      </c>
      <c r="C340">
        <v>590</v>
      </c>
      <c r="D340">
        <v>0.41999998688697798</v>
      </c>
      <c r="E340">
        <v>0.41999998688697798</v>
      </c>
      <c r="F340">
        <v>0</v>
      </c>
      <c r="G340">
        <v>0</v>
      </c>
      <c r="H340">
        <v>0</v>
      </c>
      <c r="I340">
        <v>0.40999999642372098</v>
      </c>
      <c r="J340">
        <v>0</v>
      </c>
      <c r="K340" s="16" t="s">
        <v>39</v>
      </c>
      <c r="L340" t="s">
        <v>411</v>
      </c>
      <c r="M340">
        <v>0</v>
      </c>
      <c r="N340">
        <v>0</v>
      </c>
      <c r="O340">
        <v>21</v>
      </c>
      <c r="P340">
        <v>721</v>
      </c>
      <c r="Q340">
        <f>SUM(Table14[[#This Row],[VeryActiveMinutes]:[SedentaryMinutes]])</f>
        <v>742</v>
      </c>
      <c r="S340">
        <f t="shared" si="5"/>
        <v>742</v>
      </c>
      <c r="T340">
        <v>1120</v>
      </c>
      <c r="U340" t="s">
        <v>18</v>
      </c>
    </row>
    <row r="341" spans="1:21">
      <c r="A341">
        <v>4319703577</v>
      </c>
      <c r="B341" s="1">
        <v>42472</v>
      </c>
      <c r="C341">
        <v>7753</v>
      </c>
      <c r="D341">
        <v>5.1999998092651403</v>
      </c>
      <c r="E341">
        <v>5.1999998092651403</v>
      </c>
      <c r="F341">
        <v>0</v>
      </c>
      <c r="G341">
        <v>0</v>
      </c>
      <c r="H341">
        <v>0</v>
      </c>
      <c r="I341">
        <v>0</v>
      </c>
      <c r="J341">
        <v>0</v>
      </c>
      <c r="K341" s="16" t="s">
        <v>37</v>
      </c>
      <c r="L341" t="s">
        <v>412</v>
      </c>
      <c r="M341">
        <v>0</v>
      </c>
      <c r="N341">
        <v>0</v>
      </c>
      <c r="O341">
        <v>0</v>
      </c>
      <c r="P341">
        <v>1440</v>
      </c>
      <c r="Q341">
        <f>SUM(Table14[[#This Row],[VeryActiveMinutes]:[SedentaryMinutes]])</f>
        <v>1440</v>
      </c>
      <c r="S341">
        <f t="shared" si="5"/>
        <v>1440</v>
      </c>
      <c r="T341">
        <v>2115</v>
      </c>
      <c r="U341" t="s">
        <v>17</v>
      </c>
    </row>
    <row r="342" spans="1:21">
      <c r="A342">
        <v>4319703577</v>
      </c>
      <c r="B342" s="1">
        <v>42473</v>
      </c>
      <c r="C342">
        <v>8204</v>
      </c>
      <c r="D342">
        <v>5.5</v>
      </c>
      <c r="E342">
        <v>5.5</v>
      </c>
      <c r="F342">
        <v>0</v>
      </c>
      <c r="G342">
        <v>0.52999997138977095</v>
      </c>
      <c r="H342">
        <v>0.58999997377395597</v>
      </c>
      <c r="I342">
        <v>1.3099999427795399</v>
      </c>
      <c r="J342">
        <v>0</v>
      </c>
      <c r="K342" s="16" t="s">
        <v>38</v>
      </c>
      <c r="L342" t="s">
        <v>413</v>
      </c>
      <c r="M342">
        <v>8</v>
      </c>
      <c r="N342">
        <v>15</v>
      </c>
      <c r="O342">
        <v>96</v>
      </c>
      <c r="P342">
        <v>1234</v>
      </c>
      <c r="Q342">
        <f>SUM(Table14[[#This Row],[VeryActiveMinutes]:[SedentaryMinutes]])</f>
        <v>1353</v>
      </c>
      <c r="S342">
        <f t="shared" si="5"/>
        <v>1353</v>
      </c>
      <c r="T342">
        <v>2135</v>
      </c>
      <c r="U342" t="s">
        <v>17</v>
      </c>
    </row>
    <row r="343" spans="1:21">
      <c r="A343">
        <v>4319703577</v>
      </c>
      <c r="B343" s="1">
        <v>42474</v>
      </c>
      <c r="C343">
        <v>10210</v>
      </c>
      <c r="D343">
        <v>6.8800001144409197</v>
      </c>
      <c r="E343">
        <v>6.8800001144409197</v>
      </c>
      <c r="F343">
        <v>0</v>
      </c>
      <c r="G343">
        <v>0.109999999403954</v>
      </c>
      <c r="H343">
        <v>0.33000001311302202</v>
      </c>
      <c r="I343">
        <v>6.4400000572204599</v>
      </c>
      <c r="J343">
        <v>0</v>
      </c>
      <c r="K343" s="16" t="s">
        <v>39</v>
      </c>
      <c r="L343" t="s">
        <v>414</v>
      </c>
      <c r="M343">
        <v>1</v>
      </c>
      <c r="N343">
        <v>9</v>
      </c>
      <c r="O343">
        <v>339</v>
      </c>
      <c r="P343">
        <v>589</v>
      </c>
      <c r="Q343">
        <f>SUM(Table14[[#This Row],[VeryActiveMinutes]:[SedentaryMinutes]])</f>
        <v>938</v>
      </c>
      <c r="R343">
        <v>557</v>
      </c>
      <c r="S343">
        <f t="shared" si="5"/>
        <v>381</v>
      </c>
      <c r="T343">
        <v>2302</v>
      </c>
      <c r="U343" t="s">
        <v>17</v>
      </c>
    </row>
    <row r="344" spans="1:21">
      <c r="A344">
        <v>4319703577</v>
      </c>
      <c r="B344" s="1">
        <v>42475</v>
      </c>
      <c r="C344">
        <v>5664</v>
      </c>
      <c r="D344">
        <v>3.7999999523162802</v>
      </c>
      <c r="E344">
        <v>3.7999999523162802</v>
      </c>
      <c r="F344">
        <v>0</v>
      </c>
      <c r="G344">
        <v>0</v>
      </c>
      <c r="H344">
        <v>0</v>
      </c>
      <c r="I344">
        <v>3.7999999523162802</v>
      </c>
      <c r="J344">
        <v>0</v>
      </c>
      <c r="K344" s="16" t="s">
        <v>40</v>
      </c>
      <c r="L344" t="s">
        <v>415</v>
      </c>
      <c r="M344">
        <v>0</v>
      </c>
      <c r="N344">
        <v>0</v>
      </c>
      <c r="O344">
        <v>228</v>
      </c>
      <c r="P344">
        <v>752</v>
      </c>
      <c r="Q344">
        <f>SUM(Table14[[#This Row],[VeryActiveMinutes]:[SedentaryMinutes]])</f>
        <v>980</v>
      </c>
      <c r="R344">
        <v>491</v>
      </c>
      <c r="S344">
        <f t="shared" si="5"/>
        <v>489</v>
      </c>
      <c r="T344">
        <v>1985</v>
      </c>
      <c r="U344" t="s">
        <v>17</v>
      </c>
    </row>
    <row r="345" spans="1:21">
      <c r="A345">
        <v>4319703577</v>
      </c>
      <c r="B345" s="1">
        <v>42476</v>
      </c>
      <c r="C345">
        <v>4744</v>
      </c>
      <c r="D345">
        <v>3.1800000667571999</v>
      </c>
      <c r="E345">
        <v>3.1800000667571999</v>
      </c>
      <c r="F345">
        <v>0</v>
      </c>
      <c r="G345">
        <v>0</v>
      </c>
      <c r="H345">
        <v>0</v>
      </c>
      <c r="I345">
        <v>3.1800000667571999</v>
      </c>
      <c r="J345">
        <v>0</v>
      </c>
      <c r="K345" s="16" t="s">
        <v>41</v>
      </c>
      <c r="L345" t="s">
        <v>416</v>
      </c>
      <c r="M345">
        <v>0</v>
      </c>
      <c r="N345">
        <v>0</v>
      </c>
      <c r="O345">
        <v>194</v>
      </c>
      <c r="P345">
        <v>724</v>
      </c>
      <c r="Q345">
        <f>SUM(Table14[[#This Row],[VeryActiveMinutes]:[SedentaryMinutes]])</f>
        <v>918</v>
      </c>
      <c r="R345">
        <v>522</v>
      </c>
      <c r="S345">
        <f t="shared" si="5"/>
        <v>396</v>
      </c>
      <c r="T345">
        <v>1884</v>
      </c>
      <c r="U345" t="s">
        <v>17</v>
      </c>
    </row>
    <row r="346" spans="1:21">
      <c r="A346">
        <v>4319703577</v>
      </c>
      <c r="B346" s="1">
        <v>42477</v>
      </c>
      <c r="C346">
        <v>29</v>
      </c>
      <c r="D346">
        <v>1.9999999552965199E-2</v>
      </c>
      <c r="E346">
        <v>1.9999999552965199E-2</v>
      </c>
      <c r="F346">
        <v>0</v>
      </c>
      <c r="G346">
        <v>0</v>
      </c>
      <c r="H346">
        <v>0</v>
      </c>
      <c r="I346">
        <v>1.9999999552965199E-2</v>
      </c>
      <c r="J346">
        <v>0</v>
      </c>
      <c r="K346" s="16" t="s">
        <v>35</v>
      </c>
      <c r="L346" t="s">
        <v>417</v>
      </c>
      <c r="M346">
        <v>0</v>
      </c>
      <c r="N346">
        <v>0</v>
      </c>
      <c r="O346">
        <v>3</v>
      </c>
      <c r="P346">
        <v>1363</v>
      </c>
      <c r="Q346">
        <f>SUM(Table14[[#This Row],[VeryActiveMinutes]:[SedentaryMinutes]])</f>
        <v>1366</v>
      </c>
      <c r="S346">
        <f t="shared" si="5"/>
        <v>1366</v>
      </c>
      <c r="T346">
        <v>1464</v>
      </c>
      <c r="U346" t="s">
        <v>17</v>
      </c>
    </row>
    <row r="347" spans="1:21">
      <c r="A347">
        <v>4319703577</v>
      </c>
      <c r="B347" s="1">
        <v>42478</v>
      </c>
      <c r="C347">
        <v>2276</v>
      </c>
      <c r="D347">
        <v>1.54999995231628</v>
      </c>
      <c r="E347">
        <v>1.54999995231628</v>
      </c>
      <c r="F347">
        <v>0</v>
      </c>
      <c r="G347">
        <v>7.0000000298023196E-2</v>
      </c>
      <c r="H347">
        <v>0.33000001311302202</v>
      </c>
      <c r="I347">
        <v>1.12000000476837</v>
      </c>
      <c r="J347">
        <v>0</v>
      </c>
      <c r="K347" s="16" t="s">
        <v>36</v>
      </c>
      <c r="L347" t="s">
        <v>418</v>
      </c>
      <c r="M347">
        <v>1</v>
      </c>
      <c r="N347">
        <v>9</v>
      </c>
      <c r="O347">
        <v>58</v>
      </c>
      <c r="P347">
        <v>824</v>
      </c>
      <c r="Q347">
        <f>SUM(Table14[[#This Row],[VeryActiveMinutes]:[SedentaryMinutes]])</f>
        <v>892</v>
      </c>
      <c r="R347">
        <v>551</v>
      </c>
      <c r="S347">
        <f t="shared" si="5"/>
        <v>341</v>
      </c>
      <c r="T347">
        <v>1632</v>
      </c>
      <c r="U347" t="s">
        <v>17</v>
      </c>
    </row>
    <row r="348" spans="1:21">
      <c r="A348">
        <v>4319703577</v>
      </c>
      <c r="B348" s="1">
        <v>42479</v>
      </c>
      <c r="C348">
        <v>8925</v>
      </c>
      <c r="D348">
        <v>5.9899997711181596</v>
      </c>
      <c r="E348">
        <v>5.9899997711181596</v>
      </c>
      <c r="F348">
        <v>0</v>
      </c>
      <c r="G348">
        <v>0</v>
      </c>
      <c r="H348">
        <v>0</v>
      </c>
      <c r="I348">
        <v>5.9899997711181596</v>
      </c>
      <c r="J348">
        <v>0</v>
      </c>
      <c r="K348" s="16" t="s">
        <v>37</v>
      </c>
      <c r="L348" t="s">
        <v>419</v>
      </c>
      <c r="M348">
        <v>0</v>
      </c>
      <c r="N348">
        <v>0</v>
      </c>
      <c r="O348">
        <v>311</v>
      </c>
      <c r="P348">
        <v>604</v>
      </c>
      <c r="Q348">
        <f>SUM(Table14[[#This Row],[VeryActiveMinutes]:[SedentaryMinutes]])</f>
        <v>915</v>
      </c>
      <c r="R348">
        <v>498</v>
      </c>
      <c r="S348">
        <f t="shared" si="5"/>
        <v>417</v>
      </c>
      <c r="T348">
        <v>2200</v>
      </c>
      <c r="U348" t="s">
        <v>17</v>
      </c>
    </row>
    <row r="349" spans="1:21">
      <c r="A349">
        <v>4319703577</v>
      </c>
      <c r="B349" s="1">
        <v>42480</v>
      </c>
      <c r="C349">
        <v>8954</v>
      </c>
      <c r="D349">
        <v>6.0100002288818404</v>
      </c>
      <c r="E349">
        <v>6.0100002288818404</v>
      </c>
      <c r="F349">
        <v>0</v>
      </c>
      <c r="G349">
        <v>0</v>
      </c>
      <c r="H349">
        <v>0.68000000715255704</v>
      </c>
      <c r="I349">
        <v>5.3099999427795401</v>
      </c>
      <c r="J349">
        <v>0</v>
      </c>
      <c r="K349" s="16" t="s">
        <v>38</v>
      </c>
      <c r="L349" t="s">
        <v>420</v>
      </c>
      <c r="M349">
        <v>0</v>
      </c>
      <c r="N349">
        <v>18</v>
      </c>
      <c r="O349">
        <v>306</v>
      </c>
      <c r="P349">
        <v>671</v>
      </c>
      <c r="Q349">
        <f>SUM(Table14[[#This Row],[VeryActiveMinutes]:[SedentaryMinutes]])</f>
        <v>995</v>
      </c>
      <c r="R349">
        <v>543</v>
      </c>
      <c r="S349">
        <f t="shared" si="5"/>
        <v>452</v>
      </c>
      <c r="T349">
        <v>2220</v>
      </c>
      <c r="U349" t="s">
        <v>17</v>
      </c>
    </row>
    <row r="350" spans="1:21">
      <c r="A350">
        <v>4319703577</v>
      </c>
      <c r="B350" s="1">
        <v>42481</v>
      </c>
      <c r="C350">
        <v>3702</v>
      </c>
      <c r="D350">
        <v>2.4800000190734899</v>
      </c>
      <c r="E350">
        <v>2.4800000190734899</v>
      </c>
      <c r="F350">
        <v>0</v>
      </c>
      <c r="G350">
        <v>0</v>
      </c>
      <c r="H350">
        <v>0</v>
      </c>
      <c r="I350">
        <v>0.34999999403953602</v>
      </c>
      <c r="J350">
        <v>0</v>
      </c>
      <c r="K350" s="16" t="s">
        <v>39</v>
      </c>
      <c r="L350" t="s">
        <v>421</v>
      </c>
      <c r="M350">
        <v>0</v>
      </c>
      <c r="N350">
        <v>0</v>
      </c>
      <c r="O350">
        <v>34</v>
      </c>
      <c r="P350">
        <v>1265</v>
      </c>
      <c r="Q350">
        <f>SUM(Table14[[#This Row],[VeryActiveMinutes]:[SedentaryMinutes]])</f>
        <v>1299</v>
      </c>
      <c r="R350">
        <v>65</v>
      </c>
      <c r="S350">
        <f t="shared" si="5"/>
        <v>1234</v>
      </c>
      <c r="T350">
        <v>1792</v>
      </c>
      <c r="U350" t="s">
        <v>17</v>
      </c>
    </row>
    <row r="351" spans="1:21">
      <c r="A351">
        <v>4319703577</v>
      </c>
      <c r="B351" s="1">
        <v>42482</v>
      </c>
      <c r="C351">
        <v>4500</v>
      </c>
      <c r="D351">
        <v>3.0199999809265101</v>
      </c>
      <c r="E351">
        <v>3.0199999809265101</v>
      </c>
      <c r="F351">
        <v>0</v>
      </c>
      <c r="G351">
        <v>5.9999998658895499E-2</v>
      </c>
      <c r="H351">
        <v>0.81000000238418601</v>
      </c>
      <c r="I351">
        <v>2.1500000953674299</v>
      </c>
      <c r="J351">
        <v>0</v>
      </c>
      <c r="K351" s="16" t="s">
        <v>40</v>
      </c>
      <c r="L351" t="s">
        <v>422</v>
      </c>
      <c r="M351">
        <v>1</v>
      </c>
      <c r="N351">
        <v>19</v>
      </c>
      <c r="O351">
        <v>176</v>
      </c>
      <c r="P351">
        <v>709</v>
      </c>
      <c r="Q351">
        <f>SUM(Table14[[#This Row],[VeryActiveMinutes]:[SedentaryMinutes]])</f>
        <v>905</v>
      </c>
      <c r="R351">
        <v>550</v>
      </c>
      <c r="S351">
        <f t="shared" si="5"/>
        <v>355</v>
      </c>
      <c r="T351">
        <v>1886</v>
      </c>
      <c r="U351" t="s">
        <v>17</v>
      </c>
    </row>
    <row r="352" spans="1:21">
      <c r="A352">
        <v>4319703577</v>
      </c>
      <c r="B352" s="1">
        <v>42483</v>
      </c>
      <c r="C352">
        <v>4935</v>
      </c>
      <c r="D352">
        <v>3.3099999427795401</v>
      </c>
      <c r="E352">
        <v>3.3099999427795401</v>
      </c>
      <c r="F352">
        <v>0</v>
      </c>
      <c r="G352">
        <v>0</v>
      </c>
      <c r="H352">
        <v>0</v>
      </c>
      <c r="I352">
        <v>3.3099999427795401</v>
      </c>
      <c r="J352">
        <v>0</v>
      </c>
      <c r="K352" s="16" t="s">
        <v>41</v>
      </c>
      <c r="L352" t="s">
        <v>423</v>
      </c>
      <c r="M352">
        <v>0</v>
      </c>
      <c r="N352">
        <v>0</v>
      </c>
      <c r="O352">
        <v>233</v>
      </c>
      <c r="P352">
        <v>546</v>
      </c>
      <c r="Q352">
        <f>SUM(Table14[[#This Row],[VeryActiveMinutes]:[SedentaryMinutes]])</f>
        <v>779</v>
      </c>
      <c r="R352">
        <v>722</v>
      </c>
      <c r="S352">
        <f t="shared" si="5"/>
        <v>57</v>
      </c>
      <c r="T352">
        <v>1945</v>
      </c>
      <c r="U352" t="s">
        <v>17</v>
      </c>
    </row>
    <row r="353" spans="1:21">
      <c r="A353">
        <v>4319703577</v>
      </c>
      <c r="B353" s="1">
        <v>42484</v>
      </c>
      <c r="C353">
        <v>4081</v>
      </c>
      <c r="D353">
        <v>2.7400000095367401</v>
      </c>
      <c r="E353">
        <v>2.7400000095367401</v>
      </c>
      <c r="F353">
        <v>0</v>
      </c>
      <c r="G353">
        <v>5.9999998658895499E-2</v>
      </c>
      <c r="H353">
        <v>0.20000000298023199</v>
      </c>
      <c r="I353">
        <v>2.4700000286102299</v>
      </c>
      <c r="J353">
        <v>0</v>
      </c>
      <c r="K353" s="16" t="s">
        <v>35</v>
      </c>
      <c r="L353" t="s">
        <v>424</v>
      </c>
      <c r="M353">
        <v>1</v>
      </c>
      <c r="N353">
        <v>5</v>
      </c>
      <c r="O353">
        <v>191</v>
      </c>
      <c r="P353">
        <v>692</v>
      </c>
      <c r="Q353">
        <f>SUM(Table14[[#This Row],[VeryActiveMinutes]:[SedentaryMinutes]])</f>
        <v>889</v>
      </c>
      <c r="R353">
        <v>501</v>
      </c>
      <c r="S353">
        <f t="shared" si="5"/>
        <v>388</v>
      </c>
      <c r="T353">
        <v>1880</v>
      </c>
      <c r="U353" t="s">
        <v>17</v>
      </c>
    </row>
    <row r="354" spans="1:21">
      <c r="A354">
        <v>4319703577</v>
      </c>
      <c r="B354" s="1">
        <v>42485</v>
      </c>
      <c r="C354">
        <v>9259</v>
      </c>
      <c r="D354">
        <v>6.21000003814697</v>
      </c>
      <c r="E354">
        <v>6.21000003814697</v>
      </c>
      <c r="F354">
        <v>0</v>
      </c>
      <c r="G354">
        <v>0</v>
      </c>
      <c r="H354">
        <v>0.28000000119209301</v>
      </c>
      <c r="I354">
        <v>5.9299998283386204</v>
      </c>
      <c r="J354">
        <v>0</v>
      </c>
      <c r="K354" s="16" t="s">
        <v>36</v>
      </c>
      <c r="L354" t="s">
        <v>425</v>
      </c>
      <c r="M354">
        <v>0</v>
      </c>
      <c r="N354">
        <v>8</v>
      </c>
      <c r="O354">
        <v>390</v>
      </c>
      <c r="P354">
        <v>544</v>
      </c>
      <c r="Q354">
        <f>SUM(Table14[[#This Row],[VeryActiveMinutes]:[SedentaryMinutes]])</f>
        <v>942</v>
      </c>
      <c r="R354">
        <v>506</v>
      </c>
      <c r="S354">
        <f t="shared" si="5"/>
        <v>436</v>
      </c>
      <c r="T354">
        <v>2314</v>
      </c>
      <c r="U354" t="s">
        <v>17</v>
      </c>
    </row>
    <row r="355" spans="1:21">
      <c r="A355">
        <v>4319703577</v>
      </c>
      <c r="B355" s="1">
        <v>42486</v>
      </c>
      <c r="C355">
        <v>9899</v>
      </c>
      <c r="D355">
        <v>6.6399998664856001</v>
      </c>
      <c r="E355">
        <v>6.6399998664856001</v>
      </c>
      <c r="F355">
        <v>0</v>
      </c>
      <c r="G355">
        <v>0.56999999284744296</v>
      </c>
      <c r="H355">
        <v>0.92000001668930098</v>
      </c>
      <c r="I355">
        <v>5.1500000953674299</v>
      </c>
      <c r="J355">
        <v>0</v>
      </c>
      <c r="K355" s="16" t="s">
        <v>37</v>
      </c>
      <c r="L355" t="s">
        <v>426</v>
      </c>
      <c r="M355">
        <v>8</v>
      </c>
      <c r="N355">
        <v>21</v>
      </c>
      <c r="O355">
        <v>288</v>
      </c>
      <c r="P355">
        <v>649</v>
      </c>
      <c r="Q355">
        <f>SUM(Table14[[#This Row],[VeryActiveMinutes]:[SedentaryMinutes]])</f>
        <v>966</v>
      </c>
      <c r="R355">
        <v>516</v>
      </c>
      <c r="S355">
        <f t="shared" si="5"/>
        <v>450</v>
      </c>
      <c r="T355">
        <v>2236</v>
      </c>
      <c r="U355" t="s">
        <v>17</v>
      </c>
    </row>
    <row r="356" spans="1:21">
      <c r="A356">
        <v>4319703577</v>
      </c>
      <c r="B356" s="1">
        <v>42487</v>
      </c>
      <c r="C356">
        <v>10780</v>
      </c>
      <c r="D356">
        <v>7.2300000190734899</v>
      </c>
      <c r="E356">
        <v>7.2300000190734899</v>
      </c>
      <c r="F356">
        <v>0</v>
      </c>
      <c r="G356">
        <v>0.40999999642372098</v>
      </c>
      <c r="H356">
        <v>1.91999995708466</v>
      </c>
      <c r="I356">
        <v>4.9099998474121103</v>
      </c>
      <c r="J356">
        <v>0</v>
      </c>
      <c r="K356" s="16" t="s">
        <v>38</v>
      </c>
      <c r="L356" t="s">
        <v>427</v>
      </c>
      <c r="M356">
        <v>6</v>
      </c>
      <c r="N356">
        <v>47</v>
      </c>
      <c r="O356">
        <v>300</v>
      </c>
      <c r="P356">
        <v>680</v>
      </c>
      <c r="Q356">
        <f>SUM(Table14[[#This Row],[VeryActiveMinutes]:[SedentaryMinutes]])</f>
        <v>1033</v>
      </c>
      <c r="R356">
        <v>307</v>
      </c>
      <c r="S356">
        <f t="shared" si="5"/>
        <v>726</v>
      </c>
      <c r="T356">
        <v>2324</v>
      </c>
      <c r="U356" t="s">
        <v>17</v>
      </c>
    </row>
    <row r="357" spans="1:21">
      <c r="A357">
        <v>4319703577</v>
      </c>
      <c r="B357" s="1">
        <v>42488</v>
      </c>
      <c r="C357">
        <v>10817</v>
      </c>
      <c r="D357">
        <v>7.2800002098083496</v>
      </c>
      <c r="E357">
        <v>7.2800002098083496</v>
      </c>
      <c r="F357">
        <v>0</v>
      </c>
      <c r="G357">
        <v>1.0099999904632599</v>
      </c>
      <c r="H357">
        <v>0.33000001311302202</v>
      </c>
      <c r="I357">
        <v>5.9400000572204599</v>
      </c>
      <c r="J357">
        <v>0</v>
      </c>
      <c r="K357" s="16" t="s">
        <v>39</v>
      </c>
      <c r="L357" t="s">
        <v>428</v>
      </c>
      <c r="M357">
        <v>13</v>
      </c>
      <c r="N357">
        <v>8</v>
      </c>
      <c r="O357">
        <v>359</v>
      </c>
      <c r="P357">
        <v>552</v>
      </c>
      <c r="Q357">
        <f>SUM(Table14[[#This Row],[VeryActiveMinutes]:[SedentaryMinutes]])</f>
        <v>932</v>
      </c>
      <c r="R357">
        <v>522</v>
      </c>
      <c r="S357">
        <f t="shared" si="5"/>
        <v>410</v>
      </c>
      <c r="T357">
        <v>2367</v>
      </c>
      <c r="U357" t="s">
        <v>17</v>
      </c>
    </row>
    <row r="358" spans="1:21">
      <c r="A358">
        <v>4319703577</v>
      </c>
      <c r="B358" s="1">
        <v>42489</v>
      </c>
      <c r="C358">
        <v>7990</v>
      </c>
      <c r="D358">
        <v>5.3600001335143999</v>
      </c>
      <c r="E358">
        <v>5.3600001335143999</v>
      </c>
      <c r="F358">
        <v>0</v>
      </c>
      <c r="G358">
        <v>0.44999998807907099</v>
      </c>
      <c r="H358">
        <v>0.79000002145767201</v>
      </c>
      <c r="I358">
        <v>4.1199998855590803</v>
      </c>
      <c r="J358">
        <v>0</v>
      </c>
      <c r="K358" s="16" t="s">
        <v>40</v>
      </c>
      <c r="L358" t="s">
        <v>429</v>
      </c>
      <c r="M358">
        <v>6</v>
      </c>
      <c r="N358">
        <v>18</v>
      </c>
      <c r="O358">
        <v>289</v>
      </c>
      <c r="P358">
        <v>624</v>
      </c>
      <c r="Q358">
        <f>SUM(Table14[[#This Row],[VeryActiveMinutes]:[SedentaryMinutes]])</f>
        <v>937</v>
      </c>
      <c r="R358">
        <v>546</v>
      </c>
      <c r="S358">
        <f t="shared" si="5"/>
        <v>391</v>
      </c>
      <c r="T358">
        <v>2175</v>
      </c>
      <c r="U358" t="s">
        <v>17</v>
      </c>
    </row>
    <row r="359" spans="1:21">
      <c r="A359">
        <v>4319703577</v>
      </c>
      <c r="B359" s="1">
        <v>42490</v>
      </c>
      <c r="C359">
        <v>8221</v>
      </c>
      <c r="D359">
        <v>5.5199999809265101</v>
      </c>
      <c r="E359">
        <v>5.5199999809265101</v>
      </c>
      <c r="F359">
        <v>0</v>
      </c>
      <c r="G359">
        <v>0.40000000596046398</v>
      </c>
      <c r="H359">
        <v>1.6100000143051101</v>
      </c>
      <c r="I359">
        <v>3.5099999904632599</v>
      </c>
      <c r="J359">
        <v>0</v>
      </c>
      <c r="K359" s="16" t="s">
        <v>41</v>
      </c>
      <c r="L359" t="s">
        <v>430</v>
      </c>
      <c r="M359">
        <v>6</v>
      </c>
      <c r="N359">
        <v>38</v>
      </c>
      <c r="O359">
        <v>196</v>
      </c>
      <c r="P359">
        <v>695</v>
      </c>
      <c r="Q359">
        <f>SUM(Table14[[#This Row],[VeryActiveMinutes]:[SedentaryMinutes]])</f>
        <v>935</v>
      </c>
      <c r="R359">
        <v>516</v>
      </c>
      <c r="S359">
        <f t="shared" si="5"/>
        <v>419</v>
      </c>
      <c r="T359">
        <v>2092</v>
      </c>
      <c r="U359" t="s">
        <v>17</v>
      </c>
    </row>
    <row r="360" spans="1:21">
      <c r="A360">
        <v>4319703577</v>
      </c>
      <c r="B360" s="1">
        <v>42491</v>
      </c>
      <c r="C360">
        <v>1251</v>
      </c>
      <c r="D360">
        <v>0.83999997377395597</v>
      </c>
      <c r="E360">
        <v>0.83999997377395597</v>
      </c>
      <c r="F360">
        <v>0</v>
      </c>
      <c r="G360">
        <v>0</v>
      </c>
      <c r="H360">
        <v>0</v>
      </c>
      <c r="I360">
        <v>0.83999997377395597</v>
      </c>
      <c r="J360">
        <v>0</v>
      </c>
      <c r="K360" s="16" t="s">
        <v>35</v>
      </c>
      <c r="L360" t="s">
        <v>431</v>
      </c>
      <c r="M360">
        <v>0</v>
      </c>
      <c r="N360">
        <v>0</v>
      </c>
      <c r="O360">
        <v>67</v>
      </c>
      <c r="P360">
        <v>836</v>
      </c>
      <c r="Q360">
        <f>SUM(Table14[[#This Row],[VeryActiveMinutes]:[SedentaryMinutes]])</f>
        <v>903</v>
      </c>
      <c r="R360">
        <v>500</v>
      </c>
      <c r="S360">
        <f t="shared" si="5"/>
        <v>403</v>
      </c>
      <c r="T360">
        <v>1593</v>
      </c>
      <c r="U360" t="s">
        <v>17</v>
      </c>
    </row>
    <row r="361" spans="1:21">
      <c r="A361">
        <v>4319703577</v>
      </c>
      <c r="B361" s="1">
        <v>42492</v>
      </c>
      <c r="C361">
        <v>9261</v>
      </c>
      <c r="D361">
        <v>6.2399997711181596</v>
      </c>
      <c r="E361">
        <v>6.2399997711181596</v>
      </c>
      <c r="F361">
        <v>0</v>
      </c>
      <c r="G361">
        <v>0</v>
      </c>
      <c r="H361">
        <v>0.43999999761581399</v>
      </c>
      <c r="I361">
        <v>5.71000003814697</v>
      </c>
      <c r="J361">
        <v>0</v>
      </c>
      <c r="K361" s="16" t="s">
        <v>36</v>
      </c>
      <c r="L361" t="s">
        <v>432</v>
      </c>
      <c r="M361">
        <v>0</v>
      </c>
      <c r="N361">
        <v>11</v>
      </c>
      <c r="O361">
        <v>344</v>
      </c>
      <c r="P361">
        <v>585</v>
      </c>
      <c r="Q361">
        <f>SUM(Table14[[#This Row],[VeryActiveMinutes]:[SedentaryMinutes]])</f>
        <v>940</v>
      </c>
      <c r="R361">
        <v>506</v>
      </c>
      <c r="S361">
        <f t="shared" si="5"/>
        <v>434</v>
      </c>
      <c r="T361">
        <v>2270</v>
      </c>
      <c r="U361" t="s">
        <v>17</v>
      </c>
    </row>
    <row r="362" spans="1:21">
      <c r="A362">
        <v>4319703577</v>
      </c>
      <c r="B362" s="1">
        <v>42493</v>
      </c>
      <c r="C362">
        <v>9648</v>
      </c>
      <c r="D362">
        <v>6.4699997901916504</v>
      </c>
      <c r="E362">
        <v>6.4699997901916504</v>
      </c>
      <c r="F362">
        <v>0</v>
      </c>
      <c r="G362">
        <v>0.57999998331069902</v>
      </c>
      <c r="H362">
        <v>1.0700000524520901</v>
      </c>
      <c r="I362">
        <v>4.8299999237060502</v>
      </c>
      <c r="J362">
        <v>0</v>
      </c>
      <c r="K362" s="16" t="s">
        <v>37</v>
      </c>
      <c r="L362" t="s">
        <v>433</v>
      </c>
      <c r="M362">
        <v>8</v>
      </c>
      <c r="N362">
        <v>26</v>
      </c>
      <c r="O362">
        <v>287</v>
      </c>
      <c r="P362">
        <v>669</v>
      </c>
      <c r="Q362">
        <f>SUM(Table14[[#This Row],[VeryActiveMinutes]:[SedentaryMinutes]])</f>
        <v>990</v>
      </c>
      <c r="R362">
        <v>512</v>
      </c>
      <c r="S362">
        <f t="shared" si="5"/>
        <v>478</v>
      </c>
      <c r="T362">
        <v>2235</v>
      </c>
      <c r="U362" t="s">
        <v>17</v>
      </c>
    </row>
    <row r="363" spans="1:21">
      <c r="A363">
        <v>4319703577</v>
      </c>
      <c r="B363" s="1">
        <v>42494</v>
      </c>
      <c r="C363">
        <v>10429</v>
      </c>
      <c r="D363">
        <v>7.0199999809265101</v>
      </c>
      <c r="E363">
        <v>7.0199999809265101</v>
      </c>
      <c r="F363">
        <v>0</v>
      </c>
      <c r="G363">
        <v>0.58999997377395597</v>
      </c>
      <c r="H363">
        <v>0.57999998331069902</v>
      </c>
      <c r="I363">
        <v>5.8499999046325701</v>
      </c>
      <c r="J363">
        <v>0</v>
      </c>
      <c r="K363" s="16" t="s">
        <v>38</v>
      </c>
      <c r="L363" t="s">
        <v>434</v>
      </c>
      <c r="M363">
        <v>8</v>
      </c>
      <c r="N363">
        <v>13</v>
      </c>
      <c r="O363">
        <v>313</v>
      </c>
      <c r="P363">
        <v>1106</v>
      </c>
      <c r="Q363">
        <f>SUM(Table14[[#This Row],[VeryActiveMinutes]:[SedentaryMinutes]])</f>
        <v>1440</v>
      </c>
      <c r="S363">
        <f t="shared" si="5"/>
        <v>1440</v>
      </c>
      <c r="T363">
        <v>2282</v>
      </c>
      <c r="U363" t="s">
        <v>17</v>
      </c>
    </row>
    <row r="364" spans="1:21">
      <c r="A364">
        <v>4319703577</v>
      </c>
      <c r="B364" s="1">
        <v>42495</v>
      </c>
      <c r="C364">
        <v>13658</v>
      </c>
      <c r="D364">
        <v>9.4899997711181605</v>
      </c>
      <c r="E364">
        <v>9.4899997711181605</v>
      </c>
      <c r="F364">
        <v>0</v>
      </c>
      <c r="G364">
        <v>2.6300001144409202</v>
      </c>
      <c r="H364">
        <v>1.4099999666214</v>
      </c>
      <c r="I364">
        <v>5.4499998092651403</v>
      </c>
      <c r="J364">
        <v>0</v>
      </c>
      <c r="K364" s="16" t="s">
        <v>39</v>
      </c>
      <c r="L364" t="s">
        <v>435</v>
      </c>
      <c r="M364">
        <v>27</v>
      </c>
      <c r="N364">
        <v>34</v>
      </c>
      <c r="O364">
        <v>328</v>
      </c>
      <c r="P364">
        <v>957</v>
      </c>
      <c r="Q364">
        <f>SUM(Table14[[#This Row],[VeryActiveMinutes]:[SedentaryMinutes]])</f>
        <v>1346</v>
      </c>
      <c r="S364">
        <f t="shared" si="5"/>
        <v>1346</v>
      </c>
      <c r="T364">
        <v>2530</v>
      </c>
      <c r="U364" t="s">
        <v>17</v>
      </c>
    </row>
    <row r="365" spans="1:21">
      <c r="A365">
        <v>4319703577</v>
      </c>
      <c r="B365" s="1">
        <v>42496</v>
      </c>
      <c r="C365">
        <v>9524</v>
      </c>
      <c r="D365">
        <v>6.4200000762939498</v>
      </c>
      <c r="E365">
        <v>6.4200000762939498</v>
      </c>
      <c r="F365">
        <v>0</v>
      </c>
      <c r="G365">
        <v>0.40999999642372098</v>
      </c>
      <c r="H365">
        <v>0.46999999880790699</v>
      </c>
      <c r="I365">
        <v>5.46000003814697</v>
      </c>
      <c r="J365">
        <v>0</v>
      </c>
      <c r="K365" s="16" t="s">
        <v>40</v>
      </c>
      <c r="L365" t="s">
        <v>436</v>
      </c>
      <c r="M365">
        <v>6</v>
      </c>
      <c r="N365">
        <v>11</v>
      </c>
      <c r="O365">
        <v>314</v>
      </c>
      <c r="P365">
        <v>692</v>
      </c>
      <c r="Q365">
        <f>SUM(Table14[[#This Row],[VeryActiveMinutes]:[SedentaryMinutes]])</f>
        <v>1023</v>
      </c>
      <c r="R365">
        <v>491</v>
      </c>
      <c r="S365">
        <f t="shared" si="5"/>
        <v>532</v>
      </c>
      <c r="T365">
        <v>2266</v>
      </c>
      <c r="U365" t="s">
        <v>17</v>
      </c>
    </row>
    <row r="366" spans="1:21">
      <c r="A366">
        <v>4319703577</v>
      </c>
      <c r="B366" s="1">
        <v>42497</v>
      </c>
      <c r="C366">
        <v>7937</v>
      </c>
      <c r="D366">
        <v>5.3299999237060502</v>
      </c>
      <c r="E366">
        <v>5.3299999237060502</v>
      </c>
      <c r="F366">
        <v>0</v>
      </c>
      <c r="G366">
        <v>0.18999999761581399</v>
      </c>
      <c r="H366">
        <v>1.04999995231628</v>
      </c>
      <c r="I366">
        <v>4.0799999237060502</v>
      </c>
      <c r="J366">
        <v>0</v>
      </c>
      <c r="K366" s="16" t="s">
        <v>41</v>
      </c>
      <c r="L366" t="s">
        <v>437</v>
      </c>
      <c r="M366">
        <v>3</v>
      </c>
      <c r="N366">
        <v>28</v>
      </c>
      <c r="O366">
        <v>279</v>
      </c>
      <c r="P366">
        <v>586</v>
      </c>
      <c r="Q366">
        <f>SUM(Table14[[#This Row],[VeryActiveMinutes]:[SedentaryMinutes]])</f>
        <v>896</v>
      </c>
      <c r="R366">
        <v>530</v>
      </c>
      <c r="S366">
        <f t="shared" si="5"/>
        <v>366</v>
      </c>
      <c r="T366">
        <v>2158</v>
      </c>
      <c r="U366" t="s">
        <v>17</v>
      </c>
    </row>
    <row r="367" spans="1:21">
      <c r="A367">
        <v>4319703577</v>
      </c>
      <c r="B367" s="1">
        <v>42498</v>
      </c>
      <c r="C367">
        <v>3672</v>
      </c>
      <c r="D367">
        <v>2.46000003814697</v>
      </c>
      <c r="E367">
        <v>2.46000003814697</v>
      </c>
      <c r="F367">
        <v>0</v>
      </c>
      <c r="G367">
        <v>0</v>
      </c>
      <c r="H367">
        <v>0</v>
      </c>
      <c r="I367">
        <v>2.46000003814697</v>
      </c>
      <c r="J367">
        <v>0</v>
      </c>
      <c r="K367" s="16" t="s">
        <v>35</v>
      </c>
      <c r="L367" t="s">
        <v>438</v>
      </c>
      <c r="M367">
        <v>0</v>
      </c>
      <c r="N367">
        <v>0</v>
      </c>
      <c r="O367">
        <v>153</v>
      </c>
      <c r="P367">
        <v>603</v>
      </c>
      <c r="Q367">
        <f>SUM(Table14[[#This Row],[VeryActiveMinutes]:[SedentaryMinutes]])</f>
        <v>756</v>
      </c>
      <c r="R367">
        <v>638</v>
      </c>
      <c r="S367">
        <f t="shared" si="5"/>
        <v>118</v>
      </c>
      <c r="T367">
        <v>1792</v>
      </c>
      <c r="U367" t="s">
        <v>17</v>
      </c>
    </row>
    <row r="368" spans="1:21">
      <c r="A368">
        <v>4319703577</v>
      </c>
      <c r="B368" s="1">
        <v>42499</v>
      </c>
      <c r="C368">
        <v>10378</v>
      </c>
      <c r="D368">
        <v>6.96000003814697</v>
      </c>
      <c r="E368">
        <v>6.96000003814697</v>
      </c>
      <c r="F368">
        <v>0</v>
      </c>
      <c r="G368">
        <v>0.140000000596046</v>
      </c>
      <c r="H368">
        <v>0.56000000238418601</v>
      </c>
      <c r="I368">
        <v>6.25</v>
      </c>
      <c r="J368">
        <v>0</v>
      </c>
      <c r="K368" s="16" t="s">
        <v>36</v>
      </c>
      <c r="L368" t="s">
        <v>439</v>
      </c>
      <c r="M368">
        <v>2</v>
      </c>
      <c r="N368">
        <v>14</v>
      </c>
      <c r="O368">
        <v>374</v>
      </c>
      <c r="P368">
        <v>490</v>
      </c>
      <c r="Q368">
        <f>SUM(Table14[[#This Row],[VeryActiveMinutes]:[SedentaryMinutes]])</f>
        <v>880</v>
      </c>
      <c r="R368">
        <v>565</v>
      </c>
      <c r="S368">
        <f t="shared" si="5"/>
        <v>315</v>
      </c>
      <c r="T368">
        <v>2345</v>
      </c>
      <c r="U368" t="s">
        <v>17</v>
      </c>
    </row>
    <row r="369" spans="1:21">
      <c r="A369">
        <v>4319703577</v>
      </c>
      <c r="B369" s="1">
        <v>42500</v>
      </c>
      <c r="C369">
        <v>9487</v>
      </c>
      <c r="D369">
        <v>6.3699998855590803</v>
      </c>
      <c r="E369">
        <v>6.3699998855590803</v>
      </c>
      <c r="F369">
        <v>0</v>
      </c>
      <c r="G369">
        <v>0.20999999344348899</v>
      </c>
      <c r="H369">
        <v>0.46000000834464999</v>
      </c>
      <c r="I369">
        <v>5.6999998092651403</v>
      </c>
      <c r="J369">
        <v>0</v>
      </c>
      <c r="K369" s="16" t="s">
        <v>37</v>
      </c>
      <c r="L369" t="s">
        <v>440</v>
      </c>
      <c r="M369">
        <v>3</v>
      </c>
      <c r="N369">
        <v>12</v>
      </c>
      <c r="O369">
        <v>329</v>
      </c>
      <c r="P369">
        <v>555</v>
      </c>
      <c r="Q369">
        <f>SUM(Table14[[#This Row],[VeryActiveMinutes]:[SedentaryMinutes]])</f>
        <v>899</v>
      </c>
      <c r="R369">
        <v>517</v>
      </c>
      <c r="S369">
        <f t="shared" si="5"/>
        <v>382</v>
      </c>
      <c r="T369">
        <v>2260</v>
      </c>
      <c r="U369" t="s">
        <v>17</v>
      </c>
    </row>
    <row r="370" spans="1:21">
      <c r="A370">
        <v>4319703577</v>
      </c>
      <c r="B370" s="1">
        <v>42501</v>
      </c>
      <c r="C370">
        <v>9129</v>
      </c>
      <c r="D370">
        <v>6.1300001144409197</v>
      </c>
      <c r="E370">
        <v>6.1300001144409197</v>
      </c>
      <c r="F370">
        <v>0</v>
      </c>
      <c r="G370">
        <v>0.20000000298023199</v>
      </c>
      <c r="H370">
        <v>0.74000000953674305</v>
      </c>
      <c r="I370">
        <v>5.1799998283386204</v>
      </c>
      <c r="J370">
        <v>0</v>
      </c>
      <c r="K370" s="16" t="s">
        <v>38</v>
      </c>
      <c r="L370" t="s">
        <v>441</v>
      </c>
      <c r="M370">
        <v>3</v>
      </c>
      <c r="N370">
        <v>18</v>
      </c>
      <c r="O370">
        <v>311</v>
      </c>
      <c r="P370">
        <v>574</v>
      </c>
      <c r="Q370">
        <f>SUM(Table14[[#This Row],[VeryActiveMinutes]:[SedentaryMinutes]])</f>
        <v>906</v>
      </c>
      <c r="R370">
        <v>558</v>
      </c>
      <c r="S370">
        <f t="shared" si="5"/>
        <v>348</v>
      </c>
      <c r="T370">
        <v>2232</v>
      </c>
      <c r="U370" t="s">
        <v>17</v>
      </c>
    </row>
    <row r="371" spans="1:21">
      <c r="A371">
        <v>4319703577</v>
      </c>
      <c r="B371" s="1">
        <v>42502</v>
      </c>
      <c r="C371">
        <v>17</v>
      </c>
      <c r="D371">
        <v>9.9999997764825804E-3</v>
      </c>
      <c r="E371">
        <v>9.9999997764825804E-3</v>
      </c>
      <c r="F371">
        <v>0</v>
      </c>
      <c r="G371">
        <v>0</v>
      </c>
      <c r="H371">
        <v>0</v>
      </c>
      <c r="I371">
        <v>9.9999997764825804E-3</v>
      </c>
      <c r="J371">
        <v>0</v>
      </c>
      <c r="K371" s="16" t="s">
        <v>39</v>
      </c>
      <c r="L371" t="s">
        <v>442</v>
      </c>
      <c r="M371">
        <v>0</v>
      </c>
      <c r="N371">
        <v>0</v>
      </c>
      <c r="O371">
        <v>2</v>
      </c>
      <c r="P371">
        <v>0</v>
      </c>
      <c r="Q371">
        <f>SUM(Table14[[#This Row],[VeryActiveMinutes]:[SedentaryMinutes]])</f>
        <v>2</v>
      </c>
      <c r="R371">
        <v>321</v>
      </c>
      <c r="S371">
        <f t="shared" si="5"/>
        <v>-319</v>
      </c>
      <c r="T371">
        <v>257</v>
      </c>
      <c r="U371" t="s">
        <v>17</v>
      </c>
    </row>
    <row r="372" spans="1:21">
      <c r="A372">
        <v>4388161847</v>
      </c>
      <c r="B372" s="1">
        <v>42472</v>
      </c>
      <c r="C372">
        <v>10122</v>
      </c>
      <c r="D372">
        <v>7.7800002098083496</v>
      </c>
      <c r="E372">
        <v>7.7800002098083496</v>
      </c>
      <c r="F372">
        <v>0</v>
      </c>
      <c r="G372">
        <v>0</v>
      </c>
      <c r="H372">
        <v>0</v>
      </c>
      <c r="I372">
        <v>0</v>
      </c>
      <c r="J372">
        <v>0</v>
      </c>
      <c r="K372" s="16" t="s">
        <v>37</v>
      </c>
      <c r="L372" t="s">
        <v>443</v>
      </c>
      <c r="M372">
        <v>0</v>
      </c>
      <c r="N372">
        <v>0</v>
      </c>
      <c r="O372">
        <v>0</v>
      </c>
      <c r="P372">
        <v>1440</v>
      </c>
      <c r="Q372">
        <f>SUM(Table14[[#This Row],[VeryActiveMinutes]:[SedentaryMinutes]])</f>
        <v>1440</v>
      </c>
      <c r="S372">
        <f t="shared" si="5"/>
        <v>1440</v>
      </c>
      <c r="T372">
        <v>2955</v>
      </c>
      <c r="U372" t="s">
        <v>19</v>
      </c>
    </row>
    <row r="373" spans="1:21">
      <c r="A373">
        <v>4388161847</v>
      </c>
      <c r="B373" s="1">
        <v>42473</v>
      </c>
      <c r="C373">
        <v>10993</v>
      </c>
      <c r="D373">
        <v>8.4499998092651403</v>
      </c>
      <c r="E373">
        <v>8.4499998092651403</v>
      </c>
      <c r="F373">
        <v>0</v>
      </c>
      <c r="G373">
        <v>5.9999998658895499E-2</v>
      </c>
      <c r="H373">
        <v>0.62999999523162797</v>
      </c>
      <c r="I373">
        <v>3.8800001144409202</v>
      </c>
      <c r="J373">
        <v>0</v>
      </c>
      <c r="K373" s="16" t="s">
        <v>38</v>
      </c>
      <c r="L373" t="s">
        <v>444</v>
      </c>
      <c r="M373">
        <v>1</v>
      </c>
      <c r="N373">
        <v>14</v>
      </c>
      <c r="O373">
        <v>150</v>
      </c>
      <c r="P373">
        <v>1275</v>
      </c>
      <c r="Q373">
        <f>SUM(Table14[[#This Row],[VeryActiveMinutes]:[SedentaryMinutes]])</f>
        <v>1440</v>
      </c>
      <c r="S373">
        <f t="shared" si="5"/>
        <v>1440</v>
      </c>
      <c r="T373">
        <v>3092</v>
      </c>
      <c r="U373" t="s">
        <v>19</v>
      </c>
    </row>
    <row r="374" spans="1:21">
      <c r="A374">
        <v>4388161847</v>
      </c>
      <c r="B374" s="1">
        <v>42474</v>
      </c>
      <c r="C374">
        <v>8863</v>
      </c>
      <c r="D374">
        <v>6.8200001716613796</v>
      </c>
      <c r="E374">
        <v>6.8200001716613796</v>
      </c>
      <c r="F374">
        <v>0</v>
      </c>
      <c r="G374">
        <v>0.129999995231628</v>
      </c>
      <c r="H374">
        <v>1.0700000524520901</v>
      </c>
      <c r="I374">
        <v>5.6199998855590803</v>
      </c>
      <c r="J374">
        <v>0</v>
      </c>
      <c r="K374" s="16" t="s">
        <v>39</v>
      </c>
      <c r="L374" t="s">
        <v>445</v>
      </c>
      <c r="M374">
        <v>10</v>
      </c>
      <c r="N374">
        <v>35</v>
      </c>
      <c r="O374">
        <v>219</v>
      </c>
      <c r="P374">
        <v>945</v>
      </c>
      <c r="Q374">
        <f>SUM(Table14[[#This Row],[VeryActiveMinutes]:[SedentaryMinutes]])</f>
        <v>1209</v>
      </c>
      <c r="S374">
        <f t="shared" si="5"/>
        <v>1209</v>
      </c>
      <c r="T374">
        <v>2998</v>
      </c>
      <c r="U374" t="s">
        <v>19</v>
      </c>
    </row>
    <row r="375" spans="1:21">
      <c r="A375">
        <v>4388161847</v>
      </c>
      <c r="B375" s="1">
        <v>42475</v>
      </c>
      <c r="C375">
        <v>8758</v>
      </c>
      <c r="D375">
        <v>6.7300000190734899</v>
      </c>
      <c r="E375">
        <v>6.7300000190734899</v>
      </c>
      <c r="F375">
        <v>0</v>
      </c>
      <c r="G375">
        <v>0</v>
      </c>
      <c r="H375">
        <v>0</v>
      </c>
      <c r="I375">
        <v>6.7300000190734899</v>
      </c>
      <c r="J375">
        <v>0</v>
      </c>
      <c r="K375" s="16" t="s">
        <v>40</v>
      </c>
      <c r="L375" t="s">
        <v>446</v>
      </c>
      <c r="M375">
        <v>0</v>
      </c>
      <c r="N375">
        <v>0</v>
      </c>
      <c r="O375">
        <v>299</v>
      </c>
      <c r="P375">
        <v>837</v>
      </c>
      <c r="Q375">
        <f>SUM(Table14[[#This Row],[VeryActiveMinutes]:[SedentaryMinutes]])</f>
        <v>1136</v>
      </c>
      <c r="R375">
        <v>526</v>
      </c>
      <c r="S375">
        <f t="shared" si="5"/>
        <v>610</v>
      </c>
      <c r="T375">
        <v>3066</v>
      </c>
      <c r="U375" t="s">
        <v>19</v>
      </c>
    </row>
    <row r="376" spans="1:21">
      <c r="A376">
        <v>4388161847</v>
      </c>
      <c r="B376" s="1">
        <v>42476</v>
      </c>
      <c r="C376">
        <v>6580</v>
      </c>
      <c r="D376">
        <v>5.0599999427795401</v>
      </c>
      <c r="E376">
        <v>5.0599999427795401</v>
      </c>
      <c r="F376">
        <v>0</v>
      </c>
      <c r="G376">
        <v>0.20999999344348899</v>
      </c>
      <c r="H376">
        <v>0.40000000596046398</v>
      </c>
      <c r="I376">
        <v>4.4499998092651403</v>
      </c>
      <c r="J376">
        <v>0</v>
      </c>
      <c r="K376" s="16" t="s">
        <v>41</v>
      </c>
      <c r="L376" t="s">
        <v>447</v>
      </c>
      <c r="M376">
        <v>6</v>
      </c>
      <c r="N376">
        <v>9</v>
      </c>
      <c r="O376">
        <v>253</v>
      </c>
      <c r="P376">
        <v>609</v>
      </c>
      <c r="Q376">
        <f>SUM(Table14[[#This Row],[VeryActiveMinutes]:[SedentaryMinutes]])</f>
        <v>877</v>
      </c>
      <c r="R376">
        <v>448</v>
      </c>
      <c r="S376">
        <f t="shared" si="5"/>
        <v>429</v>
      </c>
      <c r="T376">
        <v>3073</v>
      </c>
      <c r="U376" t="s">
        <v>19</v>
      </c>
    </row>
    <row r="377" spans="1:21">
      <c r="A377">
        <v>4388161847</v>
      </c>
      <c r="B377" s="1">
        <v>42477</v>
      </c>
      <c r="C377">
        <v>4660</v>
      </c>
      <c r="D377">
        <v>3.5799999237060498</v>
      </c>
      <c r="E377">
        <v>3.5799999237060498</v>
      </c>
      <c r="F377">
        <v>0</v>
      </c>
      <c r="G377">
        <v>0</v>
      </c>
      <c r="H377">
        <v>0</v>
      </c>
      <c r="I377">
        <v>3.5799999237060498</v>
      </c>
      <c r="J377">
        <v>0</v>
      </c>
      <c r="K377" s="16" t="s">
        <v>35</v>
      </c>
      <c r="L377" t="s">
        <v>448</v>
      </c>
      <c r="M377">
        <v>0</v>
      </c>
      <c r="N377">
        <v>0</v>
      </c>
      <c r="O377">
        <v>201</v>
      </c>
      <c r="P377">
        <v>721</v>
      </c>
      <c r="Q377">
        <f>SUM(Table14[[#This Row],[VeryActiveMinutes]:[SedentaryMinutes]])</f>
        <v>922</v>
      </c>
      <c r="R377">
        <v>641</v>
      </c>
      <c r="S377">
        <f t="shared" si="5"/>
        <v>281</v>
      </c>
      <c r="T377">
        <v>2572</v>
      </c>
      <c r="U377" t="s">
        <v>19</v>
      </c>
    </row>
    <row r="378" spans="1:21">
      <c r="A378">
        <v>4388161847</v>
      </c>
      <c r="B378" s="1">
        <v>42478</v>
      </c>
      <c r="C378">
        <v>11009</v>
      </c>
      <c r="D378">
        <v>9.1000003814697301</v>
      </c>
      <c r="E378">
        <v>9.1000003814697301</v>
      </c>
      <c r="F378">
        <v>0</v>
      </c>
      <c r="G378">
        <v>3.5599999427795401</v>
      </c>
      <c r="H378">
        <v>0.40000000596046398</v>
      </c>
      <c r="I378">
        <v>5.1399998664856001</v>
      </c>
      <c r="J378">
        <v>0</v>
      </c>
      <c r="K378" s="16" t="s">
        <v>36</v>
      </c>
      <c r="L378" t="s">
        <v>449</v>
      </c>
      <c r="M378">
        <v>27</v>
      </c>
      <c r="N378">
        <v>8</v>
      </c>
      <c r="O378">
        <v>239</v>
      </c>
      <c r="P378">
        <v>1017</v>
      </c>
      <c r="Q378">
        <f>SUM(Table14[[#This Row],[VeryActiveMinutes]:[SedentaryMinutes]])</f>
        <v>1291</v>
      </c>
      <c r="R378">
        <v>104</v>
      </c>
      <c r="S378">
        <f t="shared" si="5"/>
        <v>1187</v>
      </c>
      <c r="T378">
        <v>3274</v>
      </c>
      <c r="U378" t="s">
        <v>19</v>
      </c>
    </row>
    <row r="379" spans="1:21">
      <c r="A379">
        <v>4388161847</v>
      </c>
      <c r="B379" s="1">
        <v>42479</v>
      </c>
      <c r="C379">
        <v>10181</v>
      </c>
      <c r="D379">
        <v>7.8299999237060502</v>
      </c>
      <c r="E379">
        <v>7.8299999237060502</v>
      </c>
      <c r="F379">
        <v>0</v>
      </c>
      <c r="G379">
        <v>1.37000000476837</v>
      </c>
      <c r="H379">
        <v>0.68999999761581399</v>
      </c>
      <c r="I379">
        <v>5.7699999809265101</v>
      </c>
      <c r="J379">
        <v>0</v>
      </c>
      <c r="K379" s="16" t="s">
        <v>37</v>
      </c>
      <c r="L379" t="s">
        <v>450</v>
      </c>
      <c r="M379">
        <v>20</v>
      </c>
      <c r="N379">
        <v>16</v>
      </c>
      <c r="O379">
        <v>249</v>
      </c>
      <c r="P379">
        <v>704</v>
      </c>
      <c r="Q379">
        <f>SUM(Table14[[#This Row],[VeryActiveMinutes]:[SedentaryMinutes]])</f>
        <v>989</v>
      </c>
      <c r="R379">
        <v>338</v>
      </c>
      <c r="S379">
        <f t="shared" si="5"/>
        <v>651</v>
      </c>
      <c r="T379">
        <v>3015</v>
      </c>
      <c r="U379" t="s">
        <v>19</v>
      </c>
    </row>
    <row r="380" spans="1:21">
      <c r="A380">
        <v>4388161847</v>
      </c>
      <c r="B380" s="1">
        <v>42480</v>
      </c>
      <c r="C380">
        <v>10553</v>
      </c>
      <c r="D380">
        <v>8.1199998855590803</v>
      </c>
      <c r="E380">
        <v>8.1199998855590803</v>
      </c>
      <c r="F380">
        <v>0</v>
      </c>
      <c r="G380">
        <v>1.1000000238418599</v>
      </c>
      <c r="H380">
        <v>1.7200000286102299</v>
      </c>
      <c r="I380">
        <v>5.28999996185303</v>
      </c>
      <c r="J380">
        <v>0</v>
      </c>
      <c r="K380" s="16" t="s">
        <v>38</v>
      </c>
      <c r="L380" t="s">
        <v>451</v>
      </c>
      <c r="M380">
        <v>19</v>
      </c>
      <c r="N380">
        <v>42</v>
      </c>
      <c r="O380">
        <v>228</v>
      </c>
      <c r="P380">
        <v>696</v>
      </c>
      <c r="Q380">
        <f>SUM(Table14[[#This Row],[VeryActiveMinutes]:[SedentaryMinutes]])</f>
        <v>985</v>
      </c>
      <c r="R380">
        <v>451</v>
      </c>
      <c r="S380">
        <f t="shared" si="5"/>
        <v>534</v>
      </c>
      <c r="T380">
        <v>3083</v>
      </c>
      <c r="U380" t="s">
        <v>19</v>
      </c>
    </row>
    <row r="381" spans="1:21">
      <c r="A381">
        <v>4388161847</v>
      </c>
      <c r="B381" s="1">
        <v>42481</v>
      </c>
      <c r="C381">
        <v>10055</v>
      </c>
      <c r="D381">
        <v>7.7300000190734899</v>
      </c>
      <c r="E381">
        <v>7.7300000190734899</v>
      </c>
      <c r="F381">
        <v>0</v>
      </c>
      <c r="G381">
        <v>0.37000000476837203</v>
      </c>
      <c r="H381">
        <v>0.38999998569488498</v>
      </c>
      <c r="I381">
        <v>6.9800000190734899</v>
      </c>
      <c r="J381">
        <v>0</v>
      </c>
      <c r="K381" s="16" t="s">
        <v>39</v>
      </c>
      <c r="L381" t="s">
        <v>452</v>
      </c>
      <c r="M381">
        <v>7</v>
      </c>
      <c r="N381">
        <v>12</v>
      </c>
      <c r="O381">
        <v>272</v>
      </c>
      <c r="P381">
        <v>853</v>
      </c>
      <c r="Q381">
        <f>SUM(Table14[[#This Row],[VeryActiveMinutes]:[SedentaryMinutes]])</f>
        <v>1144</v>
      </c>
      <c r="R381">
        <v>458</v>
      </c>
      <c r="S381">
        <f t="shared" si="5"/>
        <v>686</v>
      </c>
      <c r="T381">
        <v>3069</v>
      </c>
      <c r="U381" t="s">
        <v>19</v>
      </c>
    </row>
    <row r="382" spans="1:21">
      <c r="A382">
        <v>4388161847</v>
      </c>
      <c r="B382" s="1">
        <v>42482</v>
      </c>
      <c r="C382">
        <v>12139</v>
      </c>
      <c r="D382">
        <v>9.3400001525878906</v>
      </c>
      <c r="E382">
        <v>9.3400001525878906</v>
      </c>
      <c r="F382">
        <v>0</v>
      </c>
      <c r="G382">
        <v>3.2999999523162802</v>
      </c>
      <c r="H382">
        <v>1.1100000143051101</v>
      </c>
      <c r="I382">
        <v>4.9200000762939498</v>
      </c>
      <c r="J382">
        <v>0</v>
      </c>
      <c r="K382" s="16" t="s">
        <v>40</v>
      </c>
      <c r="L382" t="s">
        <v>453</v>
      </c>
      <c r="M382">
        <v>77</v>
      </c>
      <c r="N382">
        <v>25</v>
      </c>
      <c r="O382">
        <v>220</v>
      </c>
      <c r="P382">
        <v>945</v>
      </c>
      <c r="Q382">
        <f>SUM(Table14[[#This Row],[VeryActiveMinutes]:[SedentaryMinutes]])</f>
        <v>1267</v>
      </c>
      <c r="R382">
        <v>85</v>
      </c>
      <c r="S382">
        <f t="shared" si="5"/>
        <v>1182</v>
      </c>
      <c r="T382">
        <v>3544</v>
      </c>
      <c r="U382" t="s">
        <v>19</v>
      </c>
    </row>
    <row r="383" spans="1:21">
      <c r="A383">
        <v>4388161847</v>
      </c>
      <c r="B383" s="1">
        <v>42483</v>
      </c>
      <c r="C383">
        <v>13236</v>
      </c>
      <c r="D383">
        <v>10.180000305175801</v>
      </c>
      <c r="E383">
        <v>10.180000305175801</v>
      </c>
      <c r="F383">
        <v>0</v>
      </c>
      <c r="G383">
        <v>4.5</v>
      </c>
      <c r="H383">
        <v>0.31999999284744302</v>
      </c>
      <c r="I383">
        <v>5.3499999046325701</v>
      </c>
      <c r="J383">
        <v>0</v>
      </c>
      <c r="K383" s="16" t="s">
        <v>41</v>
      </c>
      <c r="L383" t="s">
        <v>454</v>
      </c>
      <c r="M383">
        <v>58</v>
      </c>
      <c r="N383">
        <v>5</v>
      </c>
      <c r="O383">
        <v>215</v>
      </c>
      <c r="P383">
        <v>749</v>
      </c>
      <c r="Q383">
        <f>SUM(Table14[[#This Row],[VeryActiveMinutes]:[SedentaryMinutes]])</f>
        <v>1027</v>
      </c>
      <c r="R383">
        <v>501</v>
      </c>
      <c r="S383">
        <f t="shared" si="5"/>
        <v>526</v>
      </c>
      <c r="T383">
        <v>3306</v>
      </c>
      <c r="U383" t="s">
        <v>19</v>
      </c>
    </row>
    <row r="384" spans="1:21">
      <c r="A384">
        <v>4388161847</v>
      </c>
      <c r="B384" s="1">
        <v>42484</v>
      </c>
      <c r="C384">
        <v>10243</v>
      </c>
      <c r="D384">
        <v>7.8800001144409197</v>
      </c>
      <c r="E384">
        <v>7.8800001144409197</v>
      </c>
      <c r="F384">
        <v>0</v>
      </c>
      <c r="G384">
        <v>1.08000004291534</v>
      </c>
      <c r="H384">
        <v>0.50999999046325695</v>
      </c>
      <c r="I384">
        <v>6.3000001907348597</v>
      </c>
      <c r="J384">
        <v>0</v>
      </c>
      <c r="K384" s="16" t="s">
        <v>35</v>
      </c>
      <c r="L384" t="s">
        <v>455</v>
      </c>
      <c r="M384">
        <v>14</v>
      </c>
      <c r="N384">
        <v>8</v>
      </c>
      <c r="O384">
        <v>239</v>
      </c>
      <c r="P384">
        <v>584</v>
      </c>
      <c r="Q384">
        <f>SUM(Table14[[#This Row],[VeryActiveMinutes]:[SedentaryMinutes]])</f>
        <v>845</v>
      </c>
      <c r="R384">
        <v>595</v>
      </c>
      <c r="S384">
        <f t="shared" si="5"/>
        <v>250</v>
      </c>
      <c r="T384">
        <v>2885</v>
      </c>
      <c r="U384" t="s">
        <v>19</v>
      </c>
    </row>
    <row r="385" spans="1:21">
      <c r="A385">
        <v>4388161847</v>
      </c>
      <c r="B385" s="1">
        <v>42485</v>
      </c>
      <c r="C385">
        <v>12961</v>
      </c>
      <c r="D385">
        <v>9.9700002670288104</v>
      </c>
      <c r="E385">
        <v>9.9700002670288104</v>
      </c>
      <c r="F385">
        <v>0</v>
      </c>
      <c r="G385">
        <v>0.730000019073486</v>
      </c>
      <c r="H385">
        <v>1.3999999761581401</v>
      </c>
      <c r="I385">
        <v>7.8400001525878897</v>
      </c>
      <c r="J385">
        <v>0</v>
      </c>
      <c r="K385" s="16" t="s">
        <v>36</v>
      </c>
      <c r="L385" t="s">
        <v>456</v>
      </c>
      <c r="M385">
        <v>11</v>
      </c>
      <c r="N385">
        <v>31</v>
      </c>
      <c r="O385">
        <v>301</v>
      </c>
      <c r="P385">
        <v>1054</v>
      </c>
      <c r="Q385">
        <f>SUM(Table14[[#This Row],[VeryActiveMinutes]:[SedentaryMinutes]])</f>
        <v>1397</v>
      </c>
      <c r="S385">
        <f t="shared" si="5"/>
        <v>1397</v>
      </c>
      <c r="T385">
        <v>3288</v>
      </c>
      <c r="U385" t="s">
        <v>19</v>
      </c>
    </row>
    <row r="386" spans="1:21">
      <c r="A386">
        <v>4388161847</v>
      </c>
      <c r="B386" s="1">
        <v>42486</v>
      </c>
      <c r="C386">
        <v>9461</v>
      </c>
      <c r="D386">
        <v>7.2800002098083496</v>
      </c>
      <c r="E386">
        <v>7.2800002098083496</v>
      </c>
      <c r="F386">
        <v>0</v>
      </c>
      <c r="G386">
        <v>0.93999999761581399</v>
      </c>
      <c r="H386">
        <v>1.0599999427795399</v>
      </c>
      <c r="I386">
        <v>5.2699999809265101</v>
      </c>
      <c r="J386">
        <v>0</v>
      </c>
      <c r="K386" s="16" t="s">
        <v>37</v>
      </c>
      <c r="L386" t="s">
        <v>457</v>
      </c>
      <c r="M386">
        <v>14</v>
      </c>
      <c r="N386">
        <v>23</v>
      </c>
      <c r="O386">
        <v>224</v>
      </c>
      <c r="P386">
        <v>673</v>
      </c>
      <c r="Q386">
        <f>SUM(Table14[[#This Row],[VeryActiveMinutes]:[SedentaryMinutes]])</f>
        <v>934</v>
      </c>
      <c r="R386">
        <v>346</v>
      </c>
      <c r="S386">
        <f t="shared" ref="S386:S449" si="6">Q386-R386</f>
        <v>588</v>
      </c>
      <c r="T386">
        <v>2929</v>
      </c>
      <c r="U386" t="s">
        <v>19</v>
      </c>
    </row>
    <row r="387" spans="1:21">
      <c r="A387">
        <v>4388161847</v>
      </c>
      <c r="B387" s="1">
        <v>42487</v>
      </c>
      <c r="C387">
        <v>11193</v>
      </c>
      <c r="D387">
        <v>8.6099996566772496</v>
      </c>
      <c r="E387">
        <v>8.6099996566772496</v>
      </c>
      <c r="F387">
        <v>0</v>
      </c>
      <c r="G387">
        <v>0.69999998807907104</v>
      </c>
      <c r="H387">
        <v>2.5099999904632599</v>
      </c>
      <c r="I387">
        <v>5.3899998664856001</v>
      </c>
      <c r="J387">
        <v>0</v>
      </c>
      <c r="K387" s="16" t="s">
        <v>38</v>
      </c>
      <c r="L387" t="s">
        <v>458</v>
      </c>
      <c r="M387">
        <v>11</v>
      </c>
      <c r="N387">
        <v>48</v>
      </c>
      <c r="O387">
        <v>241</v>
      </c>
      <c r="P387">
        <v>684</v>
      </c>
      <c r="Q387">
        <f>SUM(Table14[[#This Row],[VeryActiveMinutes]:[SedentaryMinutes]])</f>
        <v>984</v>
      </c>
      <c r="R387">
        <v>500</v>
      </c>
      <c r="S387">
        <f t="shared" si="6"/>
        <v>484</v>
      </c>
      <c r="T387">
        <v>3074</v>
      </c>
      <c r="U387" t="s">
        <v>19</v>
      </c>
    </row>
    <row r="388" spans="1:21">
      <c r="A388">
        <v>4388161847</v>
      </c>
      <c r="B388" s="1">
        <v>42488</v>
      </c>
      <c r="C388">
        <v>10074</v>
      </c>
      <c r="D388">
        <v>7.75</v>
      </c>
      <c r="E388">
        <v>7.75</v>
      </c>
      <c r="F388">
        <v>0</v>
      </c>
      <c r="G388">
        <v>1.28999996185303</v>
      </c>
      <c r="H388">
        <v>0.43000000715255698</v>
      </c>
      <c r="I388">
        <v>6.0300002098083496</v>
      </c>
      <c r="J388">
        <v>0</v>
      </c>
      <c r="K388" s="16" t="s">
        <v>39</v>
      </c>
      <c r="L388" t="s">
        <v>459</v>
      </c>
      <c r="M388">
        <v>19</v>
      </c>
      <c r="N388">
        <v>9</v>
      </c>
      <c r="O388">
        <v>234</v>
      </c>
      <c r="P388">
        <v>878</v>
      </c>
      <c r="Q388">
        <f>SUM(Table14[[#This Row],[VeryActiveMinutes]:[SedentaryMinutes]])</f>
        <v>1140</v>
      </c>
      <c r="R388">
        <v>458</v>
      </c>
      <c r="S388">
        <f t="shared" si="6"/>
        <v>682</v>
      </c>
      <c r="T388">
        <v>2969</v>
      </c>
      <c r="U388" t="s">
        <v>19</v>
      </c>
    </row>
    <row r="389" spans="1:21">
      <c r="A389">
        <v>4388161847</v>
      </c>
      <c r="B389" s="1">
        <v>42489</v>
      </c>
      <c r="C389">
        <v>9232</v>
      </c>
      <c r="D389">
        <v>7.0999999046325701</v>
      </c>
      <c r="E389">
        <v>7.0999999046325701</v>
      </c>
      <c r="F389">
        <v>0</v>
      </c>
      <c r="G389">
        <v>0.80000001192092896</v>
      </c>
      <c r="H389">
        <v>0.88999998569488503</v>
      </c>
      <c r="I389">
        <v>5.4200000762939498</v>
      </c>
      <c r="J389">
        <v>0</v>
      </c>
      <c r="K389" s="16" t="s">
        <v>40</v>
      </c>
      <c r="L389" t="s">
        <v>460</v>
      </c>
      <c r="M389">
        <v>13</v>
      </c>
      <c r="N389">
        <v>16</v>
      </c>
      <c r="O389">
        <v>236</v>
      </c>
      <c r="P389">
        <v>1175</v>
      </c>
      <c r="Q389">
        <f>SUM(Table14[[#This Row],[VeryActiveMinutes]:[SedentaryMinutes]])</f>
        <v>1440</v>
      </c>
      <c r="S389">
        <f t="shared" si="6"/>
        <v>1440</v>
      </c>
      <c r="T389">
        <v>2979</v>
      </c>
      <c r="U389" t="s">
        <v>19</v>
      </c>
    </row>
    <row r="390" spans="1:21">
      <c r="A390">
        <v>4388161847</v>
      </c>
      <c r="B390" s="1">
        <v>42490</v>
      </c>
      <c r="C390">
        <v>12533</v>
      </c>
      <c r="D390">
        <v>9.6400003433227504</v>
      </c>
      <c r="E390">
        <v>9.6400003433227504</v>
      </c>
      <c r="F390">
        <v>0</v>
      </c>
      <c r="G390">
        <v>0.69999998807907104</v>
      </c>
      <c r="H390">
        <v>2</v>
      </c>
      <c r="I390">
        <v>6.9400000572204599</v>
      </c>
      <c r="J390">
        <v>0</v>
      </c>
      <c r="K390" s="16" t="s">
        <v>41</v>
      </c>
      <c r="L390" t="s">
        <v>461</v>
      </c>
      <c r="M390">
        <v>14</v>
      </c>
      <c r="N390">
        <v>43</v>
      </c>
      <c r="O390">
        <v>300</v>
      </c>
      <c r="P390">
        <v>537</v>
      </c>
      <c r="Q390">
        <f>SUM(Table14[[#This Row],[VeryActiveMinutes]:[SedentaryMinutes]])</f>
        <v>894</v>
      </c>
      <c r="R390">
        <v>430</v>
      </c>
      <c r="S390">
        <f t="shared" si="6"/>
        <v>464</v>
      </c>
      <c r="T390">
        <v>3283</v>
      </c>
      <c r="U390" t="s">
        <v>19</v>
      </c>
    </row>
    <row r="391" spans="1:21">
      <c r="A391">
        <v>4388161847</v>
      </c>
      <c r="B391" s="1">
        <v>42491</v>
      </c>
      <c r="C391">
        <v>10255</v>
      </c>
      <c r="D391">
        <v>7.8899998664856001</v>
      </c>
      <c r="E391">
        <v>7.8899998664856001</v>
      </c>
      <c r="F391">
        <v>0</v>
      </c>
      <c r="G391">
        <v>1.0099999904632599</v>
      </c>
      <c r="H391">
        <v>0.68000000715255704</v>
      </c>
      <c r="I391">
        <v>6.1999998092651403</v>
      </c>
      <c r="J391">
        <v>0</v>
      </c>
      <c r="K391" s="16" t="s">
        <v>35</v>
      </c>
      <c r="L391" t="s">
        <v>462</v>
      </c>
      <c r="M391">
        <v>12</v>
      </c>
      <c r="N391">
        <v>15</v>
      </c>
      <c r="O391">
        <v>241</v>
      </c>
      <c r="P391">
        <v>579</v>
      </c>
      <c r="Q391">
        <f>SUM(Table14[[#This Row],[VeryActiveMinutes]:[SedentaryMinutes]])</f>
        <v>847</v>
      </c>
      <c r="R391">
        <v>597</v>
      </c>
      <c r="S391">
        <f t="shared" si="6"/>
        <v>250</v>
      </c>
      <c r="T391">
        <v>2926</v>
      </c>
      <c r="U391" t="s">
        <v>19</v>
      </c>
    </row>
    <row r="392" spans="1:21">
      <c r="A392">
        <v>4388161847</v>
      </c>
      <c r="B392" s="1">
        <v>42492</v>
      </c>
      <c r="C392">
        <v>10096</v>
      </c>
      <c r="D392">
        <v>8.3999996185302699</v>
      </c>
      <c r="E392">
        <v>8.3999996185302699</v>
      </c>
      <c r="F392">
        <v>0</v>
      </c>
      <c r="G392">
        <v>3.7699999809265101</v>
      </c>
      <c r="H392">
        <v>7.9999998211860698E-2</v>
      </c>
      <c r="I392">
        <v>4.5500001907348597</v>
      </c>
      <c r="J392">
        <v>0</v>
      </c>
      <c r="K392" s="16" t="s">
        <v>36</v>
      </c>
      <c r="L392" t="s">
        <v>463</v>
      </c>
      <c r="M392">
        <v>33</v>
      </c>
      <c r="N392">
        <v>4</v>
      </c>
      <c r="O392">
        <v>204</v>
      </c>
      <c r="P392">
        <v>935</v>
      </c>
      <c r="Q392">
        <f>SUM(Table14[[#This Row],[VeryActiveMinutes]:[SedentaryMinutes]])</f>
        <v>1176</v>
      </c>
      <c r="R392">
        <v>376</v>
      </c>
      <c r="S392">
        <f t="shared" si="6"/>
        <v>800</v>
      </c>
      <c r="T392">
        <v>3147</v>
      </c>
      <c r="U392" t="s">
        <v>19</v>
      </c>
    </row>
    <row r="393" spans="1:21">
      <c r="A393">
        <v>4388161847</v>
      </c>
      <c r="B393" s="1">
        <v>42493</v>
      </c>
      <c r="C393">
        <v>12727</v>
      </c>
      <c r="D393">
        <v>9.7899999618530291</v>
      </c>
      <c r="E393">
        <v>9.7899999618530291</v>
      </c>
      <c r="F393">
        <v>0</v>
      </c>
      <c r="G393">
        <v>1.12999999523163</v>
      </c>
      <c r="H393">
        <v>0.77999997138977095</v>
      </c>
      <c r="I393">
        <v>7.8800001144409197</v>
      </c>
      <c r="J393">
        <v>0</v>
      </c>
      <c r="K393" s="16" t="s">
        <v>37</v>
      </c>
      <c r="L393" t="s">
        <v>464</v>
      </c>
      <c r="M393">
        <v>18</v>
      </c>
      <c r="N393">
        <v>18</v>
      </c>
      <c r="O393">
        <v>306</v>
      </c>
      <c r="P393">
        <v>984</v>
      </c>
      <c r="Q393">
        <f>SUM(Table14[[#This Row],[VeryActiveMinutes]:[SedentaryMinutes]])</f>
        <v>1326</v>
      </c>
      <c r="S393">
        <f t="shared" si="6"/>
        <v>1326</v>
      </c>
      <c r="T393">
        <v>3290</v>
      </c>
      <c r="U393" t="s">
        <v>19</v>
      </c>
    </row>
    <row r="394" spans="1:21">
      <c r="A394">
        <v>4388161847</v>
      </c>
      <c r="B394" s="1">
        <v>42494</v>
      </c>
      <c r="C394">
        <v>12375</v>
      </c>
      <c r="D394">
        <v>9.5200004577636701</v>
      </c>
      <c r="E394">
        <v>9.5200004577636701</v>
      </c>
      <c r="F394">
        <v>0</v>
      </c>
      <c r="G394">
        <v>2.78999996185303</v>
      </c>
      <c r="H394">
        <v>0.93000000715255704</v>
      </c>
      <c r="I394">
        <v>5.8000001907348597</v>
      </c>
      <c r="J394">
        <v>0</v>
      </c>
      <c r="K394" s="16" t="s">
        <v>38</v>
      </c>
      <c r="L394" t="s">
        <v>465</v>
      </c>
      <c r="M394">
        <v>35</v>
      </c>
      <c r="N394">
        <v>21</v>
      </c>
      <c r="O394">
        <v>251</v>
      </c>
      <c r="P394">
        <v>632</v>
      </c>
      <c r="Q394">
        <f>SUM(Table14[[#This Row],[VeryActiveMinutes]:[SedentaryMinutes]])</f>
        <v>939</v>
      </c>
      <c r="R394">
        <v>414</v>
      </c>
      <c r="S394">
        <f t="shared" si="6"/>
        <v>525</v>
      </c>
      <c r="T394">
        <v>3162</v>
      </c>
      <c r="U394" t="s">
        <v>19</v>
      </c>
    </row>
    <row r="395" spans="1:21">
      <c r="A395">
        <v>4388161847</v>
      </c>
      <c r="B395" s="1">
        <v>42495</v>
      </c>
      <c r="C395">
        <v>9603</v>
      </c>
      <c r="D395">
        <v>7.3800001144409197</v>
      </c>
      <c r="E395">
        <v>7.3800001144409197</v>
      </c>
      <c r="F395">
        <v>0</v>
      </c>
      <c r="G395">
        <v>0.62999999523162797</v>
      </c>
      <c r="H395">
        <v>1.66999995708466</v>
      </c>
      <c r="I395">
        <v>5.0900001525878897</v>
      </c>
      <c r="J395">
        <v>0</v>
      </c>
      <c r="K395" s="16" t="s">
        <v>39</v>
      </c>
      <c r="L395" t="s">
        <v>466</v>
      </c>
      <c r="M395">
        <v>12</v>
      </c>
      <c r="N395">
        <v>39</v>
      </c>
      <c r="O395">
        <v>199</v>
      </c>
      <c r="P395">
        <v>896</v>
      </c>
      <c r="Q395">
        <f>SUM(Table14[[#This Row],[VeryActiveMinutes]:[SedentaryMinutes]])</f>
        <v>1146</v>
      </c>
      <c r="R395">
        <v>495</v>
      </c>
      <c r="S395">
        <f t="shared" si="6"/>
        <v>651</v>
      </c>
      <c r="T395">
        <v>2899</v>
      </c>
      <c r="U395" t="s">
        <v>19</v>
      </c>
    </row>
    <row r="396" spans="1:21">
      <c r="A396">
        <v>4388161847</v>
      </c>
      <c r="B396" s="1">
        <v>42496</v>
      </c>
      <c r="C396">
        <v>13175</v>
      </c>
      <c r="D396">
        <v>10.1300001144409</v>
      </c>
      <c r="E396">
        <v>10.1300001144409</v>
      </c>
      <c r="F396">
        <v>0</v>
      </c>
      <c r="G396">
        <v>2.1099998950958301</v>
      </c>
      <c r="H396">
        <v>2.0899999141693102</v>
      </c>
      <c r="I396">
        <v>5.9299998283386204</v>
      </c>
      <c r="J396">
        <v>0</v>
      </c>
      <c r="K396" s="16" t="s">
        <v>40</v>
      </c>
      <c r="L396" t="s">
        <v>467</v>
      </c>
      <c r="M396">
        <v>33</v>
      </c>
      <c r="N396">
        <v>45</v>
      </c>
      <c r="O396">
        <v>262</v>
      </c>
      <c r="P396">
        <v>1100</v>
      </c>
      <c r="Q396">
        <f>SUM(Table14[[#This Row],[VeryActiveMinutes]:[SedentaryMinutes]])</f>
        <v>1440</v>
      </c>
      <c r="S396">
        <f t="shared" si="6"/>
        <v>1440</v>
      </c>
      <c r="T396">
        <v>3425</v>
      </c>
      <c r="U396" t="s">
        <v>19</v>
      </c>
    </row>
    <row r="397" spans="1:21">
      <c r="A397">
        <v>4388161847</v>
      </c>
      <c r="B397" s="1">
        <v>42497</v>
      </c>
      <c r="C397">
        <v>22770</v>
      </c>
      <c r="D397">
        <v>17.540000915527301</v>
      </c>
      <c r="E397">
        <v>17.540000915527301</v>
      </c>
      <c r="F397">
        <v>0</v>
      </c>
      <c r="G397">
        <v>9.4499998092651403</v>
      </c>
      <c r="H397">
        <v>2.7699999809265101</v>
      </c>
      <c r="I397">
        <v>5.3299999237060502</v>
      </c>
      <c r="J397">
        <v>0</v>
      </c>
      <c r="K397" s="16" t="s">
        <v>41</v>
      </c>
      <c r="L397" t="s">
        <v>468</v>
      </c>
      <c r="M397">
        <v>120</v>
      </c>
      <c r="N397">
        <v>56</v>
      </c>
      <c r="O397">
        <v>260</v>
      </c>
      <c r="P397">
        <v>508</v>
      </c>
      <c r="Q397">
        <f>SUM(Table14[[#This Row],[VeryActiveMinutes]:[SedentaryMinutes]])</f>
        <v>944</v>
      </c>
      <c r="R397">
        <v>496</v>
      </c>
      <c r="S397">
        <f t="shared" si="6"/>
        <v>448</v>
      </c>
      <c r="T397">
        <v>4022</v>
      </c>
      <c r="U397" t="s">
        <v>19</v>
      </c>
    </row>
    <row r="398" spans="1:21">
      <c r="A398">
        <v>4388161847</v>
      </c>
      <c r="B398" s="1">
        <v>42498</v>
      </c>
      <c r="C398">
        <v>17298</v>
      </c>
      <c r="D398">
        <v>14.3800001144409</v>
      </c>
      <c r="E398">
        <v>14.3800001144409</v>
      </c>
      <c r="F398">
        <v>0</v>
      </c>
      <c r="G398">
        <v>9.8900003433227504</v>
      </c>
      <c r="H398">
        <v>1.2599999904632599</v>
      </c>
      <c r="I398">
        <v>3.2300000190734899</v>
      </c>
      <c r="J398">
        <v>0</v>
      </c>
      <c r="K398" s="16" t="s">
        <v>35</v>
      </c>
      <c r="L398" t="s">
        <v>469</v>
      </c>
      <c r="M398">
        <v>107</v>
      </c>
      <c r="N398">
        <v>38</v>
      </c>
      <c r="O398">
        <v>178</v>
      </c>
      <c r="P398">
        <v>576</v>
      </c>
      <c r="Q398">
        <f>SUM(Table14[[#This Row],[VeryActiveMinutes]:[SedentaryMinutes]])</f>
        <v>899</v>
      </c>
      <c r="R398">
        <v>541</v>
      </c>
      <c r="S398">
        <f t="shared" si="6"/>
        <v>358</v>
      </c>
      <c r="T398">
        <v>3934</v>
      </c>
      <c r="U398" t="s">
        <v>19</v>
      </c>
    </row>
    <row r="399" spans="1:21">
      <c r="A399">
        <v>4388161847</v>
      </c>
      <c r="B399" s="1">
        <v>42499</v>
      </c>
      <c r="C399">
        <v>10218</v>
      </c>
      <c r="D399">
        <v>7.8600001335143999</v>
      </c>
      <c r="E399">
        <v>7.8600001335143999</v>
      </c>
      <c r="F399">
        <v>0</v>
      </c>
      <c r="G399">
        <v>0.34000000357627902</v>
      </c>
      <c r="H399">
        <v>0.730000019073486</v>
      </c>
      <c r="I399">
        <v>6.78999996185303</v>
      </c>
      <c r="J399">
        <v>0</v>
      </c>
      <c r="K399" s="16" t="s">
        <v>36</v>
      </c>
      <c r="L399" t="s">
        <v>470</v>
      </c>
      <c r="M399">
        <v>6</v>
      </c>
      <c r="N399">
        <v>19</v>
      </c>
      <c r="O399">
        <v>258</v>
      </c>
      <c r="P399">
        <v>1020</v>
      </c>
      <c r="Q399">
        <f>SUM(Table14[[#This Row],[VeryActiveMinutes]:[SedentaryMinutes]])</f>
        <v>1303</v>
      </c>
      <c r="R399">
        <v>65</v>
      </c>
      <c r="S399">
        <f t="shared" si="6"/>
        <v>1238</v>
      </c>
      <c r="T399">
        <v>3013</v>
      </c>
      <c r="U399" t="s">
        <v>19</v>
      </c>
    </row>
    <row r="400" spans="1:21">
      <c r="A400">
        <v>4388161847</v>
      </c>
      <c r="B400" s="1">
        <v>42500</v>
      </c>
      <c r="C400">
        <v>10299</v>
      </c>
      <c r="D400">
        <v>7.9200000762939498</v>
      </c>
      <c r="E400">
        <v>7.9200000762939498</v>
      </c>
      <c r="F400">
        <v>0</v>
      </c>
      <c r="G400">
        <v>0.81000000238418601</v>
      </c>
      <c r="H400">
        <v>0.64999997615814198</v>
      </c>
      <c r="I400">
        <v>6.46000003814697</v>
      </c>
      <c r="J400">
        <v>0</v>
      </c>
      <c r="K400" s="16" t="s">
        <v>37</v>
      </c>
      <c r="L400" t="s">
        <v>471</v>
      </c>
      <c r="M400">
        <v>13</v>
      </c>
      <c r="N400">
        <v>14</v>
      </c>
      <c r="O400">
        <v>267</v>
      </c>
      <c r="P400">
        <v>648</v>
      </c>
      <c r="Q400">
        <f>SUM(Table14[[#This Row],[VeryActiveMinutes]:[SedentaryMinutes]])</f>
        <v>942</v>
      </c>
      <c r="R400">
        <v>375</v>
      </c>
      <c r="S400">
        <f t="shared" si="6"/>
        <v>567</v>
      </c>
      <c r="T400">
        <v>3061</v>
      </c>
      <c r="U400" t="s">
        <v>19</v>
      </c>
    </row>
    <row r="401" spans="1:21">
      <c r="A401">
        <v>4388161847</v>
      </c>
      <c r="B401" s="1">
        <v>42501</v>
      </c>
      <c r="C401">
        <v>10201</v>
      </c>
      <c r="D401">
        <v>7.8400001525878897</v>
      </c>
      <c r="E401">
        <v>7.8400001525878897</v>
      </c>
      <c r="F401">
        <v>0</v>
      </c>
      <c r="G401">
        <v>0.52999997138977095</v>
      </c>
      <c r="H401">
        <v>0.79000002145767201</v>
      </c>
      <c r="I401">
        <v>6.5300002098083496</v>
      </c>
      <c r="J401">
        <v>0</v>
      </c>
      <c r="K401" s="16" t="s">
        <v>38</v>
      </c>
      <c r="L401" t="s">
        <v>472</v>
      </c>
      <c r="M401">
        <v>8</v>
      </c>
      <c r="N401">
        <v>18</v>
      </c>
      <c r="O401">
        <v>256</v>
      </c>
      <c r="P401">
        <v>858</v>
      </c>
      <c r="Q401">
        <f>SUM(Table14[[#This Row],[VeryActiveMinutes]:[SedentaryMinutes]])</f>
        <v>1140</v>
      </c>
      <c r="R401">
        <v>494</v>
      </c>
      <c r="S401">
        <f t="shared" si="6"/>
        <v>646</v>
      </c>
      <c r="T401">
        <v>2954</v>
      </c>
      <c r="U401" t="s">
        <v>19</v>
      </c>
    </row>
    <row r="402" spans="1:21">
      <c r="A402">
        <v>4388161847</v>
      </c>
      <c r="B402" s="1">
        <v>42502</v>
      </c>
      <c r="C402">
        <v>3369</v>
      </c>
      <c r="D402">
        <v>2.5899999141693102</v>
      </c>
      <c r="E402">
        <v>2.5899999141693102</v>
      </c>
      <c r="F402">
        <v>0</v>
      </c>
      <c r="G402">
        <v>0</v>
      </c>
      <c r="H402">
        <v>0</v>
      </c>
      <c r="I402">
        <v>2.5899999141693102</v>
      </c>
      <c r="J402">
        <v>0</v>
      </c>
      <c r="K402" s="16" t="s">
        <v>39</v>
      </c>
      <c r="L402" t="s">
        <v>473</v>
      </c>
      <c r="M402">
        <v>0</v>
      </c>
      <c r="N402">
        <v>0</v>
      </c>
      <c r="O402">
        <v>108</v>
      </c>
      <c r="P402">
        <v>825</v>
      </c>
      <c r="Q402">
        <f>SUM(Table14[[#This Row],[VeryActiveMinutes]:[SedentaryMinutes]])</f>
        <v>933</v>
      </c>
      <c r="S402">
        <f t="shared" si="6"/>
        <v>933</v>
      </c>
      <c r="T402">
        <v>1623</v>
      </c>
      <c r="U402" t="s">
        <v>19</v>
      </c>
    </row>
    <row r="403" spans="1:21">
      <c r="A403">
        <v>4445114986</v>
      </c>
      <c r="B403" s="1">
        <v>42472</v>
      </c>
      <c r="C403">
        <v>3276</v>
      </c>
      <c r="D403">
        <v>2.2000000476837198</v>
      </c>
      <c r="E403">
        <v>2.2000000476837198</v>
      </c>
      <c r="F403">
        <v>0</v>
      </c>
      <c r="G403">
        <v>0</v>
      </c>
      <c r="H403">
        <v>0</v>
      </c>
      <c r="I403">
        <v>2.2000000476837198</v>
      </c>
      <c r="J403">
        <v>0</v>
      </c>
      <c r="K403" s="16" t="s">
        <v>37</v>
      </c>
      <c r="L403" t="s">
        <v>474</v>
      </c>
      <c r="M403">
        <v>0</v>
      </c>
      <c r="N403">
        <v>0</v>
      </c>
      <c r="O403">
        <v>196</v>
      </c>
      <c r="P403">
        <v>787</v>
      </c>
      <c r="Q403">
        <f>SUM(Table14[[#This Row],[VeryActiveMinutes]:[SedentaryMinutes]])</f>
        <v>983</v>
      </c>
      <c r="R403">
        <v>457</v>
      </c>
      <c r="S403">
        <f t="shared" si="6"/>
        <v>526</v>
      </c>
      <c r="T403">
        <v>2113</v>
      </c>
      <c r="U403" t="s">
        <v>18</v>
      </c>
    </row>
    <row r="404" spans="1:21">
      <c r="A404">
        <v>4445114986</v>
      </c>
      <c r="B404" s="1">
        <v>42473</v>
      </c>
      <c r="C404">
        <v>2961</v>
      </c>
      <c r="D404">
        <v>1.9900000095367401</v>
      </c>
      <c r="E404">
        <v>1.9900000095367401</v>
      </c>
      <c r="F404">
        <v>0</v>
      </c>
      <c r="G404">
        <v>0</v>
      </c>
      <c r="H404">
        <v>0</v>
      </c>
      <c r="I404">
        <v>1.9900000095367401</v>
      </c>
      <c r="J404">
        <v>0</v>
      </c>
      <c r="K404" s="16" t="s">
        <v>38</v>
      </c>
      <c r="L404" t="s">
        <v>475</v>
      </c>
      <c r="M404">
        <v>0</v>
      </c>
      <c r="N404">
        <v>0</v>
      </c>
      <c r="O404">
        <v>194</v>
      </c>
      <c r="P404">
        <v>840</v>
      </c>
      <c r="Q404">
        <f>SUM(Table14[[#This Row],[VeryActiveMinutes]:[SedentaryMinutes]])</f>
        <v>1034</v>
      </c>
      <c r="R404">
        <v>406</v>
      </c>
      <c r="S404">
        <f t="shared" si="6"/>
        <v>628</v>
      </c>
      <c r="T404">
        <v>2095</v>
      </c>
      <c r="U404" t="s">
        <v>18</v>
      </c>
    </row>
    <row r="405" spans="1:21">
      <c r="A405">
        <v>4445114986</v>
      </c>
      <c r="B405" s="1">
        <v>42474</v>
      </c>
      <c r="C405">
        <v>3974</v>
      </c>
      <c r="D405">
        <v>2.6700000762939502</v>
      </c>
      <c r="E405">
        <v>2.6700000762939502</v>
      </c>
      <c r="F405">
        <v>0</v>
      </c>
      <c r="G405">
        <v>0</v>
      </c>
      <c r="H405">
        <v>0</v>
      </c>
      <c r="I405">
        <v>2.6700000762939502</v>
      </c>
      <c r="J405">
        <v>0</v>
      </c>
      <c r="K405" s="16" t="s">
        <v>39</v>
      </c>
      <c r="L405" t="s">
        <v>476</v>
      </c>
      <c r="M405">
        <v>0</v>
      </c>
      <c r="N405">
        <v>0</v>
      </c>
      <c r="O405">
        <v>231</v>
      </c>
      <c r="P405">
        <v>717</v>
      </c>
      <c r="Q405">
        <f>SUM(Table14[[#This Row],[VeryActiveMinutes]:[SedentaryMinutes]])</f>
        <v>948</v>
      </c>
      <c r="R405">
        <v>492</v>
      </c>
      <c r="S405">
        <f t="shared" si="6"/>
        <v>456</v>
      </c>
      <c r="T405">
        <v>2194</v>
      </c>
      <c r="U405" t="s">
        <v>18</v>
      </c>
    </row>
    <row r="406" spans="1:21">
      <c r="A406">
        <v>4445114986</v>
      </c>
      <c r="B406" s="1">
        <v>42475</v>
      </c>
      <c r="C406">
        <v>7198</v>
      </c>
      <c r="D406">
        <v>4.8299999237060502</v>
      </c>
      <c r="E406">
        <v>4.8299999237060502</v>
      </c>
      <c r="F406">
        <v>0</v>
      </c>
      <c r="G406">
        <v>0</v>
      </c>
      <c r="H406">
        <v>0</v>
      </c>
      <c r="I406">
        <v>4.8299999237060502</v>
      </c>
      <c r="J406">
        <v>0</v>
      </c>
      <c r="K406" s="16" t="s">
        <v>40</v>
      </c>
      <c r="L406" t="s">
        <v>477</v>
      </c>
      <c r="M406">
        <v>0</v>
      </c>
      <c r="N406">
        <v>0</v>
      </c>
      <c r="O406">
        <v>350</v>
      </c>
      <c r="P406">
        <v>711</v>
      </c>
      <c r="Q406">
        <f>SUM(Table14[[#This Row],[VeryActiveMinutes]:[SedentaryMinutes]])</f>
        <v>1061</v>
      </c>
      <c r="R406">
        <v>379</v>
      </c>
      <c r="S406">
        <f t="shared" si="6"/>
        <v>682</v>
      </c>
      <c r="T406">
        <v>2496</v>
      </c>
      <c r="U406" t="s">
        <v>18</v>
      </c>
    </row>
    <row r="407" spans="1:21">
      <c r="A407">
        <v>4445114986</v>
      </c>
      <c r="B407" s="1">
        <v>42476</v>
      </c>
      <c r="C407">
        <v>3945</v>
      </c>
      <c r="D407">
        <v>2.6500000953674299</v>
      </c>
      <c r="E407">
        <v>2.6500000953674299</v>
      </c>
      <c r="F407">
        <v>0</v>
      </c>
      <c r="G407">
        <v>0</v>
      </c>
      <c r="H407">
        <v>0</v>
      </c>
      <c r="I407">
        <v>2.6500000953674299</v>
      </c>
      <c r="J407">
        <v>0</v>
      </c>
      <c r="K407" s="16" t="s">
        <v>41</v>
      </c>
      <c r="L407" t="s">
        <v>478</v>
      </c>
      <c r="M407">
        <v>0</v>
      </c>
      <c r="N407">
        <v>0</v>
      </c>
      <c r="O407">
        <v>225</v>
      </c>
      <c r="P407">
        <v>716</v>
      </c>
      <c r="Q407">
        <f>SUM(Table14[[#This Row],[VeryActiveMinutes]:[SedentaryMinutes]])</f>
        <v>941</v>
      </c>
      <c r="R407">
        <v>499</v>
      </c>
      <c r="S407">
        <f t="shared" si="6"/>
        <v>442</v>
      </c>
      <c r="T407">
        <v>2180</v>
      </c>
      <c r="U407" t="s">
        <v>18</v>
      </c>
    </row>
    <row r="408" spans="1:21">
      <c r="A408">
        <v>4445114986</v>
      </c>
      <c r="B408" s="1">
        <v>42477</v>
      </c>
      <c r="C408">
        <v>2268</v>
      </c>
      <c r="D408">
        <v>1.5199999809265099</v>
      </c>
      <c r="E408">
        <v>1.5199999809265099</v>
      </c>
      <c r="F408">
        <v>0</v>
      </c>
      <c r="G408">
        <v>0</v>
      </c>
      <c r="H408">
        <v>0</v>
      </c>
      <c r="I408">
        <v>1.5199999809265099</v>
      </c>
      <c r="J408">
        <v>0</v>
      </c>
      <c r="K408" s="16" t="s">
        <v>35</v>
      </c>
      <c r="L408" t="s">
        <v>479</v>
      </c>
      <c r="M408">
        <v>0</v>
      </c>
      <c r="N408">
        <v>0</v>
      </c>
      <c r="O408">
        <v>114</v>
      </c>
      <c r="P408">
        <v>1219</v>
      </c>
      <c r="Q408">
        <f>SUM(Table14[[#This Row],[VeryActiveMinutes]:[SedentaryMinutes]])</f>
        <v>1333</v>
      </c>
      <c r="R408">
        <v>107</v>
      </c>
      <c r="S408">
        <f t="shared" si="6"/>
        <v>1226</v>
      </c>
      <c r="T408">
        <v>1933</v>
      </c>
      <c r="U408" t="s">
        <v>18</v>
      </c>
    </row>
    <row r="409" spans="1:21">
      <c r="A409">
        <v>4445114986</v>
      </c>
      <c r="B409" s="1">
        <v>42478</v>
      </c>
      <c r="C409">
        <v>6155</v>
      </c>
      <c r="D409">
        <v>4.2399997711181596</v>
      </c>
      <c r="E409">
        <v>4.2399997711181596</v>
      </c>
      <c r="F409">
        <v>0</v>
      </c>
      <c r="G409">
        <v>2</v>
      </c>
      <c r="H409">
        <v>0.28999999165535001</v>
      </c>
      <c r="I409">
        <v>1.95000004768372</v>
      </c>
      <c r="J409">
        <v>0</v>
      </c>
      <c r="K409" s="16" t="s">
        <v>36</v>
      </c>
      <c r="L409" t="s">
        <v>480</v>
      </c>
      <c r="M409">
        <v>25</v>
      </c>
      <c r="N409">
        <v>6</v>
      </c>
      <c r="O409">
        <v>162</v>
      </c>
      <c r="P409">
        <v>1247</v>
      </c>
      <c r="Q409">
        <f>SUM(Table14[[#This Row],[VeryActiveMinutes]:[SedentaryMinutes]])</f>
        <v>1440</v>
      </c>
      <c r="S409">
        <f t="shared" si="6"/>
        <v>1440</v>
      </c>
      <c r="T409">
        <v>2248</v>
      </c>
      <c r="U409" t="s">
        <v>18</v>
      </c>
    </row>
    <row r="410" spans="1:21">
      <c r="A410">
        <v>4445114986</v>
      </c>
      <c r="B410" s="1">
        <v>42479</v>
      </c>
      <c r="C410">
        <v>2064</v>
      </c>
      <c r="D410">
        <v>1.3899999856948899</v>
      </c>
      <c r="E410">
        <v>1.3899999856948899</v>
      </c>
      <c r="F410">
        <v>0</v>
      </c>
      <c r="G410">
        <v>0</v>
      </c>
      <c r="H410">
        <v>0</v>
      </c>
      <c r="I410">
        <v>1.3899999856948899</v>
      </c>
      <c r="J410">
        <v>0</v>
      </c>
      <c r="K410" s="16" t="s">
        <v>37</v>
      </c>
      <c r="L410" t="s">
        <v>481</v>
      </c>
      <c r="M410">
        <v>0</v>
      </c>
      <c r="N410">
        <v>0</v>
      </c>
      <c r="O410">
        <v>121</v>
      </c>
      <c r="P410">
        <v>895</v>
      </c>
      <c r="Q410">
        <f>SUM(Table14[[#This Row],[VeryActiveMinutes]:[SedentaryMinutes]])</f>
        <v>1016</v>
      </c>
      <c r="R410">
        <v>424</v>
      </c>
      <c r="S410">
        <f t="shared" si="6"/>
        <v>592</v>
      </c>
      <c r="T410">
        <v>1954</v>
      </c>
      <c r="U410" t="s">
        <v>18</v>
      </c>
    </row>
    <row r="411" spans="1:21">
      <c r="A411">
        <v>4445114986</v>
      </c>
      <c r="B411" s="1">
        <v>42480</v>
      </c>
      <c r="C411">
        <v>2072</v>
      </c>
      <c r="D411">
        <v>1.3899999856948899</v>
      </c>
      <c r="E411">
        <v>1.3899999856948899</v>
      </c>
      <c r="F411">
        <v>0</v>
      </c>
      <c r="G411">
        <v>0</v>
      </c>
      <c r="H411">
        <v>0</v>
      </c>
      <c r="I411">
        <v>1.3899999856948899</v>
      </c>
      <c r="J411">
        <v>0</v>
      </c>
      <c r="K411" s="16" t="s">
        <v>38</v>
      </c>
      <c r="L411" t="s">
        <v>482</v>
      </c>
      <c r="M411">
        <v>0</v>
      </c>
      <c r="N411">
        <v>0</v>
      </c>
      <c r="O411">
        <v>137</v>
      </c>
      <c r="P411">
        <v>841</v>
      </c>
      <c r="Q411">
        <f>SUM(Table14[[#This Row],[VeryActiveMinutes]:[SedentaryMinutes]])</f>
        <v>978</v>
      </c>
      <c r="R411">
        <v>462</v>
      </c>
      <c r="S411">
        <f t="shared" si="6"/>
        <v>516</v>
      </c>
      <c r="T411">
        <v>1974</v>
      </c>
      <c r="U411" t="s">
        <v>18</v>
      </c>
    </row>
    <row r="412" spans="1:21">
      <c r="A412">
        <v>4445114986</v>
      </c>
      <c r="B412" s="1">
        <v>42481</v>
      </c>
      <c r="C412">
        <v>3809</v>
      </c>
      <c r="D412">
        <v>2.5599999427795401</v>
      </c>
      <c r="E412">
        <v>2.5599999427795401</v>
      </c>
      <c r="F412">
        <v>0</v>
      </c>
      <c r="G412">
        <v>0</v>
      </c>
      <c r="H412">
        <v>0</v>
      </c>
      <c r="I412">
        <v>2.53999996185303</v>
      </c>
      <c r="J412">
        <v>0</v>
      </c>
      <c r="K412" s="16" t="s">
        <v>39</v>
      </c>
      <c r="L412" t="s">
        <v>483</v>
      </c>
      <c r="M412">
        <v>0</v>
      </c>
      <c r="N412">
        <v>0</v>
      </c>
      <c r="O412">
        <v>215</v>
      </c>
      <c r="P412">
        <v>756</v>
      </c>
      <c r="Q412">
        <f>SUM(Table14[[#This Row],[VeryActiveMinutes]:[SedentaryMinutes]])</f>
        <v>971</v>
      </c>
      <c r="R412">
        <v>469</v>
      </c>
      <c r="S412">
        <f t="shared" si="6"/>
        <v>502</v>
      </c>
      <c r="T412">
        <v>2150</v>
      </c>
      <c r="U412" t="s">
        <v>18</v>
      </c>
    </row>
    <row r="413" spans="1:21">
      <c r="A413">
        <v>4445114986</v>
      </c>
      <c r="B413" s="1">
        <v>42482</v>
      </c>
      <c r="C413">
        <v>6831</v>
      </c>
      <c r="D413">
        <v>4.5799999237060502</v>
      </c>
      <c r="E413">
        <v>4.5799999237060502</v>
      </c>
      <c r="F413">
        <v>0</v>
      </c>
      <c r="G413">
        <v>0</v>
      </c>
      <c r="H413">
        <v>0</v>
      </c>
      <c r="I413">
        <v>4.5799999237060502</v>
      </c>
      <c r="J413">
        <v>0</v>
      </c>
      <c r="K413" s="16" t="s">
        <v>40</v>
      </c>
      <c r="L413" t="s">
        <v>484</v>
      </c>
      <c r="M413">
        <v>0</v>
      </c>
      <c r="N413">
        <v>0</v>
      </c>
      <c r="O413">
        <v>317</v>
      </c>
      <c r="P413">
        <v>706</v>
      </c>
      <c r="Q413">
        <f>SUM(Table14[[#This Row],[VeryActiveMinutes]:[SedentaryMinutes]])</f>
        <v>1023</v>
      </c>
      <c r="R413">
        <v>417</v>
      </c>
      <c r="S413">
        <f t="shared" si="6"/>
        <v>606</v>
      </c>
      <c r="T413">
        <v>2432</v>
      </c>
      <c r="U413" t="s">
        <v>18</v>
      </c>
    </row>
    <row r="414" spans="1:21">
      <c r="A414">
        <v>4445114986</v>
      </c>
      <c r="B414" s="1">
        <v>42483</v>
      </c>
      <c r="C414">
        <v>4363</v>
      </c>
      <c r="D414">
        <v>2.9300000667571999</v>
      </c>
      <c r="E414">
        <v>2.9300000667571999</v>
      </c>
      <c r="F414">
        <v>0</v>
      </c>
      <c r="G414">
        <v>0</v>
      </c>
      <c r="H414">
        <v>0</v>
      </c>
      <c r="I414">
        <v>2.9300000667571999</v>
      </c>
      <c r="J414">
        <v>0</v>
      </c>
      <c r="K414" s="16" t="s">
        <v>41</v>
      </c>
      <c r="L414" t="s">
        <v>485</v>
      </c>
      <c r="M414">
        <v>0</v>
      </c>
      <c r="N414">
        <v>0</v>
      </c>
      <c r="O414">
        <v>201</v>
      </c>
      <c r="P414">
        <v>1239</v>
      </c>
      <c r="Q414">
        <f>SUM(Table14[[#This Row],[VeryActiveMinutes]:[SedentaryMinutes]])</f>
        <v>1440</v>
      </c>
      <c r="S414">
        <f t="shared" si="6"/>
        <v>1440</v>
      </c>
      <c r="T414">
        <v>2149</v>
      </c>
      <c r="U414" t="s">
        <v>18</v>
      </c>
    </row>
    <row r="415" spans="1:21">
      <c r="A415">
        <v>4445114986</v>
      </c>
      <c r="B415" s="1">
        <v>42484</v>
      </c>
      <c r="C415">
        <v>5002</v>
      </c>
      <c r="D415">
        <v>3.3599998950958301</v>
      </c>
      <c r="E415">
        <v>3.3599998950958301</v>
      </c>
      <c r="F415">
        <v>0</v>
      </c>
      <c r="G415">
        <v>0</v>
      </c>
      <c r="H415">
        <v>0</v>
      </c>
      <c r="I415">
        <v>3.3599998950958301</v>
      </c>
      <c r="J415">
        <v>0</v>
      </c>
      <c r="K415" s="16" t="s">
        <v>35</v>
      </c>
      <c r="L415" t="s">
        <v>486</v>
      </c>
      <c r="M415">
        <v>0</v>
      </c>
      <c r="N415">
        <v>0</v>
      </c>
      <c r="O415">
        <v>244</v>
      </c>
      <c r="P415">
        <v>1196</v>
      </c>
      <c r="Q415">
        <f>SUM(Table14[[#This Row],[VeryActiveMinutes]:[SedentaryMinutes]])</f>
        <v>1440</v>
      </c>
      <c r="S415">
        <f t="shared" si="6"/>
        <v>1440</v>
      </c>
      <c r="T415">
        <v>2247</v>
      </c>
      <c r="U415" t="s">
        <v>18</v>
      </c>
    </row>
    <row r="416" spans="1:21">
      <c r="A416">
        <v>4445114986</v>
      </c>
      <c r="B416" s="1">
        <v>42485</v>
      </c>
      <c r="C416">
        <v>3385</v>
      </c>
      <c r="D416">
        <v>2.2699999809265101</v>
      </c>
      <c r="E416">
        <v>2.2699999809265101</v>
      </c>
      <c r="F416">
        <v>0</v>
      </c>
      <c r="G416">
        <v>0</v>
      </c>
      <c r="H416">
        <v>0</v>
      </c>
      <c r="I416">
        <v>2.2699999809265101</v>
      </c>
      <c r="J416">
        <v>0</v>
      </c>
      <c r="K416" s="16" t="s">
        <v>36</v>
      </c>
      <c r="L416" t="s">
        <v>487</v>
      </c>
      <c r="M416">
        <v>0</v>
      </c>
      <c r="N416">
        <v>0</v>
      </c>
      <c r="O416">
        <v>179</v>
      </c>
      <c r="P416">
        <v>916</v>
      </c>
      <c r="Q416">
        <f>SUM(Table14[[#This Row],[VeryActiveMinutes]:[SedentaryMinutes]])</f>
        <v>1095</v>
      </c>
      <c r="R416">
        <v>345</v>
      </c>
      <c r="S416">
        <f t="shared" si="6"/>
        <v>750</v>
      </c>
      <c r="T416">
        <v>2070</v>
      </c>
      <c r="U416" t="s">
        <v>18</v>
      </c>
    </row>
    <row r="417" spans="1:21">
      <c r="A417">
        <v>4445114986</v>
      </c>
      <c r="B417" s="1">
        <v>42486</v>
      </c>
      <c r="C417">
        <v>6326</v>
      </c>
      <c r="D417">
        <v>4.4099998474121103</v>
      </c>
      <c r="E417">
        <v>4.4099998474121103</v>
      </c>
      <c r="F417">
        <v>0</v>
      </c>
      <c r="G417">
        <v>2.4100000858306898</v>
      </c>
      <c r="H417">
        <v>3.9999999105930301E-2</v>
      </c>
      <c r="I417">
        <v>1.96000003814697</v>
      </c>
      <c r="J417">
        <v>0</v>
      </c>
      <c r="K417" s="16" t="s">
        <v>37</v>
      </c>
      <c r="L417" t="s">
        <v>488</v>
      </c>
      <c r="M417">
        <v>29</v>
      </c>
      <c r="N417">
        <v>1</v>
      </c>
      <c r="O417">
        <v>180</v>
      </c>
      <c r="P417">
        <v>839</v>
      </c>
      <c r="Q417">
        <f>SUM(Table14[[#This Row],[VeryActiveMinutes]:[SedentaryMinutes]])</f>
        <v>1049</v>
      </c>
      <c r="R417">
        <v>391</v>
      </c>
      <c r="S417">
        <f t="shared" si="6"/>
        <v>658</v>
      </c>
      <c r="T417">
        <v>2291</v>
      </c>
      <c r="U417" t="s">
        <v>18</v>
      </c>
    </row>
    <row r="418" spans="1:21">
      <c r="A418">
        <v>4445114986</v>
      </c>
      <c r="B418" s="1">
        <v>42487</v>
      </c>
      <c r="C418">
        <v>7243</v>
      </c>
      <c r="D418">
        <v>5.0300002098083496</v>
      </c>
      <c r="E418">
        <v>5.0300002098083496</v>
      </c>
      <c r="F418">
        <v>0</v>
      </c>
      <c r="G418">
        <v>2.6199998855590798</v>
      </c>
      <c r="H418">
        <v>2.9999999329447701E-2</v>
      </c>
      <c r="I418">
        <v>2.3800001144409202</v>
      </c>
      <c r="J418">
        <v>0</v>
      </c>
      <c r="K418" s="16" t="s">
        <v>38</v>
      </c>
      <c r="L418" t="s">
        <v>489</v>
      </c>
      <c r="M418">
        <v>32</v>
      </c>
      <c r="N418">
        <v>1</v>
      </c>
      <c r="O418">
        <v>194</v>
      </c>
      <c r="P418">
        <v>839</v>
      </c>
      <c r="Q418">
        <f>SUM(Table14[[#This Row],[VeryActiveMinutes]:[SedentaryMinutes]])</f>
        <v>1066</v>
      </c>
      <c r="R418">
        <v>374</v>
      </c>
      <c r="S418">
        <f t="shared" si="6"/>
        <v>692</v>
      </c>
      <c r="T418">
        <v>2361</v>
      </c>
      <c r="U418" t="s">
        <v>18</v>
      </c>
    </row>
    <row r="419" spans="1:21">
      <c r="A419">
        <v>4445114986</v>
      </c>
      <c r="B419" s="1">
        <v>42488</v>
      </c>
      <c r="C419">
        <v>4493</v>
      </c>
      <c r="D419">
        <v>3.0099999904632599</v>
      </c>
      <c r="E419">
        <v>3.0099999904632599</v>
      </c>
      <c r="F419">
        <v>0</v>
      </c>
      <c r="G419">
        <v>0</v>
      </c>
      <c r="H419">
        <v>0</v>
      </c>
      <c r="I419">
        <v>3.0099999904632599</v>
      </c>
      <c r="J419">
        <v>0</v>
      </c>
      <c r="K419" s="16" t="s">
        <v>39</v>
      </c>
      <c r="L419" t="s">
        <v>490</v>
      </c>
      <c r="M419">
        <v>0</v>
      </c>
      <c r="N419">
        <v>0</v>
      </c>
      <c r="O419">
        <v>236</v>
      </c>
      <c r="P419">
        <v>762</v>
      </c>
      <c r="Q419">
        <f>SUM(Table14[[#This Row],[VeryActiveMinutes]:[SedentaryMinutes]])</f>
        <v>998</v>
      </c>
      <c r="R419">
        <v>442</v>
      </c>
      <c r="S419">
        <f t="shared" si="6"/>
        <v>556</v>
      </c>
      <c r="T419">
        <v>2203</v>
      </c>
      <c r="U419" t="s">
        <v>18</v>
      </c>
    </row>
    <row r="420" spans="1:21">
      <c r="A420">
        <v>4445114986</v>
      </c>
      <c r="B420" s="1">
        <v>42489</v>
      </c>
      <c r="C420">
        <v>4676</v>
      </c>
      <c r="D420">
        <v>3.1400001049041699</v>
      </c>
      <c r="E420">
        <v>3.1400001049041699</v>
      </c>
      <c r="F420">
        <v>0</v>
      </c>
      <c r="G420">
        <v>0</v>
      </c>
      <c r="H420">
        <v>0</v>
      </c>
      <c r="I420">
        <v>3.1300001144409202</v>
      </c>
      <c r="J420">
        <v>0</v>
      </c>
      <c r="K420" s="16" t="s">
        <v>40</v>
      </c>
      <c r="L420" t="s">
        <v>491</v>
      </c>
      <c r="M420">
        <v>0</v>
      </c>
      <c r="N420">
        <v>0</v>
      </c>
      <c r="O420">
        <v>226</v>
      </c>
      <c r="P420">
        <v>1106</v>
      </c>
      <c r="Q420">
        <f>SUM(Table14[[#This Row],[VeryActiveMinutes]:[SedentaryMinutes]])</f>
        <v>1332</v>
      </c>
      <c r="R420">
        <v>108</v>
      </c>
      <c r="S420">
        <f t="shared" si="6"/>
        <v>1224</v>
      </c>
      <c r="T420">
        <v>2196</v>
      </c>
      <c r="U420" t="s">
        <v>18</v>
      </c>
    </row>
    <row r="421" spans="1:21">
      <c r="A421">
        <v>4445114986</v>
      </c>
      <c r="B421" s="1">
        <v>42490</v>
      </c>
      <c r="C421">
        <v>6222</v>
      </c>
      <c r="D421">
        <v>4.1799998283386204</v>
      </c>
      <c r="E421">
        <v>4.1799998283386204</v>
      </c>
      <c r="F421">
        <v>0</v>
      </c>
      <c r="G421">
        <v>0</v>
      </c>
      <c r="H421">
        <v>0</v>
      </c>
      <c r="I421">
        <v>4.1799998283386204</v>
      </c>
      <c r="J421">
        <v>0</v>
      </c>
      <c r="K421" s="16" t="s">
        <v>41</v>
      </c>
      <c r="L421" t="s">
        <v>492</v>
      </c>
      <c r="M421">
        <v>0</v>
      </c>
      <c r="N421">
        <v>0</v>
      </c>
      <c r="O421">
        <v>290</v>
      </c>
      <c r="P421">
        <v>797</v>
      </c>
      <c r="Q421">
        <f>SUM(Table14[[#This Row],[VeryActiveMinutes]:[SedentaryMinutes]])</f>
        <v>1087</v>
      </c>
      <c r="R421">
        <v>353</v>
      </c>
      <c r="S421">
        <f t="shared" si="6"/>
        <v>734</v>
      </c>
      <c r="T421">
        <v>2363</v>
      </c>
      <c r="U421" t="s">
        <v>18</v>
      </c>
    </row>
    <row r="422" spans="1:21">
      <c r="A422">
        <v>4445114986</v>
      </c>
      <c r="B422" s="1">
        <v>42491</v>
      </c>
      <c r="C422">
        <v>5232</v>
      </c>
      <c r="D422">
        <v>3.5099999904632599</v>
      </c>
      <c r="E422">
        <v>3.5099999904632599</v>
      </c>
      <c r="F422">
        <v>0</v>
      </c>
      <c r="G422">
        <v>0</v>
      </c>
      <c r="H422">
        <v>0</v>
      </c>
      <c r="I422">
        <v>3.5099999904632599</v>
      </c>
      <c r="J422">
        <v>0</v>
      </c>
      <c r="K422" s="16" t="s">
        <v>35</v>
      </c>
      <c r="L422" t="s">
        <v>493</v>
      </c>
      <c r="M422">
        <v>0</v>
      </c>
      <c r="N422">
        <v>0</v>
      </c>
      <c r="O422">
        <v>240</v>
      </c>
      <c r="P422">
        <v>741</v>
      </c>
      <c r="Q422">
        <f>SUM(Table14[[#This Row],[VeryActiveMinutes]:[SedentaryMinutes]])</f>
        <v>981</v>
      </c>
      <c r="R422">
        <v>459</v>
      </c>
      <c r="S422">
        <f t="shared" si="6"/>
        <v>522</v>
      </c>
      <c r="T422">
        <v>2246</v>
      </c>
      <c r="U422" t="s">
        <v>18</v>
      </c>
    </row>
    <row r="423" spans="1:21">
      <c r="A423">
        <v>4445114986</v>
      </c>
      <c r="B423" s="1">
        <v>42492</v>
      </c>
      <c r="C423">
        <v>6910</v>
      </c>
      <c r="D423">
        <v>4.75</v>
      </c>
      <c r="E423">
        <v>4.75</v>
      </c>
      <c r="F423">
        <v>0</v>
      </c>
      <c r="G423">
        <v>2.21000003814697</v>
      </c>
      <c r="H423">
        <v>0.18999999761581399</v>
      </c>
      <c r="I423">
        <v>2.3499999046325701</v>
      </c>
      <c r="J423">
        <v>0</v>
      </c>
      <c r="K423" s="16" t="s">
        <v>36</v>
      </c>
      <c r="L423" t="s">
        <v>494</v>
      </c>
      <c r="M423">
        <v>27</v>
      </c>
      <c r="N423">
        <v>4</v>
      </c>
      <c r="O423">
        <v>200</v>
      </c>
      <c r="P423">
        <v>667</v>
      </c>
      <c r="Q423">
        <f>SUM(Table14[[#This Row],[VeryActiveMinutes]:[SedentaryMinutes]])</f>
        <v>898</v>
      </c>
      <c r="R423">
        <v>542</v>
      </c>
      <c r="S423">
        <f t="shared" si="6"/>
        <v>356</v>
      </c>
      <c r="T423">
        <v>2336</v>
      </c>
      <c r="U423" t="s">
        <v>18</v>
      </c>
    </row>
    <row r="424" spans="1:21">
      <c r="A424">
        <v>4445114986</v>
      </c>
      <c r="B424" s="1">
        <v>42493</v>
      </c>
      <c r="C424">
        <v>7502</v>
      </c>
      <c r="D424">
        <v>5.1799998283386204</v>
      </c>
      <c r="E424">
        <v>5.1799998283386204</v>
      </c>
      <c r="F424">
        <v>0</v>
      </c>
      <c r="G424">
        <v>2.4800000190734899</v>
      </c>
      <c r="H424">
        <v>0.109999999403954</v>
      </c>
      <c r="I424">
        <v>2.5799999237060498</v>
      </c>
      <c r="J424">
        <v>0</v>
      </c>
      <c r="K424" s="16" t="s">
        <v>37</v>
      </c>
      <c r="L424" t="s">
        <v>495</v>
      </c>
      <c r="M424">
        <v>30</v>
      </c>
      <c r="N424">
        <v>2</v>
      </c>
      <c r="O424">
        <v>233</v>
      </c>
      <c r="P424">
        <v>725</v>
      </c>
      <c r="Q424">
        <f>SUM(Table14[[#This Row],[VeryActiveMinutes]:[SedentaryMinutes]])</f>
        <v>990</v>
      </c>
      <c r="R424">
        <v>450</v>
      </c>
      <c r="S424">
        <f t="shared" si="6"/>
        <v>540</v>
      </c>
      <c r="T424">
        <v>2421</v>
      </c>
      <c r="U424" t="s">
        <v>18</v>
      </c>
    </row>
    <row r="425" spans="1:21">
      <c r="A425">
        <v>4445114986</v>
      </c>
      <c r="B425" s="1">
        <v>42494</v>
      </c>
      <c r="C425">
        <v>2923</v>
      </c>
      <c r="D425">
        <v>1.96000003814697</v>
      </c>
      <c r="E425">
        <v>1.96000003814697</v>
      </c>
      <c r="F425">
        <v>0</v>
      </c>
      <c r="G425">
        <v>0</v>
      </c>
      <c r="H425">
        <v>0</v>
      </c>
      <c r="I425">
        <v>1.96000003814697</v>
      </c>
      <c r="J425">
        <v>0</v>
      </c>
      <c r="K425" s="16" t="s">
        <v>38</v>
      </c>
      <c r="L425" t="s">
        <v>496</v>
      </c>
      <c r="M425">
        <v>0</v>
      </c>
      <c r="N425">
        <v>0</v>
      </c>
      <c r="O425">
        <v>180</v>
      </c>
      <c r="P425">
        <v>897</v>
      </c>
      <c r="Q425">
        <f>SUM(Table14[[#This Row],[VeryActiveMinutes]:[SedentaryMinutes]])</f>
        <v>1077</v>
      </c>
      <c r="R425">
        <v>363</v>
      </c>
      <c r="S425">
        <f t="shared" si="6"/>
        <v>714</v>
      </c>
      <c r="T425">
        <v>2070</v>
      </c>
      <c r="U425" t="s">
        <v>18</v>
      </c>
    </row>
    <row r="426" spans="1:21">
      <c r="A426">
        <v>4445114986</v>
      </c>
      <c r="B426" s="1">
        <v>42495</v>
      </c>
      <c r="C426">
        <v>3800</v>
      </c>
      <c r="D426">
        <v>2.5499999523162802</v>
      </c>
      <c r="E426">
        <v>2.5499999523162802</v>
      </c>
      <c r="F426">
        <v>0</v>
      </c>
      <c r="G426">
        <v>0.119999997317791</v>
      </c>
      <c r="H426">
        <v>0.239999994635582</v>
      </c>
      <c r="I426">
        <v>2.1800000667571999</v>
      </c>
      <c r="J426">
        <v>0</v>
      </c>
      <c r="K426" s="16" t="s">
        <v>39</v>
      </c>
      <c r="L426" t="s">
        <v>497</v>
      </c>
      <c r="M426">
        <v>2</v>
      </c>
      <c r="N426">
        <v>6</v>
      </c>
      <c r="O426">
        <v>185</v>
      </c>
      <c r="P426">
        <v>734</v>
      </c>
      <c r="Q426">
        <f>SUM(Table14[[#This Row],[VeryActiveMinutes]:[SedentaryMinutes]])</f>
        <v>927</v>
      </c>
      <c r="R426">
        <v>513</v>
      </c>
      <c r="S426">
        <f t="shared" si="6"/>
        <v>414</v>
      </c>
      <c r="T426">
        <v>2120</v>
      </c>
      <c r="U426" t="s">
        <v>18</v>
      </c>
    </row>
    <row r="427" spans="1:21">
      <c r="A427">
        <v>4445114986</v>
      </c>
      <c r="B427" s="1">
        <v>42496</v>
      </c>
      <c r="C427">
        <v>4514</v>
      </c>
      <c r="D427">
        <v>3.0299999713897701</v>
      </c>
      <c r="E427">
        <v>3.0299999713897701</v>
      </c>
      <c r="F427">
        <v>0</v>
      </c>
      <c r="G427">
        <v>0</v>
      </c>
      <c r="H427">
        <v>0</v>
      </c>
      <c r="I427">
        <v>3.0299999713897701</v>
      </c>
      <c r="J427">
        <v>0</v>
      </c>
      <c r="K427" s="16" t="s">
        <v>40</v>
      </c>
      <c r="L427" t="s">
        <v>498</v>
      </c>
      <c r="M427">
        <v>0</v>
      </c>
      <c r="N427">
        <v>0</v>
      </c>
      <c r="O427">
        <v>229</v>
      </c>
      <c r="P427">
        <v>809</v>
      </c>
      <c r="Q427">
        <f>SUM(Table14[[#This Row],[VeryActiveMinutes]:[SedentaryMinutes]])</f>
        <v>1038</v>
      </c>
      <c r="R427">
        <v>402</v>
      </c>
      <c r="S427">
        <f t="shared" si="6"/>
        <v>636</v>
      </c>
      <c r="T427">
        <v>2211</v>
      </c>
      <c r="U427" t="s">
        <v>18</v>
      </c>
    </row>
    <row r="428" spans="1:21">
      <c r="A428">
        <v>4445114986</v>
      </c>
      <c r="B428" s="1">
        <v>42497</v>
      </c>
      <c r="C428">
        <v>5183</v>
      </c>
      <c r="D428">
        <v>3.5899999141693102</v>
      </c>
      <c r="E428">
        <v>3.5899999141693102</v>
      </c>
      <c r="F428">
        <v>0</v>
      </c>
      <c r="G428">
        <v>2.1300001144409202</v>
      </c>
      <c r="H428">
        <v>0.18999999761581399</v>
      </c>
      <c r="I428">
        <v>1.25</v>
      </c>
      <c r="J428">
        <v>0</v>
      </c>
      <c r="K428" s="16" t="s">
        <v>41</v>
      </c>
      <c r="L428" t="s">
        <v>499</v>
      </c>
      <c r="M428">
        <v>26</v>
      </c>
      <c r="N428">
        <v>4</v>
      </c>
      <c r="O428">
        <v>108</v>
      </c>
      <c r="P428">
        <v>866</v>
      </c>
      <c r="Q428">
        <f>SUM(Table14[[#This Row],[VeryActiveMinutes]:[SedentaryMinutes]])</f>
        <v>1004</v>
      </c>
      <c r="R428">
        <v>436</v>
      </c>
      <c r="S428">
        <f t="shared" si="6"/>
        <v>568</v>
      </c>
      <c r="T428">
        <v>2123</v>
      </c>
      <c r="U428" t="s">
        <v>18</v>
      </c>
    </row>
    <row r="429" spans="1:21">
      <c r="A429">
        <v>4445114986</v>
      </c>
      <c r="B429" s="1">
        <v>42498</v>
      </c>
      <c r="C429">
        <v>7303</v>
      </c>
      <c r="D429">
        <v>4.9000000953674299</v>
      </c>
      <c r="E429">
        <v>4.9000000953674299</v>
      </c>
      <c r="F429">
        <v>0</v>
      </c>
      <c r="G429">
        <v>0</v>
      </c>
      <c r="H429">
        <v>0.25</v>
      </c>
      <c r="I429">
        <v>4.6500000953674299</v>
      </c>
      <c r="J429">
        <v>0</v>
      </c>
      <c r="K429" s="16" t="s">
        <v>35</v>
      </c>
      <c r="L429" t="s">
        <v>500</v>
      </c>
      <c r="M429">
        <v>0</v>
      </c>
      <c r="N429">
        <v>8</v>
      </c>
      <c r="O429">
        <v>308</v>
      </c>
      <c r="P429">
        <v>733</v>
      </c>
      <c r="Q429">
        <f>SUM(Table14[[#This Row],[VeryActiveMinutes]:[SedentaryMinutes]])</f>
        <v>1049</v>
      </c>
      <c r="R429">
        <v>391</v>
      </c>
      <c r="S429">
        <f t="shared" si="6"/>
        <v>658</v>
      </c>
      <c r="T429">
        <v>2423</v>
      </c>
      <c r="U429" t="s">
        <v>18</v>
      </c>
    </row>
    <row r="430" spans="1:21">
      <c r="A430">
        <v>4445114986</v>
      </c>
      <c r="B430" s="1">
        <v>42499</v>
      </c>
      <c r="C430">
        <v>5275</v>
      </c>
      <c r="D430">
        <v>3.53999996185303</v>
      </c>
      <c r="E430">
        <v>3.53999996185303</v>
      </c>
      <c r="F430">
        <v>0</v>
      </c>
      <c r="G430">
        <v>0</v>
      </c>
      <c r="H430">
        <v>0</v>
      </c>
      <c r="I430">
        <v>3.53999996185303</v>
      </c>
      <c r="J430">
        <v>0</v>
      </c>
      <c r="K430" s="16" t="s">
        <v>36</v>
      </c>
      <c r="L430" t="s">
        <v>501</v>
      </c>
      <c r="M430">
        <v>0</v>
      </c>
      <c r="N430">
        <v>0</v>
      </c>
      <c r="O430">
        <v>266</v>
      </c>
      <c r="P430">
        <v>641</v>
      </c>
      <c r="Q430">
        <f>SUM(Table14[[#This Row],[VeryActiveMinutes]:[SedentaryMinutes]])</f>
        <v>907</v>
      </c>
      <c r="R430">
        <v>533</v>
      </c>
      <c r="S430">
        <f t="shared" si="6"/>
        <v>374</v>
      </c>
      <c r="T430">
        <v>2281</v>
      </c>
      <c r="U430" t="s">
        <v>18</v>
      </c>
    </row>
    <row r="431" spans="1:21">
      <c r="A431">
        <v>4445114986</v>
      </c>
      <c r="B431" s="1">
        <v>42500</v>
      </c>
      <c r="C431">
        <v>3915</v>
      </c>
      <c r="D431">
        <v>2.6300001144409202</v>
      </c>
      <c r="E431">
        <v>2.6300001144409202</v>
      </c>
      <c r="F431">
        <v>0</v>
      </c>
      <c r="G431">
        <v>0</v>
      </c>
      <c r="H431">
        <v>0</v>
      </c>
      <c r="I431">
        <v>2.6300001144409202</v>
      </c>
      <c r="J431">
        <v>0</v>
      </c>
      <c r="K431" s="16" t="s">
        <v>37</v>
      </c>
      <c r="L431" t="s">
        <v>502</v>
      </c>
      <c r="M431">
        <v>0</v>
      </c>
      <c r="N431">
        <v>0</v>
      </c>
      <c r="O431">
        <v>231</v>
      </c>
      <c r="P431">
        <v>783</v>
      </c>
      <c r="Q431">
        <f>SUM(Table14[[#This Row],[VeryActiveMinutes]:[SedentaryMinutes]])</f>
        <v>1014</v>
      </c>
      <c r="R431">
        <v>426</v>
      </c>
      <c r="S431">
        <f t="shared" si="6"/>
        <v>588</v>
      </c>
      <c r="T431">
        <v>2181</v>
      </c>
      <c r="U431" t="s">
        <v>18</v>
      </c>
    </row>
    <row r="432" spans="1:21">
      <c r="A432">
        <v>4445114986</v>
      </c>
      <c r="B432" s="1">
        <v>42501</v>
      </c>
      <c r="C432">
        <v>9105</v>
      </c>
      <c r="D432">
        <v>6.1100001335143999</v>
      </c>
      <c r="E432">
        <v>6.1100001335143999</v>
      </c>
      <c r="F432">
        <v>0</v>
      </c>
      <c r="G432">
        <v>2.25</v>
      </c>
      <c r="H432">
        <v>1</v>
      </c>
      <c r="I432">
        <v>2.8599998950958301</v>
      </c>
      <c r="J432">
        <v>0</v>
      </c>
      <c r="K432" s="16" t="s">
        <v>38</v>
      </c>
      <c r="L432" t="s">
        <v>503</v>
      </c>
      <c r="M432">
        <v>34</v>
      </c>
      <c r="N432">
        <v>22</v>
      </c>
      <c r="O432">
        <v>232</v>
      </c>
      <c r="P432">
        <v>622</v>
      </c>
      <c r="Q432">
        <f>SUM(Table14[[#This Row],[VeryActiveMinutes]:[SedentaryMinutes]])</f>
        <v>910</v>
      </c>
      <c r="R432">
        <v>530</v>
      </c>
      <c r="S432">
        <f t="shared" si="6"/>
        <v>380</v>
      </c>
      <c r="T432">
        <v>2499</v>
      </c>
      <c r="U432" t="s">
        <v>18</v>
      </c>
    </row>
    <row r="433" spans="1:21">
      <c r="A433">
        <v>4445114986</v>
      </c>
      <c r="B433" s="1">
        <v>42502</v>
      </c>
      <c r="C433">
        <v>768</v>
      </c>
      <c r="D433">
        <v>0.519999980926514</v>
      </c>
      <c r="E433">
        <v>0.519999980926514</v>
      </c>
      <c r="F433">
        <v>0</v>
      </c>
      <c r="G433">
        <v>0</v>
      </c>
      <c r="H433">
        <v>0</v>
      </c>
      <c r="I433">
        <v>0.519999980926514</v>
      </c>
      <c r="J433">
        <v>0</v>
      </c>
      <c r="K433" s="16" t="s">
        <v>39</v>
      </c>
      <c r="L433" t="s">
        <v>504</v>
      </c>
      <c r="M433">
        <v>0</v>
      </c>
      <c r="N433">
        <v>0</v>
      </c>
      <c r="O433">
        <v>58</v>
      </c>
      <c r="P433">
        <v>380</v>
      </c>
      <c r="Q433">
        <f>SUM(Table14[[#This Row],[VeryActiveMinutes]:[SedentaryMinutes]])</f>
        <v>438</v>
      </c>
      <c r="R433">
        <v>501</v>
      </c>
      <c r="S433">
        <f t="shared" si="6"/>
        <v>-63</v>
      </c>
      <c r="T433">
        <v>1212</v>
      </c>
      <c r="U433" t="s">
        <v>18</v>
      </c>
    </row>
    <row r="434" spans="1:21">
      <c r="A434">
        <v>4558609924</v>
      </c>
      <c r="B434" s="1">
        <v>42472</v>
      </c>
      <c r="C434">
        <v>5135</v>
      </c>
      <c r="D434">
        <v>3.3900001049041699</v>
      </c>
      <c r="E434">
        <v>3.3900001049041699</v>
      </c>
      <c r="F434">
        <v>0</v>
      </c>
      <c r="G434">
        <v>0</v>
      </c>
      <c r="H434">
        <v>0</v>
      </c>
      <c r="I434">
        <v>3.3900001049041699</v>
      </c>
      <c r="J434">
        <v>0</v>
      </c>
      <c r="K434" s="16" t="s">
        <v>37</v>
      </c>
      <c r="L434" t="s">
        <v>505</v>
      </c>
      <c r="M434">
        <v>0</v>
      </c>
      <c r="N434">
        <v>0</v>
      </c>
      <c r="O434">
        <v>318</v>
      </c>
      <c r="P434">
        <v>1122</v>
      </c>
      <c r="Q434">
        <f>SUM(Table14[[#This Row],[VeryActiveMinutes]:[SedentaryMinutes]])</f>
        <v>1440</v>
      </c>
      <c r="S434">
        <f t="shared" si="6"/>
        <v>1440</v>
      </c>
      <c r="T434">
        <v>1909</v>
      </c>
      <c r="U434" t="s">
        <v>17</v>
      </c>
    </row>
    <row r="435" spans="1:21">
      <c r="A435">
        <v>4558609924</v>
      </c>
      <c r="B435" s="1">
        <v>42473</v>
      </c>
      <c r="C435">
        <v>4978</v>
      </c>
      <c r="D435">
        <v>3.28999996185303</v>
      </c>
      <c r="E435">
        <v>3.28999996185303</v>
      </c>
      <c r="F435">
        <v>0</v>
      </c>
      <c r="G435">
        <v>1.2400000095367401</v>
      </c>
      <c r="H435">
        <v>0.43999999761581399</v>
      </c>
      <c r="I435">
        <v>1.6100000143051101</v>
      </c>
      <c r="J435">
        <v>0</v>
      </c>
      <c r="K435" s="16" t="s">
        <v>38</v>
      </c>
      <c r="L435" t="s">
        <v>506</v>
      </c>
      <c r="M435">
        <v>19</v>
      </c>
      <c r="N435">
        <v>7</v>
      </c>
      <c r="O435">
        <v>127</v>
      </c>
      <c r="P435">
        <v>1287</v>
      </c>
      <c r="Q435">
        <f>SUM(Table14[[#This Row],[VeryActiveMinutes]:[SedentaryMinutes]])</f>
        <v>1440</v>
      </c>
      <c r="S435">
        <f t="shared" si="6"/>
        <v>1440</v>
      </c>
      <c r="T435">
        <v>1722</v>
      </c>
      <c r="U435" t="s">
        <v>17</v>
      </c>
    </row>
    <row r="436" spans="1:21">
      <c r="A436">
        <v>4558609924</v>
      </c>
      <c r="B436" s="1">
        <v>42474</v>
      </c>
      <c r="C436">
        <v>6799</v>
      </c>
      <c r="D436">
        <v>4.4899997711181596</v>
      </c>
      <c r="E436">
        <v>4.4899997711181596</v>
      </c>
      <c r="F436">
        <v>0</v>
      </c>
      <c r="G436">
        <v>0</v>
      </c>
      <c r="H436">
        <v>0</v>
      </c>
      <c r="I436">
        <v>4.4899997711181596</v>
      </c>
      <c r="J436">
        <v>0</v>
      </c>
      <c r="K436" s="16" t="s">
        <v>39</v>
      </c>
      <c r="L436" t="s">
        <v>507</v>
      </c>
      <c r="M436">
        <v>0</v>
      </c>
      <c r="N436">
        <v>0</v>
      </c>
      <c r="O436">
        <v>279</v>
      </c>
      <c r="P436">
        <v>1161</v>
      </c>
      <c r="Q436">
        <f>SUM(Table14[[#This Row],[VeryActiveMinutes]:[SedentaryMinutes]])</f>
        <v>1440</v>
      </c>
      <c r="S436">
        <f t="shared" si="6"/>
        <v>1440</v>
      </c>
      <c r="T436">
        <v>1922</v>
      </c>
      <c r="U436" t="s">
        <v>17</v>
      </c>
    </row>
    <row r="437" spans="1:21">
      <c r="A437">
        <v>4558609924</v>
      </c>
      <c r="B437" s="1">
        <v>42475</v>
      </c>
      <c r="C437">
        <v>7795</v>
      </c>
      <c r="D437">
        <v>5.1500000953674299</v>
      </c>
      <c r="E437">
        <v>5.1500000953674299</v>
      </c>
      <c r="F437">
        <v>0</v>
      </c>
      <c r="G437">
        <v>0.58999997377395597</v>
      </c>
      <c r="H437">
        <v>0.83999997377395597</v>
      </c>
      <c r="I437">
        <v>3.7300000190734899</v>
      </c>
      <c r="J437">
        <v>0</v>
      </c>
      <c r="K437" s="16" t="s">
        <v>40</v>
      </c>
      <c r="L437" t="s">
        <v>508</v>
      </c>
      <c r="M437">
        <v>17</v>
      </c>
      <c r="N437">
        <v>30</v>
      </c>
      <c r="O437">
        <v>262</v>
      </c>
      <c r="P437">
        <v>1131</v>
      </c>
      <c r="Q437">
        <f>SUM(Table14[[#This Row],[VeryActiveMinutes]:[SedentaryMinutes]])</f>
        <v>1440</v>
      </c>
      <c r="S437">
        <f t="shared" si="6"/>
        <v>1440</v>
      </c>
      <c r="T437">
        <v>2121</v>
      </c>
      <c r="U437" t="s">
        <v>17</v>
      </c>
    </row>
    <row r="438" spans="1:21">
      <c r="A438">
        <v>4558609924</v>
      </c>
      <c r="B438" s="1">
        <v>42476</v>
      </c>
      <c r="C438">
        <v>7289</v>
      </c>
      <c r="D438">
        <v>4.8200001716613796</v>
      </c>
      <c r="E438">
        <v>4.8200001716613796</v>
      </c>
      <c r="F438">
        <v>0</v>
      </c>
      <c r="G438">
        <v>0.55000001192092896</v>
      </c>
      <c r="H438">
        <v>0.75</v>
      </c>
      <c r="I438">
        <v>3.5</v>
      </c>
      <c r="J438">
        <v>0</v>
      </c>
      <c r="K438" s="16" t="s">
        <v>41</v>
      </c>
      <c r="L438" t="s">
        <v>509</v>
      </c>
      <c r="M438">
        <v>8</v>
      </c>
      <c r="N438">
        <v>12</v>
      </c>
      <c r="O438">
        <v>308</v>
      </c>
      <c r="P438">
        <v>1112</v>
      </c>
      <c r="Q438">
        <f>SUM(Table14[[#This Row],[VeryActiveMinutes]:[SedentaryMinutes]])</f>
        <v>1440</v>
      </c>
      <c r="S438">
        <f t="shared" si="6"/>
        <v>1440</v>
      </c>
      <c r="T438">
        <v>1997</v>
      </c>
      <c r="U438" t="s">
        <v>17</v>
      </c>
    </row>
    <row r="439" spans="1:21">
      <c r="A439">
        <v>4558609924</v>
      </c>
      <c r="B439" s="1">
        <v>42477</v>
      </c>
      <c r="C439">
        <v>9634</v>
      </c>
      <c r="D439">
        <v>6.4000000953674299</v>
      </c>
      <c r="E439">
        <v>6.4000000953674299</v>
      </c>
      <c r="F439">
        <v>0</v>
      </c>
      <c r="G439">
        <v>0.55000001192092896</v>
      </c>
      <c r="H439">
        <v>1.1399999856948899</v>
      </c>
      <c r="I439">
        <v>4.71000003814697</v>
      </c>
      <c r="J439">
        <v>0</v>
      </c>
      <c r="K439" s="16" t="s">
        <v>35</v>
      </c>
      <c r="L439" t="s">
        <v>510</v>
      </c>
      <c r="M439">
        <v>7</v>
      </c>
      <c r="N439">
        <v>19</v>
      </c>
      <c r="O439">
        <v>304</v>
      </c>
      <c r="P439">
        <v>1110</v>
      </c>
      <c r="Q439">
        <f>SUM(Table14[[#This Row],[VeryActiveMinutes]:[SedentaryMinutes]])</f>
        <v>1440</v>
      </c>
      <c r="S439">
        <f t="shared" si="6"/>
        <v>1440</v>
      </c>
      <c r="T439">
        <v>2117</v>
      </c>
      <c r="U439" t="s">
        <v>17</v>
      </c>
    </row>
    <row r="440" spans="1:21">
      <c r="A440">
        <v>4558609924</v>
      </c>
      <c r="B440" s="1">
        <v>42478</v>
      </c>
      <c r="C440">
        <v>8940</v>
      </c>
      <c r="D440">
        <v>5.9099998474121103</v>
      </c>
      <c r="E440">
        <v>5.9099998474121103</v>
      </c>
      <c r="F440">
        <v>0</v>
      </c>
      <c r="G440">
        <v>0.980000019073486</v>
      </c>
      <c r="H440">
        <v>0.93000000715255704</v>
      </c>
      <c r="I440">
        <v>4</v>
      </c>
      <c r="J440">
        <v>0</v>
      </c>
      <c r="K440" s="16" t="s">
        <v>36</v>
      </c>
      <c r="L440" t="s">
        <v>511</v>
      </c>
      <c r="M440">
        <v>14</v>
      </c>
      <c r="N440">
        <v>15</v>
      </c>
      <c r="O440">
        <v>331</v>
      </c>
      <c r="P440">
        <v>1080</v>
      </c>
      <c r="Q440">
        <f>SUM(Table14[[#This Row],[VeryActiveMinutes]:[SedentaryMinutes]])</f>
        <v>1440</v>
      </c>
      <c r="S440">
        <f t="shared" si="6"/>
        <v>1440</v>
      </c>
      <c r="T440">
        <v>2116</v>
      </c>
      <c r="U440" t="s">
        <v>17</v>
      </c>
    </row>
    <row r="441" spans="1:21">
      <c r="A441">
        <v>4558609924</v>
      </c>
      <c r="B441" s="1">
        <v>42479</v>
      </c>
      <c r="C441">
        <v>5401</v>
      </c>
      <c r="D441">
        <v>3.5699999332428001</v>
      </c>
      <c r="E441">
        <v>3.5699999332428001</v>
      </c>
      <c r="F441">
        <v>0</v>
      </c>
      <c r="G441">
        <v>5.0000000745058101E-2</v>
      </c>
      <c r="H441">
        <v>0.36000001430511502</v>
      </c>
      <c r="I441">
        <v>3.1600000858306898</v>
      </c>
      <c r="J441">
        <v>0</v>
      </c>
      <c r="K441" s="16" t="s">
        <v>37</v>
      </c>
      <c r="L441" t="s">
        <v>512</v>
      </c>
      <c r="M441">
        <v>1</v>
      </c>
      <c r="N441">
        <v>9</v>
      </c>
      <c r="O441">
        <v>248</v>
      </c>
      <c r="P441">
        <v>1182</v>
      </c>
      <c r="Q441">
        <f>SUM(Table14[[#This Row],[VeryActiveMinutes]:[SedentaryMinutes]])</f>
        <v>1440</v>
      </c>
      <c r="S441">
        <f t="shared" si="6"/>
        <v>1440</v>
      </c>
      <c r="T441">
        <v>1876</v>
      </c>
      <c r="U441" t="s">
        <v>17</v>
      </c>
    </row>
    <row r="442" spans="1:21">
      <c r="A442">
        <v>4558609924</v>
      </c>
      <c r="B442" s="1">
        <v>42480</v>
      </c>
      <c r="C442">
        <v>4803</v>
      </c>
      <c r="D442">
        <v>3.1700000762939502</v>
      </c>
      <c r="E442">
        <v>3.1700000762939502</v>
      </c>
      <c r="F442">
        <v>0</v>
      </c>
      <c r="G442">
        <v>0</v>
      </c>
      <c r="H442">
        <v>0</v>
      </c>
      <c r="I442">
        <v>3.1700000762939502</v>
      </c>
      <c r="J442">
        <v>0</v>
      </c>
      <c r="K442" s="16" t="s">
        <v>38</v>
      </c>
      <c r="L442" t="s">
        <v>513</v>
      </c>
      <c r="M442">
        <v>0</v>
      </c>
      <c r="N442">
        <v>0</v>
      </c>
      <c r="O442">
        <v>222</v>
      </c>
      <c r="P442">
        <v>1218</v>
      </c>
      <c r="Q442">
        <f>SUM(Table14[[#This Row],[VeryActiveMinutes]:[SedentaryMinutes]])</f>
        <v>1440</v>
      </c>
      <c r="S442">
        <f t="shared" si="6"/>
        <v>1440</v>
      </c>
      <c r="T442">
        <v>1788</v>
      </c>
      <c r="U442" t="s">
        <v>17</v>
      </c>
    </row>
    <row r="443" spans="1:21">
      <c r="A443">
        <v>4558609924</v>
      </c>
      <c r="B443" s="1">
        <v>42481</v>
      </c>
      <c r="C443">
        <v>13743</v>
      </c>
      <c r="D443">
        <v>9.0799999237060494</v>
      </c>
      <c r="E443">
        <v>9.0799999237060494</v>
      </c>
      <c r="F443">
        <v>0</v>
      </c>
      <c r="G443">
        <v>0.41999998688697798</v>
      </c>
      <c r="H443">
        <v>0.97000002861022905</v>
      </c>
      <c r="I443">
        <v>7.6999998092651403</v>
      </c>
      <c r="J443">
        <v>0</v>
      </c>
      <c r="K443" s="16" t="s">
        <v>39</v>
      </c>
      <c r="L443" t="s">
        <v>514</v>
      </c>
      <c r="M443">
        <v>6</v>
      </c>
      <c r="N443">
        <v>21</v>
      </c>
      <c r="O443">
        <v>432</v>
      </c>
      <c r="P443">
        <v>844</v>
      </c>
      <c r="Q443">
        <f>SUM(Table14[[#This Row],[VeryActiveMinutes]:[SedentaryMinutes]])</f>
        <v>1303</v>
      </c>
      <c r="R443">
        <v>137</v>
      </c>
      <c r="S443">
        <f t="shared" si="6"/>
        <v>1166</v>
      </c>
      <c r="T443">
        <v>2486</v>
      </c>
      <c r="U443" t="s">
        <v>17</v>
      </c>
    </row>
    <row r="444" spans="1:21">
      <c r="A444">
        <v>4558609924</v>
      </c>
      <c r="B444" s="1">
        <v>42482</v>
      </c>
      <c r="C444">
        <v>9601</v>
      </c>
      <c r="D444">
        <v>6.3499999046325701</v>
      </c>
      <c r="E444">
        <v>6.3499999046325701</v>
      </c>
      <c r="F444">
        <v>0</v>
      </c>
      <c r="G444">
        <v>1.37000000476837</v>
      </c>
      <c r="H444">
        <v>1.5</v>
      </c>
      <c r="I444">
        <v>3.4700000286102299</v>
      </c>
      <c r="J444">
        <v>0</v>
      </c>
      <c r="K444" s="16" t="s">
        <v>40</v>
      </c>
      <c r="L444" t="s">
        <v>515</v>
      </c>
      <c r="M444">
        <v>20</v>
      </c>
      <c r="N444">
        <v>25</v>
      </c>
      <c r="O444">
        <v>273</v>
      </c>
      <c r="P444">
        <v>1122</v>
      </c>
      <c r="Q444">
        <f>SUM(Table14[[#This Row],[VeryActiveMinutes]:[SedentaryMinutes]])</f>
        <v>1440</v>
      </c>
      <c r="S444">
        <f t="shared" si="6"/>
        <v>1440</v>
      </c>
      <c r="T444">
        <v>2094</v>
      </c>
      <c r="U444" t="s">
        <v>17</v>
      </c>
    </row>
    <row r="445" spans="1:21">
      <c r="A445">
        <v>4558609924</v>
      </c>
      <c r="B445" s="1">
        <v>42483</v>
      </c>
      <c r="C445">
        <v>6890</v>
      </c>
      <c r="D445">
        <v>4.5500001907348597</v>
      </c>
      <c r="E445">
        <v>4.5500001907348597</v>
      </c>
      <c r="F445">
        <v>0</v>
      </c>
      <c r="G445">
        <v>0.34000000357627902</v>
      </c>
      <c r="H445">
        <v>0.20000000298023199</v>
      </c>
      <c r="I445">
        <v>4.0100002288818404</v>
      </c>
      <c r="J445">
        <v>0</v>
      </c>
      <c r="K445" s="16" t="s">
        <v>41</v>
      </c>
      <c r="L445" t="s">
        <v>516</v>
      </c>
      <c r="M445">
        <v>5</v>
      </c>
      <c r="N445">
        <v>5</v>
      </c>
      <c r="O445">
        <v>308</v>
      </c>
      <c r="P445">
        <v>1122</v>
      </c>
      <c r="Q445">
        <f>SUM(Table14[[#This Row],[VeryActiveMinutes]:[SedentaryMinutes]])</f>
        <v>1440</v>
      </c>
      <c r="S445">
        <f t="shared" si="6"/>
        <v>1440</v>
      </c>
      <c r="T445">
        <v>2085</v>
      </c>
      <c r="U445" t="s">
        <v>17</v>
      </c>
    </row>
    <row r="446" spans="1:21">
      <c r="A446">
        <v>4558609924</v>
      </c>
      <c r="B446" s="1">
        <v>42484</v>
      </c>
      <c r="C446">
        <v>8563</v>
      </c>
      <c r="D446">
        <v>5.6599998474121103</v>
      </c>
      <c r="E446">
        <v>5.6599998474121103</v>
      </c>
      <c r="F446">
        <v>0</v>
      </c>
      <c r="G446">
        <v>0</v>
      </c>
      <c r="H446">
        <v>0</v>
      </c>
      <c r="I446">
        <v>5.6500000953674299</v>
      </c>
      <c r="J446">
        <v>0</v>
      </c>
      <c r="K446" s="16" t="s">
        <v>35</v>
      </c>
      <c r="L446" t="s">
        <v>517</v>
      </c>
      <c r="M446">
        <v>0</v>
      </c>
      <c r="N446">
        <v>0</v>
      </c>
      <c r="O446">
        <v>395</v>
      </c>
      <c r="P446">
        <v>1045</v>
      </c>
      <c r="Q446">
        <f>SUM(Table14[[#This Row],[VeryActiveMinutes]:[SedentaryMinutes]])</f>
        <v>1440</v>
      </c>
      <c r="S446">
        <f t="shared" si="6"/>
        <v>1440</v>
      </c>
      <c r="T446">
        <v>2173</v>
      </c>
      <c r="U446" t="s">
        <v>17</v>
      </c>
    </row>
    <row r="447" spans="1:21">
      <c r="A447">
        <v>4558609924</v>
      </c>
      <c r="B447" s="1">
        <v>42485</v>
      </c>
      <c r="C447">
        <v>8095</v>
      </c>
      <c r="D447">
        <v>5.3499999046325701</v>
      </c>
      <c r="E447">
        <v>5.3499999046325701</v>
      </c>
      <c r="F447">
        <v>0</v>
      </c>
      <c r="G447">
        <v>0.58999997377395597</v>
      </c>
      <c r="H447">
        <v>0.25</v>
      </c>
      <c r="I447">
        <v>4.5100002288818404</v>
      </c>
      <c r="J447">
        <v>0</v>
      </c>
      <c r="K447" s="16" t="s">
        <v>36</v>
      </c>
      <c r="L447" t="s">
        <v>518</v>
      </c>
      <c r="M447">
        <v>18</v>
      </c>
      <c r="N447">
        <v>10</v>
      </c>
      <c r="O447">
        <v>340</v>
      </c>
      <c r="P447">
        <v>993</v>
      </c>
      <c r="Q447">
        <f>SUM(Table14[[#This Row],[VeryActiveMinutes]:[SedentaryMinutes]])</f>
        <v>1361</v>
      </c>
      <c r="S447">
        <f t="shared" si="6"/>
        <v>1361</v>
      </c>
      <c r="T447">
        <v>2225</v>
      </c>
      <c r="U447" t="s">
        <v>17</v>
      </c>
    </row>
    <row r="448" spans="1:21">
      <c r="A448">
        <v>4558609924</v>
      </c>
      <c r="B448" s="1">
        <v>42486</v>
      </c>
      <c r="C448">
        <v>9148</v>
      </c>
      <c r="D448">
        <v>6.0500001907348597</v>
      </c>
      <c r="E448">
        <v>6.0500001907348597</v>
      </c>
      <c r="F448">
        <v>0</v>
      </c>
      <c r="G448">
        <v>0.43000000715255698</v>
      </c>
      <c r="H448">
        <v>2.0299999713897701</v>
      </c>
      <c r="I448">
        <v>3.5899999141693102</v>
      </c>
      <c r="J448">
        <v>0</v>
      </c>
      <c r="K448" s="16" t="s">
        <v>37</v>
      </c>
      <c r="L448" t="s">
        <v>519</v>
      </c>
      <c r="M448">
        <v>12</v>
      </c>
      <c r="N448">
        <v>41</v>
      </c>
      <c r="O448">
        <v>283</v>
      </c>
      <c r="P448">
        <v>1062</v>
      </c>
      <c r="Q448">
        <f>SUM(Table14[[#This Row],[VeryActiveMinutes]:[SedentaryMinutes]])</f>
        <v>1398</v>
      </c>
      <c r="R448">
        <v>121</v>
      </c>
      <c r="S448">
        <f t="shared" si="6"/>
        <v>1277</v>
      </c>
      <c r="T448">
        <v>2223</v>
      </c>
      <c r="U448" t="s">
        <v>17</v>
      </c>
    </row>
    <row r="449" spans="1:21">
      <c r="A449">
        <v>4558609924</v>
      </c>
      <c r="B449" s="1">
        <v>42487</v>
      </c>
      <c r="C449">
        <v>9557</v>
      </c>
      <c r="D449">
        <v>6.3200001716613796</v>
      </c>
      <c r="E449">
        <v>6.3200001716613796</v>
      </c>
      <c r="F449">
        <v>0</v>
      </c>
      <c r="G449">
        <v>1.96000003814697</v>
      </c>
      <c r="H449">
        <v>0.88999998569488503</v>
      </c>
      <c r="I449">
        <v>3.46000003814697</v>
      </c>
      <c r="J449">
        <v>0</v>
      </c>
      <c r="K449" s="16" t="s">
        <v>38</v>
      </c>
      <c r="L449" t="s">
        <v>520</v>
      </c>
      <c r="M449">
        <v>27</v>
      </c>
      <c r="N449">
        <v>14</v>
      </c>
      <c r="O449">
        <v>312</v>
      </c>
      <c r="P449">
        <v>1087</v>
      </c>
      <c r="Q449">
        <f>SUM(Table14[[#This Row],[VeryActiveMinutes]:[SedentaryMinutes]])</f>
        <v>1440</v>
      </c>
      <c r="S449">
        <f t="shared" si="6"/>
        <v>1440</v>
      </c>
      <c r="T449">
        <v>2098</v>
      </c>
      <c r="U449" t="s">
        <v>17</v>
      </c>
    </row>
    <row r="450" spans="1:21">
      <c r="A450">
        <v>4558609924</v>
      </c>
      <c r="B450" s="1">
        <v>42488</v>
      </c>
      <c r="C450">
        <v>9451</v>
      </c>
      <c r="D450">
        <v>6.25</v>
      </c>
      <c r="E450">
        <v>6.25</v>
      </c>
      <c r="F450">
        <v>0</v>
      </c>
      <c r="G450">
        <v>1.9999999552965199E-2</v>
      </c>
      <c r="H450">
        <v>0.270000010728836</v>
      </c>
      <c r="I450">
        <v>5.9499998092651403</v>
      </c>
      <c r="J450">
        <v>0</v>
      </c>
      <c r="K450" s="16" t="s">
        <v>39</v>
      </c>
      <c r="L450" t="s">
        <v>521</v>
      </c>
      <c r="M450">
        <v>1</v>
      </c>
      <c r="N450">
        <v>11</v>
      </c>
      <c r="O450">
        <v>367</v>
      </c>
      <c r="P450">
        <v>985</v>
      </c>
      <c r="Q450">
        <f>SUM(Table14[[#This Row],[VeryActiveMinutes]:[SedentaryMinutes]])</f>
        <v>1364</v>
      </c>
      <c r="S450">
        <f t="shared" ref="S450:S513" si="7">Q450-R450</f>
        <v>1364</v>
      </c>
      <c r="T450">
        <v>2185</v>
      </c>
      <c r="U450" t="s">
        <v>17</v>
      </c>
    </row>
    <row r="451" spans="1:21">
      <c r="A451">
        <v>4558609924</v>
      </c>
      <c r="B451" s="1">
        <v>42489</v>
      </c>
      <c r="C451">
        <v>7833</v>
      </c>
      <c r="D451">
        <v>5.1799998283386204</v>
      </c>
      <c r="E451">
        <v>5.1799998283386204</v>
      </c>
      <c r="F451">
        <v>0</v>
      </c>
      <c r="G451">
        <v>1.0199999809265099</v>
      </c>
      <c r="H451">
        <v>1.8500000238418599</v>
      </c>
      <c r="I451">
        <v>2.3099999427795401</v>
      </c>
      <c r="J451">
        <v>0</v>
      </c>
      <c r="K451" s="16" t="s">
        <v>40</v>
      </c>
      <c r="L451" t="s">
        <v>522</v>
      </c>
      <c r="M451">
        <v>15</v>
      </c>
      <c r="N451">
        <v>29</v>
      </c>
      <c r="O451">
        <v>197</v>
      </c>
      <c r="P451">
        <v>1096</v>
      </c>
      <c r="Q451">
        <f>SUM(Table14[[#This Row],[VeryActiveMinutes]:[SedentaryMinutes]])</f>
        <v>1337</v>
      </c>
      <c r="R451">
        <v>179</v>
      </c>
      <c r="S451">
        <f t="shared" si="7"/>
        <v>1158</v>
      </c>
      <c r="T451">
        <v>1918</v>
      </c>
      <c r="U451" t="s">
        <v>17</v>
      </c>
    </row>
    <row r="452" spans="1:21">
      <c r="A452">
        <v>4558609924</v>
      </c>
      <c r="B452" s="1">
        <v>42490</v>
      </c>
      <c r="C452">
        <v>10319</v>
      </c>
      <c r="D452">
        <v>6.8200001716613796</v>
      </c>
      <c r="E452">
        <v>6.8200001716613796</v>
      </c>
      <c r="F452">
        <v>0</v>
      </c>
      <c r="G452">
        <v>0.46999999880790699</v>
      </c>
      <c r="H452">
        <v>1.8899999856948899</v>
      </c>
      <c r="I452">
        <v>4.46000003814697</v>
      </c>
      <c r="J452">
        <v>0</v>
      </c>
      <c r="K452" s="16" t="s">
        <v>41</v>
      </c>
      <c r="L452" t="s">
        <v>523</v>
      </c>
      <c r="M452">
        <v>7</v>
      </c>
      <c r="N452">
        <v>29</v>
      </c>
      <c r="O452">
        <v>293</v>
      </c>
      <c r="P452">
        <v>1111</v>
      </c>
      <c r="Q452">
        <f>SUM(Table14[[#This Row],[VeryActiveMinutes]:[SedentaryMinutes]])</f>
        <v>1440</v>
      </c>
      <c r="S452">
        <f t="shared" si="7"/>
        <v>1440</v>
      </c>
      <c r="T452">
        <v>2105</v>
      </c>
      <c r="U452" t="s">
        <v>17</v>
      </c>
    </row>
    <row r="453" spans="1:21">
      <c r="A453">
        <v>4558609924</v>
      </c>
      <c r="B453" s="1">
        <v>42491</v>
      </c>
      <c r="C453">
        <v>3428</v>
      </c>
      <c r="D453">
        <v>2.2699999809265101</v>
      </c>
      <c r="E453">
        <v>2.2699999809265101</v>
      </c>
      <c r="F453">
        <v>0</v>
      </c>
      <c r="G453">
        <v>0</v>
      </c>
      <c r="H453">
        <v>0</v>
      </c>
      <c r="I453">
        <v>2.2699999809265101</v>
      </c>
      <c r="J453">
        <v>0</v>
      </c>
      <c r="K453" s="16" t="s">
        <v>35</v>
      </c>
      <c r="L453" t="s">
        <v>524</v>
      </c>
      <c r="M453">
        <v>0</v>
      </c>
      <c r="N453">
        <v>0</v>
      </c>
      <c r="O453">
        <v>190</v>
      </c>
      <c r="P453">
        <v>1121</v>
      </c>
      <c r="Q453">
        <f>SUM(Table14[[#This Row],[VeryActiveMinutes]:[SedentaryMinutes]])</f>
        <v>1311</v>
      </c>
      <c r="R453">
        <v>129</v>
      </c>
      <c r="S453">
        <f t="shared" si="7"/>
        <v>1182</v>
      </c>
      <c r="T453">
        <v>1692</v>
      </c>
      <c r="U453" t="s">
        <v>17</v>
      </c>
    </row>
    <row r="454" spans="1:21">
      <c r="A454">
        <v>4558609924</v>
      </c>
      <c r="B454" s="1">
        <v>42492</v>
      </c>
      <c r="C454">
        <v>7891</v>
      </c>
      <c r="D454">
        <v>5.2199997901916504</v>
      </c>
      <c r="E454">
        <v>5.2199997901916504</v>
      </c>
      <c r="F454">
        <v>0</v>
      </c>
      <c r="G454">
        <v>0</v>
      </c>
      <c r="H454">
        <v>0</v>
      </c>
      <c r="I454">
        <v>5.2199997901916504</v>
      </c>
      <c r="J454">
        <v>0</v>
      </c>
      <c r="K454" s="16" t="s">
        <v>36</v>
      </c>
      <c r="L454" t="s">
        <v>525</v>
      </c>
      <c r="M454">
        <v>0</v>
      </c>
      <c r="N454">
        <v>0</v>
      </c>
      <c r="O454">
        <v>383</v>
      </c>
      <c r="P454">
        <v>1057</v>
      </c>
      <c r="Q454">
        <f>SUM(Table14[[#This Row],[VeryActiveMinutes]:[SedentaryMinutes]])</f>
        <v>1440</v>
      </c>
      <c r="S454">
        <f t="shared" si="7"/>
        <v>1440</v>
      </c>
      <c r="T454">
        <v>2066</v>
      </c>
      <c r="U454" t="s">
        <v>17</v>
      </c>
    </row>
    <row r="455" spans="1:21">
      <c r="A455">
        <v>4558609924</v>
      </c>
      <c r="B455" s="1">
        <v>42493</v>
      </c>
      <c r="C455">
        <v>5267</v>
      </c>
      <c r="D455">
        <v>3.4800000190734899</v>
      </c>
      <c r="E455">
        <v>3.4800000190734899</v>
      </c>
      <c r="F455">
        <v>0</v>
      </c>
      <c r="G455">
        <v>0.60000002384185802</v>
      </c>
      <c r="H455">
        <v>0.28000000119209301</v>
      </c>
      <c r="I455">
        <v>2.5999999046325701</v>
      </c>
      <c r="J455">
        <v>0</v>
      </c>
      <c r="K455" s="16" t="s">
        <v>37</v>
      </c>
      <c r="L455" t="s">
        <v>526</v>
      </c>
      <c r="M455">
        <v>21</v>
      </c>
      <c r="N455">
        <v>10</v>
      </c>
      <c r="O455">
        <v>237</v>
      </c>
      <c r="P455">
        <v>1172</v>
      </c>
      <c r="Q455">
        <f>SUM(Table14[[#This Row],[VeryActiveMinutes]:[SedentaryMinutes]])</f>
        <v>1440</v>
      </c>
      <c r="S455">
        <f t="shared" si="7"/>
        <v>1440</v>
      </c>
      <c r="T455">
        <v>1953</v>
      </c>
      <c r="U455" t="s">
        <v>17</v>
      </c>
    </row>
    <row r="456" spans="1:21">
      <c r="A456">
        <v>4558609924</v>
      </c>
      <c r="B456" s="1">
        <v>42494</v>
      </c>
      <c r="C456">
        <v>5232</v>
      </c>
      <c r="D456">
        <v>3.46000003814697</v>
      </c>
      <c r="E456">
        <v>3.46000003814697</v>
      </c>
      <c r="F456">
        <v>0</v>
      </c>
      <c r="G456">
        <v>0</v>
      </c>
      <c r="H456">
        <v>0</v>
      </c>
      <c r="I456">
        <v>3.46000003814697</v>
      </c>
      <c r="J456">
        <v>0</v>
      </c>
      <c r="K456" s="16" t="s">
        <v>38</v>
      </c>
      <c r="L456" t="s">
        <v>527</v>
      </c>
      <c r="M456">
        <v>0</v>
      </c>
      <c r="N456">
        <v>0</v>
      </c>
      <c r="O456">
        <v>252</v>
      </c>
      <c r="P456">
        <v>1188</v>
      </c>
      <c r="Q456">
        <f>SUM(Table14[[#This Row],[VeryActiveMinutes]:[SedentaryMinutes]])</f>
        <v>1440</v>
      </c>
      <c r="S456">
        <f t="shared" si="7"/>
        <v>1440</v>
      </c>
      <c r="T456">
        <v>1842</v>
      </c>
      <c r="U456" t="s">
        <v>17</v>
      </c>
    </row>
    <row r="457" spans="1:21">
      <c r="A457">
        <v>4558609924</v>
      </c>
      <c r="B457" s="1">
        <v>42495</v>
      </c>
      <c r="C457">
        <v>10611</v>
      </c>
      <c r="D457">
        <v>7.0100002288818404</v>
      </c>
      <c r="E457">
        <v>7.0100002288818404</v>
      </c>
      <c r="F457">
        <v>0</v>
      </c>
      <c r="G457">
        <v>1.0099999904632599</v>
      </c>
      <c r="H457">
        <v>0.5</v>
      </c>
      <c r="I457">
        <v>5.5100002288818404</v>
      </c>
      <c r="J457">
        <v>0</v>
      </c>
      <c r="K457" s="16" t="s">
        <v>39</v>
      </c>
      <c r="L457" t="s">
        <v>528</v>
      </c>
      <c r="M457">
        <v>14</v>
      </c>
      <c r="N457">
        <v>8</v>
      </c>
      <c r="O457">
        <v>370</v>
      </c>
      <c r="P457">
        <v>1048</v>
      </c>
      <c r="Q457">
        <f>SUM(Table14[[#This Row],[VeryActiveMinutes]:[SedentaryMinutes]])</f>
        <v>1440</v>
      </c>
      <c r="S457">
        <f t="shared" si="7"/>
        <v>1440</v>
      </c>
      <c r="T457">
        <v>2262</v>
      </c>
      <c r="U457" t="s">
        <v>17</v>
      </c>
    </row>
    <row r="458" spans="1:21">
      <c r="A458">
        <v>4558609924</v>
      </c>
      <c r="B458" s="1">
        <v>42496</v>
      </c>
      <c r="C458">
        <v>3755</v>
      </c>
      <c r="D458">
        <v>2.4800000190734899</v>
      </c>
      <c r="E458">
        <v>2.4800000190734899</v>
      </c>
      <c r="F458">
        <v>0</v>
      </c>
      <c r="G458">
        <v>0</v>
      </c>
      <c r="H458">
        <v>0</v>
      </c>
      <c r="I458">
        <v>2.4800000190734899</v>
      </c>
      <c r="J458">
        <v>0</v>
      </c>
      <c r="K458" s="16" t="s">
        <v>40</v>
      </c>
      <c r="L458" t="s">
        <v>529</v>
      </c>
      <c r="M458">
        <v>0</v>
      </c>
      <c r="N458">
        <v>0</v>
      </c>
      <c r="O458">
        <v>202</v>
      </c>
      <c r="P458">
        <v>1238</v>
      </c>
      <c r="Q458">
        <f>SUM(Table14[[#This Row],[VeryActiveMinutes]:[SedentaryMinutes]])</f>
        <v>1440</v>
      </c>
      <c r="S458">
        <f t="shared" si="7"/>
        <v>1440</v>
      </c>
      <c r="T458">
        <v>1722</v>
      </c>
      <c r="U458" t="s">
        <v>17</v>
      </c>
    </row>
    <row r="459" spans="1:21">
      <c r="A459">
        <v>4558609924</v>
      </c>
      <c r="B459" s="1">
        <v>42497</v>
      </c>
      <c r="C459">
        <v>8237</v>
      </c>
      <c r="D459">
        <v>5.4400000572204599</v>
      </c>
      <c r="E459">
        <v>5.4400000572204599</v>
      </c>
      <c r="F459">
        <v>0</v>
      </c>
      <c r="G459">
        <v>1.6100000143051101</v>
      </c>
      <c r="H459">
        <v>1</v>
      </c>
      <c r="I459">
        <v>2.8299999237060498</v>
      </c>
      <c r="J459">
        <v>0</v>
      </c>
      <c r="K459" s="16" t="s">
        <v>41</v>
      </c>
      <c r="L459" t="s">
        <v>530</v>
      </c>
      <c r="M459">
        <v>23</v>
      </c>
      <c r="N459">
        <v>16</v>
      </c>
      <c r="O459">
        <v>233</v>
      </c>
      <c r="P459">
        <v>1116</v>
      </c>
      <c r="Q459">
        <f>SUM(Table14[[#This Row],[VeryActiveMinutes]:[SedentaryMinutes]])</f>
        <v>1388</v>
      </c>
      <c r="S459">
        <f t="shared" si="7"/>
        <v>1388</v>
      </c>
      <c r="T459">
        <v>1973</v>
      </c>
      <c r="U459" t="s">
        <v>17</v>
      </c>
    </row>
    <row r="460" spans="1:21">
      <c r="A460">
        <v>4558609924</v>
      </c>
      <c r="B460" s="1">
        <v>42498</v>
      </c>
      <c r="C460">
        <v>6543</v>
      </c>
      <c r="D460">
        <v>4.3299999237060502</v>
      </c>
      <c r="E460">
        <v>4.3299999237060502</v>
      </c>
      <c r="F460">
        <v>0</v>
      </c>
      <c r="G460">
        <v>1.79999995231628</v>
      </c>
      <c r="H460">
        <v>0.5</v>
      </c>
      <c r="I460">
        <v>2.0199999809265101</v>
      </c>
      <c r="J460">
        <v>0</v>
      </c>
      <c r="K460" s="16" t="s">
        <v>35</v>
      </c>
      <c r="L460" t="s">
        <v>531</v>
      </c>
      <c r="M460">
        <v>66</v>
      </c>
      <c r="N460">
        <v>35</v>
      </c>
      <c r="O460">
        <v>238</v>
      </c>
      <c r="P460">
        <v>1019</v>
      </c>
      <c r="Q460">
        <f>SUM(Table14[[#This Row],[VeryActiveMinutes]:[SedentaryMinutes]])</f>
        <v>1358</v>
      </c>
      <c r="R460">
        <v>134</v>
      </c>
      <c r="S460">
        <f t="shared" si="7"/>
        <v>1224</v>
      </c>
      <c r="T460">
        <v>2666</v>
      </c>
      <c r="U460" t="s">
        <v>17</v>
      </c>
    </row>
    <row r="461" spans="1:21">
      <c r="A461">
        <v>4558609924</v>
      </c>
      <c r="B461" s="1">
        <v>42499</v>
      </c>
      <c r="C461">
        <v>11451</v>
      </c>
      <c r="D461">
        <v>7.5700001716613796</v>
      </c>
      <c r="E461">
        <v>7.5700001716613796</v>
      </c>
      <c r="F461">
        <v>0</v>
      </c>
      <c r="G461">
        <v>0.43000000715255698</v>
      </c>
      <c r="H461">
        <v>1.62000000476837</v>
      </c>
      <c r="I461">
        <v>5.5199999809265101</v>
      </c>
      <c r="J461">
        <v>0</v>
      </c>
      <c r="K461" s="16" t="s">
        <v>36</v>
      </c>
      <c r="L461" t="s">
        <v>532</v>
      </c>
      <c r="M461">
        <v>6</v>
      </c>
      <c r="N461">
        <v>30</v>
      </c>
      <c r="O461">
        <v>339</v>
      </c>
      <c r="P461">
        <v>1065</v>
      </c>
      <c r="Q461">
        <f>SUM(Table14[[#This Row],[VeryActiveMinutes]:[SedentaryMinutes]])</f>
        <v>1440</v>
      </c>
      <c r="S461">
        <f t="shared" si="7"/>
        <v>1440</v>
      </c>
      <c r="T461">
        <v>2223</v>
      </c>
      <c r="U461" t="s">
        <v>17</v>
      </c>
    </row>
    <row r="462" spans="1:21">
      <c r="A462">
        <v>4558609924</v>
      </c>
      <c r="B462" s="1">
        <v>42500</v>
      </c>
      <c r="C462">
        <v>6435</v>
      </c>
      <c r="D462">
        <v>4.25</v>
      </c>
      <c r="E462">
        <v>4.25</v>
      </c>
      <c r="F462">
        <v>0</v>
      </c>
      <c r="G462">
        <v>0.74000000953674305</v>
      </c>
      <c r="H462">
        <v>1.12000000476837</v>
      </c>
      <c r="I462">
        <v>2.3900001049041699</v>
      </c>
      <c r="J462">
        <v>0</v>
      </c>
      <c r="K462" s="16" t="s">
        <v>37</v>
      </c>
      <c r="L462" t="s">
        <v>533</v>
      </c>
      <c r="M462">
        <v>11</v>
      </c>
      <c r="N462">
        <v>18</v>
      </c>
      <c r="O462">
        <v>220</v>
      </c>
      <c r="P462">
        <v>1191</v>
      </c>
      <c r="Q462">
        <f>SUM(Table14[[#This Row],[VeryActiveMinutes]:[SedentaryMinutes]])</f>
        <v>1440</v>
      </c>
      <c r="S462">
        <f t="shared" si="7"/>
        <v>1440</v>
      </c>
      <c r="T462">
        <v>1889</v>
      </c>
      <c r="U462" t="s">
        <v>17</v>
      </c>
    </row>
    <row r="463" spans="1:21">
      <c r="A463">
        <v>4558609924</v>
      </c>
      <c r="B463" s="1">
        <v>42501</v>
      </c>
      <c r="C463">
        <v>9108</v>
      </c>
      <c r="D463">
        <v>6.0199999809265101</v>
      </c>
      <c r="E463">
        <v>6.0199999809265101</v>
      </c>
      <c r="F463">
        <v>0</v>
      </c>
      <c r="G463">
        <v>0.259999990463257</v>
      </c>
      <c r="H463">
        <v>1.8200000524520901</v>
      </c>
      <c r="I463">
        <v>3.9400000572204599</v>
      </c>
      <c r="J463">
        <v>0</v>
      </c>
      <c r="K463" s="16" t="s">
        <v>38</v>
      </c>
      <c r="L463" t="s">
        <v>534</v>
      </c>
      <c r="M463">
        <v>4</v>
      </c>
      <c r="N463">
        <v>31</v>
      </c>
      <c r="O463">
        <v>324</v>
      </c>
      <c r="P463">
        <v>1081</v>
      </c>
      <c r="Q463">
        <f>SUM(Table14[[#This Row],[VeryActiveMinutes]:[SedentaryMinutes]])</f>
        <v>1440</v>
      </c>
      <c r="S463">
        <f t="shared" si="7"/>
        <v>1440</v>
      </c>
      <c r="T463">
        <v>2131</v>
      </c>
      <c r="U463" t="s">
        <v>17</v>
      </c>
    </row>
    <row r="464" spans="1:21">
      <c r="A464">
        <v>4558609924</v>
      </c>
      <c r="B464" s="1">
        <v>42502</v>
      </c>
      <c r="C464">
        <v>6307</v>
      </c>
      <c r="D464">
        <v>4.1700000762939498</v>
      </c>
      <c r="E464">
        <v>4.1700000762939498</v>
      </c>
      <c r="F464">
        <v>0</v>
      </c>
      <c r="G464">
        <v>0</v>
      </c>
      <c r="H464">
        <v>0</v>
      </c>
      <c r="I464">
        <v>4.1700000762939498</v>
      </c>
      <c r="J464">
        <v>0</v>
      </c>
      <c r="K464" s="16" t="s">
        <v>39</v>
      </c>
      <c r="L464" t="s">
        <v>535</v>
      </c>
      <c r="M464">
        <v>0</v>
      </c>
      <c r="N464">
        <v>0</v>
      </c>
      <c r="O464">
        <v>247</v>
      </c>
      <c r="P464">
        <v>736</v>
      </c>
      <c r="Q464">
        <f>SUM(Table14[[#This Row],[VeryActiveMinutes]:[SedentaryMinutes]])</f>
        <v>983</v>
      </c>
      <c r="S464">
        <f t="shared" si="7"/>
        <v>983</v>
      </c>
      <c r="T464">
        <v>1452</v>
      </c>
      <c r="U464" t="s">
        <v>17</v>
      </c>
    </row>
    <row r="465" spans="1:21">
      <c r="A465">
        <v>4702921684</v>
      </c>
      <c r="B465" s="1">
        <v>42472</v>
      </c>
      <c r="C465">
        <v>7213</v>
      </c>
      <c r="D465">
        <v>5.8800001144409197</v>
      </c>
      <c r="E465">
        <v>5.8800001144409197</v>
      </c>
      <c r="F465">
        <v>0</v>
      </c>
      <c r="G465">
        <v>0</v>
      </c>
      <c r="H465">
        <v>0</v>
      </c>
      <c r="I465">
        <v>5.8499999046325701</v>
      </c>
      <c r="J465">
        <v>0</v>
      </c>
      <c r="K465" s="16" t="s">
        <v>37</v>
      </c>
      <c r="L465" t="s">
        <v>536</v>
      </c>
      <c r="M465">
        <v>0</v>
      </c>
      <c r="N465">
        <v>0</v>
      </c>
      <c r="O465">
        <v>263</v>
      </c>
      <c r="P465">
        <v>718</v>
      </c>
      <c r="Q465">
        <f>SUM(Table14[[#This Row],[VeryActiveMinutes]:[SedentaryMinutes]])</f>
        <v>981</v>
      </c>
      <c r="R465">
        <v>439</v>
      </c>
      <c r="S465">
        <f t="shared" si="7"/>
        <v>542</v>
      </c>
      <c r="T465">
        <v>2947</v>
      </c>
      <c r="U465" t="s">
        <v>19</v>
      </c>
    </row>
    <row r="466" spans="1:21">
      <c r="A466">
        <v>4702921684</v>
      </c>
      <c r="B466" s="1">
        <v>42473</v>
      </c>
      <c r="C466">
        <v>6877</v>
      </c>
      <c r="D466">
        <v>5.5799999237060502</v>
      </c>
      <c r="E466">
        <v>5.5799999237060502</v>
      </c>
      <c r="F466">
        <v>0</v>
      </c>
      <c r="G466">
        <v>0</v>
      </c>
      <c r="H466">
        <v>0</v>
      </c>
      <c r="I466">
        <v>5.5799999237060502</v>
      </c>
      <c r="J466">
        <v>0</v>
      </c>
      <c r="K466" s="16" t="s">
        <v>38</v>
      </c>
      <c r="L466" t="s">
        <v>537</v>
      </c>
      <c r="M466">
        <v>0</v>
      </c>
      <c r="N466">
        <v>0</v>
      </c>
      <c r="O466">
        <v>258</v>
      </c>
      <c r="P466">
        <v>777</v>
      </c>
      <c r="Q466">
        <f>SUM(Table14[[#This Row],[VeryActiveMinutes]:[SedentaryMinutes]])</f>
        <v>1035</v>
      </c>
      <c r="R466">
        <v>430</v>
      </c>
      <c r="S466">
        <f t="shared" si="7"/>
        <v>605</v>
      </c>
      <c r="T466">
        <v>2898</v>
      </c>
      <c r="U466" t="s">
        <v>19</v>
      </c>
    </row>
    <row r="467" spans="1:21">
      <c r="A467">
        <v>4702921684</v>
      </c>
      <c r="B467" s="1">
        <v>42474</v>
      </c>
      <c r="C467">
        <v>7860</v>
      </c>
      <c r="D467">
        <v>6.3699998855590803</v>
      </c>
      <c r="E467">
        <v>6.3699998855590803</v>
      </c>
      <c r="F467">
        <v>0</v>
      </c>
      <c r="G467">
        <v>0</v>
      </c>
      <c r="H467">
        <v>0</v>
      </c>
      <c r="I467">
        <v>6.3699998855590803</v>
      </c>
      <c r="J467">
        <v>0</v>
      </c>
      <c r="K467" s="16" t="s">
        <v>39</v>
      </c>
      <c r="L467" t="s">
        <v>538</v>
      </c>
      <c r="M467">
        <v>0</v>
      </c>
      <c r="N467">
        <v>0</v>
      </c>
      <c r="O467">
        <v>271</v>
      </c>
      <c r="P467">
        <v>772</v>
      </c>
      <c r="Q467">
        <f>SUM(Table14[[#This Row],[VeryActiveMinutes]:[SedentaryMinutes]])</f>
        <v>1043</v>
      </c>
      <c r="R467">
        <v>415</v>
      </c>
      <c r="S467">
        <f t="shared" si="7"/>
        <v>628</v>
      </c>
      <c r="T467">
        <v>2984</v>
      </c>
      <c r="U467" t="s">
        <v>19</v>
      </c>
    </row>
    <row r="468" spans="1:21">
      <c r="A468">
        <v>4702921684</v>
      </c>
      <c r="B468" s="1">
        <v>42475</v>
      </c>
      <c r="C468">
        <v>6506</v>
      </c>
      <c r="D468">
        <v>5.2800002098083496</v>
      </c>
      <c r="E468">
        <v>5.2800002098083496</v>
      </c>
      <c r="F468">
        <v>0</v>
      </c>
      <c r="G468">
        <v>7.0000000298023196E-2</v>
      </c>
      <c r="H468">
        <v>0.41999998688697798</v>
      </c>
      <c r="I468">
        <v>4.78999996185303</v>
      </c>
      <c r="J468">
        <v>0</v>
      </c>
      <c r="K468" s="16" t="s">
        <v>40</v>
      </c>
      <c r="L468" t="s">
        <v>539</v>
      </c>
      <c r="M468">
        <v>1</v>
      </c>
      <c r="N468">
        <v>8</v>
      </c>
      <c r="O468">
        <v>256</v>
      </c>
      <c r="P468">
        <v>944</v>
      </c>
      <c r="Q468">
        <f>SUM(Table14[[#This Row],[VeryActiveMinutes]:[SedentaryMinutes]])</f>
        <v>1209</v>
      </c>
      <c r="R468">
        <v>257</v>
      </c>
      <c r="S468">
        <f t="shared" si="7"/>
        <v>952</v>
      </c>
      <c r="T468">
        <v>2896</v>
      </c>
      <c r="U468" t="s">
        <v>19</v>
      </c>
    </row>
    <row r="469" spans="1:21">
      <c r="A469">
        <v>4702921684</v>
      </c>
      <c r="B469" s="1">
        <v>42476</v>
      </c>
      <c r="C469">
        <v>11140</v>
      </c>
      <c r="D469">
        <v>9.0299997329711896</v>
      </c>
      <c r="E469">
        <v>9.0299997329711896</v>
      </c>
      <c r="F469">
        <v>0</v>
      </c>
      <c r="G469">
        <v>0.239999994635582</v>
      </c>
      <c r="H469">
        <v>1.25</v>
      </c>
      <c r="I469">
        <v>7.53999996185303</v>
      </c>
      <c r="J469">
        <v>0</v>
      </c>
      <c r="K469" s="16" t="s">
        <v>41</v>
      </c>
      <c r="L469" t="s">
        <v>540</v>
      </c>
      <c r="M469">
        <v>3</v>
      </c>
      <c r="N469">
        <v>24</v>
      </c>
      <c r="O469">
        <v>335</v>
      </c>
      <c r="P469">
        <v>556</v>
      </c>
      <c r="Q469">
        <f>SUM(Table14[[#This Row],[VeryActiveMinutes]:[SedentaryMinutes]])</f>
        <v>918</v>
      </c>
      <c r="R469">
        <v>406</v>
      </c>
      <c r="S469">
        <f t="shared" si="7"/>
        <v>512</v>
      </c>
      <c r="T469">
        <v>3328</v>
      </c>
      <c r="U469" t="s">
        <v>19</v>
      </c>
    </row>
    <row r="470" spans="1:21">
      <c r="A470">
        <v>4702921684</v>
      </c>
      <c r="B470" s="1">
        <v>42477</v>
      </c>
      <c r="C470">
        <v>12692</v>
      </c>
      <c r="D470">
        <v>10.289999961853001</v>
      </c>
      <c r="E470">
        <v>10.289999961853001</v>
      </c>
      <c r="F470">
        <v>0</v>
      </c>
      <c r="G470">
        <v>0.95999997854232799</v>
      </c>
      <c r="H470">
        <v>3.46000003814697</v>
      </c>
      <c r="I470">
        <v>5.8800001144409197</v>
      </c>
      <c r="J470">
        <v>0</v>
      </c>
      <c r="K470" s="16" t="s">
        <v>35</v>
      </c>
      <c r="L470" t="s">
        <v>541</v>
      </c>
      <c r="M470">
        <v>12</v>
      </c>
      <c r="N470">
        <v>66</v>
      </c>
      <c r="O470">
        <v>302</v>
      </c>
      <c r="P470">
        <v>437</v>
      </c>
      <c r="Q470">
        <f>SUM(Table14[[#This Row],[VeryActiveMinutes]:[SedentaryMinutes]])</f>
        <v>817</v>
      </c>
      <c r="R470">
        <v>612</v>
      </c>
      <c r="S470">
        <f t="shared" si="7"/>
        <v>205</v>
      </c>
      <c r="T470">
        <v>3394</v>
      </c>
      <c r="U470" t="s">
        <v>19</v>
      </c>
    </row>
    <row r="471" spans="1:21">
      <c r="A471">
        <v>4702921684</v>
      </c>
      <c r="B471" s="1">
        <v>42478</v>
      </c>
      <c r="C471">
        <v>9105</v>
      </c>
      <c r="D471">
        <v>7.3800001144409197</v>
      </c>
      <c r="E471">
        <v>7.3800001144409197</v>
      </c>
      <c r="F471">
        <v>0</v>
      </c>
      <c r="G471">
        <v>1.8200000524520901</v>
      </c>
      <c r="H471">
        <v>1.4900000095367401</v>
      </c>
      <c r="I471">
        <v>4.0700001716613796</v>
      </c>
      <c r="J471">
        <v>0</v>
      </c>
      <c r="K471" s="16" t="s">
        <v>36</v>
      </c>
      <c r="L471" t="s">
        <v>542</v>
      </c>
      <c r="M471">
        <v>22</v>
      </c>
      <c r="N471">
        <v>30</v>
      </c>
      <c r="O471">
        <v>191</v>
      </c>
      <c r="P471">
        <v>890</v>
      </c>
      <c r="Q471">
        <f>SUM(Table14[[#This Row],[VeryActiveMinutes]:[SedentaryMinutes]])</f>
        <v>1133</v>
      </c>
      <c r="R471">
        <v>312</v>
      </c>
      <c r="S471">
        <f t="shared" si="7"/>
        <v>821</v>
      </c>
      <c r="T471">
        <v>3013</v>
      </c>
      <c r="U471" t="s">
        <v>19</v>
      </c>
    </row>
    <row r="472" spans="1:21">
      <c r="A472">
        <v>4702921684</v>
      </c>
      <c r="B472" s="1">
        <v>42479</v>
      </c>
      <c r="C472">
        <v>6708</v>
      </c>
      <c r="D472">
        <v>5.4400000572204599</v>
      </c>
      <c r="E472">
        <v>5.4400000572204599</v>
      </c>
      <c r="F472">
        <v>0</v>
      </c>
      <c r="G472">
        <v>0.87999999523162797</v>
      </c>
      <c r="H472">
        <v>0.37000000476837203</v>
      </c>
      <c r="I472">
        <v>4.1900000572204599</v>
      </c>
      <c r="J472">
        <v>0</v>
      </c>
      <c r="K472" s="16" t="s">
        <v>37</v>
      </c>
      <c r="L472" t="s">
        <v>543</v>
      </c>
      <c r="M472">
        <v>10</v>
      </c>
      <c r="N472">
        <v>8</v>
      </c>
      <c r="O472">
        <v>179</v>
      </c>
      <c r="P472">
        <v>757</v>
      </c>
      <c r="Q472">
        <f>SUM(Table14[[#This Row],[VeryActiveMinutes]:[SedentaryMinutes]])</f>
        <v>954</v>
      </c>
      <c r="R472">
        <v>487</v>
      </c>
      <c r="S472">
        <f t="shared" si="7"/>
        <v>467</v>
      </c>
      <c r="T472">
        <v>2812</v>
      </c>
      <c r="U472" t="s">
        <v>19</v>
      </c>
    </row>
    <row r="473" spans="1:21">
      <c r="A473">
        <v>4702921684</v>
      </c>
      <c r="B473" s="1">
        <v>42480</v>
      </c>
      <c r="C473">
        <v>8793</v>
      </c>
      <c r="D473">
        <v>7.1300001144409197</v>
      </c>
      <c r="E473">
        <v>7.1300001144409197</v>
      </c>
      <c r="F473">
        <v>0</v>
      </c>
      <c r="G473">
        <v>0.15999999642372101</v>
      </c>
      <c r="H473">
        <v>1.2300000190734901</v>
      </c>
      <c r="I473">
        <v>5.7300000190734899</v>
      </c>
      <c r="J473">
        <v>0</v>
      </c>
      <c r="K473" s="16" t="s">
        <v>38</v>
      </c>
      <c r="L473" t="s">
        <v>544</v>
      </c>
      <c r="M473">
        <v>2</v>
      </c>
      <c r="N473">
        <v>29</v>
      </c>
      <c r="O473">
        <v>260</v>
      </c>
      <c r="P473">
        <v>717</v>
      </c>
      <c r="Q473">
        <f>SUM(Table14[[#This Row],[VeryActiveMinutes]:[SedentaryMinutes]])</f>
        <v>1008</v>
      </c>
      <c r="R473">
        <v>468</v>
      </c>
      <c r="S473">
        <f t="shared" si="7"/>
        <v>540</v>
      </c>
      <c r="T473">
        <v>3061</v>
      </c>
      <c r="U473" t="s">
        <v>19</v>
      </c>
    </row>
    <row r="474" spans="1:21">
      <c r="A474">
        <v>4702921684</v>
      </c>
      <c r="B474" s="1">
        <v>42481</v>
      </c>
      <c r="C474">
        <v>6530</v>
      </c>
      <c r="D474">
        <v>5.3000001907348597</v>
      </c>
      <c r="E474">
        <v>5.3000001907348597</v>
      </c>
      <c r="F474">
        <v>0</v>
      </c>
      <c r="G474">
        <v>0.31000000238418601</v>
      </c>
      <c r="H474">
        <v>2.0499999523162802</v>
      </c>
      <c r="I474">
        <v>2.9400000572204599</v>
      </c>
      <c r="J474">
        <v>0</v>
      </c>
      <c r="K474" s="16" t="s">
        <v>39</v>
      </c>
      <c r="L474" t="s">
        <v>545</v>
      </c>
      <c r="M474">
        <v>4</v>
      </c>
      <c r="N474">
        <v>41</v>
      </c>
      <c r="O474">
        <v>144</v>
      </c>
      <c r="P474">
        <v>901</v>
      </c>
      <c r="Q474">
        <f>SUM(Table14[[#This Row],[VeryActiveMinutes]:[SedentaryMinutes]])</f>
        <v>1090</v>
      </c>
      <c r="R474">
        <v>434</v>
      </c>
      <c r="S474">
        <f t="shared" si="7"/>
        <v>656</v>
      </c>
      <c r="T474">
        <v>2729</v>
      </c>
      <c r="U474" t="s">
        <v>19</v>
      </c>
    </row>
    <row r="475" spans="1:21">
      <c r="A475">
        <v>4702921684</v>
      </c>
      <c r="B475" s="1">
        <v>42482</v>
      </c>
      <c r="C475">
        <v>1664</v>
      </c>
      <c r="D475">
        <v>1.3500000238418599</v>
      </c>
      <c r="E475">
        <v>1.3500000238418599</v>
      </c>
      <c r="F475">
        <v>0</v>
      </c>
      <c r="G475">
        <v>0</v>
      </c>
      <c r="H475">
        <v>0</v>
      </c>
      <c r="I475">
        <v>1.3500000238418599</v>
      </c>
      <c r="J475">
        <v>0</v>
      </c>
      <c r="K475" s="16" t="s">
        <v>40</v>
      </c>
      <c r="L475" t="s">
        <v>546</v>
      </c>
      <c r="M475">
        <v>0</v>
      </c>
      <c r="N475">
        <v>0</v>
      </c>
      <c r="O475">
        <v>72</v>
      </c>
      <c r="P475">
        <v>1341</v>
      </c>
      <c r="Q475">
        <f>SUM(Table14[[#This Row],[VeryActiveMinutes]:[SedentaryMinutes]])</f>
        <v>1413</v>
      </c>
      <c r="S475">
        <f t="shared" si="7"/>
        <v>1413</v>
      </c>
      <c r="T475">
        <v>2241</v>
      </c>
      <c r="U475" t="s">
        <v>19</v>
      </c>
    </row>
    <row r="476" spans="1:21">
      <c r="A476">
        <v>4702921684</v>
      </c>
      <c r="B476" s="1">
        <v>42483</v>
      </c>
      <c r="C476">
        <v>15126</v>
      </c>
      <c r="D476">
        <v>12.2700004577637</v>
      </c>
      <c r="E476">
        <v>12.2700004577637</v>
      </c>
      <c r="F476">
        <v>0</v>
      </c>
      <c r="G476">
        <v>0.75999999046325695</v>
      </c>
      <c r="H476">
        <v>3.2400000095367401</v>
      </c>
      <c r="I476">
        <v>8.2700004577636701</v>
      </c>
      <c r="J476">
        <v>0</v>
      </c>
      <c r="K476" s="16" t="s">
        <v>41</v>
      </c>
      <c r="L476" t="s">
        <v>547</v>
      </c>
      <c r="M476">
        <v>9</v>
      </c>
      <c r="N476">
        <v>66</v>
      </c>
      <c r="O476">
        <v>408</v>
      </c>
      <c r="P476">
        <v>469</v>
      </c>
      <c r="Q476">
        <f>SUM(Table14[[#This Row],[VeryActiveMinutes]:[SedentaryMinutes]])</f>
        <v>952</v>
      </c>
      <c r="R476">
        <v>475</v>
      </c>
      <c r="S476">
        <f t="shared" si="7"/>
        <v>477</v>
      </c>
      <c r="T476">
        <v>3691</v>
      </c>
      <c r="U476" t="s">
        <v>19</v>
      </c>
    </row>
    <row r="477" spans="1:21">
      <c r="A477">
        <v>4702921684</v>
      </c>
      <c r="B477" s="1">
        <v>42484</v>
      </c>
      <c r="C477">
        <v>15050</v>
      </c>
      <c r="D477">
        <v>12.2200002670288</v>
      </c>
      <c r="E477">
        <v>12.2200002670288</v>
      </c>
      <c r="F477">
        <v>0</v>
      </c>
      <c r="G477">
        <v>1.20000004768372</v>
      </c>
      <c r="H477">
        <v>5.1199998855590803</v>
      </c>
      <c r="I477">
        <v>5.8800001144409197</v>
      </c>
      <c r="J477">
        <v>0</v>
      </c>
      <c r="K477" s="16" t="s">
        <v>35</v>
      </c>
      <c r="L477" t="s">
        <v>548</v>
      </c>
      <c r="M477">
        <v>15</v>
      </c>
      <c r="N477">
        <v>95</v>
      </c>
      <c r="O477">
        <v>281</v>
      </c>
      <c r="P477">
        <v>542</v>
      </c>
      <c r="Q477">
        <f>SUM(Table14[[#This Row],[VeryActiveMinutes]:[SedentaryMinutes]])</f>
        <v>933</v>
      </c>
      <c r="R477">
        <v>506</v>
      </c>
      <c r="S477">
        <f t="shared" si="7"/>
        <v>427</v>
      </c>
      <c r="T477">
        <v>3538</v>
      </c>
      <c r="U477" t="s">
        <v>19</v>
      </c>
    </row>
    <row r="478" spans="1:21">
      <c r="A478">
        <v>4702921684</v>
      </c>
      <c r="B478" s="1">
        <v>42485</v>
      </c>
      <c r="C478">
        <v>9167</v>
      </c>
      <c r="D478">
        <v>7.4299998283386204</v>
      </c>
      <c r="E478">
        <v>7.4299998283386204</v>
      </c>
      <c r="F478">
        <v>0</v>
      </c>
      <c r="G478">
        <v>0.490000009536743</v>
      </c>
      <c r="H478">
        <v>0.81999999284744296</v>
      </c>
      <c r="I478">
        <v>6.1100001335143999</v>
      </c>
      <c r="J478">
        <v>0</v>
      </c>
      <c r="K478" s="16" t="s">
        <v>36</v>
      </c>
      <c r="L478" t="s">
        <v>549</v>
      </c>
      <c r="M478">
        <v>6</v>
      </c>
      <c r="N478">
        <v>15</v>
      </c>
      <c r="O478">
        <v>270</v>
      </c>
      <c r="P478">
        <v>730</v>
      </c>
      <c r="Q478">
        <f>SUM(Table14[[#This Row],[VeryActiveMinutes]:[SedentaryMinutes]])</f>
        <v>1021</v>
      </c>
      <c r="R478">
        <v>380</v>
      </c>
      <c r="S478">
        <f t="shared" si="7"/>
        <v>641</v>
      </c>
      <c r="T478">
        <v>3064</v>
      </c>
      <c r="U478" t="s">
        <v>19</v>
      </c>
    </row>
    <row r="479" spans="1:21">
      <c r="A479">
        <v>4702921684</v>
      </c>
      <c r="B479" s="1">
        <v>42486</v>
      </c>
      <c r="C479">
        <v>6108</v>
      </c>
      <c r="D479">
        <v>4.9499998092651403</v>
      </c>
      <c r="E479">
        <v>4.9499998092651403</v>
      </c>
      <c r="F479">
        <v>0</v>
      </c>
      <c r="G479">
        <v>7.0000000298023196E-2</v>
      </c>
      <c r="H479">
        <v>0.34999999403953602</v>
      </c>
      <c r="I479">
        <v>4.53999996185303</v>
      </c>
      <c r="J479">
        <v>0</v>
      </c>
      <c r="K479" s="16" t="s">
        <v>37</v>
      </c>
      <c r="L479" t="s">
        <v>550</v>
      </c>
      <c r="M479">
        <v>1</v>
      </c>
      <c r="N479">
        <v>8</v>
      </c>
      <c r="O479">
        <v>216</v>
      </c>
      <c r="P479">
        <v>765</v>
      </c>
      <c r="Q479">
        <f>SUM(Table14[[#This Row],[VeryActiveMinutes]:[SedentaryMinutes]])</f>
        <v>990</v>
      </c>
      <c r="R479">
        <v>429</v>
      </c>
      <c r="S479">
        <f t="shared" si="7"/>
        <v>561</v>
      </c>
      <c r="T479">
        <v>2784</v>
      </c>
      <c r="U479" t="s">
        <v>19</v>
      </c>
    </row>
    <row r="480" spans="1:21">
      <c r="A480">
        <v>4702921684</v>
      </c>
      <c r="B480" s="1">
        <v>42487</v>
      </c>
      <c r="C480">
        <v>7047</v>
      </c>
      <c r="D480">
        <v>5.7199997901916504</v>
      </c>
      <c r="E480">
        <v>5.7199997901916504</v>
      </c>
      <c r="F480">
        <v>0</v>
      </c>
      <c r="G480">
        <v>9.00000035762787E-2</v>
      </c>
      <c r="H480">
        <v>0.80000001192092896</v>
      </c>
      <c r="I480">
        <v>4.7800002098083496</v>
      </c>
      <c r="J480">
        <v>0</v>
      </c>
      <c r="K480" s="16" t="s">
        <v>38</v>
      </c>
      <c r="L480" t="s">
        <v>551</v>
      </c>
      <c r="M480">
        <v>1</v>
      </c>
      <c r="N480">
        <v>16</v>
      </c>
      <c r="O480">
        <v>238</v>
      </c>
      <c r="P480">
        <v>733</v>
      </c>
      <c r="Q480">
        <f>SUM(Table14[[#This Row],[VeryActiveMinutes]:[SedentaryMinutes]])</f>
        <v>988</v>
      </c>
      <c r="R480">
        <v>449</v>
      </c>
      <c r="S480">
        <f t="shared" si="7"/>
        <v>539</v>
      </c>
      <c r="T480">
        <v>2908</v>
      </c>
      <c r="U480" t="s">
        <v>19</v>
      </c>
    </row>
    <row r="481" spans="1:21">
      <c r="A481">
        <v>4702921684</v>
      </c>
      <c r="B481" s="1">
        <v>42488</v>
      </c>
      <c r="C481">
        <v>9023</v>
      </c>
      <c r="D481">
        <v>7.3200001716613796</v>
      </c>
      <c r="E481">
        <v>7.3200001716613796</v>
      </c>
      <c r="F481">
        <v>0</v>
      </c>
      <c r="G481">
        <v>1.12999999523163</v>
      </c>
      <c r="H481">
        <v>0.41999998688697798</v>
      </c>
      <c r="I481">
        <v>5.7699999809265101</v>
      </c>
      <c r="J481">
        <v>0</v>
      </c>
      <c r="K481" s="16" t="s">
        <v>39</v>
      </c>
      <c r="L481" t="s">
        <v>552</v>
      </c>
      <c r="M481">
        <v>14</v>
      </c>
      <c r="N481">
        <v>9</v>
      </c>
      <c r="O481">
        <v>232</v>
      </c>
      <c r="P481">
        <v>738</v>
      </c>
      <c r="Q481">
        <f>SUM(Table14[[#This Row],[VeryActiveMinutes]:[SedentaryMinutes]])</f>
        <v>993</v>
      </c>
      <c r="R481">
        <v>461</v>
      </c>
      <c r="S481">
        <f t="shared" si="7"/>
        <v>532</v>
      </c>
      <c r="T481">
        <v>3033</v>
      </c>
      <c r="U481" t="s">
        <v>19</v>
      </c>
    </row>
    <row r="482" spans="1:21">
      <c r="A482">
        <v>4702921684</v>
      </c>
      <c r="B482" s="1">
        <v>42489</v>
      </c>
      <c r="C482">
        <v>9930</v>
      </c>
      <c r="D482">
        <v>8.0500001907348597</v>
      </c>
      <c r="E482">
        <v>8.0500001907348597</v>
      </c>
      <c r="F482">
        <v>0</v>
      </c>
      <c r="G482">
        <v>1.0599999427795399</v>
      </c>
      <c r="H482">
        <v>0.92000001668930098</v>
      </c>
      <c r="I482">
        <v>6.0700001716613796</v>
      </c>
      <c r="J482">
        <v>0</v>
      </c>
      <c r="K482" s="16" t="s">
        <v>40</v>
      </c>
      <c r="L482" t="s">
        <v>553</v>
      </c>
      <c r="M482">
        <v>12</v>
      </c>
      <c r="N482">
        <v>19</v>
      </c>
      <c r="O482">
        <v>267</v>
      </c>
      <c r="P482">
        <v>692</v>
      </c>
      <c r="Q482">
        <f>SUM(Table14[[#This Row],[VeryActiveMinutes]:[SedentaryMinutes]])</f>
        <v>990</v>
      </c>
      <c r="R482">
        <v>447</v>
      </c>
      <c r="S482">
        <f t="shared" si="7"/>
        <v>543</v>
      </c>
      <c r="T482">
        <v>3165</v>
      </c>
      <c r="U482" t="s">
        <v>19</v>
      </c>
    </row>
    <row r="483" spans="1:21">
      <c r="A483">
        <v>4702921684</v>
      </c>
      <c r="B483" s="1">
        <v>42490</v>
      </c>
      <c r="C483">
        <v>10144</v>
      </c>
      <c r="D483">
        <v>8.2299995422363299</v>
      </c>
      <c r="E483">
        <v>8.2299995422363299</v>
      </c>
      <c r="F483">
        <v>0</v>
      </c>
      <c r="G483">
        <v>0.31999999284744302</v>
      </c>
      <c r="H483">
        <v>2.0299999713897701</v>
      </c>
      <c r="I483">
        <v>5.8800001144409197</v>
      </c>
      <c r="J483">
        <v>0</v>
      </c>
      <c r="K483" s="16" t="s">
        <v>41</v>
      </c>
      <c r="L483" t="s">
        <v>554</v>
      </c>
      <c r="M483">
        <v>4</v>
      </c>
      <c r="N483">
        <v>36</v>
      </c>
      <c r="O483">
        <v>263</v>
      </c>
      <c r="P483">
        <v>728</v>
      </c>
      <c r="Q483">
        <f>SUM(Table14[[#This Row],[VeryActiveMinutes]:[SedentaryMinutes]])</f>
        <v>1031</v>
      </c>
      <c r="R483">
        <v>501</v>
      </c>
      <c r="S483">
        <f t="shared" si="7"/>
        <v>530</v>
      </c>
      <c r="T483">
        <v>3115</v>
      </c>
      <c r="U483" t="s">
        <v>19</v>
      </c>
    </row>
    <row r="484" spans="1:21">
      <c r="A484">
        <v>4702921684</v>
      </c>
      <c r="B484" s="1">
        <v>42491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s="16" t="s">
        <v>35</v>
      </c>
      <c r="L484" t="s">
        <v>555</v>
      </c>
      <c r="M484">
        <v>0</v>
      </c>
      <c r="N484">
        <v>0</v>
      </c>
      <c r="O484">
        <v>0</v>
      </c>
      <c r="P484">
        <v>1440</v>
      </c>
      <c r="Q484">
        <f>SUM(Table14[[#This Row],[VeryActiveMinutes]:[SedentaryMinutes]])</f>
        <v>1440</v>
      </c>
      <c r="S484">
        <f t="shared" si="7"/>
        <v>1440</v>
      </c>
      <c r="T484">
        <v>2017</v>
      </c>
      <c r="U484" t="s">
        <v>19</v>
      </c>
    </row>
    <row r="485" spans="1:21">
      <c r="A485">
        <v>4702921684</v>
      </c>
      <c r="B485" s="1">
        <v>42492</v>
      </c>
      <c r="C485">
        <v>7245</v>
      </c>
      <c r="D485">
        <v>5.9200000762939498</v>
      </c>
      <c r="E485">
        <v>5.9200000762939498</v>
      </c>
      <c r="F485">
        <v>0</v>
      </c>
      <c r="G485">
        <v>0.37999999523162797</v>
      </c>
      <c r="H485">
        <v>1.7400000095367401</v>
      </c>
      <c r="I485">
        <v>3.7599999904632599</v>
      </c>
      <c r="J485">
        <v>0</v>
      </c>
      <c r="K485" s="16" t="s">
        <v>36</v>
      </c>
      <c r="L485" t="s">
        <v>556</v>
      </c>
      <c r="M485">
        <v>5</v>
      </c>
      <c r="N485">
        <v>40</v>
      </c>
      <c r="O485">
        <v>195</v>
      </c>
      <c r="P485">
        <v>1131</v>
      </c>
      <c r="Q485">
        <f>SUM(Table14[[#This Row],[VeryActiveMinutes]:[SedentaryMinutes]])</f>
        <v>1371</v>
      </c>
      <c r="S485">
        <f t="shared" si="7"/>
        <v>1371</v>
      </c>
      <c r="T485">
        <v>2859</v>
      </c>
      <c r="U485" t="s">
        <v>19</v>
      </c>
    </row>
    <row r="486" spans="1:21">
      <c r="A486">
        <v>4702921684</v>
      </c>
      <c r="B486" s="1">
        <v>42493</v>
      </c>
      <c r="C486">
        <v>9454</v>
      </c>
      <c r="D486">
        <v>7.6700000762939498</v>
      </c>
      <c r="E486">
        <v>7.6700000762939498</v>
      </c>
      <c r="F486">
        <v>0</v>
      </c>
      <c r="G486">
        <v>0</v>
      </c>
      <c r="H486">
        <v>0</v>
      </c>
      <c r="I486">
        <v>7.6700000762939498</v>
      </c>
      <c r="J486">
        <v>0</v>
      </c>
      <c r="K486" s="16" t="s">
        <v>37</v>
      </c>
      <c r="L486" t="s">
        <v>557</v>
      </c>
      <c r="M486">
        <v>0</v>
      </c>
      <c r="N486">
        <v>0</v>
      </c>
      <c r="O486">
        <v>313</v>
      </c>
      <c r="P486">
        <v>729</v>
      </c>
      <c r="Q486">
        <f>SUM(Table14[[#This Row],[VeryActiveMinutes]:[SedentaryMinutes]])</f>
        <v>1042</v>
      </c>
      <c r="R486">
        <v>373</v>
      </c>
      <c r="S486">
        <f t="shared" si="7"/>
        <v>669</v>
      </c>
      <c r="T486">
        <v>3145</v>
      </c>
      <c r="U486" t="s">
        <v>19</v>
      </c>
    </row>
    <row r="487" spans="1:21">
      <c r="A487">
        <v>4702921684</v>
      </c>
      <c r="B487" s="1">
        <v>42494</v>
      </c>
      <c r="C487">
        <v>8161</v>
      </c>
      <c r="D487">
        <v>6.6199998855590803</v>
      </c>
      <c r="E487">
        <v>6.6199998855590803</v>
      </c>
      <c r="F487">
        <v>0</v>
      </c>
      <c r="G487">
        <v>0.34000000357627902</v>
      </c>
      <c r="H487">
        <v>0.730000019073486</v>
      </c>
      <c r="I487">
        <v>5.53999996185303</v>
      </c>
      <c r="J487">
        <v>0</v>
      </c>
      <c r="K487" s="16" t="s">
        <v>38</v>
      </c>
      <c r="L487" t="s">
        <v>558</v>
      </c>
      <c r="M487">
        <v>4</v>
      </c>
      <c r="N487">
        <v>15</v>
      </c>
      <c r="O487">
        <v>251</v>
      </c>
      <c r="P487">
        <v>757</v>
      </c>
      <c r="Q487">
        <f>SUM(Table14[[#This Row],[VeryActiveMinutes]:[SedentaryMinutes]])</f>
        <v>1027</v>
      </c>
      <c r="R487">
        <v>434</v>
      </c>
      <c r="S487">
        <f t="shared" si="7"/>
        <v>593</v>
      </c>
      <c r="T487">
        <v>3004</v>
      </c>
      <c r="U487" t="s">
        <v>19</v>
      </c>
    </row>
    <row r="488" spans="1:21">
      <c r="A488">
        <v>4702921684</v>
      </c>
      <c r="B488" s="1">
        <v>42495</v>
      </c>
      <c r="C488">
        <v>8614</v>
      </c>
      <c r="D488">
        <v>6.9899997711181596</v>
      </c>
      <c r="E488">
        <v>6.9899997711181596</v>
      </c>
      <c r="F488">
        <v>0</v>
      </c>
      <c r="G488">
        <v>0.67000001668930098</v>
      </c>
      <c r="H488">
        <v>0.21999999880790699</v>
      </c>
      <c r="I488">
        <v>6.0900001525878897</v>
      </c>
      <c r="J488">
        <v>0</v>
      </c>
      <c r="K488" s="16" t="s">
        <v>39</v>
      </c>
      <c r="L488" t="s">
        <v>559</v>
      </c>
      <c r="M488">
        <v>8</v>
      </c>
      <c r="N488">
        <v>5</v>
      </c>
      <c r="O488">
        <v>241</v>
      </c>
      <c r="P488">
        <v>745</v>
      </c>
      <c r="Q488">
        <f>SUM(Table14[[#This Row],[VeryActiveMinutes]:[SedentaryMinutes]])</f>
        <v>999</v>
      </c>
      <c r="R488">
        <v>428</v>
      </c>
      <c r="S488">
        <f t="shared" si="7"/>
        <v>571</v>
      </c>
      <c r="T488">
        <v>3006</v>
      </c>
      <c r="U488" t="s">
        <v>19</v>
      </c>
    </row>
    <row r="489" spans="1:21">
      <c r="A489">
        <v>4702921684</v>
      </c>
      <c r="B489" s="1">
        <v>42496</v>
      </c>
      <c r="C489">
        <v>6943</v>
      </c>
      <c r="D489">
        <v>5.6300001144409197</v>
      </c>
      <c r="E489">
        <v>5.6300001144409197</v>
      </c>
      <c r="F489">
        <v>0</v>
      </c>
      <c r="G489">
        <v>7.9999998211860698E-2</v>
      </c>
      <c r="H489">
        <v>0.66000002622604403</v>
      </c>
      <c r="I489">
        <v>4.8699998855590803</v>
      </c>
      <c r="J489">
        <v>0</v>
      </c>
      <c r="K489" s="16" t="s">
        <v>40</v>
      </c>
      <c r="L489" t="s">
        <v>560</v>
      </c>
      <c r="M489">
        <v>1</v>
      </c>
      <c r="N489">
        <v>16</v>
      </c>
      <c r="O489">
        <v>207</v>
      </c>
      <c r="P489">
        <v>682</v>
      </c>
      <c r="Q489">
        <f>SUM(Table14[[#This Row],[VeryActiveMinutes]:[SedentaryMinutes]])</f>
        <v>906</v>
      </c>
      <c r="R489">
        <v>449</v>
      </c>
      <c r="S489">
        <f t="shared" si="7"/>
        <v>457</v>
      </c>
      <c r="T489">
        <v>2859</v>
      </c>
      <c r="U489" t="s">
        <v>19</v>
      </c>
    </row>
    <row r="490" spans="1:21">
      <c r="A490">
        <v>4702921684</v>
      </c>
      <c r="B490" s="1">
        <v>42497</v>
      </c>
      <c r="C490">
        <v>14370</v>
      </c>
      <c r="D490">
        <v>11.6499996185303</v>
      </c>
      <c r="E490">
        <v>11.6499996185303</v>
      </c>
      <c r="F490">
        <v>0</v>
      </c>
      <c r="G490">
        <v>0.37000000476837203</v>
      </c>
      <c r="H490">
        <v>2.3099999427795401</v>
      </c>
      <c r="I490">
        <v>8.9700002670288104</v>
      </c>
      <c r="J490">
        <v>0</v>
      </c>
      <c r="K490" s="16" t="s">
        <v>41</v>
      </c>
      <c r="L490" t="s">
        <v>561</v>
      </c>
      <c r="M490">
        <v>5</v>
      </c>
      <c r="N490">
        <v>46</v>
      </c>
      <c r="O490">
        <v>439</v>
      </c>
      <c r="P490">
        <v>577</v>
      </c>
      <c r="Q490">
        <f>SUM(Table14[[#This Row],[VeryActiveMinutes]:[SedentaryMinutes]])</f>
        <v>1067</v>
      </c>
      <c r="R490">
        <v>543</v>
      </c>
      <c r="S490">
        <f t="shared" si="7"/>
        <v>524</v>
      </c>
      <c r="T490">
        <v>3683</v>
      </c>
      <c r="U490" t="s">
        <v>19</v>
      </c>
    </row>
    <row r="491" spans="1:21">
      <c r="A491">
        <v>4702921684</v>
      </c>
      <c r="B491" s="1">
        <v>42498</v>
      </c>
      <c r="C491">
        <v>12857</v>
      </c>
      <c r="D491">
        <v>10.430000305175801</v>
      </c>
      <c r="E491">
        <v>10.430000305175801</v>
      </c>
      <c r="F491">
        <v>0</v>
      </c>
      <c r="G491">
        <v>0.68000000715255704</v>
      </c>
      <c r="H491">
        <v>6.21000003814697</v>
      </c>
      <c r="I491">
        <v>3.53999996185303</v>
      </c>
      <c r="J491">
        <v>0</v>
      </c>
      <c r="K491" s="16" t="s">
        <v>35</v>
      </c>
      <c r="L491" t="s">
        <v>562</v>
      </c>
      <c r="M491">
        <v>9</v>
      </c>
      <c r="N491">
        <v>125</v>
      </c>
      <c r="O491">
        <v>192</v>
      </c>
      <c r="P491">
        <v>1019</v>
      </c>
      <c r="Q491">
        <f>SUM(Table14[[#This Row],[VeryActiveMinutes]:[SedentaryMinutes]])</f>
        <v>1345</v>
      </c>
      <c r="S491">
        <f t="shared" si="7"/>
        <v>1345</v>
      </c>
      <c r="T491">
        <v>3287</v>
      </c>
      <c r="U491" t="s">
        <v>19</v>
      </c>
    </row>
    <row r="492" spans="1:21">
      <c r="A492">
        <v>4702921684</v>
      </c>
      <c r="B492" s="1">
        <v>42499</v>
      </c>
      <c r="C492">
        <v>8232</v>
      </c>
      <c r="D492">
        <v>6.6799998283386204</v>
      </c>
      <c r="E492">
        <v>6.6799998283386204</v>
      </c>
      <c r="F492">
        <v>0</v>
      </c>
      <c r="G492">
        <v>0</v>
      </c>
      <c r="H492">
        <v>0.56999999284744296</v>
      </c>
      <c r="I492">
        <v>6.0999999046325701</v>
      </c>
      <c r="J492">
        <v>0</v>
      </c>
      <c r="K492" s="16" t="s">
        <v>36</v>
      </c>
      <c r="L492" t="s">
        <v>563</v>
      </c>
      <c r="M492">
        <v>0</v>
      </c>
      <c r="N492">
        <v>12</v>
      </c>
      <c r="O492">
        <v>253</v>
      </c>
      <c r="P492">
        <v>746</v>
      </c>
      <c r="Q492">
        <f>SUM(Table14[[#This Row],[VeryActiveMinutes]:[SedentaryMinutes]])</f>
        <v>1011</v>
      </c>
      <c r="R492">
        <v>458</v>
      </c>
      <c r="S492">
        <f t="shared" si="7"/>
        <v>553</v>
      </c>
      <c r="T492">
        <v>2990</v>
      </c>
      <c r="U492" t="s">
        <v>19</v>
      </c>
    </row>
    <row r="493" spans="1:21">
      <c r="A493">
        <v>4702921684</v>
      </c>
      <c r="B493" s="1">
        <v>42500</v>
      </c>
      <c r="C493">
        <v>10613</v>
      </c>
      <c r="D493">
        <v>8.6099996566772496</v>
      </c>
      <c r="E493">
        <v>8.6099996566772496</v>
      </c>
      <c r="F493">
        <v>0</v>
      </c>
      <c r="G493">
        <v>7.9999998211860698E-2</v>
      </c>
      <c r="H493">
        <v>1.87999999523163</v>
      </c>
      <c r="I493">
        <v>6.6500000953674299</v>
      </c>
      <c r="J493">
        <v>0</v>
      </c>
      <c r="K493" s="16" t="s">
        <v>37</v>
      </c>
      <c r="L493" t="s">
        <v>564</v>
      </c>
      <c r="M493">
        <v>1</v>
      </c>
      <c r="N493">
        <v>37</v>
      </c>
      <c r="O493">
        <v>262</v>
      </c>
      <c r="P493">
        <v>701</v>
      </c>
      <c r="Q493">
        <f>SUM(Table14[[#This Row],[VeryActiveMinutes]:[SedentaryMinutes]])</f>
        <v>1001</v>
      </c>
      <c r="R493">
        <v>431</v>
      </c>
      <c r="S493">
        <f t="shared" si="7"/>
        <v>570</v>
      </c>
      <c r="T493">
        <v>3172</v>
      </c>
      <c r="U493" t="s">
        <v>19</v>
      </c>
    </row>
    <row r="494" spans="1:21">
      <c r="A494">
        <v>4702921684</v>
      </c>
      <c r="B494" s="1">
        <v>42501</v>
      </c>
      <c r="C494">
        <v>9810</v>
      </c>
      <c r="D494">
        <v>7.96000003814697</v>
      </c>
      <c r="E494">
        <v>7.96000003814697</v>
      </c>
      <c r="F494">
        <v>0</v>
      </c>
      <c r="G494">
        <v>0.77999997138977095</v>
      </c>
      <c r="H494">
        <v>2.1600000858306898</v>
      </c>
      <c r="I494">
        <v>4.9800000190734899</v>
      </c>
      <c r="J494">
        <v>0</v>
      </c>
      <c r="K494" s="16" t="s">
        <v>38</v>
      </c>
      <c r="L494" t="s">
        <v>565</v>
      </c>
      <c r="M494">
        <v>10</v>
      </c>
      <c r="N494">
        <v>41</v>
      </c>
      <c r="O494">
        <v>235</v>
      </c>
      <c r="P494">
        <v>784</v>
      </c>
      <c r="Q494">
        <f>SUM(Table14[[#This Row],[VeryActiveMinutes]:[SedentaryMinutes]])</f>
        <v>1070</v>
      </c>
      <c r="R494">
        <v>366</v>
      </c>
      <c r="S494">
        <f t="shared" si="7"/>
        <v>704</v>
      </c>
      <c r="T494">
        <v>3069</v>
      </c>
      <c r="U494" t="s">
        <v>19</v>
      </c>
    </row>
    <row r="495" spans="1:21">
      <c r="A495">
        <v>4702921684</v>
      </c>
      <c r="B495" s="1">
        <v>42502</v>
      </c>
      <c r="C495">
        <v>2752</v>
      </c>
      <c r="D495">
        <v>2.2300000190734899</v>
      </c>
      <c r="E495">
        <v>2.2300000190734899</v>
      </c>
      <c r="F495">
        <v>0</v>
      </c>
      <c r="G495">
        <v>0</v>
      </c>
      <c r="H495">
        <v>0</v>
      </c>
      <c r="I495">
        <v>2.2300000190734899</v>
      </c>
      <c r="J495">
        <v>0</v>
      </c>
      <c r="K495" s="16" t="s">
        <v>39</v>
      </c>
      <c r="L495" t="s">
        <v>566</v>
      </c>
      <c r="M495">
        <v>0</v>
      </c>
      <c r="N495">
        <v>0</v>
      </c>
      <c r="O495">
        <v>68</v>
      </c>
      <c r="P495">
        <v>241</v>
      </c>
      <c r="Q495">
        <f>SUM(Table14[[#This Row],[VeryActiveMinutes]:[SedentaryMinutes]])</f>
        <v>309</v>
      </c>
      <c r="R495">
        <v>442</v>
      </c>
      <c r="S495">
        <f t="shared" si="7"/>
        <v>-133</v>
      </c>
      <c r="T495">
        <v>1240</v>
      </c>
      <c r="U495" t="s">
        <v>19</v>
      </c>
    </row>
    <row r="496" spans="1:21">
      <c r="A496">
        <v>5553957443</v>
      </c>
      <c r="B496" s="1">
        <v>42472</v>
      </c>
      <c r="C496">
        <v>11596</v>
      </c>
      <c r="D496">
        <v>7.5700001716613796</v>
      </c>
      <c r="E496">
        <v>7.5700001716613796</v>
      </c>
      <c r="F496">
        <v>0</v>
      </c>
      <c r="G496">
        <v>1.37000000476837</v>
      </c>
      <c r="H496">
        <v>0.79000002145767201</v>
      </c>
      <c r="I496">
        <v>5.4099998474121103</v>
      </c>
      <c r="J496">
        <v>0</v>
      </c>
      <c r="K496" s="16" t="s">
        <v>37</v>
      </c>
      <c r="L496" t="s">
        <v>567</v>
      </c>
      <c r="M496">
        <v>19</v>
      </c>
      <c r="N496">
        <v>13</v>
      </c>
      <c r="O496">
        <v>277</v>
      </c>
      <c r="P496">
        <v>767</v>
      </c>
      <c r="Q496">
        <f>SUM(Table14[[#This Row],[VeryActiveMinutes]:[SedentaryMinutes]])</f>
        <v>1076</v>
      </c>
      <c r="R496">
        <v>464</v>
      </c>
      <c r="S496">
        <f t="shared" si="7"/>
        <v>612</v>
      </c>
      <c r="T496">
        <v>2026</v>
      </c>
      <c r="U496" t="s">
        <v>17</v>
      </c>
    </row>
    <row r="497" spans="1:21">
      <c r="A497">
        <v>5553957443</v>
      </c>
      <c r="B497" s="1">
        <v>42473</v>
      </c>
      <c r="C497">
        <v>4832</v>
      </c>
      <c r="D497">
        <v>3.1600000858306898</v>
      </c>
      <c r="E497">
        <v>3.1600000858306898</v>
      </c>
      <c r="F497">
        <v>0</v>
      </c>
      <c r="G497">
        <v>0</v>
      </c>
      <c r="H497">
        <v>0</v>
      </c>
      <c r="I497">
        <v>3.1600000858306898</v>
      </c>
      <c r="J497">
        <v>0</v>
      </c>
      <c r="K497" s="16" t="s">
        <v>38</v>
      </c>
      <c r="L497" t="s">
        <v>568</v>
      </c>
      <c r="M497">
        <v>0</v>
      </c>
      <c r="N497">
        <v>0</v>
      </c>
      <c r="O497">
        <v>226</v>
      </c>
      <c r="P497">
        <v>647</v>
      </c>
      <c r="Q497">
        <f>SUM(Table14[[#This Row],[VeryActiveMinutes]:[SedentaryMinutes]])</f>
        <v>873</v>
      </c>
      <c r="R497">
        <v>488</v>
      </c>
      <c r="S497">
        <f t="shared" si="7"/>
        <v>385</v>
      </c>
      <c r="T497">
        <v>1718</v>
      </c>
      <c r="U497" t="s">
        <v>17</v>
      </c>
    </row>
    <row r="498" spans="1:21">
      <c r="A498">
        <v>5553957443</v>
      </c>
      <c r="B498" s="1">
        <v>42474</v>
      </c>
      <c r="C498">
        <v>17022</v>
      </c>
      <c r="D498">
        <v>11.1199998855591</v>
      </c>
      <c r="E498">
        <v>11.1199998855591</v>
      </c>
      <c r="F498">
        <v>0</v>
      </c>
      <c r="G498">
        <v>4</v>
      </c>
      <c r="H498">
        <v>2.4500000476837198</v>
      </c>
      <c r="I498">
        <v>4.6700000762939498</v>
      </c>
      <c r="J498">
        <v>0</v>
      </c>
      <c r="K498" s="16" t="s">
        <v>39</v>
      </c>
      <c r="L498" t="s">
        <v>569</v>
      </c>
      <c r="M498">
        <v>61</v>
      </c>
      <c r="N498">
        <v>41</v>
      </c>
      <c r="O498">
        <v>256</v>
      </c>
      <c r="P498">
        <v>693</v>
      </c>
      <c r="Q498">
        <f>SUM(Table14[[#This Row],[VeryActiveMinutes]:[SedentaryMinutes]])</f>
        <v>1051</v>
      </c>
      <c r="R498">
        <v>418</v>
      </c>
      <c r="S498">
        <f t="shared" si="7"/>
        <v>633</v>
      </c>
      <c r="T498">
        <v>2324</v>
      </c>
      <c r="U498" t="s">
        <v>17</v>
      </c>
    </row>
    <row r="499" spans="1:21">
      <c r="A499">
        <v>5553957443</v>
      </c>
      <c r="B499" s="1">
        <v>42475</v>
      </c>
      <c r="C499">
        <v>16556</v>
      </c>
      <c r="D499">
        <v>10.8599996566772</v>
      </c>
      <c r="E499">
        <v>10.8599996566772</v>
      </c>
      <c r="F499">
        <v>0</v>
      </c>
      <c r="G499">
        <v>4.1599998474121103</v>
      </c>
      <c r="H499">
        <v>1.9800000190734901</v>
      </c>
      <c r="I499">
        <v>4.71000003814697</v>
      </c>
      <c r="J499">
        <v>0</v>
      </c>
      <c r="K499" s="16" t="s">
        <v>40</v>
      </c>
      <c r="L499" t="s">
        <v>570</v>
      </c>
      <c r="M499">
        <v>58</v>
      </c>
      <c r="N499">
        <v>38</v>
      </c>
      <c r="O499">
        <v>239</v>
      </c>
      <c r="P499">
        <v>689</v>
      </c>
      <c r="Q499">
        <f>SUM(Table14[[#This Row],[VeryActiveMinutes]:[SedentaryMinutes]])</f>
        <v>1024</v>
      </c>
      <c r="R499">
        <v>409</v>
      </c>
      <c r="S499">
        <f t="shared" si="7"/>
        <v>615</v>
      </c>
      <c r="T499">
        <v>2254</v>
      </c>
      <c r="U499" t="s">
        <v>17</v>
      </c>
    </row>
    <row r="500" spans="1:21">
      <c r="A500">
        <v>5553957443</v>
      </c>
      <c r="B500" s="1">
        <v>42476</v>
      </c>
      <c r="C500">
        <v>5771</v>
      </c>
      <c r="D500">
        <v>3.7699999809265101</v>
      </c>
      <c r="E500">
        <v>3.7699999809265101</v>
      </c>
      <c r="F500">
        <v>0</v>
      </c>
      <c r="G500">
        <v>0</v>
      </c>
      <c r="H500">
        <v>0</v>
      </c>
      <c r="I500">
        <v>3.7699999809265101</v>
      </c>
      <c r="J500">
        <v>0</v>
      </c>
      <c r="K500" s="16" t="s">
        <v>41</v>
      </c>
      <c r="L500" t="s">
        <v>571</v>
      </c>
      <c r="M500">
        <v>0</v>
      </c>
      <c r="N500">
        <v>0</v>
      </c>
      <c r="O500">
        <v>288</v>
      </c>
      <c r="P500">
        <v>521</v>
      </c>
      <c r="Q500">
        <f>SUM(Table14[[#This Row],[VeryActiveMinutes]:[SedentaryMinutes]])</f>
        <v>809</v>
      </c>
      <c r="R500">
        <v>686</v>
      </c>
      <c r="S500">
        <f t="shared" si="7"/>
        <v>123</v>
      </c>
      <c r="T500">
        <v>1831</v>
      </c>
      <c r="U500" t="s">
        <v>17</v>
      </c>
    </row>
    <row r="501" spans="1:21">
      <c r="A501">
        <v>5553957443</v>
      </c>
      <c r="B501" s="1">
        <v>42477</v>
      </c>
      <c r="C501">
        <v>655</v>
      </c>
      <c r="D501">
        <v>0.43000000715255698</v>
      </c>
      <c r="E501">
        <v>0.43000000715255698</v>
      </c>
      <c r="F501">
        <v>0</v>
      </c>
      <c r="G501">
        <v>0</v>
      </c>
      <c r="H501">
        <v>0</v>
      </c>
      <c r="I501">
        <v>0.43000000715255698</v>
      </c>
      <c r="J501">
        <v>0</v>
      </c>
      <c r="K501" s="16" t="s">
        <v>35</v>
      </c>
      <c r="L501" t="s">
        <v>572</v>
      </c>
      <c r="M501">
        <v>0</v>
      </c>
      <c r="N501">
        <v>0</v>
      </c>
      <c r="O501">
        <v>46</v>
      </c>
      <c r="P501">
        <v>943</v>
      </c>
      <c r="Q501">
        <f>SUM(Table14[[#This Row],[VeryActiveMinutes]:[SedentaryMinutes]])</f>
        <v>989</v>
      </c>
      <c r="R501">
        <v>402</v>
      </c>
      <c r="S501">
        <f t="shared" si="7"/>
        <v>587</v>
      </c>
      <c r="T501">
        <v>1397</v>
      </c>
      <c r="U501" t="s">
        <v>17</v>
      </c>
    </row>
    <row r="502" spans="1:21">
      <c r="A502">
        <v>5553957443</v>
      </c>
      <c r="B502" s="1">
        <v>42478</v>
      </c>
      <c r="C502">
        <v>3727</v>
      </c>
      <c r="D502">
        <v>2.4300000667571999</v>
      </c>
      <c r="E502">
        <v>2.4300000667571999</v>
      </c>
      <c r="F502">
        <v>0</v>
      </c>
      <c r="G502">
        <v>0</v>
      </c>
      <c r="H502">
        <v>0</v>
      </c>
      <c r="I502">
        <v>2.4300000667571999</v>
      </c>
      <c r="J502">
        <v>0</v>
      </c>
      <c r="K502" s="16" t="s">
        <v>36</v>
      </c>
      <c r="L502" t="s">
        <v>573</v>
      </c>
      <c r="M502">
        <v>0</v>
      </c>
      <c r="N502">
        <v>0</v>
      </c>
      <c r="O502">
        <v>206</v>
      </c>
      <c r="P502">
        <v>622</v>
      </c>
      <c r="Q502">
        <f>SUM(Table14[[#This Row],[VeryActiveMinutes]:[SedentaryMinutes]])</f>
        <v>828</v>
      </c>
      <c r="R502">
        <v>541</v>
      </c>
      <c r="S502">
        <f t="shared" si="7"/>
        <v>287</v>
      </c>
      <c r="T502">
        <v>1683</v>
      </c>
      <c r="U502" t="s">
        <v>17</v>
      </c>
    </row>
    <row r="503" spans="1:21">
      <c r="A503">
        <v>5553957443</v>
      </c>
      <c r="B503" s="1">
        <v>42479</v>
      </c>
      <c r="C503">
        <v>15482</v>
      </c>
      <c r="D503">
        <v>10.1099996566772</v>
      </c>
      <c r="E503">
        <v>10.1099996566772</v>
      </c>
      <c r="F503">
        <v>0</v>
      </c>
      <c r="G503">
        <v>4.2800002098083496</v>
      </c>
      <c r="H503">
        <v>1.6599999666214</v>
      </c>
      <c r="I503">
        <v>4.1799998283386204</v>
      </c>
      <c r="J503">
        <v>0</v>
      </c>
      <c r="K503" s="16" t="s">
        <v>37</v>
      </c>
      <c r="L503" t="s">
        <v>574</v>
      </c>
      <c r="M503">
        <v>69</v>
      </c>
      <c r="N503">
        <v>28</v>
      </c>
      <c r="O503">
        <v>249</v>
      </c>
      <c r="P503">
        <v>756</v>
      </c>
      <c r="Q503">
        <f>SUM(Table14[[#This Row],[VeryActiveMinutes]:[SedentaryMinutes]])</f>
        <v>1102</v>
      </c>
      <c r="R503">
        <v>410</v>
      </c>
      <c r="S503">
        <f t="shared" si="7"/>
        <v>692</v>
      </c>
      <c r="T503">
        <v>2284</v>
      </c>
      <c r="U503" t="s">
        <v>17</v>
      </c>
    </row>
    <row r="504" spans="1:21">
      <c r="A504">
        <v>5553957443</v>
      </c>
      <c r="B504" s="1">
        <v>42480</v>
      </c>
      <c r="C504">
        <v>2713</v>
      </c>
      <c r="D504">
        <v>1.7699999809265099</v>
      </c>
      <c r="E504">
        <v>1.7699999809265099</v>
      </c>
      <c r="F504">
        <v>0</v>
      </c>
      <c r="G504">
        <v>0</v>
      </c>
      <c r="H504">
        <v>0</v>
      </c>
      <c r="I504">
        <v>1.7699999809265099</v>
      </c>
      <c r="J504">
        <v>0</v>
      </c>
      <c r="K504" s="16" t="s">
        <v>38</v>
      </c>
      <c r="L504" t="s">
        <v>575</v>
      </c>
      <c r="M504">
        <v>0</v>
      </c>
      <c r="N504">
        <v>0</v>
      </c>
      <c r="O504">
        <v>148</v>
      </c>
      <c r="P504">
        <v>598</v>
      </c>
      <c r="Q504">
        <f>SUM(Table14[[#This Row],[VeryActiveMinutes]:[SedentaryMinutes]])</f>
        <v>746</v>
      </c>
      <c r="R504">
        <v>678</v>
      </c>
      <c r="S504">
        <f t="shared" si="7"/>
        <v>68</v>
      </c>
      <c r="T504">
        <v>1570</v>
      </c>
      <c r="U504" t="s">
        <v>17</v>
      </c>
    </row>
    <row r="505" spans="1:21">
      <c r="A505">
        <v>5553957443</v>
      </c>
      <c r="B505" s="1">
        <v>42481</v>
      </c>
      <c r="C505">
        <v>12346</v>
      </c>
      <c r="D505">
        <v>8.0600004196166992</v>
      </c>
      <c r="E505">
        <v>8.0600004196166992</v>
      </c>
      <c r="F505">
        <v>0</v>
      </c>
      <c r="G505">
        <v>2.9500000476837198</v>
      </c>
      <c r="H505">
        <v>2.1600000858306898</v>
      </c>
      <c r="I505">
        <v>2.96000003814697</v>
      </c>
      <c r="J505">
        <v>0</v>
      </c>
      <c r="K505" s="16" t="s">
        <v>39</v>
      </c>
      <c r="L505" t="s">
        <v>576</v>
      </c>
      <c r="M505">
        <v>47</v>
      </c>
      <c r="N505">
        <v>42</v>
      </c>
      <c r="O505">
        <v>177</v>
      </c>
      <c r="P505">
        <v>801</v>
      </c>
      <c r="Q505">
        <f>SUM(Table14[[#This Row],[VeryActiveMinutes]:[SedentaryMinutes]])</f>
        <v>1067</v>
      </c>
      <c r="R505">
        <v>431</v>
      </c>
      <c r="S505">
        <f t="shared" si="7"/>
        <v>636</v>
      </c>
      <c r="T505">
        <v>2066</v>
      </c>
      <c r="U505" t="s">
        <v>17</v>
      </c>
    </row>
    <row r="506" spans="1:21">
      <c r="A506">
        <v>5553957443</v>
      </c>
      <c r="B506" s="1">
        <v>42482</v>
      </c>
      <c r="C506">
        <v>11682</v>
      </c>
      <c r="D506">
        <v>7.6300001144409197</v>
      </c>
      <c r="E506">
        <v>7.6300001144409197</v>
      </c>
      <c r="F506">
        <v>0</v>
      </c>
      <c r="G506">
        <v>1.37999999523163</v>
      </c>
      <c r="H506">
        <v>0.62999999523162797</v>
      </c>
      <c r="I506">
        <v>5.5999999046325701</v>
      </c>
      <c r="J506">
        <v>0</v>
      </c>
      <c r="K506" s="16" t="s">
        <v>40</v>
      </c>
      <c r="L506" t="s">
        <v>577</v>
      </c>
      <c r="M506">
        <v>25</v>
      </c>
      <c r="N506">
        <v>16</v>
      </c>
      <c r="O506">
        <v>270</v>
      </c>
      <c r="P506">
        <v>781</v>
      </c>
      <c r="Q506">
        <f>SUM(Table14[[#This Row],[VeryActiveMinutes]:[SedentaryMinutes]])</f>
        <v>1092</v>
      </c>
      <c r="R506">
        <v>353</v>
      </c>
      <c r="S506">
        <f t="shared" si="7"/>
        <v>739</v>
      </c>
      <c r="T506">
        <v>2105</v>
      </c>
      <c r="U506" t="s">
        <v>17</v>
      </c>
    </row>
    <row r="507" spans="1:21">
      <c r="A507">
        <v>5553957443</v>
      </c>
      <c r="B507" s="1">
        <v>42483</v>
      </c>
      <c r="C507">
        <v>4112</v>
      </c>
      <c r="D507">
        <v>2.6900000572204599</v>
      </c>
      <c r="E507">
        <v>2.6900000572204599</v>
      </c>
      <c r="F507">
        <v>0</v>
      </c>
      <c r="G507">
        <v>0</v>
      </c>
      <c r="H507">
        <v>0</v>
      </c>
      <c r="I507">
        <v>2.6800000667571999</v>
      </c>
      <c r="J507">
        <v>0</v>
      </c>
      <c r="K507" s="16" t="s">
        <v>41</v>
      </c>
      <c r="L507" t="s">
        <v>578</v>
      </c>
      <c r="M507">
        <v>0</v>
      </c>
      <c r="N507">
        <v>0</v>
      </c>
      <c r="O507">
        <v>272</v>
      </c>
      <c r="P507">
        <v>443</v>
      </c>
      <c r="Q507">
        <f>SUM(Table14[[#This Row],[VeryActiveMinutes]:[SedentaryMinutes]])</f>
        <v>715</v>
      </c>
      <c r="R507">
        <v>725</v>
      </c>
      <c r="S507">
        <f t="shared" si="7"/>
        <v>-10</v>
      </c>
      <c r="T507">
        <v>1776</v>
      </c>
      <c r="U507" t="s">
        <v>17</v>
      </c>
    </row>
    <row r="508" spans="1:21">
      <c r="A508">
        <v>5553957443</v>
      </c>
      <c r="B508" s="1">
        <v>42484</v>
      </c>
      <c r="C508">
        <v>1807</v>
      </c>
      <c r="D508">
        <v>1.1799999475479099</v>
      </c>
      <c r="E508">
        <v>1.1799999475479099</v>
      </c>
      <c r="F508">
        <v>0</v>
      </c>
      <c r="G508">
        <v>0</v>
      </c>
      <c r="H508">
        <v>0</v>
      </c>
      <c r="I508">
        <v>1.1799999475479099</v>
      </c>
      <c r="J508">
        <v>0</v>
      </c>
      <c r="K508" s="16" t="s">
        <v>35</v>
      </c>
      <c r="L508" t="s">
        <v>579</v>
      </c>
      <c r="M508">
        <v>0</v>
      </c>
      <c r="N508">
        <v>0</v>
      </c>
      <c r="O508">
        <v>104</v>
      </c>
      <c r="P508">
        <v>582</v>
      </c>
      <c r="Q508">
        <f>SUM(Table14[[#This Row],[VeryActiveMinutes]:[SedentaryMinutes]])</f>
        <v>686</v>
      </c>
      <c r="R508">
        <v>640</v>
      </c>
      <c r="S508">
        <f t="shared" si="7"/>
        <v>46</v>
      </c>
      <c r="T508">
        <v>1507</v>
      </c>
      <c r="U508" t="s">
        <v>17</v>
      </c>
    </row>
    <row r="509" spans="1:21">
      <c r="A509">
        <v>5553957443</v>
      </c>
      <c r="B509" s="1">
        <v>42485</v>
      </c>
      <c r="C509">
        <v>10946</v>
      </c>
      <c r="D509">
        <v>7.1900000572204599</v>
      </c>
      <c r="E509">
        <v>7.1900000572204599</v>
      </c>
      <c r="F509">
        <v>0</v>
      </c>
      <c r="G509">
        <v>2.9300000667571999</v>
      </c>
      <c r="H509">
        <v>0.56999999284744296</v>
      </c>
      <c r="I509">
        <v>3.6900000572204599</v>
      </c>
      <c r="J509">
        <v>0</v>
      </c>
      <c r="K509" s="16" t="s">
        <v>36</v>
      </c>
      <c r="L509" t="s">
        <v>580</v>
      </c>
      <c r="M509">
        <v>51</v>
      </c>
      <c r="N509">
        <v>11</v>
      </c>
      <c r="O509">
        <v>201</v>
      </c>
      <c r="P509">
        <v>732</v>
      </c>
      <c r="Q509">
        <f>SUM(Table14[[#This Row],[VeryActiveMinutes]:[SedentaryMinutes]])</f>
        <v>995</v>
      </c>
      <c r="R509">
        <v>468</v>
      </c>
      <c r="S509">
        <f t="shared" si="7"/>
        <v>527</v>
      </c>
      <c r="T509">
        <v>2033</v>
      </c>
      <c r="U509" t="s">
        <v>17</v>
      </c>
    </row>
    <row r="510" spans="1:21">
      <c r="A510">
        <v>5553957443</v>
      </c>
      <c r="B510" s="1">
        <v>42486</v>
      </c>
      <c r="C510">
        <v>11886</v>
      </c>
      <c r="D510">
        <v>7.7600002288818404</v>
      </c>
      <c r="E510">
        <v>7.7600002288818404</v>
      </c>
      <c r="F510">
        <v>0</v>
      </c>
      <c r="G510">
        <v>2.3699998855590798</v>
      </c>
      <c r="H510">
        <v>0.93000000715255704</v>
      </c>
      <c r="I510">
        <v>4.46000003814697</v>
      </c>
      <c r="J510">
        <v>0</v>
      </c>
      <c r="K510" s="16" t="s">
        <v>37</v>
      </c>
      <c r="L510" t="s">
        <v>581</v>
      </c>
      <c r="M510">
        <v>40</v>
      </c>
      <c r="N510">
        <v>18</v>
      </c>
      <c r="O510">
        <v>238</v>
      </c>
      <c r="P510">
        <v>750</v>
      </c>
      <c r="Q510">
        <f>SUM(Table14[[#This Row],[VeryActiveMinutes]:[SedentaryMinutes]])</f>
        <v>1046</v>
      </c>
      <c r="R510">
        <v>453</v>
      </c>
      <c r="S510">
        <f t="shared" si="7"/>
        <v>593</v>
      </c>
      <c r="T510">
        <v>2093</v>
      </c>
      <c r="U510" t="s">
        <v>17</v>
      </c>
    </row>
    <row r="511" spans="1:21">
      <c r="A511">
        <v>5553957443</v>
      </c>
      <c r="B511" s="1">
        <v>42487</v>
      </c>
      <c r="C511">
        <v>10538</v>
      </c>
      <c r="D511">
        <v>6.8800001144409197</v>
      </c>
      <c r="E511">
        <v>6.8800001144409197</v>
      </c>
      <c r="F511">
        <v>0</v>
      </c>
      <c r="G511">
        <v>1.1399999856948899</v>
      </c>
      <c r="H511">
        <v>1</v>
      </c>
      <c r="I511">
        <v>4.7399997711181596</v>
      </c>
      <c r="J511">
        <v>0</v>
      </c>
      <c r="K511" s="16" t="s">
        <v>38</v>
      </c>
      <c r="L511" t="s">
        <v>582</v>
      </c>
      <c r="M511">
        <v>16</v>
      </c>
      <c r="N511">
        <v>16</v>
      </c>
      <c r="O511">
        <v>206</v>
      </c>
      <c r="P511">
        <v>745</v>
      </c>
      <c r="Q511">
        <f>SUM(Table14[[#This Row],[VeryActiveMinutes]:[SedentaryMinutes]])</f>
        <v>983</v>
      </c>
      <c r="R511">
        <v>391</v>
      </c>
      <c r="S511">
        <f t="shared" si="7"/>
        <v>592</v>
      </c>
      <c r="T511">
        <v>1922</v>
      </c>
      <c r="U511" t="s">
        <v>17</v>
      </c>
    </row>
    <row r="512" spans="1:21">
      <c r="A512">
        <v>5553957443</v>
      </c>
      <c r="B512" s="1">
        <v>42488</v>
      </c>
      <c r="C512">
        <v>11393</v>
      </c>
      <c r="D512">
        <v>7.6300001144409197</v>
      </c>
      <c r="E512">
        <v>7.6300001144409197</v>
      </c>
      <c r="F512">
        <v>0</v>
      </c>
      <c r="G512">
        <v>3.71000003814697</v>
      </c>
      <c r="H512">
        <v>0.75</v>
      </c>
      <c r="I512">
        <v>3.1700000762939502</v>
      </c>
      <c r="J512">
        <v>0</v>
      </c>
      <c r="K512" s="16" t="s">
        <v>39</v>
      </c>
      <c r="L512" t="s">
        <v>583</v>
      </c>
      <c r="M512">
        <v>49</v>
      </c>
      <c r="N512">
        <v>13</v>
      </c>
      <c r="O512">
        <v>165</v>
      </c>
      <c r="P512">
        <v>727</v>
      </c>
      <c r="Q512">
        <f>SUM(Table14[[#This Row],[VeryActiveMinutes]:[SedentaryMinutes]])</f>
        <v>954</v>
      </c>
      <c r="R512">
        <v>457</v>
      </c>
      <c r="S512">
        <f t="shared" si="7"/>
        <v>497</v>
      </c>
      <c r="T512">
        <v>1999</v>
      </c>
      <c r="U512" t="s">
        <v>17</v>
      </c>
    </row>
    <row r="513" spans="1:21">
      <c r="A513">
        <v>5553957443</v>
      </c>
      <c r="B513" s="1">
        <v>42489</v>
      </c>
      <c r="C513">
        <v>12764</v>
      </c>
      <c r="D513">
        <v>8.3299999237060494</v>
      </c>
      <c r="E513">
        <v>8.3299999237060494</v>
      </c>
      <c r="F513">
        <v>0</v>
      </c>
      <c r="G513">
        <v>2.78999996185303</v>
      </c>
      <c r="H513">
        <v>0.63999998569488503</v>
      </c>
      <c r="I513">
        <v>4.9099998474121103</v>
      </c>
      <c r="J513">
        <v>0</v>
      </c>
      <c r="K513" s="16" t="s">
        <v>40</v>
      </c>
      <c r="L513" t="s">
        <v>584</v>
      </c>
      <c r="M513">
        <v>46</v>
      </c>
      <c r="N513">
        <v>15</v>
      </c>
      <c r="O513">
        <v>270</v>
      </c>
      <c r="P513">
        <v>709</v>
      </c>
      <c r="Q513">
        <f>SUM(Table14[[#This Row],[VeryActiveMinutes]:[SedentaryMinutes]])</f>
        <v>1040</v>
      </c>
      <c r="R513">
        <v>495</v>
      </c>
      <c r="S513">
        <f t="shared" si="7"/>
        <v>545</v>
      </c>
      <c r="T513">
        <v>2169</v>
      </c>
      <c r="U513" t="s">
        <v>17</v>
      </c>
    </row>
    <row r="514" spans="1:21">
      <c r="A514">
        <v>5553957443</v>
      </c>
      <c r="B514" s="1">
        <v>42490</v>
      </c>
      <c r="C514">
        <v>1202</v>
      </c>
      <c r="D514">
        <v>0.77999997138977095</v>
      </c>
      <c r="E514">
        <v>0.77999997138977095</v>
      </c>
      <c r="F514">
        <v>0</v>
      </c>
      <c r="G514">
        <v>0</v>
      </c>
      <c r="H514">
        <v>0</v>
      </c>
      <c r="I514">
        <v>0.77999997138977095</v>
      </c>
      <c r="J514">
        <v>0</v>
      </c>
      <c r="K514" s="16" t="s">
        <v>41</v>
      </c>
      <c r="L514" t="s">
        <v>585</v>
      </c>
      <c r="M514">
        <v>0</v>
      </c>
      <c r="N514">
        <v>0</v>
      </c>
      <c r="O514">
        <v>84</v>
      </c>
      <c r="P514">
        <v>506</v>
      </c>
      <c r="Q514">
        <f>SUM(Table14[[#This Row],[VeryActiveMinutes]:[SedentaryMinutes]])</f>
        <v>590</v>
      </c>
      <c r="R514">
        <v>843</v>
      </c>
      <c r="S514">
        <f t="shared" ref="S514:S577" si="8">Q514-R514</f>
        <v>-253</v>
      </c>
      <c r="T514">
        <v>1463</v>
      </c>
      <c r="U514" t="s">
        <v>17</v>
      </c>
    </row>
    <row r="515" spans="1:21">
      <c r="A515">
        <v>5553957443</v>
      </c>
      <c r="B515" s="1">
        <v>42491</v>
      </c>
      <c r="C515">
        <v>5164</v>
      </c>
      <c r="D515">
        <v>3.3699998855590798</v>
      </c>
      <c r="E515">
        <v>3.3699998855590798</v>
      </c>
      <c r="F515">
        <v>0</v>
      </c>
      <c r="G515">
        <v>0</v>
      </c>
      <c r="H515">
        <v>0</v>
      </c>
      <c r="I515">
        <v>3.3699998855590798</v>
      </c>
      <c r="J515">
        <v>0</v>
      </c>
      <c r="K515" s="16" t="s">
        <v>35</v>
      </c>
      <c r="L515" t="s">
        <v>586</v>
      </c>
      <c r="M515">
        <v>0</v>
      </c>
      <c r="N515">
        <v>0</v>
      </c>
      <c r="O515">
        <v>237</v>
      </c>
      <c r="P515">
        <v>436</v>
      </c>
      <c r="Q515">
        <f>SUM(Table14[[#This Row],[VeryActiveMinutes]:[SedentaryMinutes]])</f>
        <v>673</v>
      </c>
      <c r="R515">
        <v>686</v>
      </c>
      <c r="S515">
        <f t="shared" si="8"/>
        <v>-13</v>
      </c>
      <c r="T515">
        <v>1747</v>
      </c>
      <c r="U515" t="s">
        <v>17</v>
      </c>
    </row>
    <row r="516" spans="1:21">
      <c r="A516">
        <v>5553957443</v>
      </c>
      <c r="B516" s="1">
        <v>42492</v>
      </c>
      <c r="C516">
        <v>9769</v>
      </c>
      <c r="D516">
        <v>6.3800001144409197</v>
      </c>
      <c r="E516">
        <v>6.3800001144409197</v>
      </c>
      <c r="F516">
        <v>0</v>
      </c>
      <c r="G516">
        <v>1.0599999427795399</v>
      </c>
      <c r="H516">
        <v>0.40999999642372098</v>
      </c>
      <c r="I516">
        <v>4.9000000953674299</v>
      </c>
      <c r="J516">
        <v>0</v>
      </c>
      <c r="K516" s="16" t="s">
        <v>36</v>
      </c>
      <c r="L516" t="s">
        <v>587</v>
      </c>
      <c r="M516">
        <v>23</v>
      </c>
      <c r="N516">
        <v>9</v>
      </c>
      <c r="O516">
        <v>227</v>
      </c>
      <c r="P516">
        <v>724</v>
      </c>
      <c r="Q516">
        <f>SUM(Table14[[#This Row],[VeryActiveMinutes]:[SedentaryMinutes]])</f>
        <v>983</v>
      </c>
      <c r="R516">
        <v>471</v>
      </c>
      <c r="S516">
        <f t="shared" si="8"/>
        <v>512</v>
      </c>
      <c r="T516">
        <v>1996</v>
      </c>
      <c r="U516" t="s">
        <v>17</v>
      </c>
    </row>
    <row r="517" spans="1:21">
      <c r="A517">
        <v>5553957443</v>
      </c>
      <c r="B517" s="1">
        <v>42493</v>
      </c>
      <c r="C517">
        <v>12848</v>
      </c>
      <c r="D517">
        <v>8.3900003433227504</v>
      </c>
      <c r="E517">
        <v>8.3900003433227504</v>
      </c>
      <c r="F517">
        <v>0</v>
      </c>
      <c r="G517">
        <v>1.5</v>
      </c>
      <c r="H517">
        <v>1.20000004768372</v>
      </c>
      <c r="I517">
        <v>5.6799998283386204</v>
      </c>
      <c r="J517">
        <v>0</v>
      </c>
      <c r="K517" s="16" t="s">
        <v>37</v>
      </c>
      <c r="L517" t="s">
        <v>588</v>
      </c>
      <c r="M517">
        <v>26</v>
      </c>
      <c r="N517">
        <v>29</v>
      </c>
      <c r="O517">
        <v>247</v>
      </c>
      <c r="P517">
        <v>812</v>
      </c>
      <c r="Q517">
        <f>SUM(Table14[[#This Row],[VeryActiveMinutes]:[SedentaryMinutes]])</f>
        <v>1114</v>
      </c>
      <c r="R517">
        <v>429</v>
      </c>
      <c r="S517">
        <f t="shared" si="8"/>
        <v>685</v>
      </c>
      <c r="T517">
        <v>2116</v>
      </c>
      <c r="U517" t="s">
        <v>17</v>
      </c>
    </row>
    <row r="518" spans="1:21">
      <c r="A518">
        <v>5553957443</v>
      </c>
      <c r="B518" s="1">
        <v>42494</v>
      </c>
      <c r="C518">
        <v>4249</v>
      </c>
      <c r="D518">
        <v>2.7699999809265101</v>
      </c>
      <c r="E518">
        <v>2.7699999809265101</v>
      </c>
      <c r="F518">
        <v>0</v>
      </c>
      <c r="G518">
        <v>0</v>
      </c>
      <c r="H518">
        <v>0</v>
      </c>
      <c r="I518">
        <v>2.7699999809265101</v>
      </c>
      <c r="J518">
        <v>0</v>
      </c>
      <c r="K518" s="16" t="s">
        <v>38</v>
      </c>
      <c r="L518" t="s">
        <v>589</v>
      </c>
      <c r="M518">
        <v>0</v>
      </c>
      <c r="N518">
        <v>0</v>
      </c>
      <c r="O518">
        <v>224</v>
      </c>
      <c r="P518">
        <v>651</v>
      </c>
      <c r="Q518">
        <f>SUM(Table14[[#This Row],[VeryActiveMinutes]:[SedentaryMinutes]])</f>
        <v>875</v>
      </c>
      <c r="R518">
        <v>470</v>
      </c>
      <c r="S518">
        <f t="shared" si="8"/>
        <v>405</v>
      </c>
      <c r="T518">
        <v>1698</v>
      </c>
      <c r="U518" t="s">
        <v>17</v>
      </c>
    </row>
    <row r="519" spans="1:21">
      <c r="A519">
        <v>5553957443</v>
      </c>
      <c r="B519" s="1">
        <v>42495</v>
      </c>
      <c r="C519">
        <v>14331</v>
      </c>
      <c r="D519">
        <v>9.5100002288818395</v>
      </c>
      <c r="E519">
        <v>9.5100002288818395</v>
      </c>
      <c r="F519">
        <v>0</v>
      </c>
      <c r="G519">
        <v>3.4300000667571999</v>
      </c>
      <c r="H519">
        <v>1.6599999666214</v>
      </c>
      <c r="I519">
        <v>4.4299998283386204</v>
      </c>
      <c r="J519">
        <v>0</v>
      </c>
      <c r="K519" s="16" t="s">
        <v>39</v>
      </c>
      <c r="L519" t="s">
        <v>590</v>
      </c>
      <c r="M519">
        <v>44</v>
      </c>
      <c r="N519">
        <v>29</v>
      </c>
      <c r="O519">
        <v>241</v>
      </c>
      <c r="P519">
        <v>692</v>
      </c>
      <c r="Q519">
        <f>SUM(Table14[[#This Row],[VeryActiveMinutes]:[SedentaryMinutes]])</f>
        <v>1006</v>
      </c>
      <c r="R519">
        <v>464</v>
      </c>
      <c r="S519">
        <f t="shared" si="8"/>
        <v>542</v>
      </c>
      <c r="T519">
        <v>2156</v>
      </c>
      <c r="U519" t="s">
        <v>17</v>
      </c>
    </row>
    <row r="520" spans="1:21">
      <c r="A520">
        <v>5553957443</v>
      </c>
      <c r="B520" s="1">
        <v>42496</v>
      </c>
      <c r="C520">
        <v>9632</v>
      </c>
      <c r="D520">
        <v>6.28999996185303</v>
      </c>
      <c r="E520">
        <v>6.28999996185303</v>
      </c>
      <c r="F520">
        <v>0</v>
      </c>
      <c r="G520">
        <v>1.5199999809265099</v>
      </c>
      <c r="H520">
        <v>0.54000002145767201</v>
      </c>
      <c r="I520">
        <v>4.2300000190734899</v>
      </c>
      <c r="J520">
        <v>0</v>
      </c>
      <c r="K520" s="16" t="s">
        <v>40</v>
      </c>
      <c r="L520" t="s">
        <v>591</v>
      </c>
      <c r="M520">
        <v>21</v>
      </c>
      <c r="N520">
        <v>9</v>
      </c>
      <c r="O520">
        <v>229</v>
      </c>
      <c r="P520">
        <v>761</v>
      </c>
      <c r="Q520">
        <f>SUM(Table14[[#This Row],[VeryActiveMinutes]:[SedentaryMinutes]])</f>
        <v>1020</v>
      </c>
      <c r="R520">
        <v>434</v>
      </c>
      <c r="S520">
        <f t="shared" si="8"/>
        <v>586</v>
      </c>
      <c r="T520">
        <v>1916</v>
      </c>
      <c r="U520" t="s">
        <v>17</v>
      </c>
    </row>
    <row r="521" spans="1:21">
      <c r="A521">
        <v>5553957443</v>
      </c>
      <c r="B521" s="1">
        <v>42497</v>
      </c>
      <c r="C521">
        <v>1868</v>
      </c>
      <c r="D521">
        <v>1.2200000286102299</v>
      </c>
      <c r="E521">
        <v>1.2200000286102299</v>
      </c>
      <c r="F521">
        <v>0</v>
      </c>
      <c r="G521">
        <v>0</v>
      </c>
      <c r="H521">
        <v>0</v>
      </c>
      <c r="I521">
        <v>1.2200000286102299</v>
      </c>
      <c r="J521">
        <v>0</v>
      </c>
      <c r="K521" s="16" t="s">
        <v>41</v>
      </c>
      <c r="L521" t="s">
        <v>592</v>
      </c>
      <c r="M521">
        <v>0</v>
      </c>
      <c r="N521">
        <v>0</v>
      </c>
      <c r="O521">
        <v>96</v>
      </c>
      <c r="P521">
        <v>902</v>
      </c>
      <c r="Q521">
        <f>SUM(Table14[[#This Row],[VeryActiveMinutes]:[SedentaryMinutes]])</f>
        <v>998</v>
      </c>
      <c r="R521">
        <v>470</v>
      </c>
      <c r="S521">
        <f t="shared" si="8"/>
        <v>528</v>
      </c>
      <c r="T521">
        <v>1494</v>
      </c>
      <c r="U521" t="s">
        <v>17</v>
      </c>
    </row>
    <row r="522" spans="1:21">
      <c r="A522">
        <v>5553957443</v>
      </c>
      <c r="B522" s="1">
        <v>42498</v>
      </c>
      <c r="C522">
        <v>6083</v>
      </c>
      <c r="D522">
        <v>4</v>
      </c>
      <c r="E522">
        <v>4</v>
      </c>
      <c r="F522">
        <v>0</v>
      </c>
      <c r="G522">
        <v>0.21999999880790699</v>
      </c>
      <c r="H522">
        <v>0.46999999880790699</v>
      </c>
      <c r="I522">
        <v>3.2999999523162802</v>
      </c>
      <c r="J522">
        <v>0</v>
      </c>
      <c r="K522" s="16" t="s">
        <v>35</v>
      </c>
      <c r="L522" t="s">
        <v>593</v>
      </c>
      <c r="M522">
        <v>3</v>
      </c>
      <c r="N522">
        <v>8</v>
      </c>
      <c r="O522">
        <v>210</v>
      </c>
      <c r="P522">
        <v>505</v>
      </c>
      <c r="Q522">
        <f>SUM(Table14[[#This Row],[VeryActiveMinutes]:[SedentaryMinutes]])</f>
        <v>726</v>
      </c>
      <c r="R522">
        <v>608</v>
      </c>
      <c r="S522">
        <f t="shared" si="8"/>
        <v>118</v>
      </c>
      <c r="T522">
        <v>1762</v>
      </c>
      <c r="U522" t="s">
        <v>17</v>
      </c>
    </row>
    <row r="523" spans="1:21">
      <c r="A523">
        <v>5553957443</v>
      </c>
      <c r="B523" s="1">
        <v>42499</v>
      </c>
      <c r="C523">
        <v>11611</v>
      </c>
      <c r="D523">
        <v>7.5799999237060502</v>
      </c>
      <c r="E523">
        <v>7.5799999237060502</v>
      </c>
      <c r="F523">
        <v>0</v>
      </c>
      <c r="G523">
        <v>2.1300001144409202</v>
      </c>
      <c r="H523">
        <v>0.88999998569488503</v>
      </c>
      <c r="I523">
        <v>4.5599999427795401</v>
      </c>
      <c r="J523">
        <v>0</v>
      </c>
      <c r="K523" s="16" t="s">
        <v>36</v>
      </c>
      <c r="L523" t="s">
        <v>594</v>
      </c>
      <c r="M523">
        <v>59</v>
      </c>
      <c r="N523">
        <v>22</v>
      </c>
      <c r="O523">
        <v>251</v>
      </c>
      <c r="P523">
        <v>667</v>
      </c>
      <c r="Q523">
        <f>SUM(Table14[[#This Row],[VeryActiveMinutes]:[SedentaryMinutes]])</f>
        <v>999</v>
      </c>
      <c r="R523">
        <v>494</v>
      </c>
      <c r="S523">
        <f t="shared" si="8"/>
        <v>505</v>
      </c>
      <c r="T523">
        <v>2272</v>
      </c>
      <c r="U523" t="s">
        <v>17</v>
      </c>
    </row>
    <row r="524" spans="1:21">
      <c r="A524">
        <v>5553957443</v>
      </c>
      <c r="B524" s="1">
        <v>42500</v>
      </c>
      <c r="C524">
        <v>16358</v>
      </c>
      <c r="D524">
        <v>10.710000038146999</v>
      </c>
      <c r="E524">
        <v>10.710000038146999</v>
      </c>
      <c r="F524">
        <v>0</v>
      </c>
      <c r="G524">
        <v>3.8699998855590798</v>
      </c>
      <c r="H524">
        <v>1.6100000143051101</v>
      </c>
      <c r="I524">
        <v>5.1999998092651403</v>
      </c>
      <c r="J524">
        <v>0</v>
      </c>
      <c r="K524" s="16" t="s">
        <v>37</v>
      </c>
      <c r="L524" t="s">
        <v>595</v>
      </c>
      <c r="M524">
        <v>61</v>
      </c>
      <c r="N524">
        <v>40</v>
      </c>
      <c r="O524">
        <v>265</v>
      </c>
      <c r="P524">
        <v>707</v>
      </c>
      <c r="Q524">
        <f>SUM(Table14[[#This Row],[VeryActiveMinutes]:[SedentaryMinutes]])</f>
        <v>1073</v>
      </c>
      <c r="R524">
        <v>443</v>
      </c>
      <c r="S524">
        <f t="shared" si="8"/>
        <v>630</v>
      </c>
      <c r="T524">
        <v>2335</v>
      </c>
      <c r="U524" t="s">
        <v>17</v>
      </c>
    </row>
    <row r="525" spans="1:21">
      <c r="A525">
        <v>5553957443</v>
      </c>
      <c r="B525" s="1">
        <v>42501</v>
      </c>
      <c r="C525">
        <v>4926</v>
      </c>
      <c r="D525">
        <v>3.2200000286102299</v>
      </c>
      <c r="E525">
        <v>3.2200000286102299</v>
      </c>
      <c r="F525">
        <v>0</v>
      </c>
      <c r="G525">
        <v>0</v>
      </c>
      <c r="H525">
        <v>0</v>
      </c>
      <c r="I525">
        <v>3.2200000286102299</v>
      </c>
      <c r="J525">
        <v>0</v>
      </c>
      <c r="K525" s="16" t="s">
        <v>38</v>
      </c>
      <c r="L525" t="s">
        <v>596</v>
      </c>
      <c r="M525">
        <v>0</v>
      </c>
      <c r="N525">
        <v>0</v>
      </c>
      <c r="O525">
        <v>195</v>
      </c>
      <c r="P525">
        <v>628</v>
      </c>
      <c r="Q525">
        <f>SUM(Table14[[#This Row],[VeryActiveMinutes]:[SedentaryMinutes]])</f>
        <v>823</v>
      </c>
      <c r="R525">
        <v>486</v>
      </c>
      <c r="S525">
        <f t="shared" si="8"/>
        <v>337</v>
      </c>
      <c r="T525">
        <v>1693</v>
      </c>
      <c r="U525" t="s">
        <v>17</v>
      </c>
    </row>
    <row r="526" spans="1:21">
      <c r="A526">
        <v>5553957443</v>
      </c>
      <c r="B526" s="1">
        <v>42502</v>
      </c>
      <c r="C526">
        <v>3121</v>
      </c>
      <c r="D526">
        <v>2.03999996185303</v>
      </c>
      <c r="E526">
        <v>2.03999996185303</v>
      </c>
      <c r="F526">
        <v>0</v>
      </c>
      <c r="G526">
        <v>0.57999998331069902</v>
      </c>
      <c r="H526">
        <v>0.40000000596046398</v>
      </c>
      <c r="I526">
        <v>1.0599999427795399</v>
      </c>
      <c r="J526">
        <v>0</v>
      </c>
      <c r="K526" s="16" t="s">
        <v>39</v>
      </c>
      <c r="L526" t="s">
        <v>597</v>
      </c>
      <c r="M526">
        <v>8</v>
      </c>
      <c r="N526">
        <v>6</v>
      </c>
      <c r="O526">
        <v>48</v>
      </c>
      <c r="P526">
        <v>222</v>
      </c>
      <c r="Q526">
        <f>SUM(Table14[[#This Row],[VeryActiveMinutes]:[SedentaryMinutes]])</f>
        <v>284</v>
      </c>
      <c r="R526">
        <v>475</v>
      </c>
      <c r="S526">
        <f t="shared" si="8"/>
        <v>-191</v>
      </c>
      <c r="T526">
        <v>741</v>
      </c>
      <c r="U526" t="s">
        <v>17</v>
      </c>
    </row>
    <row r="527" spans="1:21">
      <c r="A527">
        <v>5577150313</v>
      </c>
      <c r="B527" s="1">
        <v>42472</v>
      </c>
      <c r="C527">
        <v>8135</v>
      </c>
      <c r="D527">
        <v>6.0799999237060502</v>
      </c>
      <c r="E527">
        <v>6.0799999237060502</v>
      </c>
      <c r="F527">
        <v>0</v>
      </c>
      <c r="G527">
        <v>3.5999999046325701</v>
      </c>
      <c r="H527">
        <v>0.37999999523162797</v>
      </c>
      <c r="I527">
        <v>2.0999999046325701</v>
      </c>
      <c r="J527">
        <v>0</v>
      </c>
      <c r="K527" s="16" t="s">
        <v>37</v>
      </c>
      <c r="L527" t="s">
        <v>598</v>
      </c>
      <c r="M527">
        <v>86</v>
      </c>
      <c r="N527">
        <v>16</v>
      </c>
      <c r="O527">
        <v>140</v>
      </c>
      <c r="P527">
        <v>728</v>
      </c>
      <c r="Q527">
        <f>SUM(Table14[[#This Row],[VeryActiveMinutes]:[SedentaryMinutes]])</f>
        <v>970</v>
      </c>
      <c r="R527">
        <v>438</v>
      </c>
      <c r="S527">
        <f t="shared" si="8"/>
        <v>532</v>
      </c>
      <c r="T527">
        <v>3405</v>
      </c>
      <c r="U527" t="s">
        <v>19</v>
      </c>
    </row>
    <row r="528" spans="1:21">
      <c r="A528">
        <v>5577150313</v>
      </c>
      <c r="B528" s="1">
        <v>42473</v>
      </c>
      <c r="C528">
        <v>5077</v>
      </c>
      <c r="D528">
        <v>3.78999996185303</v>
      </c>
      <c r="E528">
        <v>3.78999996185303</v>
      </c>
      <c r="F528">
        <v>0</v>
      </c>
      <c r="G528">
        <v>0.31999999284744302</v>
      </c>
      <c r="H528">
        <v>0.21999999880790699</v>
      </c>
      <c r="I528">
        <v>3.25</v>
      </c>
      <c r="J528">
        <v>0</v>
      </c>
      <c r="K528" s="16" t="s">
        <v>38</v>
      </c>
      <c r="L528" t="s">
        <v>599</v>
      </c>
      <c r="M528">
        <v>15</v>
      </c>
      <c r="N528">
        <v>11</v>
      </c>
      <c r="O528">
        <v>144</v>
      </c>
      <c r="P528">
        <v>776</v>
      </c>
      <c r="Q528">
        <f>SUM(Table14[[#This Row],[VeryActiveMinutes]:[SedentaryMinutes]])</f>
        <v>946</v>
      </c>
      <c r="R528">
        <v>458</v>
      </c>
      <c r="S528">
        <f t="shared" si="8"/>
        <v>488</v>
      </c>
      <c r="T528">
        <v>2551</v>
      </c>
      <c r="U528" t="s">
        <v>19</v>
      </c>
    </row>
    <row r="529" spans="1:21">
      <c r="A529">
        <v>5577150313</v>
      </c>
      <c r="B529" s="1">
        <v>42474</v>
      </c>
      <c r="C529">
        <v>8596</v>
      </c>
      <c r="D529">
        <v>6.4200000762939498</v>
      </c>
      <c r="E529">
        <v>6.4200000762939498</v>
      </c>
      <c r="F529">
        <v>0</v>
      </c>
      <c r="G529">
        <v>3.3299999237060498</v>
      </c>
      <c r="H529">
        <v>0.31000000238418601</v>
      </c>
      <c r="I529">
        <v>2.7799999713897701</v>
      </c>
      <c r="J529">
        <v>0</v>
      </c>
      <c r="K529" s="16" t="s">
        <v>39</v>
      </c>
      <c r="L529" t="s">
        <v>600</v>
      </c>
      <c r="M529">
        <v>118</v>
      </c>
      <c r="N529">
        <v>30</v>
      </c>
      <c r="O529">
        <v>176</v>
      </c>
      <c r="P529">
        <v>662</v>
      </c>
      <c r="Q529">
        <f>SUM(Table14[[#This Row],[VeryActiveMinutes]:[SedentaryMinutes]])</f>
        <v>986</v>
      </c>
      <c r="R529">
        <v>497</v>
      </c>
      <c r="S529">
        <f t="shared" si="8"/>
        <v>489</v>
      </c>
      <c r="T529">
        <v>4022</v>
      </c>
      <c r="U529" t="s">
        <v>19</v>
      </c>
    </row>
    <row r="530" spans="1:21">
      <c r="A530">
        <v>5577150313</v>
      </c>
      <c r="B530" s="1">
        <v>42475</v>
      </c>
      <c r="C530">
        <v>12087</v>
      </c>
      <c r="D530">
        <v>9.0799999237060494</v>
      </c>
      <c r="E530">
        <v>9.0799999237060494</v>
      </c>
      <c r="F530">
        <v>0</v>
      </c>
      <c r="G530">
        <v>3.9200000762939502</v>
      </c>
      <c r="H530">
        <v>1.6000000238418599</v>
      </c>
      <c r="I530">
        <v>3.5599999427795401</v>
      </c>
      <c r="J530">
        <v>0</v>
      </c>
      <c r="K530" s="16" t="s">
        <v>40</v>
      </c>
      <c r="L530" t="s">
        <v>601</v>
      </c>
      <c r="M530">
        <v>115</v>
      </c>
      <c r="N530">
        <v>54</v>
      </c>
      <c r="O530">
        <v>199</v>
      </c>
      <c r="P530">
        <v>695</v>
      </c>
      <c r="Q530">
        <f>SUM(Table14[[#This Row],[VeryActiveMinutes]:[SedentaryMinutes]])</f>
        <v>1063</v>
      </c>
      <c r="R530">
        <v>413</v>
      </c>
      <c r="S530">
        <f t="shared" si="8"/>
        <v>650</v>
      </c>
      <c r="T530">
        <v>4005</v>
      </c>
      <c r="U530" t="s">
        <v>19</v>
      </c>
    </row>
    <row r="531" spans="1:21">
      <c r="A531">
        <v>5577150313</v>
      </c>
      <c r="B531" s="1">
        <v>42476</v>
      </c>
      <c r="C531">
        <v>14269</v>
      </c>
      <c r="D531">
        <v>10.6599998474121</v>
      </c>
      <c r="E531">
        <v>10.6599998474121</v>
      </c>
      <c r="F531">
        <v>0</v>
      </c>
      <c r="G531">
        <v>6.6399998664856001</v>
      </c>
      <c r="H531">
        <v>1.2799999713897701</v>
      </c>
      <c r="I531">
        <v>2.7300000190734899</v>
      </c>
      <c r="J531">
        <v>0</v>
      </c>
      <c r="K531" s="16" t="s">
        <v>41</v>
      </c>
      <c r="L531" t="s">
        <v>602</v>
      </c>
      <c r="M531">
        <v>184</v>
      </c>
      <c r="N531">
        <v>56</v>
      </c>
      <c r="O531">
        <v>158</v>
      </c>
      <c r="P531">
        <v>472</v>
      </c>
      <c r="Q531">
        <f>SUM(Table14[[#This Row],[VeryActiveMinutes]:[SedentaryMinutes]])</f>
        <v>870</v>
      </c>
      <c r="R531">
        <v>445</v>
      </c>
      <c r="S531">
        <f t="shared" si="8"/>
        <v>425</v>
      </c>
      <c r="T531">
        <v>4274</v>
      </c>
      <c r="U531" t="s">
        <v>19</v>
      </c>
    </row>
    <row r="532" spans="1:21">
      <c r="A532">
        <v>5577150313</v>
      </c>
      <c r="B532" s="1">
        <v>42477</v>
      </c>
      <c r="C532">
        <v>12231</v>
      </c>
      <c r="D532">
        <v>9.1400003433227504</v>
      </c>
      <c r="E532">
        <v>9.1400003433227504</v>
      </c>
      <c r="F532">
        <v>0</v>
      </c>
      <c r="G532">
        <v>5.9800000190734899</v>
      </c>
      <c r="H532">
        <v>0.82999998331069902</v>
      </c>
      <c r="I532">
        <v>2.3199999332428001</v>
      </c>
      <c r="J532">
        <v>0</v>
      </c>
      <c r="K532" s="16" t="s">
        <v>35</v>
      </c>
      <c r="L532" t="s">
        <v>603</v>
      </c>
      <c r="M532">
        <v>200</v>
      </c>
      <c r="N532">
        <v>37</v>
      </c>
      <c r="O532">
        <v>159</v>
      </c>
      <c r="P532">
        <v>525</v>
      </c>
      <c r="Q532">
        <f>SUM(Table14[[#This Row],[VeryActiveMinutes]:[SedentaryMinutes]])</f>
        <v>921</v>
      </c>
      <c r="R532">
        <v>583</v>
      </c>
      <c r="S532">
        <f t="shared" si="8"/>
        <v>338</v>
      </c>
      <c r="T532">
        <v>4552</v>
      </c>
      <c r="U532" t="s">
        <v>19</v>
      </c>
    </row>
    <row r="533" spans="1:21">
      <c r="A533">
        <v>5577150313</v>
      </c>
      <c r="B533" s="1">
        <v>42478</v>
      </c>
      <c r="C533">
        <v>9893</v>
      </c>
      <c r="D533">
        <v>7.3899998664856001</v>
      </c>
      <c r="E533">
        <v>7.3899998664856001</v>
      </c>
      <c r="F533">
        <v>0</v>
      </c>
      <c r="G533">
        <v>4.8600001335143999</v>
      </c>
      <c r="H533">
        <v>0.72000002861022905</v>
      </c>
      <c r="I533">
        <v>1.8200000524520901</v>
      </c>
      <c r="J533">
        <v>0</v>
      </c>
      <c r="K533" s="16" t="s">
        <v>36</v>
      </c>
      <c r="L533" t="s">
        <v>604</v>
      </c>
      <c r="M533">
        <v>114</v>
      </c>
      <c r="N533">
        <v>32</v>
      </c>
      <c r="O533">
        <v>130</v>
      </c>
      <c r="P533">
        <v>623</v>
      </c>
      <c r="Q533">
        <f>SUM(Table14[[#This Row],[VeryActiveMinutes]:[SedentaryMinutes]])</f>
        <v>899</v>
      </c>
      <c r="R533">
        <v>553</v>
      </c>
      <c r="S533">
        <f t="shared" si="8"/>
        <v>346</v>
      </c>
      <c r="T533">
        <v>3625</v>
      </c>
      <c r="U533" t="s">
        <v>19</v>
      </c>
    </row>
    <row r="534" spans="1:21">
      <c r="A534">
        <v>5577150313</v>
      </c>
      <c r="B534" s="1">
        <v>42479</v>
      </c>
      <c r="C534">
        <v>12574</v>
      </c>
      <c r="D534">
        <v>9.4200000762939506</v>
      </c>
      <c r="E534">
        <v>9.4200000762939506</v>
      </c>
      <c r="F534">
        <v>0</v>
      </c>
      <c r="G534">
        <v>7.0199999809265101</v>
      </c>
      <c r="H534">
        <v>0.63999998569488503</v>
      </c>
      <c r="I534">
        <v>1.7599999904632599</v>
      </c>
      <c r="J534">
        <v>0</v>
      </c>
      <c r="K534" s="16" t="s">
        <v>37</v>
      </c>
      <c r="L534" t="s">
        <v>605</v>
      </c>
      <c r="M534">
        <v>108</v>
      </c>
      <c r="N534">
        <v>23</v>
      </c>
      <c r="O534">
        <v>111</v>
      </c>
      <c r="P534">
        <v>733</v>
      </c>
      <c r="Q534">
        <f>SUM(Table14[[#This Row],[VeryActiveMinutes]:[SedentaryMinutes]])</f>
        <v>975</v>
      </c>
      <c r="R534">
        <v>465</v>
      </c>
      <c r="S534">
        <f t="shared" si="8"/>
        <v>510</v>
      </c>
      <c r="T534">
        <v>3501</v>
      </c>
      <c r="U534" t="s">
        <v>19</v>
      </c>
    </row>
    <row r="535" spans="1:21">
      <c r="A535">
        <v>5577150313</v>
      </c>
      <c r="B535" s="1">
        <v>42480</v>
      </c>
      <c r="C535">
        <v>8330</v>
      </c>
      <c r="D535">
        <v>6.2199997901916504</v>
      </c>
      <c r="E535">
        <v>6.2199997901916504</v>
      </c>
      <c r="F535">
        <v>0</v>
      </c>
      <c r="G535">
        <v>4.1199998855590803</v>
      </c>
      <c r="H535">
        <v>0.34000000357627902</v>
      </c>
      <c r="I535">
        <v>1.7599999904632599</v>
      </c>
      <c r="J535">
        <v>0</v>
      </c>
      <c r="K535" s="16" t="s">
        <v>38</v>
      </c>
      <c r="L535" t="s">
        <v>606</v>
      </c>
      <c r="M535">
        <v>87</v>
      </c>
      <c r="N535">
        <v>16</v>
      </c>
      <c r="O535">
        <v>113</v>
      </c>
      <c r="P535">
        <v>773</v>
      </c>
      <c r="Q535">
        <f>SUM(Table14[[#This Row],[VeryActiveMinutes]:[SedentaryMinutes]])</f>
        <v>989</v>
      </c>
      <c r="R535">
        <v>480</v>
      </c>
      <c r="S535">
        <f t="shared" si="8"/>
        <v>509</v>
      </c>
      <c r="T535">
        <v>3192</v>
      </c>
      <c r="U535" t="s">
        <v>19</v>
      </c>
    </row>
    <row r="536" spans="1:21">
      <c r="A536">
        <v>5577150313</v>
      </c>
      <c r="B536" s="1">
        <v>42481</v>
      </c>
      <c r="C536">
        <v>10830</v>
      </c>
      <c r="D536">
        <v>8.0900001525878906</v>
      </c>
      <c r="E536">
        <v>8.0900001525878906</v>
      </c>
      <c r="F536">
        <v>0</v>
      </c>
      <c r="G536">
        <v>3.6500000953674299</v>
      </c>
      <c r="H536">
        <v>1.6599999666214</v>
      </c>
      <c r="I536">
        <v>2.7799999713897701</v>
      </c>
      <c r="J536">
        <v>0</v>
      </c>
      <c r="K536" s="16" t="s">
        <v>39</v>
      </c>
      <c r="L536" t="s">
        <v>607</v>
      </c>
      <c r="M536">
        <v>110</v>
      </c>
      <c r="N536">
        <v>74</v>
      </c>
      <c r="O536">
        <v>175</v>
      </c>
      <c r="P536">
        <v>670</v>
      </c>
      <c r="Q536">
        <f>SUM(Table14[[#This Row],[VeryActiveMinutes]:[SedentaryMinutes]])</f>
        <v>1029</v>
      </c>
      <c r="R536">
        <v>437</v>
      </c>
      <c r="S536">
        <f t="shared" si="8"/>
        <v>592</v>
      </c>
      <c r="T536">
        <v>4018</v>
      </c>
      <c r="U536" t="s">
        <v>19</v>
      </c>
    </row>
    <row r="537" spans="1:21">
      <c r="A537">
        <v>5577150313</v>
      </c>
      <c r="B537" s="1">
        <v>42482</v>
      </c>
      <c r="C537">
        <v>9172</v>
      </c>
      <c r="D537">
        <v>6.8499999046325701</v>
      </c>
      <c r="E537">
        <v>6.8499999046325701</v>
      </c>
      <c r="F537">
        <v>0</v>
      </c>
      <c r="G537">
        <v>2.4200000762939502</v>
      </c>
      <c r="H537">
        <v>0.79000002145767201</v>
      </c>
      <c r="I537">
        <v>3.2999999523162802</v>
      </c>
      <c r="J537">
        <v>0</v>
      </c>
      <c r="K537" s="16" t="s">
        <v>40</v>
      </c>
      <c r="L537" t="s">
        <v>608</v>
      </c>
      <c r="M537">
        <v>62</v>
      </c>
      <c r="N537">
        <v>30</v>
      </c>
      <c r="O537">
        <v>200</v>
      </c>
      <c r="P537">
        <v>823</v>
      </c>
      <c r="Q537">
        <f>SUM(Table14[[#This Row],[VeryActiveMinutes]:[SedentaryMinutes]])</f>
        <v>1115</v>
      </c>
      <c r="R537">
        <v>366</v>
      </c>
      <c r="S537">
        <f t="shared" si="8"/>
        <v>749</v>
      </c>
      <c r="T537">
        <v>3329</v>
      </c>
      <c r="U537" t="s">
        <v>19</v>
      </c>
    </row>
    <row r="538" spans="1:21">
      <c r="A538">
        <v>5577150313</v>
      </c>
      <c r="B538" s="1">
        <v>42483</v>
      </c>
      <c r="C538">
        <v>7638</v>
      </c>
      <c r="D538">
        <v>5.71000003814697</v>
      </c>
      <c r="E538">
        <v>5.71000003814697</v>
      </c>
      <c r="F538">
        <v>0</v>
      </c>
      <c r="G538">
        <v>1.21000003814697</v>
      </c>
      <c r="H538">
        <v>0.36000001430511502</v>
      </c>
      <c r="I538">
        <v>4.1399998664856001</v>
      </c>
      <c r="J538">
        <v>0</v>
      </c>
      <c r="K538" s="16" t="s">
        <v>41</v>
      </c>
      <c r="L538" t="s">
        <v>609</v>
      </c>
      <c r="M538">
        <v>24</v>
      </c>
      <c r="N538">
        <v>24</v>
      </c>
      <c r="O538">
        <v>223</v>
      </c>
      <c r="P538">
        <v>627</v>
      </c>
      <c r="Q538">
        <f>SUM(Table14[[#This Row],[VeryActiveMinutes]:[SedentaryMinutes]])</f>
        <v>898</v>
      </c>
      <c r="R538">
        <v>402</v>
      </c>
      <c r="S538">
        <f t="shared" si="8"/>
        <v>496</v>
      </c>
      <c r="T538">
        <v>3152</v>
      </c>
      <c r="U538" t="s">
        <v>19</v>
      </c>
    </row>
    <row r="539" spans="1:21">
      <c r="A539">
        <v>5577150313</v>
      </c>
      <c r="B539" s="1">
        <v>42484</v>
      </c>
      <c r="C539">
        <v>15764</v>
      </c>
      <c r="D539">
        <v>11.7799997329712</v>
      </c>
      <c r="E539">
        <v>11.7799997329712</v>
      </c>
      <c r="F539">
        <v>0</v>
      </c>
      <c r="G539">
        <v>7.6500000953674299</v>
      </c>
      <c r="H539">
        <v>2.1500000953674299</v>
      </c>
      <c r="I539">
        <v>1.9800000190734901</v>
      </c>
      <c r="J539">
        <v>0</v>
      </c>
      <c r="K539" s="16" t="s">
        <v>35</v>
      </c>
      <c r="L539" t="s">
        <v>610</v>
      </c>
      <c r="M539">
        <v>210</v>
      </c>
      <c r="N539">
        <v>65</v>
      </c>
      <c r="O539">
        <v>141</v>
      </c>
      <c r="P539">
        <v>425</v>
      </c>
      <c r="Q539">
        <f>SUM(Table14[[#This Row],[VeryActiveMinutes]:[SedentaryMinutes]])</f>
        <v>841</v>
      </c>
      <c r="R539">
        <v>615</v>
      </c>
      <c r="S539">
        <f t="shared" si="8"/>
        <v>226</v>
      </c>
      <c r="T539">
        <v>4392</v>
      </c>
      <c r="U539" t="s">
        <v>19</v>
      </c>
    </row>
    <row r="540" spans="1:21">
      <c r="A540">
        <v>5577150313</v>
      </c>
      <c r="B540" s="1">
        <v>42485</v>
      </c>
      <c r="C540">
        <v>6393</v>
      </c>
      <c r="D540">
        <v>4.7800002098083496</v>
      </c>
      <c r="E540">
        <v>4.7800002098083496</v>
      </c>
      <c r="F540">
        <v>0</v>
      </c>
      <c r="G540">
        <v>1.3500000238418599</v>
      </c>
      <c r="H540">
        <v>0.67000001668930098</v>
      </c>
      <c r="I540">
        <v>2.7599999904632599</v>
      </c>
      <c r="J540">
        <v>0</v>
      </c>
      <c r="K540" s="16" t="s">
        <v>36</v>
      </c>
      <c r="L540" t="s">
        <v>611</v>
      </c>
      <c r="M540">
        <v>61</v>
      </c>
      <c r="N540">
        <v>38</v>
      </c>
      <c r="O540">
        <v>214</v>
      </c>
      <c r="P540">
        <v>743</v>
      </c>
      <c r="Q540">
        <f>SUM(Table14[[#This Row],[VeryActiveMinutes]:[SedentaryMinutes]])</f>
        <v>1056</v>
      </c>
      <c r="R540">
        <v>461</v>
      </c>
      <c r="S540">
        <f t="shared" si="8"/>
        <v>595</v>
      </c>
      <c r="T540">
        <v>3374</v>
      </c>
      <c r="U540" t="s">
        <v>19</v>
      </c>
    </row>
    <row r="541" spans="1:21">
      <c r="A541">
        <v>5577150313</v>
      </c>
      <c r="B541" s="1">
        <v>42486</v>
      </c>
      <c r="C541">
        <v>5325</v>
      </c>
      <c r="D541">
        <v>3.9800000190734899</v>
      </c>
      <c r="E541">
        <v>3.9800000190734899</v>
      </c>
      <c r="F541">
        <v>0</v>
      </c>
      <c r="G541">
        <v>0.85000002384185802</v>
      </c>
      <c r="H541">
        <v>0.64999997615814198</v>
      </c>
      <c r="I541">
        <v>2.4700000286102299</v>
      </c>
      <c r="J541">
        <v>0</v>
      </c>
      <c r="K541" s="16" t="s">
        <v>37</v>
      </c>
      <c r="L541" t="s">
        <v>612</v>
      </c>
      <c r="M541">
        <v>38</v>
      </c>
      <c r="N541">
        <v>32</v>
      </c>
      <c r="O541">
        <v>181</v>
      </c>
      <c r="P541">
        <v>759</v>
      </c>
      <c r="Q541">
        <f>SUM(Table14[[#This Row],[VeryActiveMinutes]:[SedentaryMinutes]])</f>
        <v>1010</v>
      </c>
      <c r="R541">
        <v>377</v>
      </c>
      <c r="S541">
        <f t="shared" si="8"/>
        <v>633</v>
      </c>
      <c r="T541">
        <v>3088</v>
      </c>
      <c r="U541" t="s">
        <v>19</v>
      </c>
    </row>
    <row r="542" spans="1:21">
      <c r="A542">
        <v>5577150313</v>
      </c>
      <c r="B542" s="1">
        <v>42487</v>
      </c>
      <c r="C542">
        <v>6805</v>
      </c>
      <c r="D542">
        <v>5.1399998664856001</v>
      </c>
      <c r="E542">
        <v>5.1399998664856001</v>
      </c>
      <c r="F542">
        <v>0</v>
      </c>
      <c r="G542">
        <v>1.8099999427795399</v>
      </c>
      <c r="H542">
        <v>0.40000000596046398</v>
      </c>
      <c r="I542">
        <v>2.9300000667571999</v>
      </c>
      <c r="J542">
        <v>0</v>
      </c>
      <c r="K542" s="16" t="s">
        <v>38</v>
      </c>
      <c r="L542" t="s">
        <v>613</v>
      </c>
      <c r="M542">
        <v>63</v>
      </c>
      <c r="N542">
        <v>16</v>
      </c>
      <c r="O542">
        <v>190</v>
      </c>
      <c r="P542">
        <v>773</v>
      </c>
      <c r="Q542">
        <f>SUM(Table14[[#This Row],[VeryActiveMinutes]:[SedentaryMinutes]])</f>
        <v>1042</v>
      </c>
      <c r="R542">
        <v>452</v>
      </c>
      <c r="S542">
        <f t="shared" si="8"/>
        <v>590</v>
      </c>
      <c r="T542">
        <v>3294</v>
      </c>
      <c r="U542" t="s">
        <v>19</v>
      </c>
    </row>
    <row r="543" spans="1:21">
      <c r="A543">
        <v>5577150313</v>
      </c>
      <c r="B543" s="1">
        <v>42488</v>
      </c>
      <c r="C543">
        <v>9841</v>
      </c>
      <c r="D543">
        <v>7.4299998283386204</v>
      </c>
      <c r="E543">
        <v>7.4299998283386204</v>
      </c>
      <c r="F543">
        <v>0</v>
      </c>
      <c r="G543">
        <v>3.25</v>
      </c>
      <c r="H543">
        <v>1.16999995708466</v>
      </c>
      <c r="I543">
        <v>3.0099999904632599</v>
      </c>
      <c r="J543">
        <v>0</v>
      </c>
      <c r="K543" s="16" t="s">
        <v>39</v>
      </c>
      <c r="L543" t="s">
        <v>614</v>
      </c>
      <c r="M543">
        <v>99</v>
      </c>
      <c r="N543">
        <v>51</v>
      </c>
      <c r="O543">
        <v>141</v>
      </c>
      <c r="P543">
        <v>692</v>
      </c>
      <c r="Q543">
        <f>SUM(Table14[[#This Row],[VeryActiveMinutes]:[SedentaryMinutes]])</f>
        <v>983</v>
      </c>
      <c r="R543">
        <v>372</v>
      </c>
      <c r="S543">
        <f t="shared" si="8"/>
        <v>611</v>
      </c>
      <c r="T543">
        <v>3580</v>
      </c>
      <c r="U543" t="s">
        <v>19</v>
      </c>
    </row>
    <row r="544" spans="1:21">
      <c r="A544">
        <v>5577150313</v>
      </c>
      <c r="B544" s="1">
        <v>42489</v>
      </c>
      <c r="C544">
        <v>7924</v>
      </c>
      <c r="D544">
        <v>5.9200000762939498</v>
      </c>
      <c r="E544">
        <v>5.9200000762939498</v>
      </c>
      <c r="F544">
        <v>0</v>
      </c>
      <c r="G544">
        <v>2.8399999141693102</v>
      </c>
      <c r="H544">
        <v>0.61000001430511497</v>
      </c>
      <c r="I544">
        <v>2.4700000286102299</v>
      </c>
      <c r="J544">
        <v>0</v>
      </c>
      <c r="K544" s="16" t="s">
        <v>40</v>
      </c>
      <c r="L544" t="s">
        <v>615</v>
      </c>
      <c r="M544">
        <v>97</v>
      </c>
      <c r="N544">
        <v>36</v>
      </c>
      <c r="O544">
        <v>165</v>
      </c>
      <c r="P544">
        <v>739</v>
      </c>
      <c r="Q544">
        <f>SUM(Table14[[#This Row],[VeryActiveMinutes]:[SedentaryMinutes]])</f>
        <v>1037</v>
      </c>
      <c r="R544">
        <v>485</v>
      </c>
      <c r="S544">
        <f t="shared" si="8"/>
        <v>552</v>
      </c>
      <c r="T544">
        <v>3544</v>
      </c>
      <c r="U544" t="s">
        <v>19</v>
      </c>
    </row>
    <row r="545" spans="1:21">
      <c r="A545">
        <v>5577150313</v>
      </c>
      <c r="B545" s="1">
        <v>42490</v>
      </c>
      <c r="C545">
        <v>12363</v>
      </c>
      <c r="D545">
        <v>9.2399997711181605</v>
      </c>
      <c r="E545">
        <v>9.2399997711181605</v>
      </c>
      <c r="F545">
        <v>0</v>
      </c>
      <c r="G545">
        <v>5.8299999237060502</v>
      </c>
      <c r="H545">
        <v>0.79000002145767201</v>
      </c>
      <c r="I545">
        <v>2.6099998950958301</v>
      </c>
      <c r="J545">
        <v>0</v>
      </c>
      <c r="K545" s="16" t="s">
        <v>41</v>
      </c>
      <c r="L545" t="s">
        <v>616</v>
      </c>
      <c r="M545">
        <v>207</v>
      </c>
      <c r="N545">
        <v>45</v>
      </c>
      <c r="O545">
        <v>163</v>
      </c>
      <c r="P545">
        <v>621</v>
      </c>
      <c r="Q545">
        <f>SUM(Table14[[#This Row],[VeryActiveMinutes]:[SedentaryMinutes]])</f>
        <v>1036</v>
      </c>
      <c r="R545">
        <v>433</v>
      </c>
      <c r="S545">
        <f t="shared" si="8"/>
        <v>603</v>
      </c>
      <c r="T545">
        <v>4501</v>
      </c>
      <c r="U545" t="s">
        <v>19</v>
      </c>
    </row>
    <row r="546" spans="1:21">
      <c r="A546">
        <v>5577150313</v>
      </c>
      <c r="B546" s="1">
        <v>42491</v>
      </c>
      <c r="C546">
        <v>13368</v>
      </c>
      <c r="D546">
        <v>9.9899997711181605</v>
      </c>
      <c r="E546">
        <v>9.9899997711181605</v>
      </c>
      <c r="F546">
        <v>0</v>
      </c>
      <c r="G546">
        <v>5.3099999427795401</v>
      </c>
      <c r="H546">
        <v>1.4400000572204601</v>
      </c>
      <c r="I546">
        <v>3.2400000095367401</v>
      </c>
      <c r="J546">
        <v>0</v>
      </c>
      <c r="K546" s="16" t="s">
        <v>35</v>
      </c>
      <c r="L546" t="s">
        <v>617</v>
      </c>
      <c r="M546">
        <v>194</v>
      </c>
      <c r="N546">
        <v>72</v>
      </c>
      <c r="O546">
        <v>178</v>
      </c>
      <c r="P546">
        <v>499</v>
      </c>
      <c r="Q546">
        <f>SUM(Table14[[#This Row],[VeryActiveMinutes]:[SedentaryMinutes]])</f>
        <v>943</v>
      </c>
      <c r="R546">
        <v>398</v>
      </c>
      <c r="S546">
        <f t="shared" si="8"/>
        <v>545</v>
      </c>
      <c r="T546">
        <v>4546</v>
      </c>
      <c r="U546" t="s">
        <v>19</v>
      </c>
    </row>
    <row r="547" spans="1:21">
      <c r="A547">
        <v>5577150313</v>
      </c>
      <c r="B547" s="1">
        <v>42492</v>
      </c>
      <c r="C547">
        <v>7439</v>
      </c>
      <c r="D547">
        <v>5.5599999427795401</v>
      </c>
      <c r="E547">
        <v>5.5599999427795401</v>
      </c>
      <c r="F547">
        <v>0</v>
      </c>
      <c r="G547">
        <v>1.12000000476837</v>
      </c>
      <c r="H547">
        <v>0.34999999403953602</v>
      </c>
      <c r="I547">
        <v>4.0700001716613796</v>
      </c>
      <c r="J547">
        <v>0</v>
      </c>
      <c r="K547" s="16" t="s">
        <v>36</v>
      </c>
      <c r="L547" t="s">
        <v>618</v>
      </c>
      <c r="M547">
        <v>37</v>
      </c>
      <c r="N547">
        <v>20</v>
      </c>
      <c r="O547">
        <v>235</v>
      </c>
      <c r="P547">
        <v>732</v>
      </c>
      <c r="Q547">
        <f>SUM(Table14[[#This Row],[VeryActiveMinutes]:[SedentaryMinutes]])</f>
        <v>1024</v>
      </c>
      <c r="R547">
        <v>553</v>
      </c>
      <c r="S547">
        <f t="shared" si="8"/>
        <v>471</v>
      </c>
      <c r="T547">
        <v>3014</v>
      </c>
      <c r="U547" t="s">
        <v>19</v>
      </c>
    </row>
    <row r="548" spans="1:21">
      <c r="A548">
        <v>5577150313</v>
      </c>
      <c r="B548" s="1">
        <v>42493</v>
      </c>
      <c r="C548">
        <v>11045</v>
      </c>
      <c r="D548">
        <v>8.25</v>
      </c>
      <c r="E548">
        <v>8.25</v>
      </c>
      <c r="F548">
        <v>0</v>
      </c>
      <c r="G548">
        <v>4.5199999809265101</v>
      </c>
      <c r="H548">
        <v>0.15000000596046401</v>
      </c>
      <c r="I548">
        <v>3.5699999332428001</v>
      </c>
      <c r="J548">
        <v>0</v>
      </c>
      <c r="K548" s="16" t="s">
        <v>37</v>
      </c>
      <c r="L548" t="s">
        <v>619</v>
      </c>
      <c r="M548">
        <v>97</v>
      </c>
      <c r="N548">
        <v>8</v>
      </c>
      <c r="O548">
        <v>212</v>
      </c>
      <c r="P548">
        <v>580</v>
      </c>
      <c r="Q548">
        <f>SUM(Table14[[#This Row],[VeryActiveMinutes]:[SedentaryMinutes]])</f>
        <v>897</v>
      </c>
      <c r="R548">
        <v>543</v>
      </c>
      <c r="S548">
        <f t="shared" si="8"/>
        <v>354</v>
      </c>
      <c r="T548">
        <v>3795</v>
      </c>
      <c r="U548" t="s">
        <v>19</v>
      </c>
    </row>
    <row r="549" spans="1:21">
      <c r="A549">
        <v>5577150313</v>
      </c>
      <c r="B549" s="1">
        <v>42494</v>
      </c>
      <c r="C549">
        <v>5206</v>
      </c>
      <c r="D549">
        <v>3.8900001049041699</v>
      </c>
      <c r="E549">
        <v>3.8900001049041699</v>
      </c>
      <c r="F549">
        <v>0</v>
      </c>
      <c r="G549">
        <v>1.5599999427795399</v>
      </c>
      <c r="H549">
        <v>0.25</v>
      </c>
      <c r="I549">
        <v>2.0799999237060498</v>
      </c>
      <c r="J549">
        <v>0</v>
      </c>
      <c r="K549" s="16" t="s">
        <v>38</v>
      </c>
      <c r="L549" t="s">
        <v>620</v>
      </c>
      <c r="M549">
        <v>25</v>
      </c>
      <c r="N549">
        <v>9</v>
      </c>
      <c r="O549">
        <v>141</v>
      </c>
      <c r="P549">
        <v>631</v>
      </c>
      <c r="Q549">
        <f>SUM(Table14[[#This Row],[VeryActiveMinutes]:[SedentaryMinutes]])</f>
        <v>806</v>
      </c>
      <c r="R549">
        <v>634</v>
      </c>
      <c r="S549">
        <f t="shared" si="8"/>
        <v>172</v>
      </c>
      <c r="T549">
        <v>2755</v>
      </c>
      <c r="U549" t="s">
        <v>19</v>
      </c>
    </row>
    <row r="550" spans="1:21">
      <c r="A550">
        <v>5577150313</v>
      </c>
      <c r="B550" s="1">
        <v>42495</v>
      </c>
      <c r="C550">
        <v>7550</v>
      </c>
      <c r="D550">
        <v>5.6399998664856001</v>
      </c>
      <c r="E550">
        <v>5.6399998664856001</v>
      </c>
      <c r="F550">
        <v>0</v>
      </c>
      <c r="G550">
        <v>2.5</v>
      </c>
      <c r="H550">
        <v>0.46999999880790699</v>
      </c>
      <c r="I550">
        <v>2.6700000762939502</v>
      </c>
      <c r="J550">
        <v>0</v>
      </c>
      <c r="K550" s="16" t="s">
        <v>39</v>
      </c>
      <c r="L550" t="s">
        <v>621</v>
      </c>
      <c r="M550">
        <v>45</v>
      </c>
      <c r="N550">
        <v>21</v>
      </c>
      <c r="O550">
        <v>143</v>
      </c>
      <c r="P550">
        <v>1153</v>
      </c>
      <c r="Q550">
        <f>SUM(Table14[[#This Row],[VeryActiveMinutes]:[SedentaryMinutes]])</f>
        <v>1362</v>
      </c>
      <c r="R550">
        <v>78</v>
      </c>
      <c r="S550">
        <f t="shared" si="8"/>
        <v>1284</v>
      </c>
      <c r="T550">
        <v>3004</v>
      </c>
      <c r="U550" t="s">
        <v>19</v>
      </c>
    </row>
    <row r="551" spans="1:21">
      <c r="A551">
        <v>5577150313</v>
      </c>
      <c r="B551" s="1">
        <v>42496</v>
      </c>
      <c r="C551">
        <v>4950</v>
      </c>
      <c r="D551">
        <v>3.7000000476837198</v>
      </c>
      <c r="E551">
        <v>3.7000000476837198</v>
      </c>
      <c r="F551">
        <v>0</v>
      </c>
      <c r="G551">
        <v>1.9299999475479099</v>
      </c>
      <c r="H551">
        <v>0.31999999284744302</v>
      </c>
      <c r="I551">
        <v>1.45000004768372</v>
      </c>
      <c r="J551">
        <v>0</v>
      </c>
      <c r="K551" s="16" t="s">
        <v>40</v>
      </c>
      <c r="L551" t="s">
        <v>622</v>
      </c>
      <c r="M551">
        <v>41</v>
      </c>
      <c r="N551">
        <v>16</v>
      </c>
      <c r="O551">
        <v>79</v>
      </c>
      <c r="P551">
        <v>1304</v>
      </c>
      <c r="Q551">
        <f>SUM(Table14[[#This Row],[VeryActiveMinutes]:[SedentaryMinutes]])</f>
        <v>1440</v>
      </c>
      <c r="S551">
        <f t="shared" si="8"/>
        <v>1440</v>
      </c>
      <c r="T551">
        <v>2643</v>
      </c>
      <c r="U551" t="s">
        <v>19</v>
      </c>
    </row>
    <row r="552" spans="1:21">
      <c r="A552">
        <v>5577150313</v>
      </c>
      <c r="B552" s="1">
        <v>42497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s="16" t="s">
        <v>41</v>
      </c>
      <c r="L552" t="s">
        <v>623</v>
      </c>
      <c r="M552">
        <v>0</v>
      </c>
      <c r="N552">
        <v>0</v>
      </c>
      <c r="O552">
        <v>0</v>
      </c>
      <c r="P552">
        <v>1440</v>
      </c>
      <c r="Q552">
        <f>SUM(Table14[[#This Row],[VeryActiveMinutes]:[SedentaryMinutes]])</f>
        <v>1440</v>
      </c>
      <c r="S552">
        <f t="shared" si="8"/>
        <v>1440</v>
      </c>
      <c r="T552">
        <v>1819</v>
      </c>
      <c r="U552" t="s">
        <v>19</v>
      </c>
    </row>
    <row r="553" spans="1:21">
      <c r="A553">
        <v>5577150313</v>
      </c>
      <c r="B553" s="1">
        <v>42498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s="16" t="s">
        <v>35</v>
      </c>
      <c r="L553" t="s">
        <v>624</v>
      </c>
      <c r="M553">
        <v>0</v>
      </c>
      <c r="N553">
        <v>0</v>
      </c>
      <c r="O553">
        <v>0</v>
      </c>
      <c r="P553">
        <v>1440</v>
      </c>
      <c r="Q553">
        <f>SUM(Table14[[#This Row],[VeryActiveMinutes]:[SedentaryMinutes]])</f>
        <v>1440</v>
      </c>
      <c r="S553">
        <f t="shared" si="8"/>
        <v>1440</v>
      </c>
      <c r="T553">
        <v>1819</v>
      </c>
      <c r="U553" t="s">
        <v>19</v>
      </c>
    </row>
    <row r="554" spans="1:21">
      <c r="A554">
        <v>5577150313</v>
      </c>
      <c r="B554" s="1">
        <v>42499</v>
      </c>
      <c r="C554">
        <v>3421</v>
      </c>
      <c r="D554">
        <v>2.5599999427795401</v>
      </c>
      <c r="E554">
        <v>2.5599999427795401</v>
      </c>
      <c r="F554">
        <v>0</v>
      </c>
      <c r="G554">
        <v>1.4299999475479099</v>
      </c>
      <c r="H554">
        <v>0.140000000596046</v>
      </c>
      <c r="I554">
        <v>0.99000000953674305</v>
      </c>
      <c r="J554">
        <v>0</v>
      </c>
      <c r="K554" s="16" t="s">
        <v>36</v>
      </c>
      <c r="L554" t="s">
        <v>625</v>
      </c>
      <c r="M554">
        <v>34</v>
      </c>
      <c r="N554">
        <v>11</v>
      </c>
      <c r="O554">
        <v>70</v>
      </c>
      <c r="P554">
        <v>1099</v>
      </c>
      <c r="Q554">
        <f>SUM(Table14[[#This Row],[VeryActiveMinutes]:[SedentaryMinutes]])</f>
        <v>1214</v>
      </c>
      <c r="S554">
        <f t="shared" si="8"/>
        <v>1214</v>
      </c>
      <c r="T554">
        <v>2489</v>
      </c>
      <c r="U554" t="s">
        <v>19</v>
      </c>
    </row>
    <row r="555" spans="1:21">
      <c r="A555">
        <v>5577150313</v>
      </c>
      <c r="B555" s="1">
        <v>42500</v>
      </c>
      <c r="C555">
        <v>8869</v>
      </c>
      <c r="D555">
        <v>6.6500000953674299</v>
      </c>
      <c r="E555">
        <v>6.6500000953674299</v>
      </c>
      <c r="F555">
        <v>0</v>
      </c>
      <c r="G555">
        <v>2.5599999427795401</v>
      </c>
      <c r="H555">
        <v>0.75</v>
      </c>
      <c r="I555">
        <v>3.3499999046325701</v>
      </c>
      <c r="J555">
        <v>0</v>
      </c>
      <c r="K555" s="16" t="s">
        <v>37</v>
      </c>
      <c r="L555" t="s">
        <v>626</v>
      </c>
      <c r="M555">
        <v>104</v>
      </c>
      <c r="N555">
        <v>37</v>
      </c>
      <c r="O555">
        <v>194</v>
      </c>
      <c r="P555">
        <v>639</v>
      </c>
      <c r="Q555">
        <f>SUM(Table14[[#This Row],[VeryActiveMinutes]:[SedentaryMinutes]])</f>
        <v>974</v>
      </c>
      <c r="R555">
        <v>562</v>
      </c>
      <c r="S555">
        <f t="shared" si="8"/>
        <v>412</v>
      </c>
      <c r="T555">
        <v>3841</v>
      </c>
      <c r="U555" t="s">
        <v>19</v>
      </c>
    </row>
    <row r="556" spans="1:21">
      <c r="A556">
        <v>5577150313</v>
      </c>
      <c r="B556" s="1">
        <v>42501</v>
      </c>
      <c r="C556">
        <v>4038</v>
      </c>
      <c r="D556">
        <v>3.03999996185303</v>
      </c>
      <c r="E556">
        <v>3.03999996185303</v>
      </c>
      <c r="F556">
        <v>0</v>
      </c>
      <c r="G556">
        <v>1.83000004291534</v>
      </c>
      <c r="H556">
        <v>0.30000001192092901</v>
      </c>
      <c r="I556">
        <v>0.88999998569488503</v>
      </c>
      <c r="J556">
        <v>0</v>
      </c>
      <c r="K556" s="16" t="s">
        <v>38</v>
      </c>
      <c r="L556" t="s">
        <v>627</v>
      </c>
      <c r="M556">
        <v>45</v>
      </c>
      <c r="N556">
        <v>15</v>
      </c>
      <c r="O556">
        <v>63</v>
      </c>
      <c r="P556">
        <v>257</v>
      </c>
      <c r="Q556">
        <f>SUM(Table14[[#This Row],[VeryActiveMinutes]:[SedentaryMinutes]])</f>
        <v>380</v>
      </c>
      <c r="R556">
        <v>476</v>
      </c>
      <c r="S556">
        <f t="shared" si="8"/>
        <v>-96</v>
      </c>
      <c r="T556">
        <v>1665</v>
      </c>
      <c r="U556" t="s">
        <v>19</v>
      </c>
    </row>
    <row r="557" spans="1:21">
      <c r="A557">
        <v>6117666160</v>
      </c>
      <c r="B557" s="1">
        <v>42472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s="16" t="s">
        <v>37</v>
      </c>
      <c r="L557" t="s">
        <v>628</v>
      </c>
      <c r="M557">
        <v>0</v>
      </c>
      <c r="N557">
        <v>0</v>
      </c>
      <c r="O557">
        <v>0</v>
      </c>
      <c r="P557">
        <v>1440</v>
      </c>
      <c r="Q557">
        <f>SUM(Table14[[#This Row],[VeryActiveMinutes]:[SedentaryMinutes]])</f>
        <v>1440</v>
      </c>
      <c r="S557">
        <f t="shared" si="8"/>
        <v>1440</v>
      </c>
      <c r="T557">
        <v>1496</v>
      </c>
      <c r="U557" t="s">
        <v>17</v>
      </c>
    </row>
    <row r="558" spans="1:21">
      <c r="A558">
        <v>6117666160</v>
      </c>
      <c r="B558" s="1">
        <v>42473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 s="16" t="s">
        <v>38</v>
      </c>
      <c r="L558" t="s">
        <v>629</v>
      </c>
      <c r="M558">
        <v>0</v>
      </c>
      <c r="N558">
        <v>0</v>
      </c>
      <c r="O558">
        <v>0</v>
      </c>
      <c r="P558">
        <v>1440</v>
      </c>
      <c r="Q558">
        <f>SUM(Table14[[#This Row],[VeryActiveMinutes]:[SedentaryMinutes]])</f>
        <v>1440</v>
      </c>
      <c r="S558">
        <f t="shared" si="8"/>
        <v>1440</v>
      </c>
      <c r="T558">
        <v>1496</v>
      </c>
      <c r="U558" t="s">
        <v>17</v>
      </c>
    </row>
    <row r="559" spans="1:21">
      <c r="A559">
        <v>6117666160</v>
      </c>
      <c r="B559" s="1">
        <v>42474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s="16" t="s">
        <v>39</v>
      </c>
      <c r="L559" t="s">
        <v>630</v>
      </c>
      <c r="M559">
        <v>0</v>
      </c>
      <c r="N559">
        <v>0</v>
      </c>
      <c r="O559">
        <v>0</v>
      </c>
      <c r="P559">
        <v>1440</v>
      </c>
      <c r="Q559">
        <f>SUM(Table14[[#This Row],[VeryActiveMinutes]:[SedentaryMinutes]])</f>
        <v>1440</v>
      </c>
      <c r="S559">
        <f t="shared" si="8"/>
        <v>1440</v>
      </c>
      <c r="T559">
        <v>1496</v>
      </c>
      <c r="U559" t="s">
        <v>17</v>
      </c>
    </row>
    <row r="560" spans="1:21">
      <c r="A560">
        <v>6117666160</v>
      </c>
      <c r="B560" s="1">
        <v>42475</v>
      </c>
      <c r="C560">
        <v>14019</v>
      </c>
      <c r="D560">
        <v>10.5900001525879</v>
      </c>
      <c r="E560">
        <v>10.5900001525879</v>
      </c>
      <c r="F560">
        <v>0</v>
      </c>
      <c r="G560">
        <v>0</v>
      </c>
      <c r="H560">
        <v>0.28000000119209301</v>
      </c>
      <c r="I560">
        <v>10.300000190734901</v>
      </c>
      <c r="J560">
        <v>0</v>
      </c>
      <c r="K560" s="16" t="s">
        <v>40</v>
      </c>
      <c r="L560" t="s">
        <v>631</v>
      </c>
      <c r="M560">
        <v>0</v>
      </c>
      <c r="N560">
        <v>6</v>
      </c>
      <c r="O560">
        <v>513</v>
      </c>
      <c r="P560">
        <v>921</v>
      </c>
      <c r="Q560">
        <f>SUM(Table14[[#This Row],[VeryActiveMinutes]:[SedentaryMinutes]])</f>
        <v>1440</v>
      </c>
      <c r="S560">
        <f t="shared" si="8"/>
        <v>1440</v>
      </c>
      <c r="T560">
        <v>2865</v>
      </c>
      <c r="U560" t="s">
        <v>17</v>
      </c>
    </row>
    <row r="561" spans="1:21">
      <c r="A561">
        <v>6117666160</v>
      </c>
      <c r="B561" s="1">
        <v>42476</v>
      </c>
      <c r="C561">
        <v>14450</v>
      </c>
      <c r="D561">
        <v>10.9099998474121</v>
      </c>
      <c r="E561">
        <v>10.9099998474121</v>
      </c>
      <c r="F561">
        <v>0</v>
      </c>
      <c r="G561">
        <v>0.57999998331069902</v>
      </c>
      <c r="H561">
        <v>0.85000002384185802</v>
      </c>
      <c r="I561">
        <v>9.4799995422363299</v>
      </c>
      <c r="J561">
        <v>0</v>
      </c>
      <c r="K561" s="16" t="s">
        <v>41</v>
      </c>
      <c r="L561" t="s">
        <v>632</v>
      </c>
      <c r="M561">
        <v>7</v>
      </c>
      <c r="N561">
        <v>15</v>
      </c>
      <c r="O561">
        <v>518</v>
      </c>
      <c r="P561">
        <v>502</v>
      </c>
      <c r="Q561">
        <f>SUM(Table14[[#This Row],[VeryActiveMinutes]:[SedentaryMinutes]])</f>
        <v>1042</v>
      </c>
      <c r="R561">
        <v>398</v>
      </c>
      <c r="S561">
        <f t="shared" si="8"/>
        <v>644</v>
      </c>
      <c r="T561">
        <v>2828</v>
      </c>
      <c r="U561" t="s">
        <v>17</v>
      </c>
    </row>
    <row r="562" spans="1:21">
      <c r="A562">
        <v>6117666160</v>
      </c>
      <c r="B562" s="1">
        <v>42477</v>
      </c>
      <c r="C562">
        <v>7150</v>
      </c>
      <c r="D562">
        <v>5.4000000953674299</v>
      </c>
      <c r="E562">
        <v>5.4000000953674299</v>
      </c>
      <c r="F562">
        <v>0</v>
      </c>
      <c r="G562">
        <v>0</v>
      </c>
      <c r="H562">
        <v>0</v>
      </c>
      <c r="I562">
        <v>5.4000000953674299</v>
      </c>
      <c r="J562">
        <v>0</v>
      </c>
      <c r="K562" s="16" t="s">
        <v>35</v>
      </c>
      <c r="L562" t="s">
        <v>633</v>
      </c>
      <c r="M562">
        <v>0</v>
      </c>
      <c r="N562">
        <v>0</v>
      </c>
      <c r="O562">
        <v>312</v>
      </c>
      <c r="P562">
        <v>702</v>
      </c>
      <c r="Q562">
        <f>SUM(Table14[[#This Row],[VeryActiveMinutes]:[SedentaryMinutes]])</f>
        <v>1014</v>
      </c>
      <c r="R562">
        <v>350</v>
      </c>
      <c r="S562">
        <f t="shared" si="8"/>
        <v>664</v>
      </c>
      <c r="T562">
        <v>2225</v>
      </c>
      <c r="U562" t="s">
        <v>17</v>
      </c>
    </row>
    <row r="563" spans="1:21">
      <c r="A563">
        <v>6117666160</v>
      </c>
      <c r="B563" s="1">
        <v>42478</v>
      </c>
      <c r="C563">
        <v>5153</v>
      </c>
      <c r="D563">
        <v>3.9100000858306898</v>
      </c>
      <c r="E563">
        <v>3.9100000858306898</v>
      </c>
      <c r="F563">
        <v>0</v>
      </c>
      <c r="G563">
        <v>0</v>
      </c>
      <c r="H563">
        <v>0</v>
      </c>
      <c r="I563">
        <v>3.8900001049041699</v>
      </c>
      <c r="J563">
        <v>0</v>
      </c>
      <c r="K563" s="16" t="s">
        <v>36</v>
      </c>
      <c r="L563" t="s">
        <v>634</v>
      </c>
      <c r="M563">
        <v>0</v>
      </c>
      <c r="N563">
        <v>0</v>
      </c>
      <c r="O563">
        <v>241</v>
      </c>
      <c r="P563">
        <v>759</v>
      </c>
      <c r="Q563">
        <f>SUM(Table14[[#This Row],[VeryActiveMinutes]:[SedentaryMinutes]])</f>
        <v>1000</v>
      </c>
      <c r="R563">
        <v>510</v>
      </c>
      <c r="S563">
        <f t="shared" si="8"/>
        <v>490</v>
      </c>
      <c r="T563">
        <v>2018</v>
      </c>
      <c r="U563" t="s">
        <v>17</v>
      </c>
    </row>
    <row r="564" spans="1:21">
      <c r="A564">
        <v>6117666160</v>
      </c>
      <c r="B564" s="1">
        <v>42479</v>
      </c>
      <c r="C564">
        <v>11135</v>
      </c>
      <c r="D564">
        <v>8.4099998474121094</v>
      </c>
      <c r="E564">
        <v>8.4099998474121094</v>
      </c>
      <c r="F564">
        <v>0</v>
      </c>
      <c r="G564">
        <v>0</v>
      </c>
      <c r="H564">
        <v>0</v>
      </c>
      <c r="I564">
        <v>8.4099998474121094</v>
      </c>
      <c r="J564">
        <v>0</v>
      </c>
      <c r="K564" s="16" t="s">
        <v>37</v>
      </c>
      <c r="L564" t="s">
        <v>635</v>
      </c>
      <c r="M564">
        <v>0</v>
      </c>
      <c r="N564">
        <v>0</v>
      </c>
      <c r="O564">
        <v>480</v>
      </c>
      <c r="P564">
        <v>425</v>
      </c>
      <c r="Q564">
        <f>SUM(Table14[[#This Row],[VeryActiveMinutes]:[SedentaryMinutes]])</f>
        <v>905</v>
      </c>
      <c r="R564">
        <v>492</v>
      </c>
      <c r="S564">
        <f t="shared" si="8"/>
        <v>413</v>
      </c>
      <c r="T564">
        <v>2606</v>
      </c>
      <c r="U564" t="s">
        <v>17</v>
      </c>
    </row>
    <row r="565" spans="1:21">
      <c r="A565">
        <v>6117666160</v>
      </c>
      <c r="B565" s="1">
        <v>42480</v>
      </c>
      <c r="C565">
        <v>10449</v>
      </c>
      <c r="D565">
        <v>8.0200004577636701</v>
      </c>
      <c r="E565">
        <v>8.0200004577636701</v>
      </c>
      <c r="F565">
        <v>0</v>
      </c>
      <c r="G565">
        <v>2.0299999713897701</v>
      </c>
      <c r="H565">
        <v>0.479999989271164</v>
      </c>
      <c r="I565">
        <v>5.5199999809265101</v>
      </c>
      <c r="J565">
        <v>0</v>
      </c>
      <c r="K565" s="16" t="s">
        <v>38</v>
      </c>
      <c r="L565" t="s">
        <v>636</v>
      </c>
      <c r="M565">
        <v>26</v>
      </c>
      <c r="N565">
        <v>10</v>
      </c>
      <c r="O565">
        <v>349</v>
      </c>
      <c r="P565">
        <v>587</v>
      </c>
      <c r="Q565">
        <f>SUM(Table14[[#This Row],[VeryActiveMinutes]:[SedentaryMinutes]])</f>
        <v>972</v>
      </c>
      <c r="R565">
        <v>502</v>
      </c>
      <c r="S565">
        <f t="shared" si="8"/>
        <v>470</v>
      </c>
      <c r="T565">
        <v>2536</v>
      </c>
      <c r="U565" t="s">
        <v>17</v>
      </c>
    </row>
    <row r="566" spans="1:21">
      <c r="A566">
        <v>6117666160</v>
      </c>
      <c r="B566" s="1">
        <v>42481</v>
      </c>
      <c r="C566">
        <v>19542</v>
      </c>
      <c r="D566">
        <v>15.0100002288818</v>
      </c>
      <c r="E566">
        <v>15.0100002288818</v>
      </c>
      <c r="F566">
        <v>0</v>
      </c>
      <c r="G566">
        <v>0.980000019073486</v>
      </c>
      <c r="H566">
        <v>0.40000000596046398</v>
      </c>
      <c r="I566">
        <v>5.6199998855590803</v>
      </c>
      <c r="J566">
        <v>0</v>
      </c>
      <c r="K566" s="16" t="s">
        <v>39</v>
      </c>
      <c r="L566" t="s">
        <v>637</v>
      </c>
      <c r="M566">
        <v>11</v>
      </c>
      <c r="N566">
        <v>19</v>
      </c>
      <c r="O566">
        <v>294</v>
      </c>
      <c r="P566">
        <v>579</v>
      </c>
      <c r="Q566">
        <f>SUM(Table14[[#This Row],[VeryActiveMinutes]:[SedentaryMinutes]])</f>
        <v>903</v>
      </c>
      <c r="R566">
        <v>550</v>
      </c>
      <c r="S566">
        <f t="shared" si="8"/>
        <v>353</v>
      </c>
      <c r="T566">
        <v>4900</v>
      </c>
      <c r="U566" t="s">
        <v>17</v>
      </c>
    </row>
    <row r="567" spans="1:21">
      <c r="A567">
        <v>6117666160</v>
      </c>
      <c r="B567" s="1">
        <v>42482</v>
      </c>
      <c r="C567">
        <v>8206</v>
      </c>
      <c r="D567">
        <v>6.1999998092651403</v>
      </c>
      <c r="E567">
        <v>6.1999998092651403</v>
      </c>
      <c r="F567">
        <v>0</v>
      </c>
      <c r="G567">
        <v>0</v>
      </c>
      <c r="H567">
        <v>0</v>
      </c>
      <c r="I567">
        <v>6.1999998092651403</v>
      </c>
      <c r="J567">
        <v>0</v>
      </c>
      <c r="K567" s="16" t="s">
        <v>40</v>
      </c>
      <c r="L567" t="s">
        <v>638</v>
      </c>
      <c r="M567">
        <v>0</v>
      </c>
      <c r="N567">
        <v>0</v>
      </c>
      <c r="O567">
        <v>402</v>
      </c>
      <c r="P567">
        <v>413</v>
      </c>
      <c r="Q567">
        <f>SUM(Table14[[#This Row],[VeryActiveMinutes]:[SedentaryMinutes]])</f>
        <v>815</v>
      </c>
      <c r="R567">
        <v>546</v>
      </c>
      <c r="S567">
        <f t="shared" si="8"/>
        <v>269</v>
      </c>
      <c r="T567">
        <v>2409</v>
      </c>
      <c r="U567" t="s">
        <v>17</v>
      </c>
    </row>
    <row r="568" spans="1:21">
      <c r="A568">
        <v>6117666160</v>
      </c>
      <c r="B568" s="1">
        <v>42483</v>
      </c>
      <c r="C568">
        <v>11495</v>
      </c>
      <c r="D568">
        <v>8.6800003051757795</v>
      </c>
      <c r="E568">
        <v>8.6800003051757795</v>
      </c>
      <c r="F568">
        <v>0</v>
      </c>
      <c r="G568">
        <v>0</v>
      </c>
      <c r="H568">
        <v>0</v>
      </c>
      <c r="I568">
        <v>8.6800003051757795</v>
      </c>
      <c r="J568">
        <v>0</v>
      </c>
      <c r="K568" s="16" t="s">
        <v>41</v>
      </c>
      <c r="L568" t="s">
        <v>639</v>
      </c>
      <c r="M568">
        <v>0</v>
      </c>
      <c r="N568">
        <v>0</v>
      </c>
      <c r="O568">
        <v>512</v>
      </c>
      <c r="P568">
        <v>468</v>
      </c>
      <c r="Q568">
        <f>SUM(Table14[[#This Row],[VeryActiveMinutes]:[SedentaryMinutes]])</f>
        <v>980</v>
      </c>
      <c r="R568">
        <v>539</v>
      </c>
      <c r="S568">
        <f t="shared" si="8"/>
        <v>441</v>
      </c>
      <c r="T568">
        <v>2651</v>
      </c>
      <c r="U568" t="s">
        <v>17</v>
      </c>
    </row>
    <row r="569" spans="1:21">
      <c r="A569">
        <v>6117666160</v>
      </c>
      <c r="B569" s="1">
        <v>42484</v>
      </c>
      <c r="C569">
        <v>7623</v>
      </c>
      <c r="D569">
        <v>5.7600002288818404</v>
      </c>
      <c r="E569">
        <v>5.7600002288818404</v>
      </c>
      <c r="F569">
        <v>0</v>
      </c>
      <c r="G569">
        <v>0</v>
      </c>
      <c r="H569">
        <v>0</v>
      </c>
      <c r="I569">
        <v>5.7600002288818404</v>
      </c>
      <c r="J569">
        <v>0</v>
      </c>
      <c r="K569" s="16" t="s">
        <v>35</v>
      </c>
      <c r="L569" t="s">
        <v>640</v>
      </c>
      <c r="M569">
        <v>0</v>
      </c>
      <c r="N569">
        <v>0</v>
      </c>
      <c r="O569">
        <v>362</v>
      </c>
      <c r="P569">
        <v>711</v>
      </c>
      <c r="Q569">
        <f>SUM(Table14[[#This Row],[VeryActiveMinutes]:[SedentaryMinutes]])</f>
        <v>1073</v>
      </c>
      <c r="R569">
        <v>367</v>
      </c>
      <c r="S569">
        <f t="shared" si="8"/>
        <v>706</v>
      </c>
      <c r="T569">
        <v>2305</v>
      </c>
      <c r="U569" t="s">
        <v>17</v>
      </c>
    </row>
    <row r="570" spans="1:21">
      <c r="A570">
        <v>6117666160</v>
      </c>
      <c r="B570" s="1">
        <v>42485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s="16" t="s">
        <v>36</v>
      </c>
      <c r="L570" t="s">
        <v>641</v>
      </c>
      <c r="M570">
        <v>0</v>
      </c>
      <c r="N570">
        <v>0</v>
      </c>
      <c r="O570">
        <v>0</v>
      </c>
      <c r="P570">
        <v>1440</v>
      </c>
      <c r="Q570">
        <f>SUM(Table14[[#This Row],[VeryActiveMinutes]:[SedentaryMinutes]])</f>
        <v>1440</v>
      </c>
      <c r="S570">
        <f t="shared" si="8"/>
        <v>1440</v>
      </c>
      <c r="T570">
        <v>1497</v>
      </c>
      <c r="U570" t="s">
        <v>17</v>
      </c>
    </row>
    <row r="571" spans="1:21">
      <c r="A571">
        <v>6117666160</v>
      </c>
      <c r="B571" s="1">
        <v>42486</v>
      </c>
      <c r="C571">
        <v>9543</v>
      </c>
      <c r="D571">
        <v>7.21000003814697</v>
      </c>
      <c r="E571">
        <v>7.21000003814697</v>
      </c>
      <c r="F571">
        <v>0</v>
      </c>
      <c r="G571">
        <v>0</v>
      </c>
      <c r="H571">
        <v>0.34000000357627902</v>
      </c>
      <c r="I571">
        <v>6.8699998855590803</v>
      </c>
      <c r="J571">
        <v>0</v>
      </c>
      <c r="K571" s="16" t="s">
        <v>37</v>
      </c>
      <c r="L571" t="s">
        <v>642</v>
      </c>
      <c r="M571">
        <v>0</v>
      </c>
      <c r="N571">
        <v>7</v>
      </c>
      <c r="O571">
        <v>352</v>
      </c>
      <c r="P571">
        <v>1077</v>
      </c>
      <c r="Q571">
        <f>SUM(Table14[[#This Row],[VeryActiveMinutes]:[SedentaryMinutes]])</f>
        <v>1436</v>
      </c>
      <c r="S571">
        <f t="shared" si="8"/>
        <v>1436</v>
      </c>
      <c r="T571">
        <v>2450</v>
      </c>
      <c r="U571" t="s">
        <v>17</v>
      </c>
    </row>
    <row r="572" spans="1:21">
      <c r="A572">
        <v>6117666160</v>
      </c>
      <c r="B572" s="1">
        <v>42487</v>
      </c>
      <c r="C572">
        <v>9411</v>
      </c>
      <c r="D572">
        <v>7.1100001335143999</v>
      </c>
      <c r="E572">
        <v>7.1100001335143999</v>
      </c>
      <c r="F572">
        <v>0</v>
      </c>
      <c r="G572">
        <v>0</v>
      </c>
      <c r="H572">
        <v>0</v>
      </c>
      <c r="I572">
        <v>7.1100001335143999</v>
      </c>
      <c r="J572">
        <v>0</v>
      </c>
      <c r="K572" s="16" t="s">
        <v>38</v>
      </c>
      <c r="L572" t="s">
        <v>643</v>
      </c>
      <c r="M572">
        <v>0</v>
      </c>
      <c r="N572">
        <v>0</v>
      </c>
      <c r="O572">
        <v>458</v>
      </c>
      <c r="P572">
        <v>417</v>
      </c>
      <c r="Q572">
        <f>SUM(Table14[[#This Row],[VeryActiveMinutes]:[SedentaryMinutes]])</f>
        <v>875</v>
      </c>
      <c r="R572">
        <v>557</v>
      </c>
      <c r="S572">
        <f t="shared" si="8"/>
        <v>318</v>
      </c>
      <c r="T572">
        <v>2576</v>
      </c>
      <c r="U572" t="s">
        <v>17</v>
      </c>
    </row>
    <row r="573" spans="1:21">
      <c r="A573">
        <v>6117666160</v>
      </c>
      <c r="B573" s="1">
        <v>42488</v>
      </c>
      <c r="C573">
        <v>3403</v>
      </c>
      <c r="D573">
        <v>2.5999999046325701</v>
      </c>
      <c r="E573">
        <v>2.5999999046325701</v>
      </c>
      <c r="F573">
        <v>0</v>
      </c>
      <c r="G573">
        <v>0</v>
      </c>
      <c r="H573">
        <v>0</v>
      </c>
      <c r="I573">
        <v>2.5999999046325701</v>
      </c>
      <c r="J573">
        <v>0</v>
      </c>
      <c r="K573" s="16" t="s">
        <v>39</v>
      </c>
      <c r="L573" t="s">
        <v>644</v>
      </c>
      <c r="M573">
        <v>0</v>
      </c>
      <c r="N573">
        <v>0</v>
      </c>
      <c r="O573">
        <v>141</v>
      </c>
      <c r="P573">
        <v>758</v>
      </c>
      <c r="Q573">
        <f>SUM(Table14[[#This Row],[VeryActiveMinutes]:[SedentaryMinutes]])</f>
        <v>899</v>
      </c>
      <c r="R573">
        <v>416</v>
      </c>
      <c r="S573">
        <f t="shared" si="8"/>
        <v>483</v>
      </c>
      <c r="T573">
        <v>1879</v>
      </c>
      <c r="U573" t="s">
        <v>17</v>
      </c>
    </row>
    <row r="574" spans="1:21">
      <c r="A574">
        <v>6117666160</v>
      </c>
      <c r="B574" s="1">
        <v>42489</v>
      </c>
      <c r="C574">
        <v>9592</v>
      </c>
      <c r="D574">
        <v>7.2399997711181596</v>
      </c>
      <c r="E574">
        <v>7.2399997711181596</v>
      </c>
      <c r="F574">
        <v>0</v>
      </c>
      <c r="G574">
        <v>0</v>
      </c>
      <c r="H574">
        <v>0</v>
      </c>
      <c r="I574">
        <v>7.2399997711181596</v>
      </c>
      <c r="J574">
        <v>0</v>
      </c>
      <c r="K574" s="16" t="s">
        <v>40</v>
      </c>
      <c r="L574" t="s">
        <v>645</v>
      </c>
      <c r="M574">
        <v>0</v>
      </c>
      <c r="N574">
        <v>0</v>
      </c>
      <c r="O574">
        <v>461</v>
      </c>
      <c r="P574">
        <v>479</v>
      </c>
      <c r="Q574">
        <f>SUM(Table14[[#This Row],[VeryActiveMinutes]:[SedentaryMinutes]])</f>
        <v>940</v>
      </c>
      <c r="R574">
        <v>636</v>
      </c>
      <c r="S574">
        <f t="shared" si="8"/>
        <v>304</v>
      </c>
      <c r="T574">
        <v>2560</v>
      </c>
      <c r="U574" t="s">
        <v>17</v>
      </c>
    </row>
    <row r="575" spans="1:21">
      <c r="A575">
        <v>6117666160</v>
      </c>
      <c r="B575" s="1">
        <v>42490</v>
      </c>
      <c r="C575">
        <v>6987</v>
      </c>
      <c r="D575">
        <v>5.2800002098083496</v>
      </c>
      <c r="E575">
        <v>5.2800002098083496</v>
      </c>
      <c r="F575">
        <v>0</v>
      </c>
      <c r="G575">
        <v>0</v>
      </c>
      <c r="H575">
        <v>0</v>
      </c>
      <c r="I575">
        <v>5.2800002098083496</v>
      </c>
      <c r="J575">
        <v>0</v>
      </c>
      <c r="K575" s="16" t="s">
        <v>41</v>
      </c>
      <c r="L575" t="s">
        <v>646</v>
      </c>
      <c r="M575">
        <v>0</v>
      </c>
      <c r="N575">
        <v>0</v>
      </c>
      <c r="O575">
        <v>343</v>
      </c>
      <c r="P575">
        <v>1040</v>
      </c>
      <c r="Q575">
        <f>SUM(Table14[[#This Row],[VeryActiveMinutes]:[SedentaryMinutes]])</f>
        <v>1383</v>
      </c>
      <c r="S575">
        <f t="shared" si="8"/>
        <v>1383</v>
      </c>
      <c r="T575">
        <v>2275</v>
      </c>
      <c r="U575" t="s">
        <v>17</v>
      </c>
    </row>
    <row r="576" spans="1:21">
      <c r="A576">
        <v>6117666160</v>
      </c>
      <c r="B576" s="1">
        <v>42491</v>
      </c>
      <c r="C576">
        <v>8915</v>
      </c>
      <c r="D576">
        <v>6.7300000190734899</v>
      </c>
      <c r="E576">
        <v>6.7300000190734899</v>
      </c>
      <c r="F576">
        <v>0</v>
      </c>
      <c r="G576">
        <v>0</v>
      </c>
      <c r="H576">
        <v>0</v>
      </c>
      <c r="I576">
        <v>6.7300000190734899</v>
      </c>
      <c r="J576">
        <v>0</v>
      </c>
      <c r="K576" s="16" t="s">
        <v>35</v>
      </c>
      <c r="L576" t="s">
        <v>647</v>
      </c>
      <c r="M576">
        <v>0</v>
      </c>
      <c r="N576">
        <v>0</v>
      </c>
      <c r="O576">
        <v>397</v>
      </c>
      <c r="P576">
        <v>525</v>
      </c>
      <c r="Q576">
        <f>SUM(Table14[[#This Row],[VeryActiveMinutes]:[SedentaryMinutes]])</f>
        <v>922</v>
      </c>
      <c r="R576">
        <v>575</v>
      </c>
      <c r="S576">
        <f t="shared" si="8"/>
        <v>347</v>
      </c>
      <c r="T576">
        <v>2361</v>
      </c>
      <c r="U576" t="s">
        <v>17</v>
      </c>
    </row>
    <row r="577" spans="1:21">
      <c r="A577">
        <v>6117666160</v>
      </c>
      <c r="B577" s="1">
        <v>42492</v>
      </c>
      <c r="C577">
        <v>4933</v>
      </c>
      <c r="D577">
        <v>3.7300000190734899</v>
      </c>
      <c r="E577">
        <v>3.7300000190734899</v>
      </c>
      <c r="F577">
        <v>0</v>
      </c>
      <c r="G577">
        <v>0</v>
      </c>
      <c r="H577">
        <v>0</v>
      </c>
      <c r="I577">
        <v>3.7300000190734899</v>
      </c>
      <c r="J577">
        <v>0</v>
      </c>
      <c r="K577" s="16" t="s">
        <v>36</v>
      </c>
      <c r="L577" t="s">
        <v>648</v>
      </c>
      <c r="M577">
        <v>0</v>
      </c>
      <c r="N577">
        <v>0</v>
      </c>
      <c r="O577">
        <v>236</v>
      </c>
      <c r="P577">
        <v>1204</v>
      </c>
      <c r="Q577">
        <f>SUM(Table14[[#This Row],[VeryActiveMinutes]:[SedentaryMinutes]])</f>
        <v>1440</v>
      </c>
      <c r="S577">
        <f t="shared" si="8"/>
        <v>1440</v>
      </c>
      <c r="T577">
        <v>2044</v>
      </c>
      <c r="U577" t="s">
        <v>17</v>
      </c>
    </row>
    <row r="578" spans="1:21">
      <c r="A578">
        <v>6117666160</v>
      </c>
      <c r="B578" s="1">
        <v>42493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s="16" t="s">
        <v>37</v>
      </c>
      <c r="L578" t="s">
        <v>649</v>
      </c>
      <c r="M578">
        <v>0</v>
      </c>
      <c r="N578">
        <v>0</v>
      </c>
      <c r="O578">
        <v>0</v>
      </c>
      <c r="P578">
        <v>1440</v>
      </c>
      <c r="Q578">
        <f>SUM(Table14[[#This Row],[VeryActiveMinutes]:[SedentaryMinutes]])</f>
        <v>1440</v>
      </c>
      <c r="S578">
        <f t="shared" ref="S578:S641" si="9">Q578-R578</f>
        <v>1440</v>
      </c>
      <c r="T578">
        <v>1496</v>
      </c>
      <c r="U578" t="s">
        <v>17</v>
      </c>
    </row>
    <row r="579" spans="1:21">
      <c r="A579">
        <v>6117666160</v>
      </c>
      <c r="B579" s="1">
        <v>42494</v>
      </c>
      <c r="C579">
        <v>2997</v>
      </c>
      <c r="D579">
        <v>2.2599999904632599</v>
      </c>
      <c r="E579">
        <v>2.2599999904632599</v>
      </c>
      <c r="F579">
        <v>0</v>
      </c>
      <c r="G579">
        <v>0</v>
      </c>
      <c r="H579">
        <v>0</v>
      </c>
      <c r="I579">
        <v>2.2599999904632599</v>
      </c>
      <c r="J579">
        <v>0</v>
      </c>
      <c r="K579" s="16" t="s">
        <v>38</v>
      </c>
      <c r="L579" t="s">
        <v>650</v>
      </c>
      <c r="M579">
        <v>0</v>
      </c>
      <c r="N579">
        <v>0</v>
      </c>
      <c r="O579">
        <v>156</v>
      </c>
      <c r="P579">
        <v>1279</v>
      </c>
      <c r="Q579">
        <f>SUM(Table14[[#This Row],[VeryActiveMinutes]:[SedentaryMinutes]])</f>
        <v>1435</v>
      </c>
      <c r="S579">
        <f t="shared" si="9"/>
        <v>1435</v>
      </c>
      <c r="T579">
        <v>1902</v>
      </c>
      <c r="U579" t="s">
        <v>17</v>
      </c>
    </row>
    <row r="580" spans="1:21">
      <c r="A580">
        <v>6117666160</v>
      </c>
      <c r="B580" s="1">
        <v>42495</v>
      </c>
      <c r="C580">
        <v>9799</v>
      </c>
      <c r="D580">
        <v>7.4000000953674299</v>
      </c>
      <c r="E580">
        <v>7.4000000953674299</v>
      </c>
      <c r="F580">
        <v>0</v>
      </c>
      <c r="G580">
        <v>0</v>
      </c>
      <c r="H580">
        <v>0</v>
      </c>
      <c r="I580">
        <v>7.4000000953674299</v>
      </c>
      <c r="J580">
        <v>0</v>
      </c>
      <c r="K580" s="16" t="s">
        <v>39</v>
      </c>
      <c r="L580" t="s">
        <v>651</v>
      </c>
      <c r="M580">
        <v>0</v>
      </c>
      <c r="N580">
        <v>0</v>
      </c>
      <c r="O580">
        <v>487</v>
      </c>
      <c r="P580">
        <v>479</v>
      </c>
      <c r="Q580">
        <f>SUM(Table14[[#This Row],[VeryActiveMinutes]:[SedentaryMinutes]])</f>
        <v>966</v>
      </c>
      <c r="R580">
        <v>415</v>
      </c>
      <c r="S580">
        <f t="shared" si="9"/>
        <v>551</v>
      </c>
      <c r="T580">
        <v>2636</v>
      </c>
      <c r="U580" t="s">
        <v>17</v>
      </c>
    </row>
    <row r="581" spans="1:21">
      <c r="A581">
        <v>6117666160</v>
      </c>
      <c r="B581" s="1">
        <v>42496</v>
      </c>
      <c r="C581">
        <v>3365</v>
      </c>
      <c r="D581">
        <v>2.6800000667571999</v>
      </c>
      <c r="E581">
        <v>2.6800000667571999</v>
      </c>
      <c r="F581">
        <v>0</v>
      </c>
      <c r="G581">
        <v>0</v>
      </c>
      <c r="H581">
        <v>0</v>
      </c>
      <c r="I581">
        <v>2.6800000667571999</v>
      </c>
      <c r="J581">
        <v>0</v>
      </c>
      <c r="K581" s="16" t="s">
        <v>40</v>
      </c>
      <c r="L581" t="s">
        <v>652</v>
      </c>
      <c r="M581">
        <v>0</v>
      </c>
      <c r="N581">
        <v>0</v>
      </c>
      <c r="O581">
        <v>133</v>
      </c>
      <c r="P581">
        <v>673</v>
      </c>
      <c r="Q581">
        <f>SUM(Table14[[#This Row],[VeryActiveMinutes]:[SedentaryMinutes]])</f>
        <v>806</v>
      </c>
      <c r="R581">
        <v>698</v>
      </c>
      <c r="S581">
        <f t="shared" si="9"/>
        <v>108</v>
      </c>
      <c r="T581">
        <v>1838</v>
      </c>
      <c r="U581" t="s">
        <v>17</v>
      </c>
    </row>
    <row r="582" spans="1:21">
      <c r="A582">
        <v>6117666160</v>
      </c>
      <c r="B582" s="1">
        <v>42497</v>
      </c>
      <c r="C582">
        <v>7336</v>
      </c>
      <c r="D582">
        <v>5.53999996185303</v>
      </c>
      <c r="E582">
        <v>5.53999996185303</v>
      </c>
      <c r="F582">
        <v>0</v>
      </c>
      <c r="G582">
        <v>0</v>
      </c>
      <c r="H582">
        <v>0</v>
      </c>
      <c r="I582">
        <v>5.53999996185303</v>
      </c>
      <c r="J582">
        <v>0</v>
      </c>
      <c r="K582" s="16" t="s">
        <v>41</v>
      </c>
      <c r="L582" t="s">
        <v>653</v>
      </c>
      <c r="M582">
        <v>0</v>
      </c>
      <c r="N582">
        <v>0</v>
      </c>
      <c r="O582">
        <v>412</v>
      </c>
      <c r="P582">
        <v>456</v>
      </c>
      <c r="Q582">
        <f>SUM(Table14[[#This Row],[VeryActiveMinutes]:[SedentaryMinutes]])</f>
        <v>868</v>
      </c>
      <c r="R582">
        <v>507</v>
      </c>
      <c r="S582">
        <f t="shared" si="9"/>
        <v>361</v>
      </c>
      <c r="T582">
        <v>2469</v>
      </c>
      <c r="U582" t="s">
        <v>17</v>
      </c>
    </row>
    <row r="583" spans="1:21">
      <c r="A583">
        <v>6117666160</v>
      </c>
      <c r="B583" s="1">
        <v>42498</v>
      </c>
      <c r="C583">
        <v>7328</v>
      </c>
      <c r="D583">
        <v>5.5300002098083496</v>
      </c>
      <c r="E583">
        <v>5.5300002098083496</v>
      </c>
      <c r="F583">
        <v>0</v>
      </c>
      <c r="G583">
        <v>0</v>
      </c>
      <c r="H583">
        <v>0</v>
      </c>
      <c r="I583">
        <v>5.5300002098083496</v>
      </c>
      <c r="J583">
        <v>0</v>
      </c>
      <c r="K583" s="16" t="s">
        <v>35</v>
      </c>
      <c r="L583" t="s">
        <v>654</v>
      </c>
      <c r="M583">
        <v>0</v>
      </c>
      <c r="N583">
        <v>0</v>
      </c>
      <c r="O583">
        <v>318</v>
      </c>
      <c r="P583">
        <v>517</v>
      </c>
      <c r="Q583">
        <f>SUM(Table14[[#This Row],[VeryActiveMinutes]:[SedentaryMinutes]])</f>
        <v>835</v>
      </c>
      <c r="R583">
        <v>603</v>
      </c>
      <c r="S583">
        <f t="shared" si="9"/>
        <v>232</v>
      </c>
      <c r="T583">
        <v>2250</v>
      </c>
      <c r="U583" t="s">
        <v>17</v>
      </c>
    </row>
    <row r="584" spans="1:21">
      <c r="A584">
        <v>6117666160</v>
      </c>
      <c r="B584" s="1">
        <v>42499</v>
      </c>
      <c r="C584">
        <v>4477</v>
      </c>
      <c r="D584">
        <v>3.3800001144409202</v>
      </c>
      <c r="E584">
        <v>3.3800001144409202</v>
      </c>
      <c r="F584">
        <v>0</v>
      </c>
      <c r="G584">
        <v>0</v>
      </c>
      <c r="H584">
        <v>0</v>
      </c>
      <c r="I584">
        <v>3.3800001144409202</v>
      </c>
      <c r="J584">
        <v>0</v>
      </c>
      <c r="K584" s="16" t="s">
        <v>36</v>
      </c>
      <c r="L584" t="s">
        <v>655</v>
      </c>
      <c r="M584">
        <v>0</v>
      </c>
      <c r="N584">
        <v>0</v>
      </c>
      <c r="O584">
        <v>197</v>
      </c>
      <c r="P584">
        <v>125</v>
      </c>
      <c r="Q584">
        <f>SUM(Table14[[#This Row],[VeryActiveMinutes]:[SedentaryMinutes]])</f>
        <v>322</v>
      </c>
      <c r="R584">
        <v>522</v>
      </c>
      <c r="S584">
        <f t="shared" si="9"/>
        <v>-200</v>
      </c>
      <c r="T584">
        <v>1248</v>
      </c>
      <c r="U584" t="s">
        <v>17</v>
      </c>
    </row>
    <row r="585" spans="1:21">
      <c r="A585">
        <v>6290855005</v>
      </c>
      <c r="B585" s="1">
        <v>42472</v>
      </c>
      <c r="C585">
        <v>4562</v>
      </c>
      <c r="D585">
        <v>3.4500000476837198</v>
      </c>
      <c r="E585">
        <v>3.4500000476837198</v>
      </c>
      <c r="F585">
        <v>0</v>
      </c>
      <c r="G585">
        <v>0</v>
      </c>
      <c r="H585">
        <v>0</v>
      </c>
      <c r="I585">
        <v>3.4500000476837198</v>
      </c>
      <c r="J585">
        <v>0</v>
      </c>
      <c r="K585" s="16" t="s">
        <v>37</v>
      </c>
      <c r="L585" t="s">
        <v>656</v>
      </c>
      <c r="M585">
        <v>0</v>
      </c>
      <c r="N585">
        <v>0</v>
      </c>
      <c r="O585">
        <v>199</v>
      </c>
      <c r="P585">
        <v>1241</v>
      </c>
      <c r="Q585">
        <f>SUM(Table14[[#This Row],[VeryActiveMinutes]:[SedentaryMinutes]])</f>
        <v>1440</v>
      </c>
      <c r="S585">
        <f t="shared" si="9"/>
        <v>1440</v>
      </c>
      <c r="T585">
        <v>2560</v>
      </c>
      <c r="U585" t="s">
        <v>18</v>
      </c>
    </row>
    <row r="586" spans="1:21">
      <c r="A586">
        <v>6290855005</v>
      </c>
      <c r="B586" s="1">
        <v>42473</v>
      </c>
      <c r="C586">
        <v>7142</v>
      </c>
      <c r="D586">
        <v>5.4000000953674299</v>
      </c>
      <c r="E586">
        <v>5.4000000953674299</v>
      </c>
      <c r="F586">
        <v>0</v>
      </c>
      <c r="G586">
        <v>0</v>
      </c>
      <c r="H586">
        <v>0</v>
      </c>
      <c r="I586">
        <v>5.3899998664856001</v>
      </c>
      <c r="J586">
        <v>9.9999997764825804E-3</v>
      </c>
      <c r="K586" s="16" t="s">
        <v>38</v>
      </c>
      <c r="L586" t="s">
        <v>657</v>
      </c>
      <c r="M586">
        <v>0</v>
      </c>
      <c r="N586">
        <v>0</v>
      </c>
      <c r="O586">
        <v>350</v>
      </c>
      <c r="P586">
        <v>1090</v>
      </c>
      <c r="Q586">
        <f>SUM(Table14[[#This Row],[VeryActiveMinutes]:[SedentaryMinutes]])</f>
        <v>1440</v>
      </c>
      <c r="S586">
        <f t="shared" si="9"/>
        <v>1440</v>
      </c>
      <c r="T586">
        <v>2905</v>
      </c>
      <c r="U586" t="s">
        <v>18</v>
      </c>
    </row>
    <row r="587" spans="1:21">
      <c r="A587">
        <v>6290855005</v>
      </c>
      <c r="B587" s="1">
        <v>42474</v>
      </c>
      <c r="C587">
        <v>7671</v>
      </c>
      <c r="D587">
        <v>5.8000001907348597</v>
      </c>
      <c r="E587">
        <v>5.8000001907348597</v>
      </c>
      <c r="F587">
        <v>0</v>
      </c>
      <c r="G587">
        <v>0</v>
      </c>
      <c r="H587">
        <v>0</v>
      </c>
      <c r="I587">
        <v>5.7699999809265101</v>
      </c>
      <c r="J587">
        <v>2.9999999329447701E-2</v>
      </c>
      <c r="K587" s="16" t="s">
        <v>39</v>
      </c>
      <c r="L587" t="s">
        <v>658</v>
      </c>
      <c r="M587">
        <v>0</v>
      </c>
      <c r="N587">
        <v>0</v>
      </c>
      <c r="O587">
        <v>363</v>
      </c>
      <c r="P587">
        <v>1077</v>
      </c>
      <c r="Q587">
        <f>SUM(Table14[[#This Row],[VeryActiveMinutes]:[SedentaryMinutes]])</f>
        <v>1440</v>
      </c>
      <c r="S587">
        <f t="shared" si="9"/>
        <v>1440</v>
      </c>
      <c r="T587">
        <v>2952</v>
      </c>
      <c r="U587" t="s">
        <v>18</v>
      </c>
    </row>
    <row r="588" spans="1:21">
      <c r="A588">
        <v>6290855005</v>
      </c>
      <c r="B588" s="1">
        <v>42475</v>
      </c>
      <c r="C588">
        <v>9501</v>
      </c>
      <c r="D588">
        <v>7.1799998283386204</v>
      </c>
      <c r="E588">
        <v>7.1799998283386204</v>
      </c>
      <c r="F588">
        <v>0</v>
      </c>
      <c r="G588">
        <v>0</v>
      </c>
      <c r="H588">
        <v>0</v>
      </c>
      <c r="I588">
        <v>7.1700000762939498</v>
      </c>
      <c r="J588">
        <v>9.9999997764825804E-3</v>
      </c>
      <c r="K588" s="16" t="s">
        <v>40</v>
      </c>
      <c r="L588" t="s">
        <v>659</v>
      </c>
      <c r="M588">
        <v>0</v>
      </c>
      <c r="N588">
        <v>0</v>
      </c>
      <c r="O588">
        <v>328</v>
      </c>
      <c r="P588">
        <v>1112</v>
      </c>
      <c r="Q588">
        <f>SUM(Table14[[#This Row],[VeryActiveMinutes]:[SedentaryMinutes]])</f>
        <v>1440</v>
      </c>
      <c r="S588">
        <f t="shared" si="9"/>
        <v>1440</v>
      </c>
      <c r="T588">
        <v>2896</v>
      </c>
      <c r="U588" t="s">
        <v>18</v>
      </c>
    </row>
    <row r="589" spans="1:21">
      <c r="A589">
        <v>6290855005</v>
      </c>
      <c r="B589" s="1">
        <v>42476</v>
      </c>
      <c r="C589">
        <v>8301</v>
      </c>
      <c r="D589">
        <v>6.2800002098083496</v>
      </c>
      <c r="E589">
        <v>6.2800002098083496</v>
      </c>
      <c r="F589">
        <v>0</v>
      </c>
      <c r="G589">
        <v>0</v>
      </c>
      <c r="H589">
        <v>0</v>
      </c>
      <c r="I589">
        <v>6.2699999809265101</v>
      </c>
      <c r="J589">
        <v>9.9999997764825804E-3</v>
      </c>
      <c r="K589" s="16" t="s">
        <v>41</v>
      </c>
      <c r="L589" t="s">
        <v>660</v>
      </c>
      <c r="M589">
        <v>0</v>
      </c>
      <c r="N589">
        <v>0</v>
      </c>
      <c r="O589">
        <v>258</v>
      </c>
      <c r="P589">
        <v>1182</v>
      </c>
      <c r="Q589">
        <f>SUM(Table14[[#This Row],[VeryActiveMinutes]:[SedentaryMinutes]])</f>
        <v>1440</v>
      </c>
      <c r="S589">
        <f t="shared" si="9"/>
        <v>1440</v>
      </c>
      <c r="T589">
        <v>2783</v>
      </c>
      <c r="U589" t="s">
        <v>18</v>
      </c>
    </row>
    <row r="590" spans="1:21">
      <c r="A590">
        <v>6290855005</v>
      </c>
      <c r="B590" s="1">
        <v>42477</v>
      </c>
      <c r="C590">
        <v>7851</v>
      </c>
      <c r="D590">
        <v>5.9400000572204599</v>
      </c>
      <c r="E590">
        <v>5.9400000572204599</v>
      </c>
      <c r="F590">
        <v>0</v>
      </c>
      <c r="G590">
        <v>1.1399999856948899</v>
      </c>
      <c r="H590">
        <v>0.79000002145767201</v>
      </c>
      <c r="I590">
        <v>4</v>
      </c>
      <c r="J590">
        <v>0</v>
      </c>
      <c r="K590" s="16" t="s">
        <v>35</v>
      </c>
      <c r="L590" t="s">
        <v>661</v>
      </c>
      <c r="M590">
        <v>31</v>
      </c>
      <c r="N590">
        <v>12</v>
      </c>
      <c r="O590">
        <v>225</v>
      </c>
      <c r="P590">
        <v>1172</v>
      </c>
      <c r="Q590">
        <f>SUM(Table14[[#This Row],[VeryActiveMinutes]:[SedentaryMinutes]])</f>
        <v>1440</v>
      </c>
      <c r="S590">
        <f t="shared" si="9"/>
        <v>1440</v>
      </c>
      <c r="T590">
        <v>3171</v>
      </c>
      <c r="U590" t="s">
        <v>18</v>
      </c>
    </row>
    <row r="591" spans="1:21">
      <c r="A591">
        <v>6290855005</v>
      </c>
      <c r="B591" s="1">
        <v>42478</v>
      </c>
      <c r="C591">
        <v>6885</v>
      </c>
      <c r="D591">
        <v>5.21000003814697</v>
      </c>
      <c r="E591">
        <v>5.21000003814697</v>
      </c>
      <c r="F591">
        <v>0</v>
      </c>
      <c r="G591">
        <v>0</v>
      </c>
      <c r="H591">
        <v>0</v>
      </c>
      <c r="I591">
        <v>5.1900000572204599</v>
      </c>
      <c r="J591">
        <v>1.9999999552965199E-2</v>
      </c>
      <c r="K591" s="16" t="s">
        <v>36</v>
      </c>
      <c r="L591" t="s">
        <v>662</v>
      </c>
      <c r="M591">
        <v>0</v>
      </c>
      <c r="N591">
        <v>0</v>
      </c>
      <c r="O591">
        <v>271</v>
      </c>
      <c r="P591">
        <v>1169</v>
      </c>
      <c r="Q591">
        <f>SUM(Table14[[#This Row],[VeryActiveMinutes]:[SedentaryMinutes]])</f>
        <v>1440</v>
      </c>
      <c r="S591">
        <f t="shared" si="9"/>
        <v>1440</v>
      </c>
      <c r="T591">
        <v>2766</v>
      </c>
      <c r="U591" t="s">
        <v>18</v>
      </c>
    </row>
    <row r="592" spans="1:21">
      <c r="A592">
        <v>6290855005</v>
      </c>
      <c r="B592" s="1">
        <v>42479</v>
      </c>
      <c r="C592">
        <v>7142</v>
      </c>
      <c r="D592">
        <v>5.4000000953674299</v>
      </c>
      <c r="E592">
        <v>5.4000000953674299</v>
      </c>
      <c r="F592">
        <v>0</v>
      </c>
      <c r="G592">
        <v>0</v>
      </c>
      <c r="H592">
        <v>0</v>
      </c>
      <c r="I592">
        <v>5.3899998664856001</v>
      </c>
      <c r="J592">
        <v>9.9999997764825804E-3</v>
      </c>
      <c r="K592" s="16" t="s">
        <v>37</v>
      </c>
      <c r="L592" t="s">
        <v>663</v>
      </c>
      <c r="M592">
        <v>0</v>
      </c>
      <c r="N592">
        <v>0</v>
      </c>
      <c r="O592">
        <v>321</v>
      </c>
      <c r="P592">
        <v>1119</v>
      </c>
      <c r="Q592">
        <f>SUM(Table14[[#This Row],[VeryActiveMinutes]:[SedentaryMinutes]])</f>
        <v>1440</v>
      </c>
      <c r="S592">
        <f t="shared" si="9"/>
        <v>1440</v>
      </c>
      <c r="T592">
        <v>2839</v>
      </c>
      <c r="U592" t="s">
        <v>18</v>
      </c>
    </row>
    <row r="593" spans="1:21">
      <c r="A593">
        <v>6290855005</v>
      </c>
      <c r="B593" s="1">
        <v>42480</v>
      </c>
      <c r="C593">
        <v>6361</v>
      </c>
      <c r="D593">
        <v>4.8099999427795401</v>
      </c>
      <c r="E593">
        <v>4.8099999427795401</v>
      </c>
      <c r="F593">
        <v>0</v>
      </c>
      <c r="G593">
        <v>0</v>
      </c>
      <c r="H593">
        <v>0</v>
      </c>
      <c r="I593">
        <v>4.8000001907348597</v>
      </c>
      <c r="J593">
        <v>9.9999997764825804E-3</v>
      </c>
      <c r="K593" s="16" t="s">
        <v>38</v>
      </c>
      <c r="L593" t="s">
        <v>664</v>
      </c>
      <c r="M593">
        <v>0</v>
      </c>
      <c r="N593">
        <v>0</v>
      </c>
      <c r="O593">
        <v>258</v>
      </c>
      <c r="P593">
        <v>1182</v>
      </c>
      <c r="Q593">
        <f>SUM(Table14[[#This Row],[VeryActiveMinutes]:[SedentaryMinutes]])</f>
        <v>1440</v>
      </c>
      <c r="S593">
        <f t="shared" si="9"/>
        <v>1440</v>
      </c>
      <c r="T593">
        <v>2701</v>
      </c>
      <c r="U593" t="s">
        <v>18</v>
      </c>
    </row>
    <row r="594" spans="1:21">
      <c r="A594">
        <v>6290855005</v>
      </c>
      <c r="B594" s="1">
        <v>42481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s="16" t="s">
        <v>39</v>
      </c>
      <c r="L594" t="s">
        <v>665</v>
      </c>
      <c r="M594">
        <v>0</v>
      </c>
      <c r="N594">
        <v>0</v>
      </c>
      <c r="O594">
        <v>0</v>
      </c>
      <c r="P594">
        <v>1440</v>
      </c>
      <c r="Q594">
        <f>SUM(Table14[[#This Row],[VeryActiveMinutes]:[SedentaryMinutes]])</f>
        <v>1440</v>
      </c>
      <c r="S594">
        <f t="shared" si="9"/>
        <v>1440</v>
      </c>
      <c r="T594">
        <v>2060</v>
      </c>
      <c r="U594" t="s">
        <v>18</v>
      </c>
    </row>
    <row r="595" spans="1:21">
      <c r="A595">
        <v>6290855005</v>
      </c>
      <c r="B595" s="1">
        <v>42482</v>
      </c>
      <c r="C595">
        <v>6238</v>
      </c>
      <c r="D595">
        <v>4.7199997901916504</v>
      </c>
      <c r="E595">
        <v>4.7199997901916504</v>
      </c>
      <c r="F595">
        <v>0</v>
      </c>
      <c r="G595">
        <v>0</v>
      </c>
      <c r="H595">
        <v>0</v>
      </c>
      <c r="I595">
        <v>4.7199997901916504</v>
      </c>
      <c r="J595">
        <v>0</v>
      </c>
      <c r="K595" s="16" t="s">
        <v>40</v>
      </c>
      <c r="L595" t="s">
        <v>666</v>
      </c>
      <c r="M595">
        <v>0</v>
      </c>
      <c r="N595">
        <v>0</v>
      </c>
      <c r="O595">
        <v>302</v>
      </c>
      <c r="P595">
        <v>1138</v>
      </c>
      <c r="Q595">
        <f>SUM(Table14[[#This Row],[VeryActiveMinutes]:[SedentaryMinutes]])</f>
        <v>1440</v>
      </c>
      <c r="S595">
        <f t="shared" si="9"/>
        <v>1440</v>
      </c>
      <c r="T595">
        <v>2796</v>
      </c>
      <c r="U595" t="s">
        <v>18</v>
      </c>
    </row>
    <row r="596" spans="1:21">
      <c r="A596">
        <v>6290855005</v>
      </c>
      <c r="B596" s="1">
        <v>42483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 s="16" t="s">
        <v>41</v>
      </c>
      <c r="L596" t="s">
        <v>667</v>
      </c>
      <c r="M596">
        <v>33</v>
      </c>
      <c r="N596">
        <v>0</v>
      </c>
      <c r="O596">
        <v>0</v>
      </c>
      <c r="P596">
        <v>1407</v>
      </c>
      <c r="Q596">
        <f>SUM(Table14[[#This Row],[VeryActiveMinutes]:[SedentaryMinutes]])</f>
        <v>1440</v>
      </c>
      <c r="S596">
        <f t="shared" si="9"/>
        <v>1440</v>
      </c>
      <c r="T596">
        <v>2664</v>
      </c>
      <c r="U596" t="s">
        <v>18</v>
      </c>
    </row>
    <row r="597" spans="1:21">
      <c r="A597">
        <v>6290855005</v>
      </c>
      <c r="B597" s="1">
        <v>42484</v>
      </c>
      <c r="C597">
        <v>5896</v>
      </c>
      <c r="D597">
        <v>4.46000003814697</v>
      </c>
      <c r="E597">
        <v>4.46000003814697</v>
      </c>
      <c r="F597">
        <v>0</v>
      </c>
      <c r="G597">
        <v>0</v>
      </c>
      <c r="H597">
        <v>0</v>
      </c>
      <c r="I597">
        <v>4.46000003814697</v>
      </c>
      <c r="J597">
        <v>0</v>
      </c>
      <c r="K597" s="16" t="s">
        <v>35</v>
      </c>
      <c r="L597" t="s">
        <v>668</v>
      </c>
      <c r="M597">
        <v>0</v>
      </c>
      <c r="N597">
        <v>0</v>
      </c>
      <c r="O597">
        <v>258</v>
      </c>
      <c r="P597">
        <v>1182</v>
      </c>
      <c r="Q597">
        <f>SUM(Table14[[#This Row],[VeryActiveMinutes]:[SedentaryMinutes]])</f>
        <v>1440</v>
      </c>
      <c r="S597">
        <f t="shared" si="9"/>
        <v>1440</v>
      </c>
      <c r="T597">
        <v>2703</v>
      </c>
      <c r="U597" t="s">
        <v>18</v>
      </c>
    </row>
    <row r="598" spans="1:21">
      <c r="A598">
        <v>6290855005</v>
      </c>
      <c r="B598" s="1">
        <v>42485</v>
      </c>
      <c r="C598">
        <v>7802</v>
      </c>
      <c r="D598">
        <v>5.9000000953674299</v>
      </c>
      <c r="E598">
        <v>5.9000000953674299</v>
      </c>
      <c r="F598">
        <v>0</v>
      </c>
      <c r="G598">
        <v>0.68000000715255704</v>
      </c>
      <c r="H598">
        <v>0.18000000715255701</v>
      </c>
      <c r="I598">
        <v>5.0300002098083496</v>
      </c>
      <c r="J598">
        <v>9.9999997764825804E-3</v>
      </c>
      <c r="K598" s="16" t="s">
        <v>36</v>
      </c>
      <c r="L598" t="s">
        <v>669</v>
      </c>
      <c r="M598">
        <v>8</v>
      </c>
      <c r="N598">
        <v>3</v>
      </c>
      <c r="O598">
        <v>249</v>
      </c>
      <c r="P598">
        <v>1180</v>
      </c>
      <c r="Q598">
        <f>SUM(Table14[[#This Row],[VeryActiveMinutes]:[SedentaryMinutes]])</f>
        <v>1440</v>
      </c>
      <c r="S598">
        <f t="shared" si="9"/>
        <v>1440</v>
      </c>
      <c r="T598">
        <v>2771</v>
      </c>
      <c r="U598" t="s">
        <v>18</v>
      </c>
    </row>
    <row r="599" spans="1:21">
      <c r="A599">
        <v>6290855005</v>
      </c>
      <c r="B599" s="1">
        <v>42486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s="16" t="s">
        <v>37</v>
      </c>
      <c r="L599" t="s">
        <v>670</v>
      </c>
      <c r="M599">
        <v>0</v>
      </c>
      <c r="N599">
        <v>0</v>
      </c>
      <c r="O599">
        <v>0</v>
      </c>
      <c r="P599">
        <v>1440</v>
      </c>
      <c r="Q599">
        <f>SUM(Table14[[#This Row],[VeryActiveMinutes]:[SedentaryMinutes]])</f>
        <v>1440</v>
      </c>
      <c r="S599">
        <f t="shared" si="9"/>
        <v>1440</v>
      </c>
      <c r="T599">
        <v>2060</v>
      </c>
      <c r="U599" t="s">
        <v>18</v>
      </c>
    </row>
    <row r="600" spans="1:21">
      <c r="A600">
        <v>6290855005</v>
      </c>
      <c r="B600" s="1">
        <v>42487</v>
      </c>
      <c r="C600">
        <v>5565</v>
      </c>
      <c r="D600">
        <v>4.21000003814697</v>
      </c>
      <c r="E600">
        <v>4.21000003814697</v>
      </c>
      <c r="F600">
        <v>0</v>
      </c>
      <c r="G600">
        <v>0</v>
      </c>
      <c r="H600">
        <v>0</v>
      </c>
      <c r="I600">
        <v>4.1799998283386204</v>
      </c>
      <c r="J600">
        <v>2.9999999329447701E-2</v>
      </c>
      <c r="K600" s="16" t="s">
        <v>38</v>
      </c>
      <c r="L600" t="s">
        <v>671</v>
      </c>
      <c r="M600">
        <v>0</v>
      </c>
      <c r="N600">
        <v>0</v>
      </c>
      <c r="O600">
        <v>287</v>
      </c>
      <c r="P600">
        <v>1153</v>
      </c>
      <c r="Q600">
        <f>SUM(Table14[[#This Row],[VeryActiveMinutes]:[SedentaryMinutes]])</f>
        <v>1440</v>
      </c>
      <c r="S600">
        <f t="shared" si="9"/>
        <v>1440</v>
      </c>
      <c r="T600">
        <v>2743</v>
      </c>
      <c r="U600" t="s">
        <v>18</v>
      </c>
    </row>
    <row r="601" spans="1:21">
      <c r="A601">
        <v>6290855005</v>
      </c>
      <c r="B601" s="1">
        <v>42488</v>
      </c>
      <c r="C601">
        <v>5731</v>
      </c>
      <c r="D601">
        <v>4.3299999237060502</v>
      </c>
      <c r="E601">
        <v>4.3299999237060502</v>
      </c>
      <c r="F601">
        <v>0</v>
      </c>
      <c r="G601">
        <v>0</v>
      </c>
      <c r="H601">
        <v>0</v>
      </c>
      <c r="I601">
        <v>4.3299999237060502</v>
      </c>
      <c r="J601">
        <v>0</v>
      </c>
      <c r="K601" s="16" t="s">
        <v>39</v>
      </c>
      <c r="L601" t="s">
        <v>672</v>
      </c>
      <c r="M601">
        <v>0</v>
      </c>
      <c r="N601">
        <v>0</v>
      </c>
      <c r="O601">
        <v>255</v>
      </c>
      <c r="P601">
        <v>1185</v>
      </c>
      <c r="Q601">
        <f>SUM(Table14[[#This Row],[VeryActiveMinutes]:[SedentaryMinutes]])</f>
        <v>1440</v>
      </c>
      <c r="S601">
        <f t="shared" si="9"/>
        <v>1440</v>
      </c>
      <c r="T601">
        <v>2687</v>
      </c>
      <c r="U601" t="s">
        <v>18</v>
      </c>
    </row>
    <row r="602" spans="1:21">
      <c r="A602">
        <v>6290855005</v>
      </c>
      <c r="B602" s="1">
        <v>42489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s="16" t="s">
        <v>40</v>
      </c>
      <c r="L602" t="s">
        <v>673</v>
      </c>
      <c r="M602">
        <v>0</v>
      </c>
      <c r="N602">
        <v>0</v>
      </c>
      <c r="O602">
        <v>0</v>
      </c>
      <c r="P602">
        <v>1440</v>
      </c>
      <c r="Q602">
        <f>SUM(Table14[[#This Row],[VeryActiveMinutes]:[SedentaryMinutes]])</f>
        <v>1440</v>
      </c>
      <c r="S602">
        <f t="shared" si="9"/>
        <v>1440</v>
      </c>
      <c r="T602">
        <v>2060</v>
      </c>
      <c r="U602" t="s">
        <v>18</v>
      </c>
    </row>
    <row r="603" spans="1:21">
      <c r="A603">
        <v>6290855005</v>
      </c>
      <c r="B603" s="1">
        <v>42490</v>
      </c>
      <c r="C603">
        <v>6744</v>
      </c>
      <c r="D603">
        <v>5.0999999046325701</v>
      </c>
      <c r="E603">
        <v>5.0999999046325701</v>
      </c>
      <c r="F603">
        <v>0</v>
      </c>
      <c r="G603">
        <v>0</v>
      </c>
      <c r="H603">
        <v>0</v>
      </c>
      <c r="I603">
        <v>5.0900001525878897</v>
      </c>
      <c r="J603">
        <v>9.9999997764825804E-3</v>
      </c>
      <c r="K603" s="16" t="s">
        <v>41</v>
      </c>
      <c r="L603" t="s">
        <v>674</v>
      </c>
      <c r="M603">
        <v>0</v>
      </c>
      <c r="N603">
        <v>0</v>
      </c>
      <c r="O603">
        <v>324</v>
      </c>
      <c r="P603">
        <v>1116</v>
      </c>
      <c r="Q603">
        <f>SUM(Table14[[#This Row],[VeryActiveMinutes]:[SedentaryMinutes]])</f>
        <v>1440</v>
      </c>
      <c r="S603">
        <f t="shared" si="9"/>
        <v>1440</v>
      </c>
      <c r="T603">
        <v>2843</v>
      </c>
      <c r="U603" t="s">
        <v>18</v>
      </c>
    </row>
    <row r="604" spans="1:21">
      <c r="A604">
        <v>6290855005</v>
      </c>
      <c r="B604" s="1">
        <v>42491</v>
      </c>
      <c r="C604">
        <v>9837</v>
      </c>
      <c r="D604">
        <v>7.4400000572204599</v>
      </c>
      <c r="E604">
        <v>7.4400000572204599</v>
      </c>
      <c r="F604">
        <v>0</v>
      </c>
      <c r="G604">
        <v>0.66000002622604403</v>
      </c>
      <c r="H604">
        <v>2.75</v>
      </c>
      <c r="I604">
        <v>4</v>
      </c>
      <c r="J604">
        <v>1.9999999552965199E-2</v>
      </c>
      <c r="K604" s="16" t="s">
        <v>35</v>
      </c>
      <c r="L604" t="s">
        <v>675</v>
      </c>
      <c r="M604">
        <v>8</v>
      </c>
      <c r="N604">
        <v>95</v>
      </c>
      <c r="O604">
        <v>282</v>
      </c>
      <c r="P604">
        <v>1055</v>
      </c>
      <c r="Q604">
        <f>SUM(Table14[[#This Row],[VeryActiveMinutes]:[SedentaryMinutes]])</f>
        <v>1440</v>
      </c>
      <c r="S604">
        <f t="shared" si="9"/>
        <v>1440</v>
      </c>
      <c r="T604">
        <v>3327</v>
      </c>
      <c r="U604" t="s">
        <v>18</v>
      </c>
    </row>
    <row r="605" spans="1:21">
      <c r="A605">
        <v>6290855005</v>
      </c>
      <c r="B605" s="1">
        <v>42492</v>
      </c>
      <c r="C605">
        <v>6781</v>
      </c>
      <c r="D605">
        <v>5.1300001144409197</v>
      </c>
      <c r="E605">
        <v>5.1300001144409197</v>
      </c>
      <c r="F605">
        <v>0</v>
      </c>
      <c r="G605">
        <v>0</v>
      </c>
      <c r="H605">
        <v>0</v>
      </c>
      <c r="I605">
        <v>5.1100001335143999</v>
      </c>
      <c r="J605">
        <v>1.9999999552965199E-2</v>
      </c>
      <c r="K605" s="16" t="s">
        <v>36</v>
      </c>
      <c r="L605" t="s">
        <v>676</v>
      </c>
      <c r="M605">
        <v>0</v>
      </c>
      <c r="N605">
        <v>0</v>
      </c>
      <c r="O605">
        <v>268</v>
      </c>
      <c r="P605">
        <v>1172</v>
      </c>
      <c r="Q605">
        <f>SUM(Table14[[#This Row],[VeryActiveMinutes]:[SedentaryMinutes]])</f>
        <v>1440</v>
      </c>
      <c r="S605">
        <f t="shared" si="9"/>
        <v>1440</v>
      </c>
      <c r="T605">
        <v>2725</v>
      </c>
      <c r="U605" t="s">
        <v>18</v>
      </c>
    </row>
    <row r="606" spans="1:21">
      <c r="A606">
        <v>6290855005</v>
      </c>
      <c r="B606" s="1">
        <v>42493</v>
      </c>
      <c r="C606">
        <v>6047</v>
      </c>
      <c r="D606">
        <v>4.5700001716613796</v>
      </c>
      <c r="E606">
        <v>4.5700001716613796</v>
      </c>
      <c r="F606">
        <v>0</v>
      </c>
      <c r="G606">
        <v>0</v>
      </c>
      <c r="H606">
        <v>0</v>
      </c>
      <c r="I606">
        <v>4.5700001716613796</v>
      </c>
      <c r="J606">
        <v>0</v>
      </c>
      <c r="K606" s="16" t="s">
        <v>37</v>
      </c>
      <c r="L606" t="s">
        <v>677</v>
      </c>
      <c r="M606">
        <v>0</v>
      </c>
      <c r="N606">
        <v>0</v>
      </c>
      <c r="O606">
        <v>240</v>
      </c>
      <c r="P606">
        <v>1200</v>
      </c>
      <c r="Q606">
        <f>SUM(Table14[[#This Row],[VeryActiveMinutes]:[SedentaryMinutes]])</f>
        <v>1440</v>
      </c>
      <c r="S606">
        <f t="shared" si="9"/>
        <v>1440</v>
      </c>
      <c r="T606">
        <v>2671</v>
      </c>
      <c r="U606" t="s">
        <v>18</v>
      </c>
    </row>
    <row r="607" spans="1:21">
      <c r="A607">
        <v>6290855005</v>
      </c>
      <c r="B607" s="1">
        <v>42494</v>
      </c>
      <c r="C607">
        <v>5832</v>
      </c>
      <c r="D607">
        <v>4.4099998474121103</v>
      </c>
      <c r="E607">
        <v>4.4099998474121103</v>
      </c>
      <c r="F607">
        <v>0</v>
      </c>
      <c r="G607">
        <v>0</v>
      </c>
      <c r="H607">
        <v>0</v>
      </c>
      <c r="I607">
        <v>4.4000000953674299</v>
      </c>
      <c r="J607">
        <v>9.9999997764825804E-3</v>
      </c>
      <c r="K607" s="16" t="s">
        <v>38</v>
      </c>
      <c r="L607" t="s">
        <v>678</v>
      </c>
      <c r="M607">
        <v>0</v>
      </c>
      <c r="N607">
        <v>0</v>
      </c>
      <c r="O607">
        <v>272</v>
      </c>
      <c r="P607">
        <v>1168</v>
      </c>
      <c r="Q607">
        <f>SUM(Table14[[#This Row],[VeryActiveMinutes]:[SedentaryMinutes]])</f>
        <v>1440</v>
      </c>
      <c r="S607">
        <f t="shared" si="9"/>
        <v>1440</v>
      </c>
      <c r="T607">
        <v>2718</v>
      </c>
      <c r="U607" t="s">
        <v>18</v>
      </c>
    </row>
    <row r="608" spans="1:21">
      <c r="A608">
        <v>6290855005</v>
      </c>
      <c r="B608" s="1">
        <v>42495</v>
      </c>
      <c r="C608">
        <v>6339</v>
      </c>
      <c r="D608">
        <v>4.78999996185303</v>
      </c>
      <c r="E608">
        <v>4.78999996185303</v>
      </c>
      <c r="F608">
        <v>0</v>
      </c>
      <c r="G608">
        <v>0</v>
      </c>
      <c r="H608">
        <v>0</v>
      </c>
      <c r="I608">
        <v>4.78999996185303</v>
      </c>
      <c r="J608">
        <v>0</v>
      </c>
      <c r="K608" s="16" t="s">
        <v>39</v>
      </c>
      <c r="L608" t="s">
        <v>679</v>
      </c>
      <c r="M608">
        <v>0</v>
      </c>
      <c r="N608">
        <v>0</v>
      </c>
      <c r="O608">
        <v>239</v>
      </c>
      <c r="P608">
        <v>1201</v>
      </c>
      <c r="Q608">
        <f>SUM(Table14[[#This Row],[VeryActiveMinutes]:[SedentaryMinutes]])</f>
        <v>1440</v>
      </c>
      <c r="S608">
        <f t="shared" si="9"/>
        <v>1440</v>
      </c>
      <c r="T608">
        <v>2682</v>
      </c>
      <c r="U608" t="s">
        <v>18</v>
      </c>
    </row>
    <row r="609" spans="1:21">
      <c r="A609">
        <v>6290855005</v>
      </c>
      <c r="B609" s="1">
        <v>42496</v>
      </c>
      <c r="C609">
        <v>6116</v>
      </c>
      <c r="D609">
        <v>4.6199998855590803</v>
      </c>
      <c r="E609">
        <v>4.6199998855590803</v>
      </c>
      <c r="F609">
        <v>0</v>
      </c>
      <c r="G609">
        <v>0</v>
      </c>
      <c r="H609">
        <v>0</v>
      </c>
      <c r="I609">
        <v>4.5900001525878897</v>
      </c>
      <c r="J609">
        <v>2.9999999329447701E-2</v>
      </c>
      <c r="K609" s="16" t="s">
        <v>40</v>
      </c>
      <c r="L609" t="s">
        <v>680</v>
      </c>
      <c r="M609">
        <v>0</v>
      </c>
      <c r="N609">
        <v>0</v>
      </c>
      <c r="O609">
        <v>305</v>
      </c>
      <c r="P609">
        <v>1135</v>
      </c>
      <c r="Q609">
        <f>SUM(Table14[[#This Row],[VeryActiveMinutes]:[SedentaryMinutes]])</f>
        <v>1440</v>
      </c>
      <c r="S609">
        <f t="shared" si="9"/>
        <v>1440</v>
      </c>
      <c r="T609">
        <v>2806</v>
      </c>
      <c r="U609" t="s">
        <v>18</v>
      </c>
    </row>
    <row r="610" spans="1:21">
      <c r="A610">
        <v>6290855005</v>
      </c>
      <c r="B610" s="1">
        <v>42497</v>
      </c>
      <c r="C610">
        <v>5510</v>
      </c>
      <c r="D610">
        <v>4.1700000762939498</v>
      </c>
      <c r="E610">
        <v>4.1700000762939498</v>
      </c>
      <c r="F610">
        <v>0</v>
      </c>
      <c r="G610">
        <v>0</v>
      </c>
      <c r="H610">
        <v>0</v>
      </c>
      <c r="I610">
        <v>4.1599998474121103</v>
      </c>
      <c r="J610">
        <v>0</v>
      </c>
      <c r="K610" s="16" t="s">
        <v>41</v>
      </c>
      <c r="L610" t="s">
        <v>681</v>
      </c>
      <c r="M610">
        <v>0</v>
      </c>
      <c r="N610">
        <v>0</v>
      </c>
      <c r="O610">
        <v>227</v>
      </c>
      <c r="P610">
        <v>1213</v>
      </c>
      <c r="Q610">
        <f>SUM(Table14[[#This Row],[VeryActiveMinutes]:[SedentaryMinutes]])</f>
        <v>1440</v>
      </c>
      <c r="S610">
        <f t="shared" si="9"/>
        <v>1440</v>
      </c>
      <c r="T610">
        <v>2613</v>
      </c>
      <c r="U610" t="s">
        <v>18</v>
      </c>
    </row>
    <row r="611" spans="1:21">
      <c r="A611">
        <v>6290855005</v>
      </c>
      <c r="B611" s="1">
        <v>42498</v>
      </c>
      <c r="C611">
        <v>7706</v>
      </c>
      <c r="D611">
        <v>5.8299999237060502</v>
      </c>
      <c r="E611">
        <v>5.8299999237060502</v>
      </c>
      <c r="F611">
        <v>0</v>
      </c>
      <c r="G611">
        <v>0</v>
      </c>
      <c r="H611">
        <v>0</v>
      </c>
      <c r="I611">
        <v>5.8200001716613796</v>
      </c>
      <c r="J611">
        <v>0</v>
      </c>
      <c r="K611" s="16" t="s">
        <v>35</v>
      </c>
      <c r="L611" t="s">
        <v>682</v>
      </c>
      <c r="M611">
        <v>0</v>
      </c>
      <c r="N611">
        <v>0</v>
      </c>
      <c r="O611">
        <v>251</v>
      </c>
      <c r="P611">
        <v>1189</v>
      </c>
      <c r="Q611">
        <f>SUM(Table14[[#This Row],[VeryActiveMinutes]:[SedentaryMinutes]])</f>
        <v>1440</v>
      </c>
      <c r="S611">
        <f t="shared" si="9"/>
        <v>1440</v>
      </c>
      <c r="T611">
        <v>2712</v>
      </c>
      <c r="U611" t="s">
        <v>18</v>
      </c>
    </row>
    <row r="612" spans="1:21">
      <c r="A612">
        <v>6290855005</v>
      </c>
      <c r="B612" s="1">
        <v>42499</v>
      </c>
      <c r="C612">
        <v>6277</v>
      </c>
      <c r="D612">
        <v>4.75</v>
      </c>
      <c r="E612">
        <v>4.75</v>
      </c>
      <c r="F612">
        <v>0</v>
      </c>
      <c r="G612">
        <v>0</v>
      </c>
      <c r="H612">
        <v>0</v>
      </c>
      <c r="I612">
        <v>4.7300000190734899</v>
      </c>
      <c r="J612">
        <v>1.9999999552965199E-2</v>
      </c>
      <c r="K612" s="16" t="s">
        <v>36</v>
      </c>
      <c r="L612" t="s">
        <v>683</v>
      </c>
      <c r="M612">
        <v>0</v>
      </c>
      <c r="N612">
        <v>0</v>
      </c>
      <c r="O612">
        <v>264</v>
      </c>
      <c r="P612">
        <v>800</v>
      </c>
      <c r="Q612">
        <f>SUM(Table14[[#This Row],[VeryActiveMinutes]:[SedentaryMinutes]])</f>
        <v>1064</v>
      </c>
      <c r="S612">
        <f t="shared" si="9"/>
        <v>1064</v>
      </c>
      <c r="T612">
        <v>2175</v>
      </c>
      <c r="U612" t="s">
        <v>18</v>
      </c>
    </row>
    <row r="613" spans="1:21">
      <c r="A613">
        <v>6290855005</v>
      </c>
      <c r="B613" s="1">
        <v>42500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s="16" t="s">
        <v>37</v>
      </c>
      <c r="L613" t="s">
        <v>684</v>
      </c>
      <c r="M613">
        <v>0</v>
      </c>
      <c r="N613">
        <v>0</v>
      </c>
      <c r="O613">
        <v>0</v>
      </c>
      <c r="P613">
        <v>1440</v>
      </c>
      <c r="Q613">
        <f>SUM(Table14[[#This Row],[VeryActiveMinutes]:[SedentaryMinutes]])</f>
        <v>1440</v>
      </c>
      <c r="S613">
        <f t="shared" si="9"/>
        <v>1440</v>
      </c>
      <c r="T613">
        <v>0</v>
      </c>
      <c r="U613" t="s">
        <v>18</v>
      </c>
    </row>
    <row r="614" spans="1:21">
      <c r="A614">
        <v>6775888955</v>
      </c>
      <c r="B614" s="1">
        <v>42472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s="16" t="s">
        <v>37</v>
      </c>
      <c r="L614" t="s">
        <v>685</v>
      </c>
      <c r="M614">
        <v>0</v>
      </c>
      <c r="N614">
        <v>0</v>
      </c>
      <c r="O614">
        <v>0</v>
      </c>
      <c r="P614">
        <v>1440</v>
      </c>
      <c r="Q614">
        <f>SUM(Table14[[#This Row],[VeryActiveMinutes]:[SedentaryMinutes]])</f>
        <v>1440</v>
      </c>
      <c r="S614">
        <f t="shared" si="9"/>
        <v>1440</v>
      </c>
      <c r="T614">
        <v>1841</v>
      </c>
      <c r="U614" t="s">
        <v>16</v>
      </c>
    </row>
    <row r="615" spans="1:21">
      <c r="A615">
        <v>6775888955</v>
      </c>
      <c r="B615" s="1">
        <v>42473</v>
      </c>
      <c r="C615">
        <v>4053</v>
      </c>
      <c r="D615">
        <v>2.9100000858306898</v>
      </c>
      <c r="E615">
        <v>2.9100000858306898</v>
      </c>
      <c r="F615">
        <v>0</v>
      </c>
      <c r="G615">
        <v>1.1100000143051101</v>
      </c>
      <c r="H615">
        <v>0.57999998331069902</v>
      </c>
      <c r="I615">
        <v>1.2200000286102299</v>
      </c>
      <c r="J615">
        <v>0</v>
      </c>
      <c r="K615" s="16" t="s">
        <v>38</v>
      </c>
      <c r="L615" t="s">
        <v>686</v>
      </c>
      <c r="M615">
        <v>17</v>
      </c>
      <c r="N615">
        <v>18</v>
      </c>
      <c r="O615">
        <v>85</v>
      </c>
      <c r="P615">
        <v>1053</v>
      </c>
      <c r="Q615">
        <f>SUM(Table14[[#This Row],[VeryActiveMinutes]:[SedentaryMinutes]])</f>
        <v>1173</v>
      </c>
      <c r="R615">
        <v>260</v>
      </c>
      <c r="S615">
        <f t="shared" si="9"/>
        <v>913</v>
      </c>
      <c r="T615">
        <v>2400</v>
      </c>
      <c r="U615" t="s">
        <v>16</v>
      </c>
    </row>
    <row r="616" spans="1:21">
      <c r="A616">
        <v>6775888955</v>
      </c>
      <c r="B616" s="1">
        <v>42474</v>
      </c>
      <c r="C616">
        <v>5162</v>
      </c>
      <c r="D616">
        <v>3.7000000476837198</v>
      </c>
      <c r="E616">
        <v>3.7000000476837198</v>
      </c>
      <c r="F616">
        <v>0</v>
      </c>
      <c r="G616">
        <v>0.87000000476837203</v>
      </c>
      <c r="H616">
        <v>0.86000001430511497</v>
      </c>
      <c r="I616">
        <v>1.9700000286102299</v>
      </c>
      <c r="J616">
        <v>0</v>
      </c>
      <c r="K616" s="16" t="s">
        <v>39</v>
      </c>
      <c r="L616" t="s">
        <v>687</v>
      </c>
      <c r="M616">
        <v>14</v>
      </c>
      <c r="N616">
        <v>24</v>
      </c>
      <c r="O616">
        <v>105</v>
      </c>
      <c r="P616">
        <v>863</v>
      </c>
      <c r="Q616">
        <f>SUM(Table14[[#This Row],[VeryActiveMinutes]:[SedentaryMinutes]])</f>
        <v>1006</v>
      </c>
      <c r="R616">
        <v>441</v>
      </c>
      <c r="S616">
        <f t="shared" si="9"/>
        <v>565</v>
      </c>
      <c r="T616">
        <v>2507</v>
      </c>
      <c r="U616" t="s">
        <v>16</v>
      </c>
    </row>
    <row r="617" spans="1:21">
      <c r="A617">
        <v>6775888955</v>
      </c>
      <c r="B617" s="1">
        <v>42475</v>
      </c>
      <c r="C617">
        <v>1282</v>
      </c>
      <c r="D617">
        <v>0.92000001668930098</v>
      </c>
      <c r="E617">
        <v>0.92000001668930098</v>
      </c>
      <c r="F617">
        <v>0</v>
      </c>
      <c r="G617">
        <v>0</v>
      </c>
      <c r="H617">
        <v>0</v>
      </c>
      <c r="I617">
        <v>0.92000001668930098</v>
      </c>
      <c r="J617">
        <v>0</v>
      </c>
      <c r="K617" s="16" t="s">
        <v>40</v>
      </c>
      <c r="L617" t="s">
        <v>688</v>
      </c>
      <c r="M617">
        <v>0</v>
      </c>
      <c r="N617">
        <v>0</v>
      </c>
      <c r="O617">
        <v>58</v>
      </c>
      <c r="P617">
        <v>976</v>
      </c>
      <c r="Q617">
        <f>SUM(Table14[[#This Row],[VeryActiveMinutes]:[SedentaryMinutes]])</f>
        <v>1034</v>
      </c>
      <c r="R617">
        <v>406</v>
      </c>
      <c r="S617">
        <f t="shared" si="9"/>
        <v>628</v>
      </c>
      <c r="T617">
        <v>2127</v>
      </c>
      <c r="U617" t="s">
        <v>16</v>
      </c>
    </row>
    <row r="618" spans="1:21">
      <c r="A618">
        <v>6775888955</v>
      </c>
      <c r="B618" s="1">
        <v>42476</v>
      </c>
      <c r="C618">
        <v>4732</v>
      </c>
      <c r="D618">
        <v>3.3900001049041699</v>
      </c>
      <c r="E618">
        <v>3.3900001049041699</v>
      </c>
      <c r="F618">
        <v>0</v>
      </c>
      <c r="G618">
        <v>2.5199999809265101</v>
      </c>
      <c r="H618">
        <v>0.81000000238418601</v>
      </c>
      <c r="I618">
        <v>5.9999998658895499E-2</v>
      </c>
      <c r="J618">
        <v>0</v>
      </c>
      <c r="K618" s="16" t="s">
        <v>41</v>
      </c>
      <c r="L618" t="s">
        <v>689</v>
      </c>
      <c r="M618">
        <v>36</v>
      </c>
      <c r="N618">
        <v>18</v>
      </c>
      <c r="O618">
        <v>9</v>
      </c>
      <c r="P618">
        <v>1377</v>
      </c>
      <c r="Q618">
        <f>SUM(Table14[[#This Row],[VeryActiveMinutes]:[SedentaryMinutes]])</f>
        <v>1440</v>
      </c>
      <c r="S618">
        <f t="shared" si="9"/>
        <v>1440</v>
      </c>
      <c r="T618">
        <v>2225</v>
      </c>
      <c r="U618" t="s">
        <v>16</v>
      </c>
    </row>
    <row r="619" spans="1:21">
      <c r="A619">
        <v>6775888955</v>
      </c>
      <c r="B619" s="1">
        <v>42477</v>
      </c>
      <c r="C619">
        <v>2497</v>
      </c>
      <c r="D619">
        <v>1.78999996185303</v>
      </c>
      <c r="E619">
        <v>1.78999996185303</v>
      </c>
      <c r="F619">
        <v>0</v>
      </c>
      <c r="G619">
        <v>0.34999999403953602</v>
      </c>
      <c r="H619">
        <v>1.12999999523163</v>
      </c>
      <c r="I619">
        <v>0.31000000238418601</v>
      </c>
      <c r="J619">
        <v>0</v>
      </c>
      <c r="K619" s="16" t="s">
        <v>35</v>
      </c>
      <c r="L619" t="s">
        <v>690</v>
      </c>
      <c r="M619">
        <v>5</v>
      </c>
      <c r="N619">
        <v>24</v>
      </c>
      <c r="O619">
        <v>19</v>
      </c>
      <c r="P619">
        <v>1392</v>
      </c>
      <c r="Q619">
        <f>SUM(Table14[[#This Row],[VeryActiveMinutes]:[SedentaryMinutes]])</f>
        <v>1440</v>
      </c>
      <c r="S619">
        <f t="shared" si="9"/>
        <v>1440</v>
      </c>
      <c r="T619">
        <v>2067</v>
      </c>
      <c r="U619" t="s">
        <v>16</v>
      </c>
    </row>
    <row r="620" spans="1:21">
      <c r="A620">
        <v>6775888955</v>
      </c>
      <c r="B620" s="1">
        <v>42478</v>
      </c>
      <c r="C620">
        <v>8294</v>
      </c>
      <c r="D620">
        <v>5.9499998092651403</v>
      </c>
      <c r="E620">
        <v>5.9499998092651403</v>
      </c>
      <c r="F620">
        <v>0</v>
      </c>
      <c r="G620">
        <v>2</v>
      </c>
      <c r="H620">
        <v>0.769999980926514</v>
      </c>
      <c r="I620">
        <v>3.1700000762939502</v>
      </c>
      <c r="J620">
        <v>0</v>
      </c>
      <c r="K620" s="16" t="s">
        <v>36</v>
      </c>
      <c r="L620" t="s">
        <v>691</v>
      </c>
      <c r="M620">
        <v>30</v>
      </c>
      <c r="N620">
        <v>31</v>
      </c>
      <c r="O620">
        <v>146</v>
      </c>
      <c r="P620">
        <v>1233</v>
      </c>
      <c r="Q620">
        <f>SUM(Table14[[#This Row],[VeryActiveMinutes]:[SedentaryMinutes]])</f>
        <v>1440</v>
      </c>
      <c r="S620">
        <f t="shared" si="9"/>
        <v>1440</v>
      </c>
      <c r="T620">
        <v>2798</v>
      </c>
      <c r="U620" t="s">
        <v>16</v>
      </c>
    </row>
    <row r="621" spans="1:21">
      <c r="A621">
        <v>6775888955</v>
      </c>
      <c r="B621" s="1">
        <v>42479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s="16" t="s">
        <v>37</v>
      </c>
      <c r="L621" t="s">
        <v>692</v>
      </c>
      <c r="M621">
        <v>0</v>
      </c>
      <c r="N621">
        <v>0</v>
      </c>
      <c r="O621">
        <v>0</v>
      </c>
      <c r="P621">
        <v>1440</v>
      </c>
      <c r="Q621">
        <f>SUM(Table14[[#This Row],[VeryActiveMinutes]:[SedentaryMinutes]])</f>
        <v>1440</v>
      </c>
      <c r="S621">
        <f t="shared" si="9"/>
        <v>1440</v>
      </c>
      <c r="T621">
        <v>1841</v>
      </c>
      <c r="U621" t="s">
        <v>16</v>
      </c>
    </row>
    <row r="622" spans="1:21">
      <c r="A622">
        <v>6775888955</v>
      </c>
      <c r="B622" s="1">
        <v>42480</v>
      </c>
      <c r="C622">
        <v>10771</v>
      </c>
      <c r="D622">
        <v>7.7199997901916504</v>
      </c>
      <c r="E622">
        <v>7.7199997901916504</v>
      </c>
      <c r="F622">
        <v>0</v>
      </c>
      <c r="G622">
        <v>3.7699999809265101</v>
      </c>
      <c r="H622">
        <v>1.7400000095367401</v>
      </c>
      <c r="I622">
        <v>2.2200000286102299</v>
      </c>
      <c r="J622">
        <v>0</v>
      </c>
      <c r="K622" s="16" t="s">
        <v>38</v>
      </c>
      <c r="L622" t="s">
        <v>693</v>
      </c>
      <c r="M622">
        <v>70</v>
      </c>
      <c r="N622">
        <v>113</v>
      </c>
      <c r="O622">
        <v>178</v>
      </c>
      <c r="P622">
        <v>1079</v>
      </c>
      <c r="Q622">
        <f>SUM(Table14[[#This Row],[VeryActiveMinutes]:[SedentaryMinutes]])</f>
        <v>1440</v>
      </c>
      <c r="S622">
        <f t="shared" si="9"/>
        <v>1440</v>
      </c>
      <c r="T622">
        <v>3727</v>
      </c>
      <c r="U622" t="s">
        <v>16</v>
      </c>
    </row>
    <row r="623" spans="1:21">
      <c r="A623">
        <v>6775888955</v>
      </c>
      <c r="B623" s="1">
        <v>42481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s="16" t="s">
        <v>39</v>
      </c>
      <c r="L623" t="s">
        <v>694</v>
      </c>
      <c r="M623">
        <v>0</v>
      </c>
      <c r="N623">
        <v>0</v>
      </c>
      <c r="O623">
        <v>0</v>
      </c>
      <c r="P623">
        <v>1440</v>
      </c>
      <c r="Q623">
        <f>SUM(Table14[[#This Row],[VeryActiveMinutes]:[SedentaryMinutes]])</f>
        <v>1440</v>
      </c>
      <c r="S623">
        <f t="shared" si="9"/>
        <v>1440</v>
      </c>
      <c r="T623">
        <v>1841</v>
      </c>
      <c r="U623" t="s">
        <v>16</v>
      </c>
    </row>
    <row r="624" spans="1:21">
      <c r="A624">
        <v>6775888955</v>
      </c>
      <c r="B624" s="1">
        <v>42482</v>
      </c>
      <c r="C624">
        <v>637</v>
      </c>
      <c r="D624">
        <v>0.46000000834464999</v>
      </c>
      <c r="E624">
        <v>0.46000000834464999</v>
      </c>
      <c r="F624">
        <v>0</v>
      </c>
      <c r="G624">
        <v>0</v>
      </c>
      <c r="H624">
        <v>0</v>
      </c>
      <c r="I624">
        <v>0.46000000834464999</v>
      </c>
      <c r="J624">
        <v>0</v>
      </c>
      <c r="K624" s="16" t="s">
        <v>40</v>
      </c>
      <c r="L624" t="s">
        <v>695</v>
      </c>
      <c r="M624">
        <v>0</v>
      </c>
      <c r="N624">
        <v>0</v>
      </c>
      <c r="O624">
        <v>20</v>
      </c>
      <c r="P624">
        <v>1420</v>
      </c>
      <c r="Q624">
        <f>SUM(Table14[[#This Row],[VeryActiveMinutes]:[SedentaryMinutes]])</f>
        <v>1440</v>
      </c>
      <c r="S624">
        <f t="shared" si="9"/>
        <v>1440</v>
      </c>
      <c r="T624">
        <v>1922</v>
      </c>
      <c r="U624" t="s">
        <v>16</v>
      </c>
    </row>
    <row r="625" spans="1:21">
      <c r="A625">
        <v>6775888955</v>
      </c>
      <c r="B625" s="1">
        <v>42483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s="16" t="s">
        <v>41</v>
      </c>
      <c r="L625" t="s">
        <v>696</v>
      </c>
      <c r="M625">
        <v>0</v>
      </c>
      <c r="N625">
        <v>0</v>
      </c>
      <c r="O625">
        <v>0</v>
      </c>
      <c r="P625">
        <v>1440</v>
      </c>
      <c r="Q625">
        <f>SUM(Table14[[#This Row],[VeryActiveMinutes]:[SedentaryMinutes]])</f>
        <v>1440</v>
      </c>
      <c r="S625">
        <f t="shared" si="9"/>
        <v>1440</v>
      </c>
      <c r="T625">
        <v>1841</v>
      </c>
      <c r="U625" t="s">
        <v>16</v>
      </c>
    </row>
    <row r="626" spans="1:21">
      <c r="A626">
        <v>6775888955</v>
      </c>
      <c r="B626" s="1">
        <v>42484</v>
      </c>
      <c r="C626">
        <v>2153</v>
      </c>
      <c r="D626">
        <v>1.53999996185303</v>
      </c>
      <c r="E626">
        <v>1.53999996185303</v>
      </c>
      <c r="F626">
        <v>0</v>
      </c>
      <c r="G626">
        <v>0.769999980926514</v>
      </c>
      <c r="H626">
        <v>0.62000000476837203</v>
      </c>
      <c r="I626">
        <v>0.15000000596046401</v>
      </c>
      <c r="J626">
        <v>0</v>
      </c>
      <c r="K626" s="16" t="s">
        <v>35</v>
      </c>
      <c r="L626" t="s">
        <v>697</v>
      </c>
      <c r="M626">
        <v>11</v>
      </c>
      <c r="N626">
        <v>18</v>
      </c>
      <c r="O626">
        <v>11</v>
      </c>
      <c r="P626">
        <v>1400</v>
      </c>
      <c r="Q626">
        <f>SUM(Table14[[#This Row],[VeryActiveMinutes]:[SedentaryMinutes]])</f>
        <v>1440</v>
      </c>
      <c r="S626">
        <f t="shared" si="9"/>
        <v>1440</v>
      </c>
      <c r="T626">
        <v>2053</v>
      </c>
      <c r="U626" t="s">
        <v>16</v>
      </c>
    </row>
    <row r="627" spans="1:21">
      <c r="A627">
        <v>6775888955</v>
      </c>
      <c r="B627" s="1">
        <v>42485</v>
      </c>
      <c r="C627">
        <v>6474</v>
      </c>
      <c r="D627">
        <v>4.6399998664856001</v>
      </c>
      <c r="E627">
        <v>4.6399998664856001</v>
      </c>
      <c r="F627">
        <v>0</v>
      </c>
      <c r="G627">
        <v>2.2699999809265101</v>
      </c>
      <c r="H627">
        <v>0.46000000834464999</v>
      </c>
      <c r="I627">
        <v>1.8999999761581401</v>
      </c>
      <c r="J627">
        <v>0</v>
      </c>
      <c r="K627" s="16" t="s">
        <v>36</v>
      </c>
      <c r="L627" t="s">
        <v>698</v>
      </c>
      <c r="M627">
        <v>33</v>
      </c>
      <c r="N627">
        <v>13</v>
      </c>
      <c r="O627">
        <v>92</v>
      </c>
      <c r="P627">
        <v>1302</v>
      </c>
      <c r="Q627">
        <f>SUM(Table14[[#This Row],[VeryActiveMinutes]:[SedentaryMinutes]])</f>
        <v>1440</v>
      </c>
      <c r="S627">
        <f t="shared" si="9"/>
        <v>1440</v>
      </c>
      <c r="T627">
        <v>2484</v>
      </c>
      <c r="U627" t="s">
        <v>16</v>
      </c>
    </row>
    <row r="628" spans="1:21">
      <c r="A628">
        <v>6775888955</v>
      </c>
      <c r="B628" s="1">
        <v>42486</v>
      </c>
      <c r="C628">
        <v>7091</v>
      </c>
      <c r="D628">
        <v>5.2699999809265101</v>
      </c>
      <c r="E628">
        <v>5.2699999809265101</v>
      </c>
      <c r="F628">
        <v>1.9595960378646899</v>
      </c>
      <c r="G628">
        <v>3.4800000190734899</v>
      </c>
      <c r="H628">
        <v>0.87000000476837203</v>
      </c>
      <c r="I628">
        <v>0.730000019073486</v>
      </c>
      <c r="J628">
        <v>0</v>
      </c>
      <c r="K628" s="16" t="s">
        <v>37</v>
      </c>
      <c r="L628" t="s">
        <v>699</v>
      </c>
      <c r="M628">
        <v>42</v>
      </c>
      <c r="N628">
        <v>30</v>
      </c>
      <c r="O628">
        <v>47</v>
      </c>
      <c r="P628">
        <v>1321</v>
      </c>
      <c r="Q628">
        <f>SUM(Table14[[#This Row],[VeryActiveMinutes]:[SedentaryMinutes]])</f>
        <v>1440</v>
      </c>
      <c r="S628">
        <f t="shared" si="9"/>
        <v>1440</v>
      </c>
      <c r="T628">
        <v>2584</v>
      </c>
      <c r="U628" t="s">
        <v>16</v>
      </c>
    </row>
    <row r="629" spans="1:21">
      <c r="A629">
        <v>6775888955</v>
      </c>
      <c r="B629" s="1">
        <v>42487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s="16" t="s">
        <v>38</v>
      </c>
      <c r="L629" t="s">
        <v>700</v>
      </c>
      <c r="M629">
        <v>0</v>
      </c>
      <c r="N629">
        <v>0</v>
      </c>
      <c r="O629">
        <v>0</v>
      </c>
      <c r="P629">
        <v>1440</v>
      </c>
      <c r="Q629">
        <f>SUM(Table14[[#This Row],[VeryActiveMinutes]:[SedentaryMinutes]])</f>
        <v>1440</v>
      </c>
      <c r="S629">
        <f t="shared" si="9"/>
        <v>1440</v>
      </c>
      <c r="T629">
        <v>1841</v>
      </c>
      <c r="U629" t="s">
        <v>16</v>
      </c>
    </row>
    <row r="630" spans="1:21">
      <c r="A630">
        <v>6775888955</v>
      </c>
      <c r="B630" s="1">
        <v>42488</v>
      </c>
      <c r="C630">
        <v>703</v>
      </c>
      <c r="D630">
        <v>0.5</v>
      </c>
      <c r="E630">
        <v>0.5</v>
      </c>
      <c r="F630">
        <v>0</v>
      </c>
      <c r="G630">
        <v>5.9999998658895499E-2</v>
      </c>
      <c r="H630">
        <v>0.20000000298023199</v>
      </c>
      <c r="I630">
        <v>0.239999994635582</v>
      </c>
      <c r="J630">
        <v>0</v>
      </c>
      <c r="K630" s="16" t="s">
        <v>39</v>
      </c>
      <c r="L630" t="s">
        <v>701</v>
      </c>
      <c r="M630">
        <v>2</v>
      </c>
      <c r="N630">
        <v>13</v>
      </c>
      <c r="O630">
        <v>15</v>
      </c>
      <c r="P630">
        <v>1410</v>
      </c>
      <c r="Q630">
        <f>SUM(Table14[[#This Row],[VeryActiveMinutes]:[SedentaryMinutes]])</f>
        <v>1440</v>
      </c>
      <c r="S630">
        <f t="shared" si="9"/>
        <v>1440</v>
      </c>
      <c r="T630">
        <v>1993</v>
      </c>
      <c r="U630" t="s">
        <v>16</v>
      </c>
    </row>
    <row r="631" spans="1:21">
      <c r="A631">
        <v>6775888955</v>
      </c>
      <c r="B631" s="1">
        <v>42489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s="16" t="s">
        <v>40</v>
      </c>
      <c r="L631" t="s">
        <v>702</v>
      </c>
      <c r="M631">
        <v>0</v>
      </c>
      <c r="N631">
        <v>0</v>
      </c>
      <c r="O631">
        <v>0</v>
      </c>
      <c r="P631">
        <v>1440</v>
      </c>
      <c r="Q631">
        <f>SUM(Table14[[#This Row],[VeryActiveMinutes]:[SedentaryMinutes]])</f>
        <v>1440</v>
      </c>
      <c r="S631">
        <f t="shared" si="9"/>
        <v>1440</v>
      </c>
      <c r="T631">
        <v>1841</v>
      </c>
      <c r="U631" t="s">
        <v>16</v>
      </c>
    </row>
    <row r="632" spans="1:21">
      <c r="A632">
        <v>6775888955</v>
      </c>
      <c r="B632" s="1">
        <v>42490</v>
      </c>
      <c r="C632">
        <v>2503</v>
      </c>
      <c r="D632">
        <v>1.78999996185303</v>
      </c>
      <c r="E632">
        <v>1.78999996185303</v>
      </c>
      <c r="F632">
        <v>0</v>
      </c>
      <c r="G632">
        <v>0.15999999642372101</v>
      </c>
      <c r="H632">
        <v>0.15999999642372101</v>
      </c>
      <c r="I632">
        <v>1.4800000190734901</v>
      </c>
      <c r="J632">
        <v>0</v>
      </c>
      <c r="K632" s="16" t="s">
        <v>41</v>
      </c>
      <c r="L632" t="s">
        <v>703</v>
      </c>
      <c r="M632">
        <v>3</v>
      </c>
      <c r="N632">
        <v>9</v>
      </c>
      <c r="O632">
        <v>84</v>
      </c>
      <c r="P632">
        <v>1344</v>
      </c>
      <c r="Q632">
        <f>SUM(Table14[[#This Row],[VeryActiveMinutes]:[SedentaryMinutes]])</f>
        <v>1440</v>
      </c>
      <c r="S632">
        <f t="shared" si="9"/>
        <v>1440</v>
      </c>
      <c r="T632">
        <v>2280</v>
      </c>
      <c r="U632" t="s">
        <v>16</v>
      </c>
    </row>
    <row r="633" spans="1:21">
      <c r="A633">
        <v>6775888955</v>
      </c>
      <c r="B633" s="1">
        <v>42491</v>
      </c>
      <c r="C633">
        <v>2487</v>
      </c>
      <c r="D633">
        <v>1.7799999713897701</v>
      </c>
      <c r="E633">
        <v>1.7799999713897701</v>
      </c>
      <c r="F633">
        <v>0</v>
      </c>
      <c r="G633">
        <v>0.479999989271164</v>
      </c>
      <c r="H633">
        <v>0.62000000476837203</v>
      </c>
      <c r="I633">
        <v>0.68000000715255704</v>
      </c>
      <c r="J633">
        <v>0</v>
      </c>
      <c r="K633" s="16" t="s">
        <v>35</v>
      </c>
      <c r="L633" t="s">
        <v>704</v>
      </c>
      <c r="M633">
        <v>9</v>
      </c>
      <c r="N633">
        <v>34</v>
      </c>
      <c r="O633">
        <v>50</v>
      </c>
      <c r="P633">
        <v>1347</v>
      </c>
      <c r="Q633">
        <f>SUM(Table14[[#This Row],[VeryActiveMinutes]:[SedentaryMinutes]])</f>
        <v>1440</v>
      </c>
      <c r="S633">
        <f t="shared" si="9"/>
        <v>1440</v>
      </c>
      <c r="T633">
        <v>2319</v>
      </c>
      <c r="U633" t="s">
        <v>16</v>
      </c>
    </row>
    <row r="634" spans="1:21">
      <c r="A634">
        <v>6775888955</v>
      </c>
      <c r="B634" s="1">
        <v>42492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s="16" t="s">
        <v>36</v>
      </c>
      <c r="L634" t="s">
        <v>705</v>
      </c>
      <c r="M634">
        <v>0</v>
      </c>
      <c r="N634">
        <v>0</v>
      </c>
      <c r="O634">
        <v>0</v>
      </c>
      <c r="P634">
        <v>1440</v>
      </c>
      <c r="Q634">
        <f>SUM(Table14[[#This Row],[VeryActiveMinutes]:[SedentaryMinutes]])</f>
        <v>1440</v>
      </c>
      <c r="S634">
        <f t="shared" si="9"/>
        <v>1440</v>
      </c>
      <c r="T634">
        <v>1841</v>
      </c>
      <c r="U634" t="s">
        <v>16</v>
      </c>
    </row>
    <row r="635" spans="1:21">
      <c r="A635">
        <v>6775888955</v>
      </c>
      <c r="B635" s="1">
        <v>42493</v>
      </c>
      <c r="C635">
        <v>9</v>
      </c>
      <c r="D635">
        <v>9.9999997764825804E-3</v>
      </c>
      <c r="E635">
        <v>9.9999997764825804E-3</v>
      </c>
      <c r="F635">
        <v>0</v>
      </c>
      <c r="G635">
        <v>0</v>
      </c>
      <c r="H635">
        <v>0</v>
      </c>
      <c r="I635">
        <v>9.9999997764825804E-3</v>
      </c>
      <c r="J635">
        <v>0</v>
      </c>
      <c r="K635" s="16" t="s">
        <v>37</v>
      </c>
      <c r="L635" t="s">
        <v>706</v>
      </c>
      <c r="M635">
        <v>0</v>
      </c>
      <c r="N635">
        <v>0</v>
      </c>
      <c r="O635">
        <v>1</v>
      </c>
      <c r="P635">
        <v>1439</v>
      </c>
      <c r="Q635">
        <f>SUM(Table14[[#This Row],[VeryActiveMinutes]:[SedentaryMinutes]])</f>
        <v>1440</v>
      </c>
      <c r="S635">
        <f t="shared" si="9"/>
        <v>1440</v>
      </c>
      <c r="T635">
        <v>1843</v>
      </c>
      <c r="U635" t="s">
        <v>16</v>
      </c>
    </row>
    <row r="636" spans="1:21">
      <c r="A636">
        <v>6775888955</v>
      </c>
      <c r="B636" s="1">
        <v>42494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s="16" t="s">
        <v>38</v>
      </c>
      <c r="L636" t="s">
        <v>707</v>
      </c>
      <c r="M636">
        <v>0</v>
      </c>
      <c r="N636">
        <v>0</v>
      </c>
      <c r="O636">
        <v>0</v>
      </c>
      <c r="P636">
        <v>1440</v>
      </c>
      <c r="Q636">
        <f>SUM(Table14[[#This Row],[VeryActiveMinutes]:[SedentaryMinutes]])</f>
        <v>1440</v>
      </c>
      <c r="S636">
        <f t="shared" si="9"/>
        <v>1440</v>
      </c>
      <c r="T636">
        <v>1841</v>
      </c>
      <c r="U636" t="s">
        <v>16</v>
      </c>
    </row>
    <row r="637" spans="1:21">
      <c r="A637">
        <v>6775888955</v>
      </c>
      <c r="B637" s="1">
        <v>42495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s="16" t="s">
        <v>39</v>
      </c>
      <c r="L637" t="s">
        <v>708</v>
      </c>
      <c r="M637">
        <v>0</v>
      </c>
      <c r="N637">
        <v>0</v>
      </c>
      <c r="O637">
        <v>0</v>
      </c>
      <c r="P637">
        <v>1440</v>
      </c>
      <c r="Q637">
        <f>SUM(Table14[[#This Row],[VeryActiveMinutes]:[SedentaryMinutes]])</f>
        <v>1440</v>
      </c>
      <c r="S637">
        <f t="shared" si="9"/>
        <v>1440</v>
      </c>
      <c r="T637">
        <v>1841</v>
      </c>
      <c r="U637" t="s">
        <v>16</v>
      </c>
    </row>
    <row r="638" spans="1:21">
      <c r="A638">
        <v>6775888955</v>
      </c>
      <c r="B638" s="1">
        <v>42496</v>
      </c>
      <c r="C638">
        <v>4697</v>
      </c>
      <c r="D638">
        <v>3.3699998855590798</v>
      </c>
      <c r="E638">
        <v>3.3699998855590798</v>
      </c>
      <c r="F638">
        <v>0</v>
      </c>
      <c r="G638">
        <v>0.46999999880790699</v>
      </c>
      <c r="H638">
        <v>0.93000000715255704</v>
      </c>
      <c r="I638">
        <v>1.9299999475479099</v>
      </c>
      <c r="J638">
        <v>0</v>
      </c>
      <c r="K638" s="16" t="s">
        <v>40</v>
      </c>
      <c r="L638" t="s">
        <v>709</v>
      </c>
      <c r="M638">
        <v>12</v>
      </c>
      <c r="N638">
        <v>35</v>
      </c>
      <c r="O638">
        <v>75</v>
      </c>
      <c r="P638">
        <v>1318</v>
      </c>
      <c r="Q638">
        <f>SUM(Table14[[#This Row],[VeryActiveMinutes]:[SedentaryMinutes]])</f>
        <v>1440</v>
      </c>
      <c r="S638">
        <f t="shared" si="9"/>
        <v>1440</v>
      </c>
      <c r="T638">
        <v>2496</v>
      </c>
      <c r="U638" t="s">
        <v>16</v>
      </c>
    </row>
    <row r="639" spans="1:21">
      <c r="A639">
        <v>6775888955</v>
      </c>
      <c r="B639" s="1">
        <v>42497</v>
      </c>
      <c r="C639">
        <v>1967</v>
      </c>
      <c r="D639">
        <v>1.4099999666214</v>
      </c>
      <c r="E639">
        <v>1.4099999666214</v>
      </c>
      <c r="F639">
        <v>0</v>
      </c>
      <c r="G639">
        <v>0.129999995231628</v>
      </c>
      <c r="H639">
        <v>0.239999994635582</v>
      </c>
      <c r="I639">
        <v>1.04999995231628</v>
      </c>
      <c r="J639">
        <v>0</v>
      </c>
      <c r="K639" s="16" t="s">
        <v>41</v>
      </c>
      <c r="L639" t="s">
        <v>710</v>
      </c>
      <c r="M639">
        <v>2</v>
      </c>
      <c r="N639">
        <v>5</v>
      </c>
      <c r="O639">
        <v>49</v>
      </c>
      <c r="P639">
        <v>551</v>
      </c>
      <c r="Q639">
        <f>SUM(Table14[[#This Row],[VeryActiveMinutes]:[SedentaryMinutes]])</f>
        <v>607</v>
      </c>
      <c r="S639">
        <f t="shared" si="9"/>
        <v>607</v>
      </c>
      <c r="T639">
        <v>1032</v>
      </c>
      <c r="U639" t="s">
        <v>16</v>
      </c>
    </row>
    <row r="640" spans="1:21">
      <c r="A640">
        <v>6962181067</v>
      </c>
      <c r="B640" s="1">
        <v>42472</v>
      </c>
      <c r="C640">
        <v>10199</v>
      </c>
      <c r="D640">
        <v>6.7399997711181596</v>
      </c>
      <c r="E640">
        <v>6.7399997711181596</v>
      </c>
      <c r="F640">
        <v>0</v>
      </c>
      <c r="G640">
        <v>3.4000000953674299</v>
      </c>
      <c r="H640">
        <v>0.82999998331069902</v>
      </c>
      <c r="I640">
        <v>2.5099999904632599</v>
      </c>
      <c r="J640">
        <v>0</v>
      </c>
      <c r="K640" s="16" t="s">
        <v>37</v>
      </c>
      <c r="L640" t="s">
        <v>711</v>
      </c>
      <c r="M640">
        <v>50</v>
      </c>
      <c r="N640">
        <v>14</v>
      </c>
      <c r="O640">
        <v>189</v>
      </c>
      <c r="P640">
        <v>796</v>
      </c>
      <c r="Q640">
        <f>SUM(Table14[[#This Row],[VeryActiveMinutes]:[SedentaryMinutes]])</f>
        <v>1049</v>
      </c>
      <c r="R640">
        <v>387</v>
      </c>
      <c r="S640">
        <f t="shared" si="9"/>
        <v>662</v>
      </c>
      <c r="T640">
        <v>1994</v>
      </c>
      <c r="U640" t="s">
        <v>17</v>
      </c>
    </row>
    <row r="641" spans="1:21">
      <c r="A641">
        <v>6962181067</v>
      </c>
      <c r="B641" s="1">
        <v>42473</v>
      </c>
      <c r="C641">
        <v>5652</v>
      </c>
      <c r="D641">
        <v>3.7400000095367401</v>
      </c>
      <c r="E641">
        <v>3.7400000095367401</v>
      </c>
      <c r="F641">
        <v>0</v>
      </c>
      <c r="G641">
        <v>0.56999999284744296</v>
      </c>
      <c r="H641">
        <v>1.21000003814697</v>
      </c>
      <c r="I641">
        <v>1.96000003814697</v>
      </c>
      <c r="J641">
        <v>0</v>
      </c>
      <c r="K641" s="16" t="s">
        <v>38</v>
      </c>
      <c r="L641" t="s">
        <v>712</v>
      </c>
      <c r="M641">
        <v>8</v>
      </c>
      <c r="N641">
        <v>24</v>
      </c>
      <c r="O641">
        <v>142</v>
      </c>
      <c r="P641">
        <v>548</v>
      </c>
      <c r="Q641">
        <f>SUM(Table14[[#This Row],[VeryActiveMinutes]:[SedentaryMinutes]])</f>
        <v>722</v>
      </c>
      <c r="R641">
        <v>679</v>
      </c>
      <c r="S641">
        <f t="shared" si="9"/>
        <v>43</v>
      </c>
      <c r="T641">
        <v>1718</v>
      </c>
      <c r="U641" t="s">
        <v>17</v>
      </c>
    </row>
    <row r="642" spans="1:21">
      <c r="A642">
        <v>6962181067</v>
      </c>
      <c r="B642" s="1">
        <v>42474</v>
      </c>
      <c r="C642">
        <v>1551</v>
      </c>
      <c r="D642">
        <v>1.0299999713897701</v>
      </c>
      <c r="E642">
        <v>1.0299999713897701</v>
      </c>
      <c r="F642">
        <v>0</v>
      </c>
      <c r="G642">
        <v>0</v>
      </c>
      <c r="H642">
        <v>0</v>
      </c>
      <c r="I642">
        <v>1.0299999713897701</v>
      </c>
      <c r="J642">
        <v>0</v>
      </c>
      <c r="K642" s="16" t="s">
        <v>39</v>
      </c>
      <c r="L642" t="s">
        <v>713</v>
      </c>
      <c r="M642">
        <v>0</v>
      </c>
      <c r="N642">
        <v>0</v>
      </c>
      <c r="O642">
        <v>86</v>
      </c>
      <c r="P642">
        <v>862</v>
      </c>
      <c r="Q642">
        <f>SUM(Table14[[#This Row],[VeryActiveMinutes]:[SedentaryMinutes]])</f>
        <v>948</v>
      </c>
      <c r="R642">
        <v>535</v>
      </c>
      <c r="S642">
        <f t="shared" ref="S642:S705" si="10">Q642-R642</f>
        <v>413</v>
      </c>
      <c r="T642">
        <v>1466</v>
      </c>
      <c r="U642" t="s">
        <v>17</v>
      </c>
    </row>
    <row r="643" spans="1:21">
      <c r="A643">
        <v>6962181067</v>
      </c>
      <c r="B643" s="1">
        <v>42475</v>
      </c>
      <c r="C643">
        <v>5563</v>
      </c>
      <c r="D643">
        <v>3.6800000667571999</v>
      </c>
      <c r="E643">
        <v>3.6800000667571999</v>
      </c>
      <c r="F643">
        <v>0</v>
      </c>
      <c r="G643">
        <v>0</v>
      </c>
      <c r="H643">
        <v>0</v>
      </c>
      <c r="I643">
        <v>3.6800000667571999</v>
      </c>
      <c r="J643">
        <v>0</v>
      </c>
      <c r="K643" s="16" t="s">
        <v>40</v>
      </c>
      <c r="L643" t="s">
        <v>714</v>
      </c>
      <c r="M643">
        <v>0</v>
      </c>
      <c r="N643">
        <v>0</v>
      </c>
      <c r="O643">
        <v>217</v>
      </c>
      <c r="P643">
        <v>837</v>
      </c>
      <c r="Q643">
        <f>SUM(Table14[[#This Row],[VeryActiveMinutes]:[SedentaryMinutes]])</f>
        <v>1054</v>
      </c>
      <c r="R643">
        <v>386</v>
      </c>
      <c r="S643">
        <f t="shared" si="10"/>
        <v>668</v>
      </c>
      <c r="T643">
        <v>1756</v>
      </c>
      <c r="U643" t="s">
        <v>17</v>
      </c>
    </row>
    <row r="644" spans="1:21">
      <c r="A644">
        <v>6962181067</v>
      </c>
      <c r="B644" s="1">
        <v>42476</v>
      </c>
      <c r="C644">
        <v>13217</v>
      </c>
      <c r="D644">
        <v>8.7399997711181605</v>
      </c>
      <c r="E644">
        <v>8.7399997711181605</v>
      </c>
      <c r="F644">
        <v>0</v>
      </c>
      <c r="G644">
        <v>3.6600000858306898</v>
      </c>
      <c r="H644">
        <v>0.18999999761581399</v>
      </c>
      <c r="I644">
        <v>4.8800001144409197</v>
      </c>
      <c r="J644">
        <v>0</v>
      </c>
      <c r="K644" s="16" t="s">
        <v>41</v>
      </c>
      <c r="L644" t="s">
        <v>715</v>
      </c>
      <c r="M644">
        <v>50</v>
      </c>
      <c r="N644">
        <v>3</v>
      </c>
      <c r="O644">
        <v>280</v>
      </c>
      <c r="P644">
        <v>741</v>
      </c>
      <c r="Q644">
        <f>SUM(Table14[[#This Row],[VeryActiveMinutes]:[SedentaryMinutes]])</f>
        <v>1074</v>
      </c>
      <c r="R644">
        <v>366</v>
      </c>
      <c r="S644">
        <f t="shared" si="10"/>
        <v>708</v>
      </c>
      <c r="T644">
        <v>2173</v>
      </c>
      <c r="U644" t="s">
        <v>17</v>
      </c>
    </row>
    <row r="645" spans="1:21">
      <c r="A645">
        <v>6962181067</v>
      </c>
      <c r="B645" s="1">
        <v>42477</v>
      </c>
      <c r="C645">
        <v>10145</v>
      </c>
      <c r="D645">
        <v>6.71000003814697</v>
      </c>
      <c r="E645">
        <v>6.71000003814697</v>
      </c>
      <c r="F645">
        <v>0</v>
      </c>
      <c r="G645">
        <v>0.33000001311302202</v>
      </c>
      <c r="H645">
        <v>0.68000000715255704</v>
      </c>
      <c r="I645">
        <v>5.6900000572204599</v>
      </c>
      <c r="J645">
        <v>0</v>
      </c>
      <c r="K645" s="16" t="s">
        <v>35</v>
      </c>
      <c r="L645" t="s">
        <v>716</v>
      </c>
      <c r="M645">
        <v>5</v>
      </c>
      <c r="N645">
        <v>13</v>
      </c>
      <c r="O645">
        <v>295</v>
      </c>
      <c r="P645">
        <v>634</v>
      </c>
      <c r="Q645">
        <f>SUM(Table14[[#This Row],[VeryActiveMinutes]:[SedentaryMinutes]])</f>
        <v>947</v>
      </c>
      <c r="R645">
        <v>446</v>
      </c>
      <c r="S645">
        <f t="shared" si="10"/>
        <v>501</v>
      </c>
      <c r="T645">
        <v>2027</v>
      </c>
      <c r="U645" t="s">
        <v>17</v>
      </c>
    </row>
    <row r="646" spans="1:21">
      <c r="A646">
        <v>6962181067</v>
      </c>
      <c r="B646" s="1">
        <v>42478</v>
      </c>
      <c r="C646">
        <v>11404</v>
      </c>
      <c r="D646">
        <v>7.53999996185303</v>
      </c>
      <c r="E646">
        <v>7.53999996185303</v>
      </c>
      <c r="F646">
        <v>0</v>
      </c>
      <c r="G646">
        <v>0.82999998331069902</v>
      </c>
      <c r="H646">
        <v>2.3900001049041699</v>
      </c>
      <c r="I646">
        <v>4.3200001716613796</v>
      </c>
      <c r="J646">
        <v>0</v>
      </c>
      <c r="K646" s="16" t="s">
        <v>36</v>
      </c>
      <c r="L646" t="s">
        <v>717</v>
      </c>
      <c r="M646">
        <v>13</v>
      </c>
      <c r="N646">
        <v>42</v>
      </c>
      <c r="O646">
        <v>238</v>
      </c>
      <c r="P646">
        <v>689</v>
      </c>
      <c r="Q646">
        <f>SUM(Table14[[#This Row],[VeryActiveMinutes]:[SedentaryMinutes]])</f>
        <v>982</v>
      </c>
      <c r="R646">
        <v>458</v>
      </c>
      <c r="S646">
        <f t="shared" si="10"/>
        <v>524</v>
      </c>
      <c r="T646">
        <v>2039</v>
      </c>
      <c r="U646" t="s">
        <v>17</v>
      </c>
    </row>
    <row r="647" spans="1:21">
      <c r="A647">
        <v>6962181067</v>
      </c>
      <c r="B647" s="1">
        <v>42479</v>
      </c>
      <c r="C647">
        <v>10742</v>
      </c>
      <c r="D647">
        <v>7.0999999046325701</v>
      </c>
      <c r="E647">
        <v>7.0999999046325701</v>
      </c>
      <c r="F647">
        <v>0</v>
      </c>
      <c r="G647">
        <v>2.0999999046325701</v>
      </c>
      <c r="H647">
        <v>2.1300001144409202</v>
      </c>
      <c r="I647">
        <v>2.8699998855590798</v>
      </c>
      <c r="J647">
        <v>0</v>
      </c>
      <c r="K647" s="16" t="s">
        <v>37</v>
      </c>
      <c r="L647" t="s">
        <v>718</v>
      </c>
      <c r="M647">
        <v>35</v>
      </c>
      <c r="N647">
        <v>41</v>
      </c>
      <c r="O647">
        <v>195</v>
      </c>
      <c r="P647">
        <v>659</v>
      </c>
      <c r="Q647">
        <f>SUM(Table14[[#This Row],[VeryActiveMinutes]:[SedentaryMinutes]])</f>
        <v>930</v>
      </c>
      <c r="R647">
        <v>535</v>
      </c>
      <c r="S647">
        <f t="shared" si="10"/>
        <v>395</v>
      </c>
      <c r="T647">
        <v>2046</v>
      </c>
      <c r="U647" t="s">
        <v>17</v>
      </c>
    </row>
    <row r="648" spans="1:21">
      <c r="A648">
        <v>6962181067</v>
      </c>
      <c r="B648" s="1">
        <v>42480</v>
      </c>
      <c r="C648">
        <v>13928</v>
      </c>
      <c r="D648">
        <v>9.5500001907348597</v>
      </c>
      <c r="E648">
        <v>9.5500001907348597</v>
      </c>
      <c r="F648">
        <v>0</v>
      </c>
      <c r="G648">
        <v>4.2800002098083496</v>
      </c>
      <c r="H648">
        <v>0.18999999761581399</v>
      </c>
      <c r="I648">
        <v>5.0900001525878897</v>
      </c>
      <c r="J648">
        <v>0</v>
      </c>
      <c r="K648" s="16" t="s">
        <v>38</v>
      </c>
      <c r="L648" t="s">
        <v>719</v>
      </c>
      <c r="M648">
        <v>48</v>
      </c>
      <c r="N648">
        <v>4</v>
      </c>
      <c r="O648">
        <v>297</v>
      </c>
      <c r="P648">
        <v>639</v>
      </c>
      <c r="Q648">
        <f>SUM(Table14[[#This Row],[VeryActiveMinutes]:[SedentaryMinutes]])</f>
        <v>988</v>
      </c>
      <c r="R648">
        <v>424</v>
      </c>
      <c r="S648">
        <f t="shared" si="10"/>
        <v>564</v>
      </c>
      <c r="T648">
        <v>2174</v>
      </c>
      <c r="U648" t="s">
        <v>17</v>
      </c>
    </row>
    <row r="649" spans="1:21">
      <c r="A649">
        <v>6962181067</v>
      </c>
      <c r="B649" s="1">
        <v>42481</v>
      </c>
      <c r="C649">
        <v>11835</v>
      </c>
      <c r="D649">
        <v>9.7100000381469709</v>
      </c>
      <c r="E649">
        <v>7.8800001144409197</v>
      </c>
      <c r="F649">
        <v>4.0816922187805202</v>
      </c>
      <c r="G649">
        <v>3.9900000095367401</v>
      </c>
      <c r="H649">
        <v>2.0999999046325701</v>
      </c>
      <c r="I649">
        <v>3.5099999904632599</v>
      </c>
      <c r="J649">
        <v>0.109999999403954</v>
      </c>
      <c r="K649" s="16" t="s">
        <v>39</v>
      </c>
      <c r="L649" t="s">
        <v>720</v>
      </c>
      <c r="M649">
        <v>53</v>
      </c>
      <c r="N649">
        <v>27</v>
      </c>
      <c r="O649">
        <v>214</v>
      </c>
      <c r="P649">
        <v>708</v>
      </c>
      <c r="Q649">
        <f>SUM(Table14[[#This Row],[VeryActiveMinutes]:[SedentaryMinutes]])</f>
        <v>1002</v>
      </c>
      <c r="R649">
        <v>457</v>
      </c>
      <c r="S649">
        <f t="shared" si="10"/>
        <v>545</v>
      </c>
      <c r="T649">
        <v>2179</v>
      </c>
      <c r="U649" t="s">
        <v>17</v>
      </c>
    </row>
    <row r="650" spans="1:21">
      <c r="A650">
        <v>6962181067</v>
      </c>
      <c r="B650" s="1">
        <v>42482</v>
      </c>
      <c r="C650">
        <v>10725</v>
      </c>
      <c r="D650">
        <v>7.0900001525878897</v>
      </c>
      <c r="E650">
        <v>7.0900001525878897</v>
      </c>
      <c r="F650">
        <v>0</v>
      </c>
      <c r="G650">
        <v>1.7699999809265099</v>
      </c>
      <c r="H650">
        <v>1.54999995231628</v>
      </c>
      <c r="I650">
        <v>3.7699999809265101</v>
      </c>
      <c r="J650">
        <v>0</v>
      </c>
      <c r="K650" s="16" t="s">
        <v>40</v>
      </c>
      <c r="L650" t="s">
        <v>721</v>
      </c>
      <c r="M650">
        <v>30</v>
      </c>
      <c r="N650">
        <v>33</v>
      </c>
      <c r="O650">
        <v>240</v>
      </c>
      <c r="P650">
        <v>659</v>
      </c>
      <c r="Q650">
        <f>SUM(Table14[[#This Row],[VeryActiveMinutes]:[SedentaryMinutes]])</f>
        <v>962</v>
      </c>
      <c r="R650">
        <v>435</v>
      </c>
      <c r="S650">
        <f t="shared" si="10"/>
        <v>527</v>
      </c>
      <c r="T650">
        <v>2086</v>
      </c>
      <c r="U650" t="s">
        <v>17</v>
      </c>
    </row>
    <row r="651" spans="1:21">
      <c r="A651">
        <v>6962181067</v>
      </c>
      <c r="B651" s="1">
        <v>42483</v>
      </c>
      <c r="C651">
        <v>20031</v>
      </c>
      <c r="D651">
        <v>13.2399997711182</v>
      </c>
      <c r="E651">
        <v>13.2399997711182</v>
      </c>
      <c r="F651">
        <v>0</v>
      </c>
      <c r="G651">
        <v>4.1999998092651403</v>
      </c>
      <c r="H651">
        <v>2</v>
      </c>
      <c r="I651">
        <v>7.03999996185303</v>
      </c>
      <c r="J651">
        <v>0</v>
      </c>
      <c r="K651" s="16" t="s">
        <v>41</v>
      </c>
      <c r="L651" t="s">
        <v>722</v>
      </c>
      <c r="M651">
        <v>58</v>
      </c>
      <c r="N651">
        <v>41</v>
      </c>
      <c r="O651">
        <v>347</v>
      </c>
      <c r="P651">
        <v>484</v>
      </c>
      <c r="Q651">
        <f>SUM(Table14[[#This Row],[VeryActiveMinutes]:[SedentaryMinutes]])</f>
        <v>930</v>
      </c>
      <c r="R651">
        <v>546</v>
      </c>
      <c r="S651">
        <f t="shared" si="10"/>
        <v>384</v>
      </c>
      <c r="T651">
        <v>2571</v>
      </c>
      <c r="U651" t="s">
        <v>17</v>
      </c>
    </row>
    <row r="652" spans="1:21">
      <c r="A652">
        <v>6962181067</v>
      </c>
      <c r="B652" s="1">
        <v>42484</v>
      </c>
      <c r="C652">
        <v>5029</v>
      </c>
      <c r="D652">
        <v>3.3199999332428001</v>
      </c>
      <c r="E652">
        <v>3.3199999332428001</v>
      </c>
      <c r="F652">
        <v>0</v>
      </c>
      <c r="G652">
        <v>0</v>
      </c>
      <c r="H652">
        <v>0</v>
      </c>
      <c r="I652">
        <v>3.3199999332428001</v>
      </c>
      <c r="J652">
        <v>0</v>
      </c>
      <c r="K652" s="16" t="s">
        <v>35</v>
      </c>
      <c r="L652" t="s">
        <v>723</v>
      </c>
      <c r="M652">
        <v>0</v>
      </c>
      <c r="N652">
        <v>0</v>
      </c>
      <c r="O652">
        <v>199</v>
      </c>
      <c r="P652">
        <v>720</v>
      </c>
      <c r="Q652">
        <f>SUM(Table14[[#This Row],[VeryActiveMinutes]:[SedentaryMinutes]])</f>
        <v>919</v>
      </c>
      <c r="R652">
        <v>514</v>
      </c>
      <c r="S652">
        <f t="shared" si="10"/>
        <v>405</v>
      </c>
      <c r="T652">
        <v>1705</v>
      </c>
      <c r="U652" t="s">
        <v>17</v>
      </c>
    </row>
    <row r="653" spans="1:21">
      <c r="A653">
        <v>6962181067</v>
      </c>
      <c r="B653" s="1">
        <v>42485</v>
      </c>
      <c r="C653">
        <v>13239</v>
      </c>
      <c r="D653">
        <v>9.2700004577636701</v>
      </c>
      <c r="E653">
        <v>9.0799999237060494</v>
      </c>
      <c r="F653">
        <v>2.7851750850677499</v>
      </c>
      <c r="G653">
        <v>3.0199999809265101</v>
      </c>
      <c r="H653">
        <v>1.6799999475479099</v>
      </c>
      <c r="I653">
        <v>4.46000003814697</v>
      </c>
      <c r="J653">
        <v>0.10000000149011599</v>
      </c>
      <c r="K653" s="16" t="s">
        <v>36</v>
      </c>
      <c r="L653" t="s">
        <v>724</v>
      </c>
      <c r="M653">
        <v>35</v>
      </c>
      <c r="N653">
        <v>31</v>
      </c>
      <c r="O653">
        <v>282</v>
      </c>
      <c r="P653">
        <v>637</v>
      </c>
      <c r="Q653">
        <f>SUM(Table14[[#This Row],[VeryActiveMinutes]:[SedentaryMinutes]])</f>
        <v>985</v>
      </c>
      <c r="R653">
        <v>415</v>
      </c>
      <c r="S653">
        <f t="shared" si="10"/>
        <v>570</v>
      </c>
      <c r="T653">
        <v>2194</v>
      </c>
      <c r="U653" t="s">
        <v>17</v>
      </c>
    </row>
    <row r="654" spans="1:21">
      <c r="A654">
        <v>6962181067</v>
      </c>
      <c r="B654" s="1">
        <v>42486</v>
      </c>
      <c r="C654">
        <v>10433</v>
      </c>
      <c r="D654">
        <v>6.9000000953674299</v>
      </c>
      <c r="E654">
        <v>6.9000000953674299</v>
      </c>
      <c r="F654">
        <v>0</v>
      </c>
      <c r="G654">
        <v>2.5799999237060498</v>
      </c>
      <c r="H654">
        <v>0.41999998688697798</v>
      </c>
      <c r="I654">
        <v>3.9000000953674299</v>
      </c>
      <c r="J654">
        <v>0</v>
      </c>
      <c r="K654" s="16" t="s">
        <v>37</v>
      </c>
      <c r="L654" t="s">
        <v>725</v>
      </c>
      <c r="M654">
        <v>36</v>
      </c>
      <c r="N654">
        <v>7</v>
      </c>
      <c r="O654">
        <v>254</v>
      </c>
      <c r="P654">
        <v>680</v>
      </c>
      <c r="Q654">
        <f>SUM(Table14[[#This Row],[VeryActiveMinutes]:[SedentaryMinutes]])</f>
        <v>977</v>
      </c>
      <c r="R654">
        <v>446</v>
      </c>
      <c r="S654">
        <f t="shared" si="10"/>
        <v>531</v>
      </c>
      <c r="T654">
        <v>2012</v>
      </c>
      <c r="U654" t="s">
        <v>17</v>
      </c>
    </row>
    <row r="655" spans="1:21">
      <c r="A655">
        <v>6962181067</v>
      </c>
      <c r="B655" s="1">
        <v>42487</v>
      </c>
      <c r="C655">
        <v>10320</v>
      </c>
      <c r="D655">
        <v>6.8200001716613796</v>
      </c>
      <c r="E655">
        <v>6.8200001716613796</v>
      </c>
      <c r="F655">
        <v>0</v>
      </c>
      <c r="G655">
        <v>0.55000001192092896</v>
      </c>
      <c r="H655">
        <v>2.0199999809265101</v>
      </c>
      <c r="I655">
        <v>4.25</v>
      </c>
      <c r="J655">
        <v>0</v>
      </c>
      <c r="K655" s="16" t="s">
        <v>38</v>
      </c>
      <c r="L655" t="s">
        <v>726</v>
      </c>
      <c r="M655">
        <v>7</v>
      </c>
      <c r="N655">
        <v>38</v>
      </c>
      <c r="O655">
        <v>279</v>
      </c>
      <c r="P655">
        <v>697</v>
      </c>
      <c r="Q655">
        <f>SUM(Table14[[#This Row],[VeryActiveMinutes]:[SedentaryMinutes]])</f>
        <v>1021</v>
      </c>
      <c r="R655">
        <v>467</v>
      </c>
      <c r="S655">
        <f t="shared" si="10"/>
        <v>554</v>
      </c>
      <c r="T655">
        <v>2034</v>
      </c>
      <c r="U655" t="s">
        <v>17</v>
      </c>
    </row>
    <row r="656" spans="1:21">
      <c r="A656">
        <v>6962181067</v>
      </c>
      <c r="B656" s="1">
        <v>42488</v>
      </c>
      <c r="C656">
        <v>12627</v>
      </c>
      <c r="D656">
        <v>8.3500003814697301</v>
      </c>
      <c r="E656">
        <v>8.3500003814697301</v>
      </c>
      <c r="F656">
        <v>0</v>
      </c>
      <c r="G656">
        <v>2.5099999904632599</v>
      </c>
      <c r="H656">
        <v>0.239999994635582</v>
      </c>
      <c r="I656">
        <v>5.5900001525878897</v>
      </c>
      <c r="J656">
        <v>0</v>
      </c>
      <c r="K656" s="16" t="s">
        <v>39</v>
      </c>
      <c r="L656" t="s">
        <v>727</v>
      </c>
      <c r="M656">
        <v>38</v>
      </c>
      <c r="N656">
        <v>8</v>
      </c>
      <c r="O656">
        <v>288</v>
      </c>
      <c r="P656">
        <v>621</v>
      </c>
      <c r="Q656">
        <f>SUM(Table14[[#This Row],[VeryActiveMinutes]:[SedentaryMinutes]])</f>
        <v>955</v>
      </c>
      <c r="R656">
        <v>453</v>
      </c>
      <c r="S656">
        <f t="shared" si="10"/>
        <v>502</v>
      </c>
      <c r="T656">
        <v>2182</v>
      </c>
      <c r="U656" t="s">
        <v>17</v>
      </c>
    </row>
    <row r="657" spans="1:21">
      <c r="A657">
        <v>6962181067</v>
      </c>
      <c r="B657" s="1">
        <v>42489</v>
      </c>
      <c r="C657">
        <v>10762</v>
      </c>
      <c r="D657">
        <v>7.1100001335143999</v>
      </c>
      <c r="E657">
        <v>7.1100001335143999</v>
      </c>
      <c r="F657">
        <v>0</v>
      </c>
      <c r="G657">
        <v>0.81999999284744296</v>
      </c>
      <c r="H657">
        <v>0.479999989271164</v>
      </c>
      <c r="I657">
        <v>5.8099999427795401</v>
      </c>
      <c r="J657">
        <v>0</v>
      </c>
      <c r="K657" s="16" t="s">
        <v>40</v>
      </c>
      <c r="L657" t="s">
        <v>728</v>
      </c>
      <c r="M657">
        <v>12</v>
      </c>
      <c r="N657">
        <v>15</v>
      </c>
      <c r="O657">
        <v>369</v>
      </c>
      <c r="P657">
        <v>645</v>
      </c>
      <c r="Q657">
        <f>SUM(Table14[[#This Row],[VeryActiveMinutes]:[SedentaryMinutes]])</f>
        <v>1041</v>
      </c>
      <c r="R657">
        <v>447</v>
      </c>
      <c r="S657">
        <f t="shared" si="10"/>
        <v>594</v>
      </c>
      <c r="T657">
        <v>2254</v>
      </c>
      <c r="U657" t="s">
        <v>17</v>
      </c>
    </row>
    <row r="658" spans="1:21">
      <c r="A658">
        <v>6962181067</v>
      </c>
      <c r="B658" s="1">
        <v>42490</v>
      </c>
      <c r="C658">
        <v>10081</v>
      </c>
      <c r="D658">
        <v>6.6599998474121103</v>
      </c>
      <c r="E658">
        <v>6.6599998474121103</v>
      </c>
      <c r="F658">
        <v>0</v>
      </c>
      <c r="G658">
        <v>2.2400000095367401</v>
      </c>
      <c r="H658">
        <v>0.75999999046325695</v>
      </c>
      <c r="I658">
        <v>3.6700000762939502</v>
      </c>
      <c r="J658">
        <v>0</v>
      </c>
      <c r="K658" s="16" t="s">
        <v>41</v>
      </c>
      <c r="L658" t="s">
        <v>729</v>
      </c>
      <c r="M658">
        <v>32</v>
      </c>
      <c r="N658">
        <v>16</v>
      </c>
      <c r="O658">
        <v>237</v>
      </c>
      <c r="P658">
        <v>731</v>
      </c>
      <c r="Q658">
        <f>SUM(Table14[[#This Row],[VeryActiveMinutes]:[SedentaryMinutes]])</f>
        <v>1016</v>
      </c>
      <c r="R658">
        <v>424</v>
      </c>
      <c r="S658">
        <f t="shared" si="10"/>
        <v>592</v>
      </c>
      <c r="T658">
        <v>2002</v>
      </c>
      <c r="U658" t="s">
        <v>17</v>
      </c>
    </row>
    <row r="659" spans="1:21">
      <c r="A659">
        <v>6962181067</v>
      </c>
      <c r="B659" s="1">
        <v>42491</v>
      </c>
      <c r="C659">
        <v>5454</v>
      </c>
      <c r="D659">
        <v>3.6099998950958301</v>
      </c>
      <c r="E659">
        <v>3.6099998950958301</v>
      </c>
      <c r="F659">
        <v>0</v>
      </c>
      <c r="G659">
        <v>0</v>
      </c>
      <c r="H659">
        <v>0</v>
      </c>
      <c r="I659">
        <v>3.6099998950958301</v>
      </c>
      <c r="J659">
        <v>0</v>
      </c>
      <c r="K659" s="16" t="s">
        <v>35</v>
      </c>
      <c r="L659" t="s">
        <v>730</v>
      </c>
      <c r="M659">
        <v>0</v>
      </c>
      <c r="N659">
        <v>0</v>
      </c>
      <c r="O659">
        <v>215</v>
      </c>
      <c r="P659">
        <v>722</v>
      </c>
      <c r="Q659">
        <f>SUM(Table14[[#This Row],[VeryActiveMinutes]:[SedentaryMinutes]])</f>
        <v>937</v>
      </c>
      <c r="R659">
        <v>426</v>
      </c>
      <c r="S659">
        <f t="shared" si="10"/>
        <v>511</v>
      </c>
      <c r="T659">
        <v>1740</v>
      </c>
      <c r="U659" t="s">
        <v>17</v>
      </c>
    </row>
    <row r="660" spans="1:21">
      <c r="A660">
        <v>6962181067</v>
      </c>
      <c r="B660" s="1">
        <v>42492</v>
      </c>
      <c r="C660">
        <v>12912</v>
      </c>
      <c r="D660">
        <v>8.5399999618530291</v>
      </c>
      <c r="E660">
        <v>8.5399999618530291</v>
      </c>
      <c r="F660">
        <v>0</v>
      </c>
      <c r="G660">
        <v>1.20000004768372</v>
      </c>
      <c r="H660">
        <v>2</v>
      </c>
      <c r="I660">
        <v>5.3400001525878897</v>
      </c>
      <c r="J660">
        <v>0</v>
      </c>
      <c r="K660" s="16" t="s">
        <v>36</v>
      </c>
      <c r="L660" t="s">
        <v>731</v>
      </c>
      <c r="M660">
        <v>18</v>
      </c>
      <c r="N660">
        <v>39</v>
      </c>
      <c r="O660">
        <v>313</v>
      </c>
      <c r="P660">
        <v>655</v>
      </c>
      <c r="Q660">
        <f>SUM(Table14[[#This Row],[VeryActiveMinutes]:[SedentaryMinutes]])</f>
        <v>1025</v>
      </c>
      <c r="R660">
        <v>482</v>
      </c>
      <c r="S660">
        <f t="shared" si="10"/>
        <v>543</v>
      </c>
      <c r="T660">
        <v>2162</v>
      </c>
      <c r="U660" t="s">
        <v>17</v>
      </c>
    </row>
    <row r="661" spans="1:21">
      <c r="A661">
        <v>6962181067</v>
      </c>
      <c r="B661" s="1">
        <v>42493</v>
      </c>
      <c r="C661">
        <v>12109</v>
      </c>
      <c r="D661">
        <v>8.1199998855590803</v>
      </c>
      <c r="E661">
        <v>8.1199998855590803</v>
      </c>
      <c r="F661">
        <v>0</v>
      </c>
      <c r="G661">
        <v>1.7400000095367401</v>
      </c>
      <c r="H661">
        <v>2.03999996185303</v>
      </c>
      <c r="I661">
        <v>4.3299999237060502</v>
      </c>
      <c r="J661">
        <v>0</v>
      </c>
      <c r="K661" s="16" t="s">
        <v>37</v>
      </c>
      <c r="L661" t="s">
        <v>732</v>
      </c>
      <c r="M661">
        <v>21</v>
      </c>
      <c r="N661">
        <v>36</v>
      </c>
      <c r="O661">
        <v>267</v>
      </c>
      <c r="P661">
        <v>654</v>
      </c>
      <c r="Q661">
        <f>SUM(Table14[[#This Row],[VeryActiveMinutes]:[SedentaryMinutes]])</f>
        <v>978</v>
      </c>
      <c r="R661">
        <v>418</v>
      </c>
      <c r="S661">
        <f t="shared" si="10"/>
        <v>560</v>
      </c>
      <c r="T661">
        <v>2072</v>
      </c>
      <c r="U661" t="s">
        <v>17</v>
      </c>
    </row>
    <row r="662" spans="1:21">
      <c r="A662">
        <v>6962181067</v>
      </c>
      <c r="B662" s="1">
        <v>42494</v>
      </c>
      <c r="C662">
        <v>10147</v>
      </c>
      <c r="D662">
        <v>6.71000003814697</v>
      </c>
      <c r="E662">
        <v>6.71000003814697</v>
      </c>
      <c r="F662">
        <v>0</v>
      </c>
      <c r="G662">
        <v>0.46999999880790699</v>
      </c>
      <c r="H662">
        <v>1.6799999475479099</v>
      </c>
      <c r="I662">
        <v>4.5500001907348597</v>
      </c>
      <c r="J662">
        <v>0</v>
      </c>
      <c r="K662" s="16" t="s">
        <v>38</v>
      </c>
      <c r="L662" t="s">
        <v>733</v>
      </c>
      <c r="M662">
        <v>15</v>
      </c>
      <c r="N662">
        <v>36</v>
      </c>
      <c r="O662">
        <v>284</v>
      </c>
      <c r="P662">
        <v>683</v>
      </c>
      <c r="Q662">
        <f>SUM(Table14[[#This Row],[VeryActiveMinutes]:[SedentaryMinutes]])</f>
        <v>1018</v>
      </c>
      <c r="R662">
        <v>455</v>
      </c>
      <c r="S662">
        <f t="shared" si="10"/>
        <v>563</v>
      </c>
      <c r="T662">
        <v>2086</v>
      </c>
      <c r="U662" t="s">
        <v>17</v>
      </c>
    </row>
    <row r="663" spans="1:21">
      <c r="A663">
        <v>6962181067</v>
      </c>
      <c r="B663" s="1">
        <v>42495</v>
      </c>
      <c r="C663">
        <v>10524</v>
      </c>
      <c r="D663">
        <v>6.96000003814697</v>
      </c>
      <c r="E663">
        <v>6.96000003814697</v>
      </c>
      <c r="F663">
        <v>0</v>
      </c>
      <c r="G663">
        <v>0.99000000953674305</v>
      </c>
      <c r="H663">
        <v>1.1599999666214</v>
      </c>
      <c r="I663">
        <v>4.8099999427795401</v>
      </c>
      <c r="J663">
        <v>0</v>
      </c>
      <c r="K663" s="16" t="s">
        <v>39</v>
      </c>
      <c r="L663" t="s">
        <v>734</v>
      </c>
      <c r="M663">
        <v>14</v>
      </c>
      <c r="N663">
        <v>22</v>
      </c>
      <c r="O663">
        <v>305</v>
      </c>
      <c r="P663">
        <v>591</v>
      </c>
      <c r="Q663">
        <f>SUM(Table14[[#This Row],[VeryActiveMinutes]:[SedentaryMinutes]])</f>
        <v>932</v>
      </c>
      <c r="R663">
        <v>491</v>
      </c>
      <c r="S663">
        <f t="shared" si="10"/>
        <v>441</v>
      </c>
      <c r="T663">
        <v>2066</v>
      </c>
      <c r="U663" t="s">
        <v>17</v>
      </c>
    </row>
    <row r="664" spans="1:21">
      <c r="A664">
        <v>6962181067</v>
      </c>
      <c r="B664" s="1">
        <v>42496</v>
      </c>
      <c r="C664">
        <v>5908</v>
      </c>
      <c r="D664">
        <v>3.9100000858306898</v>
      </c>
      <c r="E664">
        <v>3.9100000858306898</v>
      </c>
      <c r="F664">
        <v>0</v>
      </c>
      <c r="G664">
        <v>0</v>
      </c>
      <c r="H664">
        <v>0</v>
      </c>
      <c r="I664">
        <v>3.9100000858306898</v>
      </c>
      <c r="J664">
        <v>0</v>
      </c>
      <c r="K664" s="16" t="s">
        <v>40</v>
      </c>
      <c r="L664" t="s">
        <v>735</v>
      </c>
      <c r="M664">
        <v>0</v>
      </c>
      <c r="N664">
        <v>0</v>
      </c>
      <c r="O664">
        <v>299</v>
      </c>
      <c r="P664">
        <v>717</v>
      </c>
      <c r="Q664">
        <f>SUM(Table14[[#This Row],[VeryActiveMinutes]:[SedentaryMinutes]])</f>
        <v>1016</v>
      </c>
      <c r="R664">
        <v>462</v>
      </c>
      <c r="S664">
        <f t="shared" si="10"/>
        <v>554</v>
      </c>
      <c r="T664">
        <v>1850</v>
      </c>
      <c r="U664" t="s">
        <v>17</v>
      </c>
    </row>
    <row r="665" spans="1:21">
      <c r="A665">
        <v>6962181067</v>
      </c>
      <c r="B665" s="1">
        <v>42497</v>
      </c>
      <c r="C665">
        <v>6815</v>
      </c>
      <c r="D665">
        <v>4.5</v>
      </c>
      <c r="E665">
        <v>4.5</v>
      </c>
      <c r="F665">
        <v>0</v>
      </c>
      <c r="G665">
        <v>0</v>
      </c>
      <c r="H665">
        <v>0</v>
      </c>
      <c r="I665">
        <v>4.5</v>
      </c>
      <c r="J665">
        <v>0</v>
      </c>
      <c r="K665" s="16" t="s">
        <v>41</v>
      </c>
      <c r="L665" t="s">
        <v>736</v>
      </c>
      <c r="M665">
        <v>0</v>
      </c>
      <c r="N665">
        <v>0</v>
      </c>
      <c r="O665">
        <v>328</v>
      </c>
      <c r="P665">
        <v>745</v>
      </c>
      <c r="Q665">
        <f>SUM(Table14[[#This Row],[VeryActiveMinutes]:[SedentaryMinutes]])</f>
        <v>1073</v>
      </c>
      <c r="R665">
        <v>334</v>
      </c>
      <c r="S665">
        <f t="shared" si="10"/>
        <v>739</v>
      </c>
      <c r="T665">
        <v>1947</v>
      </c>
      <c r="U665" t="s">
        <v>17</v>
      </c>
    </row>
    <row r="666" spans="1:21">
      <c r="A666">
        <v>6962181067</v>
      </c>
      <c r="B666" s="1">
        <v>42498</v>
      </c>
      <c r="C666">
        <v>4188</v>
      </c>
      <c r="D666">
        <v>2.7699999809265101</v>
      </c>
      <c r="E666">
        <v>2.7699999809265101</v>
      </c>
      <c r="F666">
        <v>0</v>
      </c>
      <c r="G666">
        <v>0</v>
      </c>
      <c r="H666">
        <v>0.519999980926514</v>
      </c>
      <c r="I666">
        <v>2.25</v>
      </c>
      <c r="J666">
        <v>0</v>
      </c>
      <c r="K666" s="16" t="s">
        <v>35</v>
      </c>
      <c r="L666" t="s">
        <v>737</v>
      </c>
      <c r="M666">
        <v>0</v>
      </c>
      <c r="N666">
        <v>14</v>
      </c>
      <c r="O666">
        <v>151</v>
      </c>
      <c r="P666">
        <v>709</v>
      </c>
      <c r="Q666">
        <f>SUM(Table14[[#This Row],[VeryActiveMinutes]:[SedentaryMinutes]])</f>
        <v>874</v>
      </c>
      <c r="R666">
        <v>569</v>
      </c>
      <c r="S666">
        <f t="shared" si="10"/>
        <v>305</v>
      </c>
      <c r="T666">
        <v>1659</v>
      </c>
      <c r="U666" t="s">
        <v>17</v>
      </c>
    </row>
    <row r="667" spans="1:21">
      <c r="A667">
        <v>6962181067</v>
      </c>
      <c r="B667" s="1">
        <v>42499</v>
      </c>
      <c r="C667">
        <v>12342</v>
      </c>
      <c r="D667">
        <v>8.7200002670288104</v>
      </c>
      <c r="E667">
        <v>8.6800003051757795</v>
      </c>
      <c r="F667">
        <v>3.1678218841552699</v>
      </c>
      <c r="G667">
        <v>3.9000000953674299</v>
      </c>
      <c r="H667">
        <v>1.1799999475479099</v>
      </c>
      <c r="I667">
        <v>3.6500000953674299</v>
      </c>
      <c r="J667">
        <v>0</v>
      </c>
      <c r="K667" s="16" t="s">
        <v>36</v>
      </c>
      <c r="L667" t="s">
        <v>738</v>
      </c>
      <c r="M667">
        <v>43</v>
      </c>
      <c r="N667">
        <v>21</v>
      </c>
      <c r="O667">
        <v>231</v>
      </c>
      <c r="P667">
        <v>607</v>
      </c>
      <c r="Q667">
        <f>SUM(Table14[[#This Row],[VeryActiveMinutes]:[SedentaryMinutes]])</f>
        <v>902</v>
      </c>
      <c r="R667">
        <v>497</v>
      </c>
      <c r="S667">
        <f t="shared" si="10"/>
        <v>405</v>
      </c>
      <c r="T667">
        <v>2105</v>
      </c>
      <c r="U667" t="s">
        <v>17</v>
      </c>
    </row>
    <row r="668" spans="1:21">
      <c r="A668">
        <v>6962181067</v>
      </c>
      <c r="B668" s="1">
        <v>42500</v>
      </c>
      <c r="C668">
        <v>15448</v>
      </c>
      <c r="D668">
        <v>10.210000038146999</v>
      </c>
      <c r="E668">
        <v>10.210000038146999</v>
      </c>
      <c r="F668">
        <v>0</v>
      </c>
      <c r="G668">
        <v>3.4700000286102299</v>
      </c>
      <c r="H668">
        <v>1.75</v>
      </c>
      <c r="I668">
        <v>4.9899997711181596</v>
      </c>
      <c r="J668">
        <v>0</v>
      </c>
      <c r="K668" s="16" t="s">
        <v>37</v>
      </c>
      <c r="L668" t="s">
        <v>739</v>
      </c>
      <c r="M668">
        <v>62</v>
      </c>
      <c r="N668">
        <v>34</v>
      </c>
      <c r="O668">
        <v>275</v>
      </c>
      <c r="P668">
        <v>626</v>
      </c>
      <c r="Q668">
        <f>SUM(Table14[[#This Row],[VeryActiveMinutes]:[SedentaryMinutes]])</f>
        <v>997</v>
      </c>
      <c r="R668">
        <v>481</v>
      </c>
      <c r="S668">
        <f t="shared" si="10"/>
        <v>516</v>
      </c>
      <c r="T668">
        <v>2361</v>
      </c>
      <c r="U668" t="s">
        <v>17</v>
      </c>
    </row>
    <row r="669" spans="1:21">
      <c r="A669">
        <v>6962181067</v>
      </c>
      <c r="B669" s="1">
        <v>42501</v>
      </c>
      <c r="C669">
        <v>6722</v>
      </c>
      <c r="D669">
        <v>4.4400000572204599</v>
      </c>
      <c r="E669">
        <v>4.4400000572204599</v>
      </c>
      <c r="F669">
        <v>0</v>
      </c>
      <c r="G669">
        <v>1.4900000095367401</v>
      </c>
      <c r="H669">
        <v>0.31000000238418601</v>
      </c>
      <c r="I669">
        <v>2.6500000953674299</v>
      </c>
      <c r="J669">
        <v>0</v>
      </c>
      <c r="K669" s="16" t="s">
        <v>38</v>
      </c>
      <c r="L669" t="s">
        <v>740</v>
      </c>
      <c r="M669">
        <v>24</v>
      </c>
      <c r="N669">
        <v>7</v>
      </c>
      <c r="O669">
        <v>199</v>
      </c>
      <c r="P669">
        <v>709</v>
      </c>
      <c r="Q669">
        <f>SUM(Table14[[#This Row],[VeryActiveMinutes]:[SedentaryMinutes]])</f>
        <v>939</v>
      </c>
      <c r="R669">
        <v>480</v>
      </c>
      <c r="S669">
        <f t="shared" si="10"/>
        <v>459</v>
      </c>
      <c r="T669">
        <v>1855</v>
      </c>
      <c r="U669" t="s">
        <v>17</v>
      </c>
    </row>
    <row r="670" spans="1:21">
      <c r="A670">
        <v>6962181067</v>
      </c>
      <c r="B670" s="1">
        <v>42502</v>
      </c>
      <c r="C670">
        <v>3587</v>
      </c>
      <c r="D670">
        <v>2.3699998855590798</v>
      </c>
      <c r="E670">
        <v>2.3699998855590798</v>
      </c>
      <c r="F670">
        <v>0</v>
      </c>
      <c r="G670">
        <v>0</v>
      </c>
      <c r="H670">
        <v>0.25</v>
      </c>
      <c r="I670">
        <v>2.1099998950958301</v>
      </c>
      <c r="J670">
        <v>0</v>
      </c>
      <c r="K670" s="16" t="s">
        <v>39</v>
      </c>
      <c r="L670" t="s">
        <v>741</v>
      </c>
      <c r="M670">
        <v>0</v>
      </c>
      <c r="N670">
        <v>8</v>
      </c>
      <c r="O670">
        <v>105</v>
      </c>
      <c r="P670">
        <v>127</v>
      </c>
      <c r="Q670">
        <f>SUM(Table14[[#This Row],[VeryActiveMinutes]:[SedentaryMinutes]])</f>
        <v>240</v>
      </c>
      <c r="R670">
        <v>535</v>
      </c>
      <c r="S670">
        <f t="shared" si="10"/>
        <v>-295</v>
      </c>
      <c r="T670">
        <v>928</v>
      </c>
      <c r="U670" t="s">
        <v>17</v>
      </c>
    </row>
    <row r="671" spans="1:21">
      <c r="A671">
        <v>7007744171</v>
      </c>
      <c r="B671" s="1">
        <v>42472</v>
      </c>
      <c r="C671">
        <v>14172</v>
      </c>
      <c r="D671">
        <v>10.289999961853001</v>
      </c>
      <c r="E671">
        <v>9.4799995422363299</v>
      </c>
      <c r="F671">
        <v>4.8697829246520996</v>
      </c>
      <c r="G671">
        <v>4.5</v>
      </c>
      <c r="H671">
        <v>0.37999999523162797</v>
      </c>
      <c r="I671">
        <v>5.4099998474121103</v>
      </c>
      <c r="J671">
        <v>0</v>
      </c>
      <c r="K671" s="16" t="s">
        <v>37</v>
      </c>
      <c r="L671" t="s">
        <v>742</v>
      </c>
      <c r="M671">
        <v>53</v>
      </c>
      <c r="N671">
        <v>8</v>
      </c>
      <c r="O671">
        <v>355</v>
      </c>
      <c r="P671">
        <v>1024</v>
      </c>
      <c r="Q671">
        <f>SUM(Table14[[#This Row],[VeryActiveMinutes]:[SedentaryMinutes]])</f>
        <v>1440</v>
      </c>
      <c r="S671">
        <f t="shared" si="10"/>
        <v>1440</v>
      </c>
      <c r="T671">
        <v>2937</v>
      </c>
      <c r="U671" t="s">
        <v>18</v>
      </c>
    </row>
    <row r="672" spans="1:21">
      <c r="A672">
        <v>7007744171</v>
      </c>
      <c r="B672" s="1">
        <v>42473</v>
      </c>
      <c r="C672">
        <v>12862</v>
      </c>
      <c r="D672">
        <v>9.6499996185302699</v>
      </c>
      <c r="E672">
        <v>8.6000003814697301</v>
      </c>
      <c r="F672">
        <v>4.8513069152831996</v>
      </c>
      <c r="G672">
        <v>4.6100001335143999</v>
      </c>
      <c r="H672">
        <v>0.56000000238418601</v>
      </c>
      <c r="I672">
        <v>4.4800000190734899</v>
      </c>
      <c r="J672">
        <v>0</v>
      </c>
      <c r="K672" s="16" t="s">
        <v>38</v>
      </c>
      <c r="L672" t="s">
        <v>743</v>
      </c>
      <c r="M672">
        <v>56</v>
      </c>
      <c r="N672">
        <v>22</v>
      </c>
      <c r="O672">
        <v>261</v>
      </c>
      <c r="P672">
        <v>1101</v>
      </c>
      <c r="Q672">
        <f>SUM(Table14[[#This Row],[VeryActiveMinutes]:[SedentaryMinutes]])</f>
        <v>1440</v>
      </c>
      <c r="S672">
        <f t="shared" si="10"/>
        <v>1440</v>
      </c>
      <c r="T672">
        <v>2742</v>
      </c>
      <c r="U672" t="s">
        <v>18</v>
      </c>
    </row>
    <row r="673" spans="1:21">
      <c r="A673">
        <v>7007744171</v>
      </c>
      <c r="B673" s="1">
        <v>42474</v>
      </c>
      <c r="C673">
        <v>11179</v>
      </c>
      <c r="D673">
        <v>8.2399997711181605</v>
      </c>
      <c r="E673">
        <v>7.4800000190734899</v>
      </c>
      <c r="F673">
        <v>3.2854149341583301</v>
      </c>
      <c r="G673">
        <v>2.9500000476837198</v>
      </c>
      <c r="H673">
        <v>0.34000000357627902</v>
      </c>
      <c r="I673">
        <v>4.96000003814697</v>
      </c>
      <c r="J673">
        <v>0</v>
      </c>
      <c r="K673" s="16" t="s">
        <v>39</v>
      </c>
      <c r="L673" t="s">
        <v>744</v>
      </c>
      <c r="M673">
        <v>34</v>
      </c>
      <c r="N673">
        <v>6</v>
      </c>
      <c r="O673">
        <v>304</v>
      </c>
      <c r="P673">
        <v>1096</v>
      </c>
      <c r="Q673">
        <f>SUM(Table14[[#This Row],[VeryActiveMinutes]:[SedentaryMinutes]])</f>
        <v>1440</v>
      </c>
      <c r="S673">
        <f t="shared" si="10"/>
        <v>1440</v>
      </c>
      <c r="T673">
        <v>2668</v>
      </c>
      <c r="U673" t="s">
        <v>18</v>
      </c>
    </row>
    <row r="674" spans="1:21">
      <c r="A674">
        <v>7007744171</v>
      </c>
      <c r="B674" s="1">
        <v>42475</v>
      </c>
      <c r="C674">
        <v>5273</v>
      </c>
      <c r="D674">
        <v>3.5299999713897701</v>
      </c>
      <c r="E674">
        <v>3.5299999713897701</v>
      </c>
      <c r="F674">
        <v>0</v>
      </c>
      <c r="G674">
        <v>0</v>
      </c>
      <c r="H674">
        <v>0</v>
      </c>
      <c r="I674">
        <v>3.5299999713897701</v>
      </c>
      <c r="J674">
        <v>0</v>
      </c>
      <c r="K674" s="16" t="s">
        <v>40</v>
      </c>
      <c r="L674" t="s">
        <v>745</v>
      </c>
      <c r="M674">
        <v>0</v>
      </c>
      <c r="N674">
        <v>0</v>
      </c>
      <c r="O674">
        <v>202</v>
      </c>
      <c r="P674">
        <v>1238</v>
      </c>
      <c r="Q674">
        <f>SUM(Table14[[#This Row],[VeryActiveMinutes]:[SedentaryMinutes]])</f>
        <v>1440</v>
      </c>
      <c r="S674">
        <f t="shared" si="10"/>
        <v>1440</v>
      </c>
      <c r="T674">
        <v>2098</v>
      </c>
      <c r="U674" t="s">
        <v>18</v>
      </c>
    </row>
    <row r="675" spans="1:21">
      <c r="A675">
        <v>7007744171</v>
      </c>
      <c r="B675" s="1">
        <v>42476</v>
      </c>
      <c r="C675">
        <v>4631</v>
      </c>
      <c r="D675">
        <v>3.0999999046325701</v>
      </c>
      <c r="E675">
        <v>3.0999999046325701</v>
      </c>
      <c r="F675">
        <v>0</v>
      </c>
      <c r="G675">
        <v>0</v>
      </c>
      <c r="H675">
        <v>0</v>
      </c>
      <c r="I675">
        <v>3.0999999046325701</v>
      </c>
      <c r="J675">
        <v>0</v>
      </c>
      <c r="K675" s="16" t="s">
        <v>41</v>
      </c>
      <c r="L675" t="s">
        <v>746</v>
      </c>
      <c r="M675">
        <v>0</v>
      </c>
      <c r="N675">
        <v>0</v>
      </c>
      <c r="O675">
        <v>203</v>
      </c>
      <c r="P675">
        <v>1155</v>
      </c>
      <c r="Q675">
        <f>SUM(Table14[[#This Row],[VeryActiveMinutes]:[SedentaryMinutes]])</f>
        <v>1358</v>
      </c>
      <c r="R675">
        <v>82</v>
      </c>
      <c r="S675">
        <f t="shared" si="10"/>
        <v>1276</v>
      </c>
      <c r="T675">
        <v>2076</v>
      </c>
      <c r="U675" t="s">
        <v>18</v>
      </c>
    </row>
    <row r="676" spans="1:21">
      <c r="A676">
        <v>7007744171</v>
      </c>
      <c r="B676" s="1">
        <v>42477</v>
      </c>
      <c r="C676">
        <v>8059</v>
      </c>
      <c r="D676">
        <v>5.3899998664856001</v>
      </c>
      <c r="E676">
        <v>5.3899998664856001</v>
      </c>
      <c r="F676">
        <v>0</v>
      </c>
      <c r="G676">
        <v>0</v>
      </c>
      <c r="H676">
        <v>0</v>
      </c>
      <c r="I676">
        <v>5.3899998664856001</v>
      </c>
      <c r="J676">
        <v>0</v>
      </c>
      <c r="K676" s="16" t="s">
        <v>35</v>
      </c>
      <c r="L676" t="s">
        <v>747</v>
      </c>
      <c r="M676">
        <v>0</v>
      </c>
      <c r="N676">
        <v>0</v>
      </c>
      <c r="O676">
        <v>305</v>
      </c>
      <c r="P676">
        <v>1135</v>
      </c>
      <c r="Q676">
        <f>SUM(Table14[[#This Row],[VeryActiveMinutes]:[SedentaryMinutes]])</f>
        <v>1440</v>
      </c>
      <c r="S676">
        <f t="shared" si="10"/>
        <v>1440</v>
      </c>
      <c r="T676">
        <v>2383</v>
      </c>
      <c r="U676" t="s">
        <v>18</v>
      </c>
    </row>
    <row r="677" spans="1:21">
      <c r="A677">
        <v>7007744171</v>
      </c>
      <c r="B677" s="1">
        <v>42478</v>
      </c>
      <c r="C677">
        <v>14816</v>
      </c>
      <c r="D677">
        <v>10.9799995422363</v>
      </c>
      <c r="E677">
        <v>9.9099998474121094</v>
      </c>
      <c r="F677">
        <v>4.9305500984191903</v>
      </c>
      <c r="G677">
        <v>3.78999996185303</v>
      </c>
      <c r="H677">
        <v>2.1199998855590798</v>
      </c>
      <c r="I677">
        <v>5.0500001907348597</v>
      </c>
      <c r="J677">
        <v>1.9999999552965199E-2</v>
      </c>
      <c r="K677" s="16" t="s">
        <v>36</v>
      </c>
      <c r="L677" t="s">
        <v>748</v>
      </c>
      <c r="M677">
        <v>48</v>
      </c>
      <c r="N677">
        <v>31</v>
      </c>
      <c r="O677">
        <v>284</v>
      </c>
      <c r="P677">
        <v>1077</v>
      </c>
      <c r="Q677">
        <f>SUM(Table14[[#This Row],[VeryActiveMinutes]:[SedentaryMinutes]])</f>
        <v>1440</v>
      </c>
      <c r="S677">
        <f t="shared" si="10"/>
        <v>1440</v>
      </c>
      <c r="T677">
        <v>2832</v>
      </c>
      <c r="U677" t="s">
        <v>18</v>
      </c>
    </row>
    <row r="678" spans="1:21">
      <c r="A678">
        <v>7007744171</v>
      </c>
      <c r="B678" s="1">
        <v>42479</v>
      </c>
      <c r="C678">
        <v>14194</v>
      </c>
      <c r="D678">
        <v>10.4799995422363</v>
      </c>
      <c r="E678">
        <v>9.5</v>
      </c>
      <c r="F678">
        <v>4.9421420097351101</v>
      </c>
      <c r="G678">
        <v>4.4099998474121103</v>
      </c>
      <c r="H678">
        <v>0.75999999046325695</v>
      </c>
      <c r="I678">
        <v>5.3099999427795401</v>
      </c>
      <c r="J678">
        <v>0</v>
      </c>
      <c r="K678" s="16" t="s">
        <v>37</v>
      </c>
      <c r="L678" t="s">
        <v>749</v>
      </c>
      <c r="M678">
        <v>53</v>
      </c>
      <c r="N678">
        <v>17</v>
      </c>
      <c r="O678">
        <v>304</v>
      </c>
      <c r="P678">
        <v>1066</v>
      </c>
      <c r="Q678">
        <f>SUM(Table14[[#This Row],[VeryActiveMinutes]:[SedentaryMinutes]])</f>
        <v>1440</v>
      </c>
      <c r="S678">
        <f t="shared" si="10"/>
        <v>1440</v>
      </c>
      <c r="T678">
        <v>2812</v>
      </c>
      <c r="U678" t="s">
        <v>18</v>
      </c>
    </row>
    <row r="679" spans="1:21">
      <c r="A679">
        <v>7007744171</v>
      </c>
      <c r="B679" s="1">
        <v>42480</v>
      </c>
      <c r="C679">
        <v>15566</v>
      </c>
      <c r="D679">
        <v>11.310000419616699</v>
      </c>
      <c r="E679">
        <v>10.4099998474121</v>
      </c>
      <c r="F679">
        <v>4.9248409271240199</v>
      </c>
      <c r="G679">
        <v>4.78999996185303</v>
      </c>
      <c r="H679">
        <v>0.67000001668930098</v>
      </c>
      <c r="I679">
        <v>5.8600001335143999</v>
      </c>
      <c r="J679">
        <v>0</v>
      </c>
      <c r="K679" s="16" t="s">
        <v>38</v>
      </c>
      <c r="L679" t="s">
        <v>750</v>
      </c>
      <c r="M679">
        <v>60</v>
      </c>
      <c r="N679">
        <v>33</v>
      </c>
      <c r="O679">
        <v>347</v>
      </c>
      <c r="P679">
        <v>1000</v>
      </c>
      <c r="Q679">
        <f>SUM(Table14[[#This Row],[VeryActiveMinutes]:[SedentaryMinutes]])</f>
        <v>1440</v>
      </c>
      <c r="S679">
        <f t="shared" si="10"/>
        <v>1440</v>
      </c>
      <c r="T679">
        <v>3096</v>
      </c>
      <c r="U679" t="s">
        <v>18</v>
      </c>
    </row>
    <row r="680" spans="1:21">
      <c r="A680">
        <v>7007744171</v>
      </c>
      <c r="B680" s="1">
        <v>42481</v>
      </c>
      <c r="C680">
        <v>13744</v>
      </c>
      <c r="D680">
        <v>9.1899995803833008</v>
      </c>
      <c r="E680">
        <v>9.1899995803833008</v>
      </c>
      <c r="F680">
        <v>0</v>
      </c>
      <c r="G680">
        <v>2.1500000953674299</v>
      </c>
      <c r="H680">
        <v>1.87000000476837</v>
      </c>
      <c r="I680">
        <v>5.1700000762939498</v>
      </c>
      <c r="J680">
        <v>0</v>
      </c>
      <c r="K680" s="16" t="s">
        <v>39</v>
      </c>
      <c r="L680" t="s">
        <v>751</v>
      </c>
      <c r="M680">
        <v>30</v>
      </c>
      <c r="N680">
        <v>34</v>
      </c>
      <c r="O680">
        <v>327</v>
      </c>
      <c r="P680">
        <v>1049</v>
      </c>
      <c r="Q680">
        <f>SUM(Table14[[#This Row],[VeryActiveMinutes]:[SedentaryMinutes]])</f>
        <v>1440</v>
      </c>
      <c r="S680">
        <f t="shared" si="10"/>
        <v>1440</v>
      </c>
      <c r="T680">
        <v>2763</v>
      </c>
      <c r="U680" t="s">
        <v>18</v>
      </c>
    </row>
    <row r="681" spans="1:21">
      <c r="A681">
        <v>7007744171</v>
      </c>
      <c r="B681" s="1">
        <v>42482</v>
      </c>
      <c r="C681">
        <v>15299</v>
      </c>
      <c r="D681">
        <v>10.2399997711182</v>
      </c>
      <c r="E681">
        <v>10.2399997711182</v>
      </c>
      <c r="F681">
        <v>0</v>
      </c>
      <c r="G681">
        <v>4.0999999046325701</v>
      </c>
      <c r="H681">
        <v>1.7599999904632599</v>
      </c>
      <c r="I681">
        <v>4.3699998855590803</v>
      </c>
      <c r="J681">
        <v>0</v>
      </c>
      <c r="K681" s="16" t="s">
        <v>40</v>
      </c>
      <c r="L681" t="s">
        <v>752</v>
      </c>
      <c r="M681">
        <v>64</v>
      </c>
      <c r="N681">
        <v>50</v>
      </c>
      <c r="O681">
        <v>261</v>
      </c>
      <c r="P681">
        <v>1065</v>
      </c>
      <c r="Q681">
        <f>SUM(Table14[[#This Row],[VeryActiveMinutes]:[SedentaryMinutes]])</f>
        <v>1440</v>
      </c>
      <c r="S681">
        <f t="shared" si="10"/>
        <v>1440</v>
      </c>
      <c r="T681">
        <v>2889</v>
      </c>
      <c r="U681" t="s">
        <v>18</v>
      </c>
    </row>
    <row r="682" spans="1:21">
      <c r="A682">
        <v>7007744171</v>
      </c>
      <c r="B682" s="1">
        <v>42483</v>
      </c>
      <c r="C682">
        <v>8093</v>
      </c>
      <c r="D682">
        <v>5.4099998474121103</v>
      </c>
      <c r="E682">
        <v>5.4099998474121103</v>
      </c>
      <c r="F682">
        <v>0</v>
      </c>
      <c r="G682">
        <v>0.129999995231628</v>
      </c>
      <c r="H682">
        <v>1.12999999523163</v>
      </c>
      <c r="I682">
        <v>4.1500000953674299</v>
      </c>
      <c r="J682">
        <v>0</v>
      </c>
      <c r="K682" s="16" t="s">
        <v>41</v>
      </c>
      <c r="L682" t="s">
        <v>753</v>
      </c>
      <c r="M682">
        <v>2</v>
      </c>
      <c r="N682">
        <v>25</v>
      </c>
      <c r="O682">
        <v>223</v>
      </c>
      <c r="P682">
        <v>1190</v>
      </c>
      <c r="Q682">
        <f>SUM(Table14[[#This Row],[VeryActiveMinutes]:[SedentaryMinutes]])</f>
        <v>1440</v>
      </c>
      <c r="S682">
        <f t="shared" si="10"/>
        <v>1440</v>
      </c>
      <c r="T682">
        <v>2284</v>
      </c>
      <c r="U682" t="s">
        <v>18</v>
      </c>
    </row>
    <row r="683" spans="1:21">
      <c r="A683">
        <v>7007744171</v>
      </c>
      <c r="B683" s="1">
        <v>42484</v>
      </c>
      <c r="C683">
        <v>11085</v>
      </c>
      <c r="D683">
        <v>7.4200000762939498</v>
      </c>
      <c r="E683">
        <v>7.4200000762939498</v>
      </c>
      <c r="F683">
        <v>0</v>
      </c>
      <c r="G683">
        <v>0</v>
      </c>
      <c r="H683">
        <v>0</v>
      </c>
      <c r="I683">
        <v>7.4200000762939498</v>
      </c>
      <c r="J683">
        <v>0</v>
      </c>
      <c r="K683" s="16" t="s">
        <v>35</v>
      </c>
      <c r="L683" t="s">
        <v>754</v>
      </c>
      <c r="M683">
        <v>0</v>
      </c>
      <c r="N683">
        <v>0</v>
      </c>
      <c r="O683">
        <v>419</v>
      </c>
      <c r="P683">
        <v>1021</v>
      </c>
      <c r="Q683">
        <f>SUM(Table14[[#This Row],[VeryActiveMinutes]:[SedentaryMinutes]])</f>
        <v>1440</v>
      </c>
      <c r="S683">
        <f t="shared" si="10"/>
        <v>1440</v>
      </c>
      <c r="T683">
        <v>2667</v>
      </c>
      <c r="U683" t="s">
        <v>18</v>
      </c>
    </row>
    <row r="684" spans="1:21">
      <c r="A684">
        <v>7007744171</v>
      </c>
      <c r="B684" s="1">
        <v>42485</v>
      </c>
      <c r="C684">
        <v>18229</v>
      </c>
      <c r="D684">
        <v>13.3400001525879</v>
      </c>
      <c r="E684">
        <v>12.199999809265099</v>
      </c>
      <c r="F684">
        <v>4.8617920875549299</v>
      </c>
      <c r="G684">
        <v>4.3099999427795401</v>
      </c>
      <c r="H684">
        <v>1.37000000476837</v>
      </c>
      <c r="I684">
        <v>7.6700000762939498</v>
      </c>
      <c r="J684">
        <v>0</v>
      </c>
      <c r="K684" s="16" t="s">
        <v>36</v>
      </c>
      <c r="L684" t="s">
        <v>755</v>
      </c>
      <c r="M684">
        <v>51</v>
      </c>
      <c r="N684">
        <v>24</v>
      </c>
      <c r="O684">
        <v>379</v>
      </c>
      <c r="P684">
        <v>986</v>
      </c>
      <c r="Q684">
        <f>SUM(Table14[[#This Row],[VeryActiveMinutes]:[SedentaryMinutes]])</f>
        <v>1440</v>
      </c>
      <c r="S684">
        <f t="shared" si="10"/>
        <v>1440</v>
      </c>
      <c r="T684">
        <v>3055</v>
      </c>
      <c r="U684" t="s">
        <v>18</v>
      </c>
    </row>
    <row r="685" spans="1:21">
      <c r="A685">
        <v>7007744171</v>
      </c>
      <c r="B685" s="1">
        <v>42486</v>
      </c>
      <c r="C685">
        <v>15090</v>
      </c>
      <c r="D685">
        <v>10.1000003814697</v>
      </c>
      <c r="E685">
        <v>10.1000003814697</v>
      </c>
      <c r="F685">
        <v>0</v>
      </c>
      <c r="G685">
        <v>0.93000000715255704</v>
      </c>
      <c r="H685">
        <v>0.93999999761581399</v>
      </c>
      <c r="I685">
        <v>8.2299995422363299</v>
      </c>
      <c r="J685">
        <v>0</v>
      </c>
      <c r="K685" s="16" t="s">
        <v>37</v>
      </c>
      <c r="L685" t="s">
        <v>756</v>
      </c>
      <c r="M685">
        <v>16</v>
      </c>
      <c r="N685">
        <v>22</v>
      </c>
      <c r="O685">
        <v>424</v>
      </c>
      <c r="P685">
        <v>978</v>
      </c>
      <c r="Q685">
        <f>SUM(Table14[[#This Row],[VeryActiveMinutes]:[SedentaryMinutes]])</f>
        <v>1440</v>
      </c>
      <c r="S685">
        <f t="shared" si="10"/>
        <v>1440</v>
      </c>
      <c r="T685">
        <v>2939</v>
      </c>
      <c r="U685" t="s">
        <v>18</v>
      </c>
    </row>
    <row r="686" spans="1:21">
      <c r="A686">
        <v>7007744171</v>
      </c>
      <c r="B686" s="1">
        <v>42487</v>
      </c>
      <c r="C686">
        <v>13541</v>
      </c>
      <c r="D686">
        <v>10.2200002670288</v>
      </c>
      <c r="E686">
        <v>9.0600004196166992</v>
      </c>
      <c r="F686">
        <v>4.8856048583984402</v>
      </c>
      <c r="G686">
        <v>4.2699999809265101</v>
      </c>
      <c r="H686">
        <v>0.66000002622604403</v>
      </c>
      <c r="I686">
        <v>5.28999996185303</v>
      </c>
      <c r="J686">
        <v>0</v>
      </c>
      <c r="K686" s="16" t="s">
        <v>38</v>
      </c>
      <c r="L686" t="s">
        <v>757</v>
      </c>
      <c r="M686">
        <v>50</v>
      </c>
      <c r="N686">
        <v>12</v>
      </c>
      <c r="O686">
        <v>337</v>
      </c>
      <c r="P686">
        <v>1041</v>
      </c>
      <c r="Q686">
        <f>SUM(Table14[[#This Row],[VeryActiveMinutes]:[SedentaryMinutes]])</f>
        <v>1440</v>
      </c>
      <c r="S686">
        <f t="shared" si="10"/>
        <v>1440</v>
      </c>
      <c r="T686">
        <v>2830</v>
      </c>
      <c r="U686" t="s">
        <v>18</v>
      </c>
    </row>
    <row r="687" spans="1:21">
      <c r="A687">
        <v>7007744171</v>
      </c>
      <c r="B687" s="1">
        <v>42488</v>
      </c>
      <c r="C687">
        <v>15128</v>
      </c>
      <c r="D687">
        <v>10.1199998855591</v>
      </c>
      <c r="E687">
        <v>10.1199998855591</v>
      </c>
      <c r="F687">
        <v>0</v>
      </c>
      <c r="G687">
        <v>1.0900000333786</v>
      </c>
      <c r="H687">
        <v>0.769999980926514</v>
      </c>
      <c r="I687">
        <v>8.2600002288818395</v>
      </c>
      <c r="J687">
        <v>0</v>
      </c>
      <c r="K687" s="16" t="s">
        <v>39</v>
      </c>
      <c r="L687" t="s">
        <v>758</v>
      </c>
      <c r="M687">
        <v>16</v>
      </c>
      <c r="N687">
        <v>16</v>
      </c>
      <c r="O687">
        <v>401</v>
      </c>
      <c r="P687">
        <v>1007</v>
      </c>
      <c r="Q687">
        <f>SUM(Table14[[#This Row],[VeryActiveMinutes]:[SedentaryMinutes]])</f>
        <v>1440</v>
      </c>
      <c r="S687">
        <f t="shared" si="10"/>
        <v>1440</v>
      </c>
      <c r="T687">
        <v>2836</v>
      </c>
      <c r="U687" t="s">
        <v>18</v>
      </c>
    </row>
    <row r="688" spans="1:21">
      <c r="A688">
        <v>7007744171</v>
      </c>
      <c r="B688" s="1">
        <v>42489</v>
      </c>
      <c r="C688">
        <v>20067</v>
      </c>
      <c r="D688">
        <v>14.300000190734901</v>
      </c>
      <c r="E688">
        <v>13.420000076293899</v>
      </c>
      <c r="F688">
        <v>4.9111461639404297</v>
      </c>
      <c r="G688">
        <v>4.3099999427795401</v>
      </c>
      <c r="H688">
        <v>2.0499999523162802</v>
      </c>
      <c r="I688">
        <v>7.9499998092651403</v>
      </c>
      <c r="J688">
        <v>0</v>
      </c>
      <c r="K688" s="16" t="s">
        <v>40</v>
      </c>
      <c r="L688" t="s">
        <v>759</v>
      </c>
      <c r="M688">
        <v>55</v>
      </c>
      <c r="N688">
        <v>42</v>
      </c>
      <c r="O688">
        <v>382</v>
      </c>
      <c r="P688">
        <v>961</v>
      </c>
      <c r="Q688">
        <f>SUM(Table14[[#This Row],[VeryActiveMinutes]:[SedentaryMinutes]])</f>
        <v>1440</v>
      </c>
      <c r="S688">
        <f t="shared" si="10"/>
        <v>1440</v>
      </c>
      <c r="T688">
        <v>3180</v>
      </c>
      <c r="U688" t="s">
        <v>18</v>
      </c>
    </row>
    <row r="689" spans="1:21">
      <c r="A689">
        <v>7007744171</v>
      </c>
      <c r="B689" s="1">
        <v>42490</v>
      </c>
      <c r="C689">
        <v>3761</v>
      </c>
      <c r="D689">
        <v>2.5199999809265101</v>
      </c>
      <c r="E689">
        <v>2.5199999809265101</v>
      </c>
      <c r="F689">
        <v>0</v>
      </c>
      <c r="G689">
        <v>0</v>
      </c>
      <c r="H689">
        <v>0</v>
      </c>
      <c r="I689">
        <v>2.5199999809265101</v>
      </c>
      <c r="J689">
        <v>0</v>
      </c>
      <c r="K689" s="16" t="s">
        <v>41</v>
      </c>
      <c r="L689" t="s">
        <v>760</v>
      </c>
      <c r="M689">
        <v>0</v>
      </c>
      <c r="N689">
        <v>0</v>
      </c>
      <c r="O689">
        <v>200</v>
      </c>
      <c r="P689">
        <v>1240</v>
      </c>
      <c r="Q689">
        <f>SUM(Table14[[#This Row],[VeryActiveMinutes]:[SedentaryMinutes]])</f>
        <v>1440</v>
      </c>
      <c r="S689">
        <f t="shared" si="10"/>
        <v>1440</v>
      </c>
      <c r="T689">
        <v>2051</v>
      </c>
      <c r="U689" t="s">
        <v>18</v>
      </c>
    </row>
    <row r="690" spans="1:21">
      <c r="A690">
        <v>7007744171</v>
      </c>
      <c r="B690" s="1">
        <v>42491</v>
      </c>
      <c r="C690">
        <v>5600</v>
      </c>
      <c r="D690">
        <v>3.75</v>
      </c>
      <c r="E690">
        <v>3.75</v>
      </c>
      <c r="F690">
        <v>0</v>
      </c>
      <c r="G690">
        <v>0</v>
      </c>
      <c r="H690">
        <v>0</v>
      </c>
      <c r="I690">
        <v>3.75</v>
      </c>
      <c r="J690">
        <v>0</v>
      </c>
      <c r="K690" s="16" t="s">
        <v>35</v>
      </c>
      <c r="L690" t="s">
        <v>761</v>
      </c>
      <c r="M690">
        <v>0</v>
      </c>
      <c r="N690">
        <v>0</v>
      </c>
      <c r="O690">
        <v>237</v>
      </c>
      <c r="P690">
        <v>1142</v>
      </c>
      <c r="Q690">
        <f>SUM(Table14[[#This Row],[VeryActiveMinutes]:[SedentaryMinutes]])</f>
        <v>1379</v>
      </c>
      <c r="R690">
        <v>61</v>
      </c>
      <c r="S690">
        <f t="shared" si="10"/>
        <v>1318</v>
      </c>
      <c r="T690">
        <v>2225</v>
      </c>
      <c r="U690" t="s">
        <v>18</v>
      </c>
    </row>
    <row r="691" spans="1:21">
      <c r="A691">
        <v>7007744171</v>
      </c>
      <c r="B691" s="1">
        <v>42492</v>
      </c>
      <c r="C691">
        <v>13041</v>
      </c>
      <c r="D691">
        <v>9.1800003051757795</v>
      </c>
      <c r="E691">
        <v>8.7200002670288104</v>
      </c>
      <c r="F691">
        <v>2.83232593536377</v>
      </c>
      <c r="G691">
        <v>4.6399998664856001</v>
      </c>
      <c r="H691">
        <v>0.69999998807907104</v>
      </c>
      <c r="I691">
        <v>3.8299999237060498</v>
      </c>
      <c r="J691">
        <v>0</v>
      </c>
      <c r="K691" s="16" t="s">
        <v>36</v>
      </c>
      <c r="L691" t="s">
        <v>762</v>
      </c>
      <c r="M691">
        <v>64</v>
      </c>
      <c r="N691">
        <v>14</v>
      </c>
      <c r="O691">
        <v>250</v>
      </c>
      <c r="P691">
        <v>1112</v>
      </c>
      <c r="Q691">
        <f>SUM(Table14[[#This Row],[VeryActiveMinutes]:[SedentaryMinutes]])</f>
        <v>1440</v>
      </c>
      <c r="S691">
        <f t="shared" si="10"/>
        <v>1440</v>
      </c>
      <c r="T691">
        <v>2642</v>
      </c>
      <c r="U691" t="s">
        <v>18</v>
      </c>
    </row>
    <row r="692" spans="1:21">
      <c r="A692">
        <v>7007744171</v>
      </c>
      <c r="B692" s="1">
        <v>42493</v>
      </c>
      <c r="C692">
        <v>14510</v>
      </c>
      <c r="D692">
        <v>10.8699998855591</v>
      </c>
      <c r="E692">
        <v>9.7100000381469709</v>
      </c>
      <c r="F692">
        <v>4.9123678207397496</v>
      </c>
      <c r="G692">
        <v>4.4800000190734899</v>
      </c>
      <c r="H692">
        <v>1.0199999809265099</v>
      </c>
      <c r="I692">
        <v>5.3600001335143999</v>
      </c>
      <c r="J692">
        <v>0</v>
      </c>
      <c r="K692" s="16" t="s">
        <v>37</v>
      </c>
      <c r="L692" t="s">
        <v>763</v>
      </c>
      <c r="M692">
        <v>58</v>
      </c>
      <c r="N692">
        <v>31</v>
      </c>
      <c r="O692">
        <v>330</v>
      </c>
      <c r="P692">
        <v>1021</v>
      </c>
      <c r="Q692">
        <f>SUM(Table14[[#This Row],[VeryActiveMinutes]:[SedentaryMinutes]])</f>
        <v>1440</v>
      </c>
      <c r="S692">
        <f t="shared" si="10"/>
        <v>1440</v>
      </c>
      <c r="T692">
        <v>2976</v>
      </c>
      <c r="U692" t="s">
        <v>18</v>
      </c>
    </row>
    <row r="693" spans="1:21">
      <c r="A693">
        <v>7007744171</v>
      </c>
      <c r="B693" s="1">
        <v>42494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s="16" t="s">
        <v>38</v>
      </c>
      <c r="L693" t="s">
        <v>764</v>
      </c>
      <c r="M693">
        <v>0</v>
      </c>
      <c r="N693">
        <v>0</v>
      </c>
      <c r="O693">
        <v>0</v>
      </c>
      <c r="P693">
        <v>1440</v>
      </c>
      <c r="Q693">
        <f>SUM(Table14[[#This Row],[VeryActiveMinutes]:[SedentaryMinutes]])</f>
        <v>1440</v>
      </c>
      <c r="S693">
        <f t="shared" si="10"/>
        <v>1440</v>
      </c>
      <c r="T693">
        <v>1557</v>
      </c>
      <c r="U693" t="s">
        <v>18</v>
      </c>
    </row>
    <row r="694" spans="1:21">
      <c r="A694">
        <v>7007744171</v>
      </c>
      <c r="B694" s="1">
        <v>42495</v>
      </c>
      <c r="C694">
        <v>15010</v>
      </c>
      <c r="D694">
        <v>11.1000003814697</v>
      </c>
      <c r="E694">
        <v>10.039999961853001</v>
      </c>
      <c r="F694">
        <v>4.8782320022582999</v>
      </c>
      <c r="G694">
        <v>4.3299999237060502</v>
      </c>
      <c r="H694">
        <v>1.28999996185303</v>
      </c>
      <c r="I694">
        <v>5.4800000190734899</v>
      </c>
      <c r="J694">
        <v>0</v>
      </c>
      <c r="K694" s="16" t="s">
        <v>39</v>
      </c>
      <c r="L694" t="s">
        <v>765</v>
      </c>
      <c r="M694">
        <v>53</v>
      </c>
      <c r="N694">
        <v>23</v>
      </c>
      <c r="O694">
        <v>317</v>
      </c>
      <c r="P694">
        <v>1047</v>
      </c>
      <c r="Q694">
        <f>SUM(Table14[[#This Row],[VeryActiveMinutes]:[SedentaryMinutes]])</f>
        <v>1440</v>
      </c>
      <c r="S694">
        <f t="shared" si="10"/>
        <v>1440</v>
      </c>
      <c r="T694">
        <v>2933</v>
      </c>
      <c r="U694" t="s">
        <v>18</v>
      </c>
    </row>
    <row r="695" spans="1:21">
      <c r="A695">
        <v>7007744171</v>
      </c>
      <c r="B695" s="1">
        <v>42496</v>
      </c>
      <c r="C695">
        <v>11459</v>
      </c>
      <c r="D695">
        <v>7.6700000762939498</v>
      </c>
      <c r="E695">
        <v>7.6700000762939498</v>
      </c>
      <c r="F695">
        <v>0</v>
      </c>
      <c r="G695">
        <v>3</v>
      </c>
      <c r="H695">
        <v>0.81000000238418601</v>
      </c>
      <c r="I695">
        <v>3.8599998950958301</v>
      </c>
      <c r="J695">
        <v>0</v>
      </c>
      <c r="K695" s="16" t="s">
        <v>40</v>
      </c>
      <c r="L695" t="s">
        <v>766</v>
      </c>
      <c r="M695">
        <v>44</v>
      </c>
      <c r="N695">
        <v>13</v>
      </c>
      <c r="O695">
        <v>247</v>
      </c>
      <c r="P695">
        <v>1136</v>
      </c>
      <c r="Q695">
        <f>SUM(Table14[[#This Row],[VeryActiveMinutes]:[SedentaryMinutes]])</f>
        <v>1440</v>
      </c>
      <c r="S695">
        <f t="shared" si="10"/>
        <v>1440</v>
      </c>
      <c r="T695">
        <v>2553</v>
      </c>
      <c r="U695" t="s">
        <v>18</v>
      </c>
    </row>
    <row r="696" spans="1:21">
      <c r="A696">
        <v>7007744171</v>
      </c>
      <c r="B696" s="1">
        <v>42497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s="16" t="s">
        <v>41</v>
      </c>
      <c r="L696" t="s">
        <v>767</v>
      </c>
      <c r="M696">
        <v>0</v>
      </c>
      <c r="N696">
        <v>0</v>
      </c>
      <c r="O696">
        <v>0</v>
      </c>
      <c r="P696">
        <v>111</v>
      </c>
      <c r="Q696">
        <f>SUM(Table14[[#This Row],[VeryActiveMinutes]:[SedentaryMinutes]])</f>
        <v>111</v>
      </c>
      <c r="S696">
        <f t="shared" si="10"/>
        <v>111</v>
      </c>
      <c r="T696">
        <v>120</v>
      </c>
      <c r="U696" t="s">
        <v>18</v>
      </c>
    </row>
    <row r="697" spans="1:21">
      <c r="A697">
        <v>7086361926</v>
      </c>
      <c r="B697" s="1">
        <v>42472</v>
      </c>
      <c r="C697">
        <v>11317</v>
      </c>
      <c r="D697">
        <v>8.4099998474121094</v>
      </c>
      <c r="E697">
        <v>8.4099998474121094</v>
      </c>
      <c r="F697">
        <v>0</v>
      </c>
      <c r="G697">
        <v>5.2699999809265101</v>
      </c>
      <c r="H697">
        <v>0.15000000596046401</v>
      </c>
      <c r="I697">
        <v>2.9700000286102299</v>
      </c>
      <c r="J697">
        <v>0</v>
      </c>
      <c r="K697" s="16" t="s">
        <v>37</v>
      </c>
      <c r="L697" t="s">
        <v>768</v>
      </c>
      <c r="M697">
        <v>59</v>
      </c>
      <c r="N697">
        <v>6</v>
      </c>
      <c r="O697">
        <v>153</v>
      </c>
      <c r="P697">
        <v>745</v>
      </c>
      <c r="Q697">
        <f>SUM(Table14[[#This Row],[VeryActiveMinutes]:[SedentaryMinutes]])</f>
        <v>963</v>
      </c>
      <c r="R697">
        <v>525</v>
      </c>
      <c r="S697">
        <f t="shared" si="10"/>
        <v>438</v>
      </c>
      <c r="T697">
        <v>2772</v>
      </c>
      <c r="U697" t="s">
        <v>18</v>
      </c>
    </row>
    <row r="698" spans="1:21">
      <c r="A698">
        <v>7086361926</v>
      </c>
      <c r="B698" s="1">
        <v>42473</v>
      </c>
      <c r="C698">
        <v>5813</v>
      </c>
      <c r="D698">
        <v>3.6199998855590798</v>
      </c>
      <c r="E698">
        <v>3.6199998855590798</v>
      </c>
      <c r="F698">
        <v>0</v>
      </c>
      <c r="G698">
        <v>0.56000000238418601</v>
      </c>
      <c r="H698">
        <v>0.20999999344348899</v>
      </c>
      <c r="I698">
        <v>2.8399999141693102</v>
      </c>
      <c r="J698">
        <v>0</v>
      </c>
      <c r="K698" s="16" t="s">
        <v>38</v>
      </c>
      <c r="L698" t="s">
        <v>769</v>
      </c>
      <c r="M698">
        <v>31</v>
      </c>
      <c r="N698">
        <v>26</v>
      </c>
      <c r="O698">
        <v>155</v>
      </c>
      <c r="P698">
        <v>744</v>
      </c>
      <c r="Q698">
        <f>SUM(Table14[[#This Row],[VeryActiveMinutes]:[SedentaryMinutes]])</f>
        <v>956</v>
      </c>
      <c r="R698">
        <v>465</v>
      </c>
      <c r="S698">
        <f t="shared" si="10"/>
        <v>491</v>
      </c>
      <c r="T698">
        <v>2516</v>
      </c>
      <c r="U698" t="s">
        <v>18</v>
      </c>
    </row>
    <row r="699" spans="1:21">
      <c r="A699">
        <v>7086361926</v>
      </c>
      <c r="B699" s="1">
        <v>42474</v>
      </c>
      <c r="C699">
        <v>9123</v>
      </c>
      <c r="D699">
        <v>6.1199998855590803</v>
      </c>
      <c r="E699">
        <v>6.1199998855590803</v>
      </c>
      <c r="F699">
        <v>0</v>
      </c>
      <c r="G699">
        <v>2.0299999713897701</v>
      </c>
      <c r="H699">
        <v>0.33000001311302202</v>
      </c>
      <c r="I699">
        <v>3.6600000858306898</v>
      </c>
      <c r="J699">
        <v>0</v>
      </c>
      <c r="K699" s="16" t="s">
        <v>39</v>
      </c>
      <c r="L699" t="s">
        <v>770</v>
      </c>
      <c r="M699">
        <v>35</v>
      </c>
      <c r="N699">
        <v>32</v>
      </c>
      <c r="O699">
        <v>189</v>
      </c>
      <c r="P699">
        <v>787</v>
      </c>
      <c r="Q699">
        <f>SUM(Table14[[#This Row],[VeryActiveMinutes]:[SedentaryMinutes]])</f>
        <v>1043</v>
      </c>
      <c r="R699">
        <v>476</v>
      </c>
      <c r="S699">
        <f t="shared" si="10"/>
        <v>567</v>
      </c>
      <c r="T699">
        <v>2734</v>
      </c>
      <c r="U699" t="s">
        <v>18</v>
      </c>
    </row>
    <row r="700" spans="1:21">
      <c r="A700">
        <v>7086361926</v>
      </c>
      <c r="B700" s="1">
        <v>42475</v>
      </c>
      <c r="C700">
        <v>8585</v>
      </c>
      <c r="D700">
        <v>5.6700000762939498</v>
      </c>
      <c r="E700">
        <v>5.6700000762939498</v>
      </c>
      <c r="F700">
        <v>0</v>
      </c>
      <c r="G700">
        <v>2.03999996185303</v>
      </c>
      <c r="H700">
        <v>1.1100000143051101</v>
      </c>
      <c r="I700">
        <v>2.5299999713897701</v>
      </c>
      <c r="J700">
        <v>0</v>
      </c>
      <c r="K700" s="16" t="s">
        <v>40</v>
      </c>
      <c r="L700" t="s">
        <v>771</v>
      </c>
      <c r="M700">
        <v>30</v>
      </c>
      <c r="N700">
        <v>21</v>
      </c>
      <c r="O700">
        <v>139</v>
      </c>
      <c r="P700">
        <v>864</v>
      </c>
      <c r="Q700">
        <f>SUM(Table14[[#This Row],[VeryActiveMinutes]:[SedentaryMinutes]])</f>
        <v>1054</v>
      </c>
      <c r="R700">
        <v>386</v>
      </c>
      <c r="S700">
        <f t="shared" si="10"/>
        <v>668</v>
      </c>
      <c r="T700">
        <v>2395</v>
      </c>
      <c r="U700" t="s">
        <v>18</v>
      </c>
    </row>
    <row r="701" spans="1:21">
      <c r="A701">
        <v>7086361926</v>
      </c>
      <c r="B701" s="1">
        <v>42476</v>
      </c>
      <c r="C701">
        <v>31</v>
      </c>
      <c r="D701">
        <v>9.9999997764825804E-3</v>
      </c>
      <c r="E701">
        <v>9.9999997764825804E-3</v>
      </c>
      <c r="F701">
        <v>0</v>
      </c>
      <c r="G701">
        <v>0</v>
      </c>
      <c r="H701">
        <v>0</v>
      </c>
      <c r="I701">
        <v>9.9999997764825804E-3</v>
      </c>
      <c r="J701">
        <v>0</v>
      </c>
      <c r="K701" s="16" t="s">
        <v>41</v>
      </c>
      <c r="L701" t="s">
        <v>772</v>
      </c>
      <c r="M701">
        <v>0</v>
      </c>
      <c r="N701">
        <v>0</v>
      </c>
      <c r="O701">
        <v>3</v>
      </c>
      <c r="P701">
        <v>1437</v>
      </c>
      <c r="Q701">
        <f>SUM(Table14[[#This Row],[VeryActiveMinutes]:[SedentaryMinutes]])</f>
        <v>1440</v>
      </c>
      <c r="S701">
        <f t="shared" si="10"/>
        <v>1440</v>
      </c>
      <c r="T701">
        <v>1635</v>
      </c>
      <c r="U701" t="s">
        <v>18</v>
      </c>
    </row>
    <row r="702" spans="1:21">
      <c r="A702">
        <v>7086361926</v>
      </c>
      <c r="B702" s="1">
        <v>42477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s="16" t="s">
        <v>35</v>
      </c>
      <c r="L702" t="s">
        <v>773</v>
      </c>
      <c r="M702">
        <v>0</v>
      </c>
      <c r="N702">
        <v>0</v>
      </c>
      <c r="O702">
        <v>0</v>
      </c>
      <c r="P702">
        <v>1440</v>
      </c>
      <c r="Q702">
        <f>SUM(Table14[[#This Row],[VeryActiveMinutes]:[SedentaryMinutes]])</f>
        <v>1440</v>
      </c>
      <c r="S702">
        <f t="shared" si="10"/>
        <v>1440</v>
      </c>
      <c r="T702">
        <v>1629</v>
      </c>
      <c r="U702" t="s">
        <v>18</v>
      </c>
    </row>
    <row r="703" spans="1:21">
      <c r="A703">
        <v>7086361926</v>
      </c>
      <c r="B703" s="1">
        <v>42478</v>
      </c>
      <c r="C703">
        <v>9827</v>
      </c>
      <c r="D703">
        <v>6.71000003814697</v>
      </c>
      <c r="E703">
        <v>6.71000003814697</v>
      </c>
      <c r="F703">
        <v>0</v>
      </c>
      <c r="G703">
        <v>3.1700000762939502</v>
      </c>
      <c r="H703">
        <v>1.2200000286102299</v>
      </c>
      <c r="I703">
        <v>2.3099999427795401</v>
      </c>
      <c r="J703">
        <v>0</v>
      </c>
      <c r="K703" s="16" t="s">
        <v>36</v>
      </c>
      <c r="L703" t="s">
        <v>774</v>
      </c>
      <c r="M703">
        <v>61</v>
      </c>
      <c r="N703">
        <v>51</v>
      </c>
      <c r="O703">
        <v>114</v>
      </c>
      <c r="P703">
        <v>1136</v>
      </c>
      <c r="Q703">
        <f>SUM(Table14[[#This Row],[VeryActiveMinutes]:[SedentaryMinutes]])</f>
        <v>1362</v>
      </c>
      <c r="S703">
        <f t="shared" si="10"/>
        <v>1362</v>
      </c>
      <c r="T703">
        <v>2743</v>
      </c>
      <c r="U703" t="s">
        <v>18</v>
      </c>
    </row>
    <row r="704" spans="1:21">
      <c r="A704">
        <v>7086361926</v>
      </c>
      <c r="B704" s="1">
        <v>42479</v>
      </c>
      <c r="C704">
        <v>10688</v>
      </c>
      <c r="D704">
        <v>7.28999996185303</v>
      </c>
      <c r="E704">
        <v>7.28999996185303</v>
      </c>
      <c r="F704">
        <v>0</v>
      </c>
      <c r="G704">
        <v>3.5299999713897701</v>
      </c>
      <c r="H704">
        <v>1.2300000190734901</v>
      </c>
      <c r="I704">
        <v>2.5099999904632599</v>
      </c>
      <c r="J704">
        <v>0</v>
      </c>
      <c r="K704" s="16" t="s">
        <v>37</v>
      </c>
      <c r="L704" t="s">
        <v>775</v>
      </c>
      <c r="M704">
        <v>67</v>
      </c>
      <c r="N704">
        <v>69</v>
      </c>
      <c r="O704">
        <v>124</v>
      </c>
      <c r="P704">
        <v>671</v>
      </c>
      <c r="Q704">
        <f>SUM(Table14[[#This Row],[VeryActiveMinutes]:[SedentaryMinutes]])</f>
        <v>931</v>
      </c>
      <c r="R704">
        <v>483</v>
      </c>
      <c r="S704">
        <f t="shared" si="10"/>
        <v>448</v>
      </c>
      <c r="T704">
        <v>2944</v>
      </c>
      <c r="U704" t="s">
        <v>18</v>
      </c>
    </row>
    <row r="705" spans="1:21">
      <c r="A705">
        <v>7086361926</v>
      </c>
      <c r="B705" s="1">
        <v>42480</v>
      </c>
      <c r="C705">
        <v>14365</v>
      </c>
      <c r="D705">
        <v>10.6400003433228</v>
      </c>
      <c r="E705">
        <v>10.6400003433228</v>
      </c>
      <c r="F705">
        <v>0</v>
      </c>
      <c r="G705">
        <v>7.6399998664856001</v>
      </c>
      <c r="H705">
        <v>0.44999998807907099</v>
      </c>
      <c r="I705">
        <v>2.53999996185303</v>
      </c>
      <c r="J705">
        <v>0</v>
      </c>
      <c r="K705" s="16" t="s">
        <v>38</v>
      </c>
      <c r="L705" t="s">
        <v>776</v>
      </c>
      <c r="M705">
        <v>87</v>
      </c>
      <c r="N705">
        <v>13</v>
      </c>
      <c r="O705">
        <v>145</v>
      </c>
      <c r="P705">
        <v>797</v>
      </c>
      <c r="Q705">
        <f>SUM(Table14[[#This Row],[VeryActiveMinutes]:[SedentaryMinutes]])</f>
        <v>1042</v>
      </c>
      <c r="R705">
        <v>502</v>
      </c>
      <c r="S705">
        <f t="shared" si="10"/>
        <v>540</v>
      </c>
      <c r="T705">
        <v>2997</v>
      </c>
      <c r="U705" t="s">
        <v>18</v>
      </c>
    </row>
    <row r="706" spans="1:21">
      <c r="A706">
        <v>7086361926</v>
      </c>
      <c r="B706" s="1">
        <v>42481</v>
      </c>
      <c r="C706">
        <v>9469</v>
      </c>
      <c r="D706">
        <v>6.1799998283386204</v>
      </c>
      <c r="E706">
        <v>6.1799998283386204</v>
      </c>
      <c r="F706">
        <v>0</v>
      </c>
      <c r="G706">
        <v>1.3600000143051101</v>
      </c>
      <c r="H706">
        <v>0.30000001192092901</v>
      </c>
      <c r="I706">
        <v>4.5100002288818404</v>
      </c>
      <c r="J706">
        <v>0</v>
      </c>
      <c r="K706" s="16" t="s">
        <v>39</v>
      </c>
      <c r="L706" t="s">
        <v>777</v>
      </c>
      <c r="M706">
        <v>19</v>
      </c>
      <c r="N706">
        <v>6</v>
      </c>
      <c r="O706">
        <v>206</v>
      </c>
      <c r="P706">
        <v>758</v>
      </c>
      <c r="Q706">
        <f>SUM(Table14[[#This Row],[VeryActiveMinutes]:[SedentaryMinutes]])</f>
        <v>989</v>
      </c>
      <c r="R706">
        <v>411</v>
      </c>
      <c r="S706">
        <f t="shared" ref="S706:S769" si="11">Q706-R706</f>
        <v>578</v>
      </c>
      <c r="T706">
        <v>2463</v>
      </c>
      <c r="U706" t="s">
        <v>18</v>
      </c>
    </row>
    <row r="707" spans="1:21">
      <c r="A707">
        <v>7086361926</v>
      </c>
      <c r="B707" s="1">
        <v>42482</v>
      </c>
      <c r="C707">
        <v>9753</v>
      </c>
      <c r="D707">
        <v>6.5300002098083496</v>
      </c>
      <c r="E707">
        <v>6.5300002098083496</v>
      </c>
      <c r="F707">
        <v>0</v>
      </c>
      <c r="G707">
        <v>2.8699998855590798</v>
      </c>
      <c r="H707">
        <v>0.97000002861022905</v>
      </c>
      <c r="I707">
        <v>2.6700000762939502</v>
      </c>
      <c r="J707">
        <v>0</v>
      </c>
      <c r="K707" s="16" t="s">
        <v>40</v>
      </c>
      <c r="L707" t="s">
        <v>778</v>
      </c>
      <c r="M707">
        <v>58</v>
      </c>
      <c r="N707">
        <v>59</v>
      </c>
      <c r="O707">
        <v>153</v>
      </c>
      <c r="P707">
        <v>762</v>
      </c>
      <c r="Q707">
        <f>SUM(Table14[[#This Row],[VeryActiveMinutes]:[SedentaryMinutes]])</f>
        <v>1032</v>
      </c>
      <c r="R707">
        <v>448</v>
      </c>
      <c r="S707">
        <f t="shared" si="11"/>
        <v>584</v>
      </c>
      <c r="T707">
        <v>2846</v>
      </c>
      <c r="U707" t="s">
        <v>18</v>
      </c>
    </row>
    <row r="708" spans="1:21">
      <c r="A708">
        <v>7086361926</v>
      </c>
      <c r="B708" s="1">
        <v>42483</v>
      </c>
      <c r="C708">
        <v>2817</v>
      </c>
      <c r="D708">
        <v>1.8099999427795399</v>
      </c>
      <c r="E708">
        <v>1.8099999427795399</v>
      </c>
      <c r="F708">
        <v>0</v>
      </c>
      <c r="G708">
        <v>0</v>
      </c>
      <c r="H708">
        <v>0</v>
      </c>
      <c r="I708">
        <v>1.79999995231628</v>
      </c>
      <c r="J708">
        <v>0</v>
      </c>
      <c r="K708" s="16" t="s">
        <v>41</v>
      </c>
      <c r="L708" t="s">
        <v>779</v>
      </c>
      <c r="M708">
        <v>0</v>
      </c>
      <c r="N708">
        <v>0</v>
      </c>
      <c r="O708">
        <v>90</v>
      </c>
      <c r="P708">
        <v>1350</v>
      </c>
      <c r="Q708">
        <f>SUM(Table14[[#This Row],[VeryActiveMinutes]:[SedentaryMinutes]])</f>
        <v>1440</v>
      </c>
      <c r="S708">
        <f t="shared" si="11"/>
        <v>1440</v>
      </c>
      <c r="T708">
        <v>1965</v>
      </c>
      <c r="U708" t="s">
        <v>18</v>
      </c>
    </row>
    <row r="709" spans="1:21">
      <c r="A709">
        <v>7086361926</v>
      </c>
      <c r="B709" s="1">
        <v>42484</v>
      </c>
      <c r="C709">
        <v>3520</v>
      </c>
      <c r="D709">
        <v>2.1600000858306898</v>
      </c>
      <c r="E709">
        <v>2.1600000858306898</v>
      </c>
      <c r="F709">
        <v>0</v>
      </c>
      <c r="G709">
        <v>0</v>
      </c>
      <c r="H709">
        <v>0</v>
      </c>
      <c r="I709">
        <v>2.1500000953674299</v>
      </c>
      <c r="J709">
        <v>0</v>
      </c>
      <c r="K709" s="16" t="s">
        <v>35</v>
      </c>
      <c r="L709" t="s">
        <v>780</v>
      </c>
      <c r="M709">
        <v>0</v>
      </c>
      <c r="N709">
        <v>0</v>
      </c>
      <c r="O709">
        <v>125</v>
      </c>
      <c r="P709">
        <v>566</v>
      </c>
      <c r="Q709">
        <f>SUM(Table14[[#This Row],[VeryActiveMinutes]:[SedentaryMinutes]])</f>
        <v>691</v>
      </c>
      <c r="R709">
        <v>704</v>
      </c>
      <c r="S709">
        <f t="shared" si="11"/>
        <v>-13</v>
      </c>
      <c r="T709">
        <v>2049</v>
      </c>
      <c r="U709" t="s">
        <v>18</v>
      </c>
    </row>
    <row r="710" spans="1:21">
      <c r="A710">
        <v>7086361926</v>
      </c>
      <c r="B710" s="1">
        <v>42485</v>
      </c>
      <c r="C710">
        <v>10091</v>
      </c>
      <c r="D710">
        <v>6.8200001716613796</v>
      </c>
      <c r="E710">
        <v>6.8200001716613796</v>
      </c>
      <c r="F710">
        <v>0</v>
      </c>
      <c r="G710">
        <v>3.75</v>
      </c>
      <c r="H710">
        <v>0.69999998807907104</v>
      </c>
      <c r="I710">
        <v>2.3699998855590798</v>
      </c>
      <c r="J710">
        <v>0</v>
      </c>
      <c r="K710" s="16" t="s">
        <v>36</v>
      </c>
      <c r="L710" t="s">
        <v>781</v>
      </c>
      <c r="M710">
        <v>69</v>
      </c>
      <c r="N710">
        <v>39</v>
      </c>
      <c r="O710">
        <v>129</v>
      </c>
      <c r="P710">
        <v>706</v>
      </c>
      <c r="Q710">
        <f>SUM(Table14[[#This Row],[VeryActiveMinutes]:[SedentaryMinutes]])</f>
        <v>943</v>
      </c>
      <c r="R710">
        <v>447</v>
      </c>
      <c r="S710">
        <f t="shared" si="11"/>
        <v>496</v>
      </c>
      <c r="T710">
        <v>2752</v>
      </c>
      <c r="U710" t="s">
        <v>18</v>
      </c>
    </row>
    <row r="711" spans="1:21">
      <c r="A711">
        <v>7086361926</v>
      </c>
      <c r="B711" s="1">
        <v>42486</v>
      </c>
      <c r="C711">
        <v>10387</v>
      </c>
      <c r="D711">
        <v>7.0700001716613796</v>
      </c>
      <c r="E711">
        <v>7.0700001716613796</v>
      </c>
      <c r="F711">
        <v>0</v>
      </c>
      <c r="G711">
        <v>4.1599998474121103</v>
      </c>
      <c r="H711">
        <v>0.769999980926514</v>
      </c>
      <c r="I711">
        <v>2.1199998855590798</v>
      </c>
      <c r="J711">
        <v>0</v>
      </c>
      <c r="K711" s="16" t="s">
        <v>37</v>
      </c>
      <c r="L711" t="s">
        <v>782</v>
      </c>
      <c r="M711">
        <v>70</v>
      </c>
      <c r="N711">
        <v>33</v>
      </c>
      <c r="O711">
        <v>132</v>
      </c>
      <c r="P711">
        <v>726</v>
      </c>
      <c r="Q711">
        <f>SUM(Table14[[#This Row],[VeryActiveMinutes]:[SedentaryMinutes]])</f>
        <v>961</v>
      </c>
      <c r="R711">
        <v>500</v>
      </c>
      <c r="S711">
        <f t="shared" si="11"/>
        <v>461</v>
      </c>
      <c r="T711">
        <v>2781</v>
      </c>
      <c r="U711" t="s">
        <v>18</v>
      </c>
    </row>
    <row r="712" spans="1:21">
      <c r="A712">
        <v>7086361926</v>
      </c>
      <c r="B712" s="1">
        <v>42487</v>
      </c>
      <c r="C712">
        <v>11107</v>
      </c>
      <c r="D712">
        <v>8.3400001525878906</v>
      </c>
      <c r="E712">
        <v>8.3400001525878906</v>
      </c>
      <c r="F712">
        <v>0</v>
      </c>
      <c r="G712">
        <v>5.6300001144409197</v>
      </c>
      <c r="H712">
        <v>0.18000000715255701</v>
      </c>
      <c r="I712">
        <v>2.5299999713897701</v>
      </c>
      <c r="J712">
        <v>0</v>
      </c>
      <c r="K712" s="16" t="s">
        <v>38</v>
      </c>
      <c r="L712" t="s">
        <v>783</v>
      </c>
      <c r="M712">
        <v>55</v>
      </c>
      <c r="N712">
        <v>6</v>
      </c>
      <c r="O712">
        <v>145</v>
      </c>
      <c r="P712">
        <v>829</v>
      </c>
      <c r="Q712">
        <f>SUM(Table14[[#This Row],[VeryActiveMinutes]:[SedentaryMinutes]])</f>
        <v>1035</v>
      </c>
      <c r="R712">
        <v>479</v>
      </c>
      <c r="S712">
        <f t="shared" si="11"/>
        <v>556</v>
      </c>
      <c r="T712">
        <v>2693</v>
      </c>
      <c r="U712" t="s">
        <v>18</v>
      </c>
    </row>
    <row r="713" spans="1:21">
      <c r="A713">
        <v>7086361926</v>
      </c>
      <c r="B713" s="1">
        <v>42488</v>
      </c>
      <c r="C713">
        <v>11584</v>
      </c>
      <c r="D713">
        <v>7.8000001907348597</v>
      </c>
      <c r="E713">
        <v>7.8000001907348597</v>
      </c>
      <c r="F713">
        <v>0</v>
      </c>
      <c r="G713">
        <v>2.78999996185303</v>
      </c>
      <c r="H713">
        <v>1.6399999856948899</v>
      </c>
      <c r="I713">
        <v>3.3599998950958301</v>
      </c>
      <c r="J713">
        <v>0</v>
      </c>
      <c r="K713" s="16" t="s">
        <v>39</v>
      </c>
      <c r="L713" t="s">
        <v>784</v>
      </c>
      <c r="M713">
        <v>54</v>
      </c>
      <c r="N713">
        <v>48</v>
      </c>
      <c r="O713">
        <v>161</v>
      </c>
      <c r="P713">
        <v>810</v>
      </c>
      <c r="Q713">
        <f>SUM(Table14[[#This Row],[VeryActiveMinutes]:[SedentaryMinutes]])</f>
        <v>1073</v>
      </c>
      <c r="R713">
        <v>367</v>
      </c>
      <c r="S713">
        <f t="shared" si="11"/>
        <v>706</v>
      </c>
      <c r="T713">
        <v>2862</v>
      </c>
      <c r="U713" t="s">
        <v>18</v>
      </c>
    </row>
    <row r="714" spans="1:21">
      <c r="A714">
        <v>7086361926</v>
      </c>
      <c r="B714" s="1">
        <v>42489</v>
      </c>
      <c r="C714">
        <v>7881</v>
      </c>
      <c r="D714">
        <v>4.9499998092651403</v>
      </c>
      <c r="E714">
        <v>4.9499998092651403</v>
      </c>
      <c r="F714">
        <v>0</v>
      </c>
      <c r="G714">
        <v>0.490000009536743</v>
      </c>
      <c r="H714">
        <v>0.44999998807907099</v>
      </c>
      <c r="I714">
        <v>4</v>
      </c>
      <c r="J714">
        <v>0</v>
      </c>
      <c r="K714" s="16" t="s">
        <v>40</v>
      </c>
      <c r="L714" t="s">
        <v>785</v>
      </c>
      <c r="M714">
        <v>24</v>
      </c>
      <c r="N714">
        <v>36</v>
      </c>
      <c r="O714">
        <v>182</v>
      </c>
      <c r="P714">
        <v>1198</v>
      </c>
      <c r="Q714">
        <f>SUM(Table14[[#This Row],[VeryActiveMinutes]:[SedentaryMinutes]])</f>
        <v>1440</v>
      </c>
      <c r="S714">
        <f t="shared" si="11"/>
        <v>1440</v>
      </c>
      <c r="T714">
        <v>2616</v>
      </c>
      <c r="U714" t="s">
        <v>18</v>
      </c>
    </row>
    <row r="715" spans="1:21">
      <c r="A715">
        <v>7086361926</v>
      </c>
      <c r="B715" s="1">
        <v>42490</v>
      </c>
      <c r="C715">
        <v>14560</v>
      </c>
      <c r="D715">
        <v>9.4099998474121094</v>
      </c>
      <c r="E715">
        <v>9.4099998474121094</v>
      </c>
      <c r="F715">
        <v>0</v>
      </c>
      <c r="G715">
        <v>3.1199998855590798</v>
      </c>
      <c r="H715">
        <v>1.03999996185303</v>
      </c>
      <c r="I715">
        <v>5.2399997711181596</v>
      </c>
      <c r="J715">
        <v>0</v>
      </c>
      <c r="K715" s="16" t="s">
        <v>41</v>
      </c>
      <c r="L715" t="s">
        <v>786</v>
      </c>
      <c r="M715">
        <v>42</v>
      </c>
      <c r="N715">
        <v>17</v>
      </c>
      <c r="O715">
        <v>308</v>
      </c>
      <c r="P715">
        <v>584</v>
      </c>
      <c r="Q715">
        <f>SUM(Table14[[#This Row],[VeryActiveMinutes]:[SedentaryMinutes]])</f>
        <v>951</v>
      </c>
      <c r="R715">
        <v>489</v>
      </c>
      <c r="S715">
        <f t="shared" si="11"/>
        <v>462</v>
      </c>
      <c r="T715">
        <v>2995</v>
      </c>
      <c r="U715" t="s">
        <v>18</v>
      </c>
    </row>
    <row r="716" spans="1:21">
      <c r="A716">
        <v>7086361926</v>
      </c>
      <c r="B716" s="1">
        <v>42491</v>
      </c>
      <c r="C716">
        <v>12390</v>
      </c>
      <c r="D716">
        <v>8.0699996948242205</v>
      </c>
      <c r="E716">
        <v>8.0699996948242205</v>
      </c>
      <c r="F716">
        <v>0</v>
      </c>
      <c r="G716">
        <v>2.2999999523162802</v>
      </c>
      <c r="H716">
        <v>0.89999997615814198</v>
      </c>
      <c r="I716">
        <v>4.8499999046325701</v>
      </c>
      <c r="J716">
        <v>0</v>
      </c>
      <c r="K716" s="16" t="s">
        <v>35</v>
      </c>
      <c r="L716" t="s">
        <v>787</v>
      </c>
      <c r="M716">
        <v>30</v>
      </c>
      <c r="N716">
        <v>15</v>
      </c>
      <c r="O716">
        <v>258</v>
      </c>
      <c r="P716">
        <v>685</v>
      </c>
      <c r="Q716">
        <f>SUM(Table14[[#This Row],[VeryActiveMinutes]:[SedentaryMinutes]])</f>
        <v>988</v>
      </c>
      <c r="R716">
        <v>407</v>
      </c>
      <c r="S716">
        <f t="shared" si="11"/>
        <v>581</v>
      </c>
      <c r="T716">
        <v>2730</v>
      </c>
      <c r="U716" t="s">
        <v>18</v>
      </c>
    </row>
    <row r="717" spans="1:21">
      <c r="A717">
        <v>7086361926</v>
      </c>
      <c r="B717" s="1">
        <v>42492</v>
      </c>
      <c r="C717">
        <v>10052</v>
      </c>
      <c r="D717">
        <v>6.8099999427795401</v>
      </c>
      <c r="E717">
        <v>6.8099999427795401</v>
      </c>
      <c r="F717">
        <v>0</v>
      </c>
      <c r="G717">
        <v>3.4800000190734899</v>
      </c>
      <c r="H717">
        <v>0.66000002622604403</v>
      </c>
      <c r="I717">
        <v>2.6600000858306898</v>
      </c>
      <c r="J717">
        <v>0</v>
      </c>
      <c r="K717" s="16" t="s">
        <v>36</v>
      </c>
      <c r="L717" t="s">
        <v>788</v>
      </c>
      <c r="M717">
        <v>66</v>
      </c>
      <c r="N717">
        <v>26</v>
      </c>
      <c r="O717">
        <v>139</v>
      </c>
      <c r="P717">
        <v>737</v>
      </c>
      <c r="Q717">
        <f>SUM(Table14[[#This Row],[VeryActiveMinutes]:[SedentaryMinutes]])</f>
        <v>968</v>
      </c>
      <c r="R717">
        <v>459</v>
      </c>
      <c r="S717">
        <f t="shared" si="11"/>
        <v>509</v>
      </c>
      <c r="T717">
        <v>2754</v>
      </c>
      <c r="U717" t="s">
        <v>18</v>
      </c>
    </row>
    <row r="718" spans="1:21">
      <c r="A718">
        <v>7086361926</v>
      </c>
      <c r="B718" s="1">
        <v>42493</v>
      </c>
      <c r="C718">
        <v>10288</v>
      </c>
      <c r="D718">
        <v>6.7600002288818404</v>
      </c>
      <c r="E718">
        <v>6.7600002288818404</v>
      </c>
      <c r="F718">
        <v>0</v>
      </c>
      <c r="G718">
        <v>2.7400000095367401</v>
      </c>
      <c r="H718">
        <v>0.85000002384185802</v>
      </c>
      <c r="I718">
        <v>3.1600000858306898</v>
      </c>
      <c r="J718">
        <v>0</v>
      </c>
      <c r="K718" s="16" t="s">
        <v>37</v>
      </c>
      <c r="L718" t="s">
        <v>789</v>
      </c>
      <c r="M718">
        <v>57</v>
      </c>
      <c r="N718">
        <v>36</v>
      </c>
      <c r="O718">
        <v>152</v>
      </c>
      <c r="P718">
        <v>761</v>
      </c>
      <c r="Q718">
        <f>SUM(Table14[[#This Row],[VeryActiveMinutes]:[SedentaryMinutes]])</f>
        <v>1006</v>
      </c>
      <c r="R718">
        <v>461</v>
      </c>
      <c r="S718">
        <f t="shared" si="11"/>
        <v>545</v>
      </c>
      <c r="T718">
        <v>2754</v>
      </c>
      <c r="U718" t="s">
        <v>18</v>
      </c>
    </row>
    <row r="719" spans="1:21">
      <c r="A719">
        <v>7086361926</v>
      </c>
      <c r="B719" s="1">
        <v>42494</v>
      </c>
      <c r="C719">
        <v>10988</v>
      </c>
      <c r="D719">
        <v>8.3100004196166992</v>
      </c>
      <c r="E719">
        <v>8.3100004196166992</v>
      </c>
      <c r="F719">
        <v>0</v>
      </c>
      <c r="G719">
        <v>5.2800002098083496</v>
      </c>
      <c r="H719">
        <v>0.119999997317791</v>
      </c>
      <c r="I719">
        <v>2.9000000953674299</v>
      </c>
      <c r="J719">
        <v>0</v>
      </c>
      <c r="K719" s="16" t="s">
        <v>38</v>
      </c>
      <c r="L719" t="s">
        <v>790</v>
      </c>
      <c r="M719">
        <v>45</v>
      </c>
      <c r="N719">
        <v>12</v>
      </c>
      <c r="O719">
        <v>135</v>
      </c>
      <c r="P719">
        <v>843</v>
      </c>
      <c r="Q719">
        <f>SUM(Table14[[#This Row],[VeryActiveMinutes]:[SedentaryMinutes]])</f>
        <v>1035</v>
      </c>
      <c r="R719">
        <v>436</v>
      </c>
      <c r="S719">
        <f t="shared" si="11"/>
        <v>599</v>
      </c>
      <c r="T719">
        <v>2655</v>
      </c>
      <c r="U719" t="s">
        <v>18</v>
      </c>
    </row>
    <row r="720" spans="1:21">
      <c r="A720">
        <v>7086361926</v>
      </c>
      <c r="B720" s="1">
        <v>42495</v>
      </c>
      <c r="C720">
        <v>8564</v>
      </c>
      <c r="D720">
        <v>5.5999999046325701</v>
      </c>
      <c r="E720">
        <v>5.5999999046325701</v>
      </c>
      <c r="F720">
        <v>0</v>
      </c>
      <c r="G720">
        <v>1.7799999713897701</v>
      </c>
      <c r="H720">
        <v>0.82999998331069902</v>
      </c>
      <c r="I720">
        <v>2.9500000476837198</v>
      </c>
      <c r="J720">
        <v>0</v>
      </c>
      <c r="K720" s="16" t="s">
        <v>39</v>
      </c>
      <c r="L720" t="s">
        <v>791</v>
      </c>
      <c r="M720">
        <v>24</v>
      </c>
      <c r="N720">
        <v>14</v>
      </c>
      <c r="O720">
        <v>149</v>
      </c>
      <c r="P720">
        <v>1253</v>
      </c>
      <c r="Q720">
        <f>SUM(Table14[[#This Row],[VeryActiveMinutes]:[SedentaryMinutes]])</f>
        <v>1440</v>
      </c>
      <c r="S720">
        <f t="shared" si="11"/>
        <v>1440</v>
      </c>
      <c r="T720">
        <v>2386</v>
      </c>
      <c r="U720" t="s">
        <v>18</v>
      </c>
    </row>
    <row r="721" spans="1:21">
      <c r="A721">
        <v>7086361926</v>
      </c>
      <c r="B721" s="1">
        <v>42496</v>
      </c>
      <c r="C721">
        <v>12461</v>
      </c>
      <c r="D721">
        <v>8.3800001144409197</v>
      </c>
      <c r="E721">
        <v>8.3800001144409197</v>
      </c>
      <c r="F721">
        <v>0</v>
      </c>
      <c r="G721">
        <v>3.8199999332428001</v>
      </c>
      <c r="H721">
        <v>1.4299999475479099</v>
      </c>
      <c r="I721">
        <v>3.1199998855590798</v>
      </c>
      <c r="J721">
        <v>0</v>
      </c>
      <c r="K721" s="16" t="s">
        <v>40</v>
      </c>
      <c r="L721" t="s">
        <v>792</v>
      </c>
      <c r="M721">
        <v>84</v>
      </c>
      <c r="N721">
        <v>35</v>
      </c>
      <c r="O721">
        <v>154</v>
      </c>
      <c r="P721">
        <v>834</v>
      </c>
      <c r="Q721">
        <f>SUM(Table14[[#This Row],[VeryActiveMinutes]:[SedentaryMinutes]])</f>
        <v>1107</v>
      </c>
      <c r="R721">
        <v>333</v>
      </c>
      <c r="S721">
        <f t="shared" si="11"/>
        <v>774</v>
      </c>
      <c r="T721">
        <v>2924</v>
      </c>
      <c r="U721" t="s">
        <v>18</v>
      </c>
    </row>
    <row r="722" spans="1:21">
      <c r="A722">
        <v>7086361926</v>
      </c>
      <c r="B722" s="1">
        <v>42497</v>
      </c>
      <c r="C722">
        <v>12827</v>
      </c>
      <c r="D722">
        <v>8.4799995422363299</v>
      </c>
      <c r="E722">
        <v>8.4799995422363299</v>
      </c>
      <c r="F722">
        <v>0</v>
      </c>
      <c r="G722">
        <v>1.46000003814697</v>
      </c>
      <c r="H722">
        <v>2.3299999237060498</v>
      </c>
      <c r="I722">
        <v>4.6799998283386204</v>
      </c>
      <c r="J722">
        <v>0</v>
      </c>
      <c r="K722" s="16" t="s">
        <v>41</v>
      </c>
      <c r="L722" t="s">
        <v>793</v>
      </c>
      <c r="M722">
        <v>20</v>
      </c>
      <c r="N722">
        <v>42</v>
      </c>
      <c r="O722">
        <v>209</v>
      </c>
      <c r="P722">
        <v>621</v>
      </c>
      <c r="Q722">
        <f>SUM(Table14[[#This Row],[VeryActiveMinutes]:[SedentaryMinutes]])</f>
        <v>892</v>
      </c>
      <c r="R722">
        <v>548</v>
      </c>
      <c r="S722">
        <f t="shared" si="11"/>
        <v>344</v>
      </c>
      <c r="T722">
        <v>2739</v>
      </c>
      <c r="U722" t="s">
        <v>18</v>
      </c>
    </row>
    <row r="723" spans="1:21">
      <c r="A723">
        <v>7086361926</v>
      </c>
      <c r="B723" s="1">
        <v>42498</v>
      </c>
      <c r="C723">
        <v>10677</v>
      </c>
      <c r="D723">
        <v>7.0999999046325701</v>
      </c>
      <c r="E723">
        <v>7.0999999046325701</v>
      </c>
      <c r="F723">
        <v>0</v>
      </c>
      <c r="G723">
        <v>2.3099999427795401</v>
      </c>
      <c r="H723">
        <v>1.5299999713897701</v>
      </c>
      <c r="I723">
        <v>3.25</v>
      </c>
      <c r="J723">
        <v>0</v>
      </c>
      <c r="K723" s="16" t="s">
        <v>35</v>
      </c>
      <c r="L723" t="s">
        <v>794</v>
      </c>
      <c r="M723">
        <v>32</v>
      </c>
      <c r="N723">
        <v>27</v>
      </c>
      <c r="O723">
        <v>147</v>
      </c>
      <c r="P723">
        <v>695</v>
      </c>
      <c r="Q723">
        <f>SUM(Table14[[#This Row],[VeryActiveMinutes]:[SedentaryMinutes]])</f>
        <v>901</v>
      </c>
      <c r="R723">
        <v>510</v>
      </c>
      <c r="S723">
        <f t="shared" si="11"/>
        <v>391</v>
      </c>
      <c r="T723">
        <v>2534</v>
      </c>
      <c r="U723" t="s">
        <v>18</v>
      </c>
    </row>
    <row r="724" spans="1:21">
      <c r="A724">
        <v>7086361926</v>
      </c>
      <c r="B724" s="1">
        <v>42499</v>
      </c>
      <c r="C724">
        <v>13566</v>
      </c>
      <c r="D724">
        <v>9.1099996566772496</v>
      </c>
      <c r="E724">
        <v>9.1099996566772496</v>
      </c>
      <c r="F724">
        <v>0</v>
      </c>
      <c r="G724">
        <v>4.2600002288818404</v>
      </c>
      <c r="H724">
        <v>1.71000003814697</v>
      </c>
      <c r="I724">
        <v>3.1199998855590798</v>
      </c>
      <c r="J724">
        <v>0</v>
      </c>
      <c r="K724" s="16" t="s">
        <v>36</v>
      </c>
      <c r="L724" t="s">
        <v>795</v>
      </c>
      <c r="M724">
        <v>67</v>
      </c>
      <c r="N724">
        <v>50</v>
      </c>
      <c r="O724">
        <v>171</v>
      </c>
      <c r="P724">
        <v>743</v>
      </c>
      <c r="Q724">
        <f>SUM(Table14[[#This Row],[VeryActiveMinutes]:[SedentaryMinutes]])</f>
        <v>1031</v>
      </c>
      <c r="R724">
        <v>438</v>
      </c>
      <c r="S724">
        <f t="shared" si="11"/>
        <v>593</v>
      </c>
      <c r="T724">
        <v>2960</v>
      </c>
      <c r="U724" t="s">
        <v>18</v>
      </c>
    </row>
    <row r="725" spans="1:21">
      <c r="A725">
        <v>7086361926</v>
      </c>
      <c r="B725" s="1">
        <v>42500</v>
      </c>
      <c r="C725">
        <v>14433</v>
      </c>
      <c r="D725">
        <v>10.789999961853001</v>
      </c>
      <c r="E725">
        <v>10.789999961853001</v>
      </c>
      <c r="F725">
        <v>0</v>
      </c>
      <c r="G725">
        <v>7.1100001335143999</v>
      </c>
      <c r="H725">
        <v>1.20000004768372</v>
      </c>
      <c r="I725">
        <v>2.4500000476837198</v>
      </c>
      <c r="J725">
        <v>0</v>
      </c>
      <c r="K725" s="16" t="s">
        <v>37</v>
      </c>
      <c r="L725" t="s">
        <v>796</v>
      </c>
      <c r="M725">
        <v>72</v>
      </c>
      <c r="N725">
        <v>23</v>
      </c>
      <c r="O725">
        <v>106</v>
      </c>
      <c r="P725">
        <v>1182</v>
      </c>
      <c r="Q725">
        <f>SUM(Table14[[#This Row],[VeryActiveMinutes]:[SedentaryMinutes]])</f>
        <v>1383</v>
      </c>
      <c r="S725">
        <f t="shared" si="11"/>
        <v>1383</v>
      </c>
      <c r="T725">
        <v>2800</v>
      </c>
      <c r="U725" t="s">
        <v>18</v>
      </c>
    </row>
    <row r="726" spans="1:21">
      <c r="A726">
        <v>7086361926</v>
      </c>
      <c r="B726" s="1">
        <v>42501</v>
      </c>
      <c r="C726">
        <v>9572</v>
      </c>
      <c r="D726">
        <v>6.5199999809265101</v>
      </c>
      <c r="E726">
        <v>6.5199999809265101</v>
      </c>
      <c r="F726">
        <v>0</v>
      </c>
      <c r="G726">
        <v>2.8900001049041699</v>
      </c>
      <c r="H726">
        <v>1.3899999856948899</v>
      </c>
      <c r="I726">
        <v>2.2300000190734899</v>
      </c>
      <c r="J726">
        <v>0</v>
      </c>
      <c r="K726" s="16" t="s">
        <v>38</v>
      </c>
      <c r="L726" t="s">
        <v>797</v>
      </c>
      <c r="M726">
        <v>57</v>
      </c>
      <c r="N726">
        <v>40</v>
      </c>
      <c r="O726">
        <v>128</v>
      </c>
      <c r="P726">
        <v>757</v>
      </c>
      <c r="Q726">
        <f>SUM(Table14[[#This Row],[VeryActiveMinutes]:[SedentaryMinutes]])</f>
        <v>982</v>
      </c>
      <c r="R726">
        <v>463</v>
      </c>
      <c r="S726">
        <f t="shared" si="11"/>
        <v>519</v>
      </c>
      <c r="T726">
        <v>2735</v>
      </c>
      <c r="U726" t="s">
        <v>18</v>
      </c>
    </row>
    <row r="727" spans="1:21">
      <c r="A727">
        <v>7086361926</v>
      </c>
      <c r="B727" s="1">
        <v>42502</v>
      </c>
      <c r="C727">
        <v>3789</v>
      </c>
      <c r="D727">
        <v>2.5599999427795401</v>
      </c>
      <c r="E727">
        <v>2.5599999427795401</v>
      </c>
      <c r="F727">
        <v>0</v>
      </c>
      <c r="G727">
        <v>0.37999999523162797</v>
      </c>
      <c r="H727">
        <v>0.270000010728836</v>
      </c>
      <c r="I727">
        <v>1.8899999856948899</v>
      </c>
      <c r="J727">
        <v>0</v>
      </c>
      <c r="K727" s="16" t="s">
        <v>39</v>
      </c>
      <c r="L727" t="s">
        <v>798</v>
      </c>
      <c r="M727">
        <v>5</v>
      </c>
      <c r="N727">
        <v>4</v>
      </c>
      <c r="O727">
        <v>58</v>
      </c>
      <c r="P727">
        <v>343</v>
      </c>
      <c r="Q727">
        <f>SUM(Table14[[#This Row],[VeryActiveMinutes]:[SedentaryMinutes]])</f>
        <v>410</v>
      </c>
      <c r="R727">
        <v>457</v>
      </c>
      <c r="S727">
        <f t="shared" si="11"/>
        <v>-47</v>
      </c>
      <c r="T727">
        <v>1199</v>
      </c>
      <c r="U727" t="s">
        <v>18</v>
      </c>
    </row>
    <row r="728" spans="1:21">
      <c r="A728">
        <v>8053475328</v>
      </c>
      <c r="B728" s="1">
        <v>42472</v>
      </c>
      <c r="C728">
        <v>18060</v>
      </c>
      <c r="D728">
        <v>14.1199998855591</v>
      </c>
      <c r="E728">
        <v>14.1199998855591</v>
      </c>
      <c r="F728">
        <v>0</v>
      </c>
      <c r="G728">
        <v>11.6400003433228</v>
      </c>
      <c r="H728">
        <v>0.38999998569488498</v>
      </c>
      <c r="I728">
        <v>2.0999999046325701</v>
      </c>
      <c r="J728">
        <v>0</v>
      </c>
      <c r="K728" s="16" t="s">
        <v>37</v>
      </c>
      <c r="L728" t="s">
        <v>799</v>
      </c>
      <c r="M728">
        <v>116</v>
      </c>
      <c r="N728">
        <v>8</v>
      </c>
      <c r="O728">
        <v>123</v>
      </c>
      <c r="P728">
        <v>1193</v>
      </c>
      <c r="Q728">
        <f>SUM(Table14[[#This Row],[VeryActiveMinutes]:[SedentaryMinutes]])</f>
        <v>1440</v>
      </c>
      <c r="S728">
        <f t="shared" si="11"/>
        <v>1440</v>
      </c>
      <c r="T728">
        <v>3186</v>
      </c>
      <c r="U728" t="s">
        <v>19</v>
      </c>
    </row>
    <row r="729" spans="1:21">
      <c r="A729">
        <v>8053475328</v>
      </c>
      <c r="B729" s="1">
        <v>42473</v>
      </c>
      <c r="C729">
        <v>16433</v>
      </c>
      <c r="D729">
        <v>13.3500003814697</v>
      </c>
      <c r="E729">
        <v>13.3500003814697</v>
      </c>
      <c r="F729">
        <v>0</v>
      </c>
      <c r="G729">
        <v>10.430000305175801</v>
      </c>
      <c r="H729">
        <v>0.46999999880790699</v>
      </c>
      <c r="I729">
        <v>2.4500000476837198</v>
      </c>
      <c r="J729">
        <v>0</v>
      </c>
      <c r="K729" s="16" t="s">
        <v>38</v>
      </c>
      <c r="L729" t="s">
        <v>800</v>
      </c>
      <c r="M729">
        <v>95</v>
      </c>
      <c r="N729">
        <v>12</v>
      </c>
      <c r="O729">
        <v>156</v>
      </c>
      <c r="P729">
        <v>1177</v>
      </c>
      <c r="Q729">
        <f>SUM(Table14[[#This Row],[VeryActiveMinutes]:[SedentaryMinutes]])</f>
        <v>1440</v>
      </c>
      <c r="S729">
        <f t="shared" si="11"/>
        <v>1440</v>
      </c>
      <c r="T729">
        <v>3140</v>
      </c>
      <c r="U729" t="s">
        <v>19</v>
      </c>
    </row>
    <row r="730" spans="1:21">
      <c r="A730">
        <v>8053475328</v>
      </c>
      <c r="B730" s="1">
        <v>42474</v>
      </c>
      <c r="C730">
        <v>20159</v>
      </c>
      <c r="D730">
        <v>15.9700002670288</v>
      </c>
      <c r="E730">
        <v>15.9700002670288</v>
      </c>
      <c r="F730">
        <v>0</v>
      </c>
      <c r="G730">
        <v>12.3400001525879</v>
      </c>
      <c r="H730">
        <v>0.20999999344348899</v>
      </c>
      <c r="I730">
        <v>3.3599998950958301</v>
      </c>
      <c r="J730">
        <v>0</v>
      </c>
      <c r="K730" s="16" t="s">
        <v>39</v>
      </c>
      <c r="L730" t="s">
        <v>801</v>
      </c>
      <c r="M730">
        <v>119</v>
      </c>
      <c r="N730">
        <v>5</v>
      </c>
      <c r="O730">
        <v>193</v>
      </c>
      <c r="P730">
        <v>1123</v>
      </c>
      <c r="Q730">
        <f>SUM(Table14[[#This Row],[VeryActiveMinutes]:[SedentaryMinutes]])</f>
        <v>1440</v>
      </c>
      <c r="S730">
        <f t="shared" si="11"/>
        <v>1440</v>
      </c>
      <c r="T730">
        <v>3411</v>
      </c>
      <c r="U730" t="s">
        <v>19</v>
      </c>
    </row>
    <row r="731" spans="1:21">
      <c r="A731">
        <v>8053475328</v>
      </c>
      <c r="B731" s="1">
        <v>42475</v>
      </c>
      <c r="C731">
        <v>20669</v>
      </c>
      <c r="D731">
        <v>16.2399997711182</v>
      </c>
      <c r="E731">
        <v>16.2399997711182</v>
      </c>
      <c r="F731">
        <v>0</v>
      </c>
      <c r="G731">
        <v>13.2600002288818</v>
      </c>
      <c r="H731">
        <v>0.38999998569488498</v>
      </c>
      <c r="I731">
        <v>2.5899999141693102</v>
      </c>
      <c r="J731">
        <v>0</v>
      </c>
      <c r="K731" s="16" t="s">
        <v>40</v>
      </c>
      <c r="L731" t="s">
        <v>802</v>
      </c>
      <c r="M731">
        <v>132</v>
      </c>
      <c r="N731">
        <v>8</v>
      </c>
      <c r="O731">
        <v>158</v>
      </c>
      <c r="P731">
        <v>1142</v>
      </c>
      <c r="Q731">
        <f>SUM(Table14[[#This Row],[VeryActiveMinutes]:[SedentaryMinutes]])</f>
        <v>1440</v>
      </c>
      <c r="S731">
        <f t="shared" si="11"/>
        <v>1440</v>
      </c>
      <c r="T731">
        <v>3410</v>
      </c>
      <c r="U731" t="s">
        <v>19</v>
      </c>
    </row>
    <row r="732" spans="1:21">
      <c r="A732">
        <v>8053475328</v>
      </c>
      <c r="B732" s="1">
        <v>42476</v>
      </c>
      <c r="C732">
        <v>14549</v>
      </c>
      <c r="D732">
        <v>11.1099996566772</v>
      </c>
      <c r="E732">
        <v>11.1099996566772</v>
      </c>
      <c r="F732">
        <v>0</v>
      </c>
      <c r="G732">
        <v>9.3599996566772496</v>
      </c>
      <c r="H732">
        <v>0.270000010728836</v>
      </c>
      <c r="I732">
        <v>1.4900000095367401</v>
      </c>
      <c r="J732">
        <v>0</v>
      </c>
      <c r="K732" s="16" t="s">
        <v>41</v>
      </c>
      <c r="L732" t="s">
        <v>803</v>
      </c>
      <c r="M732">
        <v>96</v>
      </c>
      <c r="N732">
        <v>6</v>
      </c>
      <c r="O732">
        <v>83</v>
      </c>
      <c r="P732">
        <v>1255</v>
      </c>
      <c r="Q732">
        <f>SUM(Table14[[#This Row],[VeryActiveMinutes]:[SedentaryMinutes]])</f>
        <v>1440</v>
      </c>
      <c r="S732">
        <f t="shared" si="11"/>
        <v>1440</v>
      </c>
      <c r="T732">
        <v>2867</v>
      </c>
      <c r="U732" t="s">
        <v>19</v>
      </c>
    </row>
    <row r="733" spans="1:21">
      <c r="A733">
        <v>8053475328</v>
      </c>
      <c r="B733" s="1">
        <v>42477</v>
      </c>
      <c r="C733">
        <v>18827</v>
      </c>
      <c r="D733">
        <v>13.689999580383301</v>
      </c>
      <c r="E733">
        <v>13.689999580383301</v>
      </c>
      <c r="F733">
        <v>0</v>
      </c>
      <c r="G733">
        <v>9.2399997711181605</v>
      </c>
      <c r="H733">
        <v>0.80000001192092896</v>
      </c>
      <c r="I733">
        <v>3.6400001049041699</v>
      </c>
      <c r="J733">
        <v>0</v>
      </c>
      <c r="K733" s="16" t="s">
        <v>35</v>
      </c>
      <c r="L733" t="s">
        <v>804</v>
      </c>
      <c r="M733">
        <v>111</v>
      </c>
      <c r="N733">
        <v>21</v>
      </c>
      <c r="O733">
        <v>195</v>
      </c>
      <c r="P733">
        <v>1113</v>
      </c>
      <c r="Q733">
        <f>SUM(Table14[[#This Row],[VeryActiveMinutes]:[SedentaryMinutes]])</f>
        <v>1440</v>
      </c>
      <c r="S733">
        <f t="shared" si="11"/>
        <v>1440</v>
      </c>
      <c r="T733">
        <v>3213</v>
      </c>
      <c r="U733" t="s">
        <v>19</v>
      </c>
    </row>
    <row r="734" spans="1:21">
      <c r="A734">
        <v>8053475328</v>
      </c>
      <c r="B734" s="1">
        <v>42478</v>
      </c>
      <c r="C734">
        <v>17076</v>
      </c>
      <c r="D734">
        <v>12.6599998474121</v>
      </c>
      <c r="E734">
        <v>12.6599998474121</v>
      </c>
      <c r="F734">
        <v>0</v>
      </c>
      <c r="G734">
        <v>9.0799999237060494</v>
      </c>
      <c r="H734">
        <v>0.230000004172325</v>
      </c>
      <c r="I734">
        <v>3.3499999046325701</v>
      </c>
      <c r="J734">
        <v>0</v>
      </c>
      <c r="K734" s="16" t="s">
        <v>36</v>
      </c>
      <c r="L734" t="s">
        <v>805</v>
      </c>
      <c r="M734">
        <v>102</v>
      </c>
      <c r="N734">
        <v>6</v>
      </c>
      <c r="O734">
        <v>195</v>
      </c>
      <c r="P734">
        <v>1137</v>
      </c>
      <c r="Q734">
        <f>SUM(Table14[[#This Row],[VeryActiveMinutes]:[SedentaryMinutes]])</f>
        <v>1440</v>
      </c>
      <c r="S734">
        <f t="shared" si="11"/>
        <v>1440</v>
      </c>
      <c r="T734">
        <v>3133</v>
      </c>
      <c r="U734" t="s">
        <v>19</v>
      </c>
    </row>
    <row r="735" spans="1:21">
      <c r="A735">
        <v>8053475328</v>
      </c>
      <c r="B735" s="1">
        <v>42479</v>
      </c>
      <c r="C735">
        <v>15929</v>
      </c>
      <c r="D735">
        <v>12.4799995422363</v>
      </c>
      <c r="E735">
        <v>12.4799995422363</v>
      </c>
      <c r="F735">
        <v>0</v>
      </c>
      <c r="G735">
        <v>9.2200002670288104</v>
      </c>
      <c r="H735">
        <v>0.31000000238418601</v>
      </c>
      <c r="I735">
        <v>2.9500000476837198</v>
      </c>
      <c r="J735">
        <v>0</v>
      </c>
      <c r="K735" s="16" t="s">
        <v>37</v>
      </c>
      <c r="L735" t="s">
        <v>806</v>
      </c>
      <c r="M735">
        <v>90</v>
      </c>
      <c r="N735">
        <v>7</v>
      </c>
      <c r="O735">
        <v>191</v>
      </c>
      <c r="P735">
        <v>1152</v>
      </c>
      <c r="Q735">
        <f>SUM(Table14[[#This Row],[VeryActiveMinutes]:[SedentaryMinutes]])</f>
        <v>1440</v>
      </c>
      <c r="S735">
        <f t="shared" si="11"/>
        <v>1440</v>
      </c>
      <c r="T735">
        <v>3114</v>
      </c>
      <c r="U735" t="s">
        <v>19</v>
      </c>
    </row>
    <row r="736" spans="1:21">
      <c r="A736">
        <v>8053475328</v>
      </c>
      <c r="B736" s="1">
        <v>42480</v>
      </c>
      <c r="C736">
        <v>15108</v>
      </c>
      <c r="D736">
        <v>12.189999580383301</v>
      </c>
      <c r="E736">
        <v>12.189999580383301</v>
      </c>
      <c r="F736">
        <v>0</v>
      </c>
      <c r="G736">
        <v>9.5799999237060494</v>
      </c>
      <c r="H736">
        <v>0.230000004172325</v>
      </c>
      <c r="I736">
        <v>2.3800001144409202</v>
      </c>
      <c r="J736">
        <v>0</v>
      </c>
      <c r="K736" s="16" t="s">
        <v>38</v>
      </c>
      <c r="L736" t="s">
        <v>807</v>
      </c>
      <c r="M736">
        <v>89</v>
      </c>
      <c r="N736">
        <v>5</v>
      </c>
      <c r="O736">
        <v>158</v>
      </c>
      <c r="P736">
        <v>695</v>
      </c>
      <c r="Q736">
        <f>SUM(Table14[[#This Row],[VeryActiveMinutes]:[SedentaryMinutes]])</f>
        <v>947</v>
      </c>
      <c r="R736">
        <v>493</v>
      </c>
      <c r="S736">
        <f t="shared" si="11"/>
        <v>454</v>
      </c>
      <c r="T736">
        <v>3043</v>
      </c>
      <c r="U736" t="s">
        <v>19</v>
      </c>
    </row>
    <row r="737" spans="1:21">
      <c r="A737">
        <v>8053475328</v>
      </c>
      <c r="B737" s="1">
        <v>42481</v>
      </c>
      <c r="C737">
        <v>16057</v>
      </c>
      <c r="D737">
        <v>12.5100002288818</v>
      </c>
      <c r="E737">
        <v>12.5100002288818</v>
      </c>
      <c r="F737">
        <v>0</v>
      </c>
      <c r="G737">
        <v>9.6700000762939506</v>
      </c>
      <c r="H737">
        <v>0.25</v>
      </c>
      <c r="I737">
        <v>2.5799999237060498</v>
      </c>
      <c r="J737">
        <v>0</v>
      </c>
      <c r="K737" s="16" t="s">
        <v>39</v>
      </c>
      <c r="L737" t="s">
        <v>808</v>
      </c>
      <c r="M737">
        <v>100</v>
      </c>
      <c r="N737">
        <v>6</v>
      </c>
      <c r="O737">
        <v>170</v>
      </c>
      <c r="P737">
        <v>1164</v>
      </c>
      <c r="Q737">
        <f>SUM(Table14[[#This Row],[VeryActiveMinutes]:[SedentaryMinutes]])</f>
        <v>1440</v>
      </c>
      <c r="S737">
        <f t="shared" si="11"/>
        <v>1440</v>
      </c>
      <c r="T737">
        <v>3103</v>
      </c>
      <c r="U737" t="s">
        <v>19</v>
      </c>
    </row>
    <row r="738" spans="1:21">
      <c r="A738">
        <v>8053475328</v>
      </c>
      <c r="B738" s="1">
        <v>42482</v>
      </c>
      <c r="C738">
        <v>10520</v>
      </c>
      <c r="D738">
        <v>8.2899999618530291</v>
      </c>
      <c r="E738">
        <v>8.2899999618530291</v>
      </c>
      <c r="F738">
        <v>0</v>
      </c>
      <c r="G738">
        <v>6.2600002288818404</v>
      </c>
      <c r="H738">
        <v>0.15000000596046401</v>
      </c>
      <c r="I738">
        <v>1.87999999523163</v>
      </c>
      <c r="J738">
        <v>0</v>
      </c>
      <c r="K738" s="16" t="s">
        <v>40</v>
      </c>
      <c r="L738" t="s">
        <v>809</v>
      </c>
      <c r="M738">
        <v>60</v>
      </c>
      <c r="N738">
        <v>3</v>
      </c>
      <c r="O738">
        <v>117</v>
      </c>
      <c r="P738">
        <v>1260</v>
      </c>
      <c r="Q738">
        <f>SUM(Table14[[#This Row],[VeryActiveMinutes]:[SedentaryMinutes]])</f>
        <v>1440</v>
      </c>
      <c r="S738">
        <f t="shared" si="11"/>
        <v>1440</v>
      </c>
      <c r="T738">
        <v>2655</v>
      </c>
      <c r="U738" t="s">
        <v>19</v>
      </c>
    </row>
    <row r="739" spans="1:21">
      <c r="A739">
        <v>8053475328</v>
      </c>
      <c r="B739" s="1">
        <v>42483</v>
      </c>
      <c r="C739">
        <v>22359</v>
      </c>
      <c r="D739">
        <v>17.190000534057599</v>
      </c>
      <c r="E739">
        <v>17.190000534057599</v>
      </c>
      <c r="F739">
        <v>0</v>
      </c>
      <c r="G739">
        <v>12.539999961853001</v>
      </c>
      <c r="H739">
        <v>0.62999999523162797</v>
      </c>
      <c r="I739">
        <v>4.0199999809265101</v>
      </c>
      <c r="J739">
        <v>0</v>
      </c>
      <c r="K739" s="16" t="s">
        <v>41</v>
      </c>
      <c r="L739" t="s">
        <v>810</v>
      </c>
      <c r="M739">
        <v>125</v>
      </c>
      <c r="N739">
        <v>14</v>
      </c>
      <c r="O739">
        <v>223</v>
      </c>
      <c r="P739">
        <v>741</v>
      </c>
      <c r="Q739">
        <f>SUM(Table14[[#This Row],[VeryActiveMinutes]:[SedentaryMinutes]])</f>
        <v>1103</v>
      </c>
      <c r="R739">
        <v>337</v>
      </c>
      <c r="S739">
        <f t="shared" si="11"/>
        <v>766</v>
      </c>
      <c r="T739">
        <v>3554</v>
      </c>
      <c r="U739" t="s">
        <v>19</v>
      </c>
    </row>
    <row r="740" spans="1:21">
      <c r="A740">
        <v>8053475328</v>
      </c>
      <c r="B740" s="1">
        <v>42484</v>
      </c>
      <c r="C740">
        <v>22988</v>
      </c>
      <c r="D740">
        <v>17.950000762939499</v>
      </c>
      <c r="E740">
        <v>17.950000762939499</v>
      </c>
      <c r="F740">
        <v>0</v>
      </c>
      <c r="G740">
        <v>13.1300001144409</v>
      </c>
      <c r="H740">
        <v>1.54999995231628</v>
      </c>
      <c r="I740">
        <v>3.2599999904632599</v>
      </c>
      <c r="J740">
        <v>0</v>
      </c>
      <c r="K740" s="16" t="s">
        <v>35</v>
      </c>
      <c r="L740" t="s">
        <v>811</v>
      </c>
      <c r="M740">
        <v>129</v>
      </c>
      <c r="N740">
        <v>33</v>
      </c>
      <c r="O740">
        <v>182</v>
      </c>
      <c r="P740">
        <v>1096</v>
      </c>
      <c r="Q740">
        <f>SUM(Table14[[#This Row],[VeryActiveMinutes]:[SedentaryMinutes]])</f>
        <v>1440</v>
      </c>
      <c r="S740">
        <f t="shared" si="11"/>
        <v>1440</v>
      </c>
      <c r="T740">
        <v>3577</v>
      </c>
      <c r="U740" t="s">
        <v>19</v>
      </c>
    </row>
    <row r="741" spans="1:21">
      <c r="A741">
        <v>8053475328</v>
      </c>
      <c r="B741" s="1">
        <v>42485</v>
      </c>
      <c r="C741">
        <v>20500</v>
      </c>
      <c r="D741">
        <v>15.689999580383301</v>
      </c>
      <c r="E741">
        <v>15.689999580383301</v>
      </c>
      <c r="F741">
        <v>0</v>
      </c>
      <c r="G741">
        <v>11.3699998855591</v>
      </c>
      <c r="H741">
        <v>0.46000000834464999</v>
      </c>
      <c r="I741">
        <v>3.8599998950958301</v>
      </c>
      <c r="J741">
        <v>0</v>
      </c>
      <c r="K741" s="16" t="s">
        <v>36</v>
      </c>
      <c r="L741" t="s">
        <v>812</v>
      </c>
      <c r="M741">
        <v>118</v>
      </c>
      <c r="N741">
        <v>9</v>
      </c>
      <c r="O741">
        <v>209</v>
      </c>
      <c r="P741">
        <v>1104</v>
      </c>
      <c r="Q741">
        <f>SUM(Table14[[#This Row],[VeryActiveMinutes]:[SedentaryMinutes]])</f>
        <v>1440</v>
      </c>
      <c r="S741">
        <f t="shared" si="11"/>
        <v>1440</v>
      </c>
      <c r="T741">
        <v>3403</v>
      </c>
      <c r="U741" t="s">
        <v>19</v>
      </c>
    </row>
    <row r="742" spans="1:21">
      <c r="A742">
        <v>8053475328</v>
      </c>
      <c r="B742" s="1">
        <v>42486</v>
      </c>
      <c r="C742">
        <v>12685</v>
      </c>
      <c r="D742">
        <v>9.6199998855590803</v>
      </c>
      <c r="E742">
        <v>9.6199998855590803</v>
      </c>
      <c r="F742">
        <v>0</v>
      </c>
      <c r="G742">
        <v>6.3099999427795401</v>
      </c>
      <c r="H742">
        <v>0.20000000298023199</v>
      </c>
      <c r="I742">
        <v>3.0999999046325701</v>
      </c>
      <c r="J742">
        <v>0</v>
      </c>
      <c r="K742" s="16" t="s">
        <v>37</v>
      </c>
      <c r="L742" t="s">
        <v>813</v>
      </c>
      <c r="M742">
        <v>68</v>
      </c>
      <c r="N742">
        <v>5</v>
      </c>
      <c r="O742">
        <v>185</v>
      </c>
      <c r="P742">
        <v>1182</v>
      </c>
      <c r="Q742">
        <f>SUM(Table14[[#This Row],[VeryActiveMinutes]:[SedentaryMinutes]])</f>
        <v>1440</v>
      </c>
      <c r="S742">
        <f t="shared" si="11"/>
        <v>1440</v>
      </c>
      <c r="T742">
        <v>2846</v>
      </c>
      <c r="U742" t="s">
        <v>19</v>
      </c>
    </row>
    <row r="743" spans="1:21">
      <c r="A743">
        <v>8053475328</v>
      </c>
      <c r="B743" s="1">
        <v>42487</v>
      </c>
      <c r="C743">
        <v>12422</v>
      </c>
      <c r="D743">
        <v>9.8199996948242205</v>
      </c>
      <c r="E743">
        <v>9.8199996948242205</v>
      </c>
      <c r="F743">
        <v>0</v>
      </c>
      <c r="G743">
        <v>6.46000003814697</v>
      </c>
      <c r="H743">
        <v>0.43000000715255698</v>
      </c>
      <c r="I743">
        <v>2.9300000667571999</v>
      </c>
      <c r="J743">
        <v>0</v>
      </c>
      <c r="K743" s="16" t="s">
        <v>38</v>
      </c>
      <c r="L743" t="s">
        <v>814</v>
      </c>
      <c r="M743">
        <v>60</v>
      </c>
      <c r="N743">
        <v>10</v>
      </c>
      <c r="O743">
        <v>183</v>
      </c>
      <c r="P743">
        <v>1187</v>
      </c>
      <c r="Q743">
        <f>SUM(Table14[[#This Row],[VeryActiveMinutes]:[SedentaryMinutes]])</f>
        <v>1440</v>
      </c>
      <c r="S743">
        <f t="shared" si="11"/>
        <v>1440</v>
      </c>
      <c r="T743">
        <v>2852</v>
      </c>
      <c r="U743" t="s">
        <v>19</v>
      </c>
    </row>
    <row r="744" spans="1:21">
      <c r="A744">
        <v>8053475328</v>
      </c>
      <c r="B744" s="1">
        <v>42488</v>
      </c>
      <c r="C744">
        <v>15447</v>
      </c>
      <c r="D744">
        <v>12.3999996185303</v>
      </c>
      <c r="E744">
        <v>12.3999996185303</v>
      </c>
      <c r="F744">
        <v>0</v>
      </c>
      <c r="G744">
        <v>9.6700000762939506</v>
      </c>
      <c r="H744">
        <v>0.38999998569488498</v>
      </c>
      <c r="I744">
        <v>2.3499999046325701</v>
      </c>
      <c r="J744">
        <v>0</v>
      </c>
      <c r="K744" s="16" t="s">
        <v>39</v>
      </c>
      <c r="L744" t="s">
        <v>815</v>
      </c>
      <c r="M744">
        <v>90</v>
      </c>
      <c r="N744">
        <v>9</v>
      </c>
      <c r="O744">
        <v>153</v>
      </c>
      <c r="P744">
        <v>1188</v>
      </c>
      <c r="Q744">
        <f>SUM(Table14[[#This Row],[VeryActiveMinutes]:[SedentaryMinutes]])</f>
        <v>1440</v>
      </c>
      <c r="S744">
        <f t="shared" si="11"/>
        <v>1440</v>
      </c>
      <c r="T744">
        <v>3062</v>
      </c>
      <c r="U744" t="s">
        <v>19</v>
      </c>
    </row>
    <row r="745" spans="1:21">
      <c r="A745">
        <v>8053475328</v>
      </c>
      <c r="B745" s="1">
        <v>42489</v>
      </c>
      <c r="C745">
        <v>12315</v>
      </c>
      <c r="D745">
        <v>9.6499996185302699</v>
      </c>
      <c r="E745">
        <v>9.6499996185302699</v>
      </c>
      <c r="F745">
        <v>0</v>
      </c>
      <c r="G745">
        <v>6.1700000762939498</v>
      </c>
      <c r="H745">
        <v>0.31000000238418601</v>
      </c>
      <c r="I745">
        <v>3.1700000762939502</v>
      </c>
      <c r="J745">
        <v>0</v>
      </c>
      <c r="K745" s="16" t="s">
        <v>40</v>
      </c>
      <c r="L745" t="s">
        <v>816</v>
      </c>
      <c r="M745">
        <v>58</v>
      </c>
      <c r="N745">
        <v>8</v>
      </c>
      <c r="O745">
        <v>159</v>
      </c>
      <c r="P745">
        <v>1215</v>
      </c>
      <c r="Q745">
        <f>SUM(Table14[[#This Row],[VeryActiveMinutes]:[SedentaryMinutes]])</f>
        <v>1440</v>
      </c>
      <c r="S745">
        <f t="shared" si="11"/>
        <v>1440</v>
      </c>
      <c r="T745">
        <v>2794</v>
      </c>
      <c r="U745" t="s">
        <v>19</v>
      </c>
    </row>
    <row r="746" spans="1:21">
      <c r="A746">
        <v>8053475328</v>
      </c>
      <c r="B746" s="1">
        <v>42490</v>
      </c>
      <c r="C746">
        <v>7135</v>
      </c>
      <c r="D746">
        <v>5.5900001525878897</v>
      </c>
      <c r="E746">
        <v>5.5900001525878897</v>
      </c>
      <c r="F746">
        <v>0</v>
      </c>
      <c r="G746">
        <v>2.9900000095367401</v>
      </c>
      <c r="H746">
        <v>5.9999998658895499E-2</v>
      </c>
      <c r="I746">
        <v>2.53999996185303</v>
      </c>
      <c r="J746">
        <v>0</v>
      </c>
      <c r="K746" s="16" t="s">
        <v>41</v>
      </c>
      <c r="L746" t="s">
        <v>817</v>
      </c>
      <c r="M746">
        <v>27</v>
      </c>
      <c r="N746">
        <v>1</v>
      </c>
      <c r="O746">
        <v>131</v>
      </c>
      <c r="P746">
        <v>1281</v>
      </c>
      <c r="Q746">
        <f>SUM(Table14[[#This Row],[VeryActiveMinutes]:[SedentaryMinutes]])</f>
        <v>1440</v>
      </c>
      <c r="S746">
        <f t="shared" si="11"/>
        <v>1440</v>
      </c>
      <c r="T746">
        <v>2408</v>
      </c>
      <c r="U746" t="s">
        <v>19</v>
      </c>
    </row>
    <row r="747" spans="1:21">
      <c r="A747">
        <v>8053475328</v>
      </c>
      <c r="B747" s="1">
        <v>42491</v>
      </c>
      <c r="C747">
        <v>1170</v>
      </c>
      <c r="D747">
        <v>0.85000002384185802</v>
      </c>
      <c r="E747">
        <v>0.85000002384185802</v>
      </c>
      <c r="F747">
        <v>0</v>
      </c>
      <c r="G747">
        <v>0</v>
      </c>
      <c r="H747">
        <v>0</v>
      </c>
      <c r="I747">
        <v>0.85000002384185802</v>
      </c>
      <c r="J747">
        <v>0</v>
      </c>
      <c r="K747" s="16" t="s">
        <v>35</v>
      </c>
      <c r="L747" t="s">
        <v>818</v>
      </c>
      <c r="M747">
        <v>0</v>
      </c>
      <c r="N747">
        <v>0</v>
      </c>
      <c r="O747">
        <v>51</v>
      </c>
      <c r="P747">
        <v>1389</v>
      </c>
      <c r="Q747">
        <f>SUM(Table14[[#This Row],[VeryActiveMinutes]:[SedentaryMinutes]])</f>
        <v>1440</v>
      </c>
      <c r="S747">
        <f t="shared" si="11"/>
        <v>1440</v>
      </c>
      <c r="T747">
        <v>1886</v>
      </c>
      <c r="U747" t="s">
        <v>19</v>
      </c>
    </row>
    <row r="748" spans="1:21">
      <c r="A748">
        <v>8053475328</v>
      </c>
      <c r="B748" s="1">
        <v>42492</v>
      </c>
      <c r="C748">
        <v>1969</v>
      </c>
      <c r="D748">
        <v>1.4299999475479099</v>
      </c>
      <c r="E748">
        <v>1.4299999475479099</v>
      </c>
      <c r="F748">
        <v>0</v>
      </c>
      <c r="G748">
        <v>0</v>
      </c>
      <c r="H748">
        <v>0</v>
      </c>
      <c r="I748">
        <v>1.4299999475479099</v>
      </c>
      <c r="J748">
        <v>0</v>
      </c>
      <c r="K748" s="16" t="s">
        <v>36</v>
      </c>
      <c r="L748" t="s">
        <v>819</v>
      </c>
      <c r="M748">
        <v>0</v>
      </c>
      <c r="N748">
        <v>0</v>
      </c>
      <c r="O748">
        <v>95</v>
      </c>
      <c r="P748">
        <v>1345</v>
      </c>
      <c r="Q748">
        <f>SUM(Table14[[#This Row],[VeryActiveMinutes]:[SedentaryMinutes]])</f>
        <v>1440</v>
      </c>
      <c r="S748">
        <f t="shared" si="11"/>
        <v>1440</v>
      </c>
      <c r="T748">
        <v>1988</v>
      </c>
      <c r="U748" t="s">
        <v>19</v>
      </c>
    </row>
    <row r="749" spans="1:21">
      <c r="A749">
        <v>8053475328</v>
      </c>
      <c r="B749" s="1">
        <v>42493</v>
      </c>
      <c r="C749">
        <v>15484</v>
      </c>
      <c r="D749">
        <v>11.8999996185303</v>
      </c>
      <c r="E749">
        <v>11.8999996185303</v>
      </c>
      <c r="F749">
        <v>0</v>
      </c>
      <c r="G749">
        <v>8.3900003433227504</v>
      </c>
      <c r="H749">
        <v>0.93000000715255704</v>
      </c>
      <c r="I749">
        <v>2.5899999141693102</v>
      </c>
      <c r="J749">
        <v>0</v>
      </c>
      <c r="K749" s="16" t="s">
        <v>37</v>
      </c>
      <c r="L749" t="s">
        <v>820</v>
      </c>
      <c r="M749">
        <v>87</v>
      </c>
      <c r="N749">
        <v>22</v>
      </c>
      <c r="O749">
        <v>165</v>
      </c>
      <c r="P749">
        <v>1166</v>
      </c>
      <c r="Q749">
        <f>SUM(Table14[[#This Row],[VeryActiveMinutes]:[SedentaryMinutes]])</f>
        <v>1440</v>
      </c>
      <c r="S749">
        <f t="shared" si="11"/>
        <v>1440</v>
      </c>
      <c r="T749">
        <v>3023</v>
      </c>
      <c r="U749" t="s">
        <v>19</v>
      </c>
    </row>
    <row r="750" spans="1:21">
      <c r="A750">
        <v>8053475328</v>
      </c>
      <c r="B750" s="1">
        <v>42494</v>
      </c>
      <c r="C750">
        <v>14581</v>
      </c>
      <c r="D750">
        <v>11.1499996185303</v>
      </c>
      <c r="E750">
        <v>11.1499996185303</v>
      </c>
      <c r="F750">
        <v>0</v>
      </c>
      <c r="G750">
        <v>8.8199996948242205</v>
      </c>
      <c r="H750">
        <v>0.40000000596046398</v>
      </c>
      <c r="I750">
        <v>1.9099999666214</v>
      </c>
      <c r="J750">
        <v>0</v>
      </c>
      <c r="K750" s="16" t="s">
        <v>38</v>
      </c>
      <c r="L750" t="s">
        <v>821</v>
      </c>
      <c r="M750">
        <v>89</v>
      </c>
      <c r="N750">
        <v>8</v>
      </c>
      <c r="O750">
        <v>123</v>
      </c>
      <c r="P750">
        <v>1220</v>
      </c>
      <c r="Q750">
        <f>SUM(Table14[[#This Row],[VeryActiveMinutes]:[SedentaryMinutes]])</f>
        <v>1440</v>
      </c>
      <c r="S750">
        <f t="shared" si="11"/>
        <v>1440</v>
      </c>
      <c r="T750">
        <v>2918</v>
      </c>
      <c r="U750" t="s">
        <v>19</v>
      </c>
    </row>
    <row r="751" spans="1:21">
      <c r="A751">
        <v>8053475328</v>
      </c>
      <c r="B751" s="1">
        <v>42495</v>
      </c>
      <c r="C751">
        <v>14990</v>
      </c>
      <c r="D751">
        <v>11.5100002288818</v>
      </c>
      <c r="E751">
        <v>11.5100002288818</v>
      </c>
      <c r="F751">
        <v>0</v>
      </c>
      <c r="G751">
        <v>8.8500003814697301</v>
      </c>
      <c r="H751">
        <v>0.44999998807907099</v>
      </c>
      <c r="I751">
        <v>2.21000003814697</v>
      </c>
      <c r="J751">
        <v>0</v>
      </c>
      <c r="K751" s="16" t="s">
        <v>39</v>
      </c>
      <c r="L751" t="s">
        <v>822</v>
      </c>
      <c r="M751">
        <v>93</v>
      </c>
      <c r="N751">
        <v>9</v>
      </c>
      <c r="O751">
        <v>130</v>
      </c>
      <c r="P751">
        <v>1208</v>
      </c>
      <c r="Q751">
        <f>SUM(Table14[[#This Row],[VeryActiveMinutes]:[SedentaryMinutes]])</f>
        <v>1440</v>
      </c>
      <c r="S751">
        <f t="shared" si="11"/>
        <v>1440</v>
      </c>
      <c r="T751">
        <v>2950</v>
      </c>
      <c r="U751" t="s">
        <v>19</v>
      </c>
    </row>
    <row r="752" spans="1:21">
      <c r="A752">
        <v>8053475328</v>
      </c>
      <c r="B752" s="1">
        <v>42496</v>
      </c>
      <c r="C752">
        <v>13953</v>
      </c>
      <c r="D752">
        <v>11</v>
      </c>
      <c r="E752">
        <v>11</v>
      </c>
      <c r="F752">
        <v>0</v>
      </c>
      <c r="G752">
        <v>9.1000003814697301</v>
      </c>
      <c r="H752">
        <v>0.68999999761581399</v>
      </c>
      <c r="I752">
        <v>1.21000003814697</v>
      </c>
      <c r="J752">
        <v>0</v>
      </c>
      <c r="K752" s="16" t="s">
        <v>40</v>
      </c>
      <c r="L752" t="s">
        <v>823</v>
      </c>
      <c r="M752">
        <v>90</v>
      </c>
      <c r="N752">
        <v>15</v>
      </c>
      <c r="O752">
        <v>90</v>
      </c>
      <c r="P752">
        <v>1245</v>
      </c>
      <c r="Q752">
        <f>SUM(Table14[[#This Row],[VeryActiveMinutes]:[SedentaryMinutes]])</f>
        <v>1440</v>
      </c>
      <c r="S752">
        <f t="shared" si="11"/>
        <v>1440</v>
      </c>
      <c r="T752">
        <v>2859</v>
      </c>
      <c r="U752" t="s">
        <v>19</v>
      </c>
    </row>
    <row r="753" spans="1:21">
      <c r="A753">
        <v>8053475328</v>
      </c>
      <c r="B753" s="1">
        <v>42497</v>
      </c>
      <c r="C753">
        <v>19769</v>
      </c>
      <c r="D753">
        <v>15.670000076293899</v>
      </c>
      <c r="E753">
        <v>15.670000076293899</v>
      </c>
      <c r="F753">
        <v>0</v>
      </c>
      <c r="G753">
        <v>12.439999580383301</v>
      </c>
      <c r="H753">
        <v>0.87999999523162797</v>
      </c>
      <c r="I753">
        <v>2.3499999046325701</v>
      </c>
      <c r="J753">
        <v>0</v>
      </c>
      <c r="K753" s="16" t="s">
        <v>41</v>
      </c>
      <c r="L753" t="s">
        <v>824</v>
      </c>
      <c r="M753">
        <v>121</v>
      </c>
      <c r="N753">
        <v>20</v>
      </c>
      <c r="O753">
        <v>148</v>
      </c>
      <c r="P753">
        <v>1076</v>
      </c>
      <c r="Q753">
        <f>SUM(Table14[[#This Row],[VeryActiveMinutes]:[SedentaryMinutes]])</f>
        <v>1365</v>
      </c>
      <c r="R753">
        <v>75</v>
      </c>
      <c r="S753">
        <f t="shared" si="11"/>
        <v>1290</v>
      </c>
      <c r="T753">
        <v>3331</v>
      </c>
      <c r="U753" t="s">
        <v>19</v>
      </c>
    </row>
    <row r="754" spans="1:21">
      <c r="A754">
        <v>8053475328</v>
      </c>
      <c r="B754" s="1">
        <v>42498</v>
      </c>
      <c r="C754">
        <v>22026</v>
      </c>
      <c r="D754">
        <v>17.649999618530298</v>
      </c>
      <c r="E754">
        <v>17.649999618530298</v>
      </c>
      <c r="F754">
        <v>0</v>
      </c>
      <c r="G754">
        <v>13.3999996185303</v>
      </c>
      <c r="H754">
        <v>0.58999997377395597</v>
      </c>
      <c r="I754">
        <v>3.6600000858306898</v>
      </c>
      <c r="J754">
        <v>0</v>
      </c>
      <c r="K754" s="16" t="s">
        <v>35</v>
      </c>
      <c r="L754" t="s">
        <v>825</v>
      </c>
      <c r="M754">
        <v>125</v>
      </c>
      <c r="N754">
        <v>14</v>
      </c>
      <c r="O754">
        <v>228</v>
      </c>
      <c r="P754">
        <v>1073</v>
      </c>
      <c r="Q754">
        <f>SUM(Table14[[#This Row],[VeryActiveMinutes]:[SedentaryMinutes]])</f>
        <v>1440</v>
      </c>
      <c r="S754">
        <f t="shared" si="11"/>
        <v>1440</v>
      </c>
      <c r="T754">
        <v>3589</v>
      </c>
      <c r="U754" t="s">
        <v>19</v>
      </c>
    </row>
    <row r="755" spans="1:21">
      <c r="A755">
        <v>8053475328</v>
      </c>
      <c r="B755" s="1">
        <v>42499</v>
      </c>
      <c r="C755">
        <v>12465</v>
      </c>
      <c r="D755">
        <v>9.3800001144409197</v>
      </c>
      <c r="E755">
        <v>9.3800001144409197</v>
      </c>
      <c r="F755">
        <v>0</v>
      </c>
      <c r="G755">
        <v>6.1199998855590803</v>
      </c>
      <c r="H755">
        <v>0.56999999284744296</v>
      </c>
      <c r="I755">
        <v>2.6900000572204599</v>
      </c>
      <c r="J755">
        <v>0</v>
      </c>
      <c r="K755" s="16" t="s">
        <v>36</v>
      </c>
      <c r="L755" t="s">
        <v>826</v>
      </c>
      <c r="M755">
        <v>66</v>
      </c>
      <c r="N755">
        <v>12</v>
      </c>
      <c r="O755">
        <v>148</v>
      </c>
      <c r="P755">
        <v>1214</v>
      </c>
      <c r="Q755">
        <f>SUM(Table14[[#This Row],[VeryActiveMinutes]:[SedentaryMinutes]])</f>
        <v>1440</v>
      </c>
      <c r="S755">
        <f t="shared" si="11"/>
        <v>1440</v>
      </c>
      <c r="T755">
        <v>2765</v>
      </c>
      <c r="U755" t="s">
        <v>19</v>
      </c>
    </row>
    <row r="756" spans="1:21">
      <c r="A756">
        <v>8053475328</v>
      </c>
      <c r="B756" s="1">
        <v>42500</v>
      </c>
      <c r="C756">
        <v>14810</v>
      </c>
      <c r="D756">
        <v>11.3599996566772</v>
      </c>
      <c r="E756">
        <v>11.3599996566772</v>
      </c>
      <c r="F756">
        <v>0</v>
      </c>
      <c r="G756">
        <v>9.0900001525878906</v>
      </c>
      <c r="H756">
        <v>0.41999998688697798</v>
      </c>
      <c r="I756">
        <v>1.8500000238418599</v>
      </c>
      <c r="J756">
        <v>0</v>
      </c>
      <c r="K756" s="16" t="s">
        <v>37</v>
      </c>
      <c r="L756" t="s">
        <v>827</v>
      </c>
      <c r="M756">
        <v>96</v>
      </c>
      <c r="N756">
        <v>10</v>
      </c>
      <c r="O756">
        <v>115</v>
      </c>
      <c r="P756">
        <v>1219</v>
      </c>
      <c r="Q756">
        <f>SUM(Table14[[#This Row],[VeryActiveMinutes]:[SedentaryMinutes]])</f>
        <v>1440</v>
      </c>
      <c r="S756">
        <f t="shared" si="11"/>
        <v>1440</v>
      </c>
      <c r="T756">
        <v>2926</v>
      </c>
      <c r="U756" t="s">
        <v>19</v>
      </c>
    </row>
    <row r="757" spans="1:21">
      <c r="A757">
        <v>8053475328</v>
      </c>
      <c r="B757" s="1">
        <v>42501</v>
      </c>
      <c r="C757">
        <v>12209</v>
      </c>
      <c r="D757">
        <v>9.3999996185302699</v>
      </c>
      <c r="E757">
        <v>9.3999996185302699</v>
      </c>
      <c r="F757">
        <v>0</v>
      </c>
      <c r="G757">
        <v>6.0799999237060502</v>
      </c>
      <c r="H757">
        <v>0.28000000119209301</v>
      </c>
      <c r="I757">
        <v>3.03999996185303</v>
      </c>
      <c r="J757">
        <v>0</v>
      </c>
      <c r="K757" s="16" t="s">
        <v>38</v>
      </c>
      <c r="L757" t="s">
        <v>828</v>
      </c>
      <c r="M757">
        <v>60</v>
      </c>
      <c r="N757">
        <v>7</v>
      </c>
      <c r="O757">
        <v>184</v>
      </c>
      <c r="P757">
        <v>1189</v>
      </c>
      <c r="Q757">
        <f>SUM(Table14[[#This Row],[VeryActiveMinutes]:[SedentaryMinutes]])</f>
        <v>1440</v>
      </c>
      <c r="S757">
        <f t="shared" si="11"/>
        <v>1440</v>
      </c>
      <c r="T757">
        <v>2809</v>
      </c>
      <c r="U757" t="s">
        <v>19</v>
      </c>
    </row>
    <row r="758" spans="1:21">
      <c r="A758">
        <v>8053475328</v>
      </c>
      <c r="B758" s="1">
        <v>42502</v>
      </c>
      <c r="C758">
        <v>4998</v>
      </c>
      <c r="D758">
        <v>3.9100000858306898</v>
      </c>
      <c r="E758">
        <v>3.9100000858306898</v>
      </c>
      <c r="F758">
        <v>0</v>
      </c>
      <c r="G758">
        <v>2.9500000476837198</v>
      </c>
      <c r="H758">
        <v>0.20000000298023199</v>
      </c>
      <c r="I758">
        <v>0.75999999046325695</v>
      </c>
      <c r="J758">
        <v>0</v>
      </c>
      <c r="K758" s="16" t="s">
        <v>39</v>
      </c>
      <c r="L758" t="s">
        <v>829</v>
      </c>
      <c r="M758">
        <v>28</v>
      </c>
      <c r="N758">
        <v>4</v>
      </c>
      <c r="O758">
        <v>39</v>
      </c>
      <c r="P758">
        <v>839</v>
      </c>
      <c r="Q758">
        <f>SUM(Table14[[#This Row],[VeryActiveMinutes]:[SedentaryMinutes]])</f>
        <v>910</v>
      </c>
      <c r="S758">
        <f t="shared" si="11"/>
        <v>910</v>
      </c>
      <c r="T758">
        <v>1505</v>
      </c>
      <c r="U758" t="s">
        <v>19</v>
      </c>
    </row>
    <row r="759" spans="1:21">
      <c r="A759">
        <v>8253242879</v>
      </c>
      <c r="B759" s="1">
        <v>42472</v>
      </c>
      <c r="C759">
        <v>9033</v>
      </c>
      <c r="D759">
        <v>7.1599998474121103</v>
      </c>
      <c r="E759">
        <v>7.1599998474121103</v>
      </c>
      <c r="F759">
        <v>0</v>
      </c>
      <c r="G759">
        <v>5.4299998283386204</v>
      </c>
      <c r="H759">
        <v>0.140000000596046</v>
      </c>
      <c r="I759">
        <v>1.5900000333786</v>
      </c>
      <c r="J759">
        <v>0</v>
      </c>
      <c r="K759" s="16" t="s">
        <v>37</v>
      </c>
      <c r="L759" t="s">
        <v>830</v>
      </c>
      <c r="M759">
        <v>40</v>
      </c>
      <c r="N759">
        <v>2</v>
      </c>
      <c r="O759">
        <v>154</v>
      </c>
      <c r="P759">
        <v>1244</v>
      </c>
      <c r="Q759">
        <f>SUM(Table14[[#This Row],[VeryActiveMinutes]:[SedentaryMinutes]])</f>
        <v>1440</v>
      </c>
      <c r="S759">
        <f t="shared" si="11"/>
        <v>1440</v>
      </c>
      <c r="T759">
        <v>2044</v>
      </c>
      <c r="U759" t="s">
        <v>16</v>
      </c>
    </row>
    <row r="760" spans="1:21">
      <c r="A760">
        <v>8253242879</v>
      </c>
      <c r="B760" s="1">
        <v>42473</v>
      </c>
      <c r="C760">
        <v>8053</v>
      </c>
      <c r="D760">
        <v>6.0999999046325701</v>
      </c>
      <c r="E760">
        <v>6.0999999046325701</v>
      </c>
      <c r="F760">
        <v>0</v>
      </c>
      <c r="G760">
        <v>4.1700000762939498</v>
      </c>
      <c r="H760">
        <v>0.62999999523162797</v>
      </c>
      <c r="I760">
        <v>1.3099999427795399</v>
      </c>
      <c r="J760">
        <v>0</v>
      </c>
      <c r="K760" s="16" t="s">
        <v>38</v>
      </c>
      <c r="L760" t="s">
        <v>831</v>
      </c>
      <c r="M760">
        <v>35</v>
      </c>
      <c r="N760">
        <v>11</v>
      </c>
      <c r="O760">
        <v>96</v>
      </c>
      <c r="P760">
        <v>1298</v>
      </c>
      <c r="Q760">
        <f>SUM(Table14[[#This Row],[VeryActiveMinutes]:[SedentaryMinutes]])</f>
        <v>1440</v>
      </c>
      <c r="S760">
        <f t="shared" si="11"/>
        <v>1440</v>
      </c>
      <c r="T760">
        <v>1935</v>
      </c>
      <c r="U760" t="s">
        <v>16</v>
      </c>
    </row>
    <row r="761" spans="1:21">
      <c r="A761">
        <v>8253242879</v>
      </c>
      <c r="B761" s="1">
        <v>42474</v>
      </c>
      <c r="C761">
        <v>5234</v>
      </c>
      <c r="D761">
        <v>3.46000003814697</v>
      </c>
      <c r="E761">
        <v>3.46000003814697</v>
      </c>
      <c r="F761">
        <v>0</v>
      </c>
      <c r="G761">
        <v>1.9299999475479099</v>
      </c>
      <c r="H761">
        <v>0.99000000953674305</v>
      </c>
      <c r="I761">
        <v>0.54000002145767201</v>
      </c>
      <c r="J761">
        <v>0</v>
      </c>
      <c r="K761" s="16" t="s">
        <v>39</v>
      </c>
      <c r="L761" t="s">
        <v>832</v>
      </c>
      <c r="M761">
        <v>29</v>
      </c>
      <c r="N761">
        <v>16</v>
      </c>
      <c r="O761">
        <v>33</v>
      </c>
      <c r="P761">
        <v>1362</v>
      </c>
      <c r="Q761">
        <f>SUM(Table14[[#This Row],[VeryActiveMinutes]:[SedentaryMinutes]])</f>
        <v>1440</v>
      </c>
      <c r="S761">
        <f t="shared" si="11"/>
        <v>1440</v>
      </c>
      <c r="T761">
        <v>1705</v>
      </c>
      <c r="U761" t="s">
        <v>16</v>
      </c>
    </row>
    <row r="762" spans="1:21">
      <c r="A762">
        <v>8253242879</v>
      </c>
      <c r="B762" s="1">
        <v>42475</v>
      </c>
      <c r="C762">
        <v>2672</v>
      </c>
      <c r="D762">
        <v>1.7699999809265099</v>
      </c>
      <c r="E762">
        <v>1.7699999809265099</v>
      </c>
      <c r="F762">
        <v>0</v>
      </c>
      <c r="G762">
        <v>0</v>
      </c>
      <c r="H762">
        <v>0</v>
      </c>
      <c r="I762">
        <v>1.7599999904632599</v>
      </c>
      <c r="J762">
        <v>0</v>
      </c>
      <c r="K762" s="16" t="s">
        <v>40</v>
      </c>
      <c r="L762" t="s">
        <v>833</v>
      </c>
      <c r="M762">
        <v>0</v>
      </c>
      <c r="N762">
        <v>0</v>
      </c>
      <c r="O762">
        <v>105</v>
      </c>
      <c r="P762">
        <v>1335</v>
      </c>
      <c r="Q762">
        <f>SUM(Table14[[#This Row],[VeryActiveMinutes]:[SedentaryMinutes]])</f>
        <v>1440</v>
      </c>
      <c r="S762">
        <f t="shared" si="11"/>
        <v>1440</v>
      </c>
      <c r="T762">
        <v>1632</v>
      </c>
      <c r="U762" t="s">
        <v>16</v>
      </c>
    </row>
    <row r="763" spans="1:21">
      <c r="A763">
        <v>8253242879</v>
      </c>
      <c r="B763" s="1">
        <v>42476</v>
      </c>
      <c r="C763">
        <v>9256</v>
      </c>
      <c r="D763">
        <v>6.1399998664856001</v>
      </c>
      <c r="E763">
        <v>6.1399998664856001</v>
      </c>
      <c r="F763">
        <v>0</v>
      </c>
      <c r="G763">
        <v>0.43000000715255698</v>
      </c>
      <c r="H763">
        <v>3.2699999809265101</v>
      </c>
      <c r="I763">
        <v>2.4500000476837198</v>
      </c>
      <c r="J763">
        <v>0</v>
      </c>
      <c r="K763" s="16" t="s">
        <v>41</v>
      </c>
      <c r="L763" t="s">
        <v>834</v>
      </c>
      <c r="M763">
        <v>6</v>
      </c>
      <c r="N763">
        <v>51</v>
      </c>
      <c r="O763">
        <v>115</v>
      </c>
      <c r="P763">
        <v>1268</v>
      </c>
      <c r="Q763">
        <f>SUM(Table14[[#This Row],[VeryActiveMinutes]:[SedentaryMinutes]])</f>
        <v>1440</v>
      </c>
      <c r="S763">
        <f t="shared" si="11"/>
        <v>1440</v>
      </c>
      <c r="T763">
        <v>1880</v>
      </c>
      <c r="U763" t="s">
        <v>16</v>
      </c>
    </row>
    <row r="764" spans="1:21">
      <c r="A764">
        <v>8253242879</v>
      </c>
      <c r="B764" s="1">
        <v>42477</v>
      </c>
      <c r="C764">
        <v>10204</v>
      </c>
      <c r="D764">
        <v>7.9099998474121103</v>
      </c>
      <c r="E764">
        <v>7.9099998474121103</v>
      </c>
      <c r="F764">
        <v>0</v>
      </c>
      <c r="G764">
        <v>5.4299998283386204</v>
      </c>
      <c r="H764">
        <v>0.15000000596046401</v>
      </c>
      <c r="I764">
        <v>2.3299999237060498</v>
      </c>
      <c r="J764">
        <v>0</v>
      </c>
      <c r="K764" s="16" t="s">
        <v>35</v>
      </c>
      <c r="L764" t="s">
        <v>835</v>
      </c>
      <c r="M764">
        <v>41</v>
      </c>
      <c r="N764">
        <v>5</v>
      </c>
      <c r="O764">
        <v>157</v>
      </c>
      <c r="P764">
        <v>1237</v>
      </c>
      <c r="Q764">
        <f>SUM(Table14[[#This Row],[VeryActiveMinutes]:[SedentaryMinutes]])</f>
        <v>1440</v>
      </c>
      <c r="S764">
        <f t="shared" si="11"/>
        <v>1440</v>
      </c>
      <c r="T764">
        <v>2112</v>
      </c>
      <c r="U764" t="s">
        <v>16</v>
      </c>
    </row>
    <row r="765" spans="1:21">
      <c r="A765">
        <v>8253242879</v>
      </c>
      <c r="B765" s="1">
        <v>42478</v>
      </c>
      <c r="C765">
        <v>5151</v>
      </c>
      <c r="D765">
        <v>3.4800000190734899</v>
      </c>
      <c r="E765">
        <v>3.4800000190734899</v>
      </c>
      <c r="F765">
        <v>0</v>
      </c>
      <c r="G765">
        <v>1.03999996185303</v>
      </c>
      <c r="H765">
        <v>0.62999999523162797</v>
      </c>
      <c r="I765">
        <v>1.79999995231628</v>
      </c>
      <c r="J765">
        <v>0</v>
      </c>
      <c r="K765" s="16" t="s">
        <v>36</v>
      </c>
      <c r="L765" t="s">
        <v>836</v>
      </c>
      <c r="M765">
        <v>16</v>
      </c>
      <c r="N765">
        <v>16</v>
      </c>
      <c r="O765">
        <v>130</v>
      </c>
      <c r="P765">
        <v>1278</v>
      </c>
      <c r="Q765">
        <f>SUM(Table14[[#This Row],[VeryActiveMinutes]:[SedentaryMinutes]])</f>
        <v>1440</v>
      </c>
      <c r="S765">
        <f t="shared" si="11"/>
        <v>1440</v>
      </c>
      <c r="T765">
        <v>1829</v>
      </c>
      <c r="U765" t="s">
        <v>16</v>
      </c>
    </row>
    <row r="766" spans="1:21">
      <c r="A766">
        <v>8253242879</v>
      </c>
      <c r="B766" s="1">
        <v>42479</v>
      </c>
      <c r="C766">
        <v>4212</v>
      </c>
      <c r="D766">
        <v>2.7799999713897701</v>
      </c>
      <c r="E766">
        <v>2.7799999713897701</v>
      </c>
      <c r="F766">
        <v>0</v>
      </c>
      <c r="G766">
        <v>0</v>
      </c>
      <c r="H766">
        <v>0</v>
      </c>
      <c r="I766">
        <v>2.7799999713897701</v>
      </c>
      <c r="J766">
        <v>0</v>
      </c>
      <c r="K766" s="16" t="s">
        <v>37</v>
      </c>
      <c r="L766" t="s">
        <v>837</v>
      </c>
      <c r="M766">
        <v>0</v>
      </c>
      <c r="N766">
        <v>0</v>
      </c>
      <c r="O766">
        <v>164</v>
      </c>
      <c r="P766">
        <v>1276</v>
      </c>
      <c r="Q766">
        <f>SUM(Table14[[#This Row],[VeryActiveMinutes]:[SedentaryMinutes]])</f>
        <v>1440</v>
      </c>
      <c r="S766">
        <f t="shared" si="11"/>
        <v>1440</v>
      </c>
      <c r="T766">
        <v>1763</v>
      </c>
      <c r="U766" t="s">
        <v>16</v>
      </c>
    </row>
    <row r="767" spans="1:21">
      <c r="A767">
        <v>8253242879</v>
      </c>
      <c r="B767" s="1">
        <v>42480</v>
      </c>
      <c r="C767">
        <v>6466</v>
      </c>
      <c r="D767">
        <v>4.2699999809265101</v>
      </c>
      <c r="E767">
        <v>4.2699999809265101</v>
      </c>
      <c r="F767">
        <v>0</v>
      </c>
      <c r="G767">
        <v>0.33000001311302202</v>
      </c>
      <c r="H767">
        <v>0.81999999284744296</v>
      </c>
      <c r="I767">
        <v>3.1099998950958301</v>
      </c>
      <c r="J767">
        <v>9.9999997764825804E-3</v>
      </c>
      <c r="K767" s="16" t="s">
        <v>38</v>
      </c>
      <c r="L767" t="s">
        <v>838</v>
      </c>
      <c r="M767">
        <v>5</v>
      </c>
      <c r="N767">
        <v>18</v>
      </c>
      <c r="O767">
        <v>216</v>
      </c>
      <c r="P767">
        <v>1201</v>
      </c>
      <c r="Q767">
        <f>SUM(Table14[[#This Row],[VeryActiveMinutes]:[SedentaryMinutes]])</f>
        <v>1440</v>
      </c>
      <c r="S767">
        <f t="shared" si="11"/>
        <v>1440</v>
      </c>
      <c r="T767">
        <v>1931</v>
      </c>
      <c r="U767" t="s">
        <v>16</v>
      </c>
    </row>
    <row r="768" spans="1:21">
      <c r="A768">
        <v>8253242879</v>
      </c>
      <c r="B768" s="1">
        <v>42481</v>
      </c>
      <c r="C768">
        <v>11268</v>
      </c>
      <c r="D768">
        <v>8.5600004196166992</v>
      </c>
      <c r="E768">
        <v>8.5600004196166992</v>
      </c>
      <c r="F768">
        <v>0</v>
      </c>
      <c r="G768">
        <v>5.8800001144409197</v>
      </c>
      <c r="H768">
        <v>0.93000000715255704</v>
      </c>
      <c r="I768">
        <v>1.75</v>
      </c>
      <c r="J768">
        <v>0</v>
      </c>
      <c r="K768" s="16" t="s">
        <v>39</v>
      </c>
      <c r="L768" t="s">
        <v>839</v>
      </c>
      <c r="M768">
        <v>49</v>
      </c>
      <c r="N768">
        <v>20</v>
      </c>
      <c r="O768">
        <v>172</v>
      </c>
      <c r="P768">
        <v>1199</v>
      </c>
      <c r="Q768">
        <f>SUM(Table14[[#This Row],[VeryActiveMinutes]:[SedentaryMinutes]])</f>
        <v>1440</v>
      </c>
      <c r="S768">
        <f t="shared" si="11"/>
        <v>1440</v>
      </c>
      <c r="T768">
        <v>2218</v>
      </c>
      <c r="U768" t="s">
        <v>16</v>
      </c>
    </row>
    <row r="769" spans="1:21">
      <c r="A769">
        <v>8253242879</v>
      </c>
      <c r="B769" s="1">
        <v>42482</v>
      </c>
      <c r="C769">
        <v>2824</v>
      </c>
      <c r="D769">
        <v>1.87000000476837</v>
      </c>
      <c r="E769">
        <v>1.87000000476837</v>
      </c>
      <c r="F769">
        <v>0</v>
      </c>
      <c r="G769">
        <v>0</v>
      </c>
      <c r="H769">
        <v>0</v>
      </c>
      <c r="I769">
        <v>1.87000000476837</v>
      </c>
      <c r="J769">
        <v>0</v>
      </c>
      <c r="K769" s="16" t="s">
        <v>40</v>
      </c>
      <c r="L769" t="s">
        <v>840</v>
      </c>
      <c r="M769">
        <v>0</v>
      </c>
      <c r="N769">
        <v>0</v>
      </c>
      <c r="O769">
        <v>120</v>
      </c>
      <c r="P769">
        <v>1320</v>
      </c>
      <c r="Q769">
        <f>SUM(Table14[[#This Row],[VeryActiveMinutes]:[SedentaryMinutes]])</f>
        <v>1440</v>
      </c>
      <c r="S769">
        <f t="shared" si="11"/>
        <v>1440</v>
      </c>
      <c r="T769">
        <v>1651</v>
      </c>
      <c r="U769" t="s">
        <v>16</v>
      </c>
    </row>
    <row r="770" spans="1:21">
      <c r="A770">
        <v>8253242879</v>
      </c>
      <c r="B770" s="1">
        <v>42483</v>
      </c>
      <c r="C770">
        <v>9282</v>
      </c>
      <c r="D770">
        <v>6.2600002288818404</v>
      </c>
      <c r="E770">
        <v>6.2600002288818404</v>
      </c>
      <c r="F770">
        <v>0</v>
      </c>
      <c r="G770">
        <v>2.0899999141693102</v>
      </c>
      <c r="H770">
        <v>1.03999996185303</v>
      </c>
      <c r="I770">
        <v>3.1300001144409202</v>
      </c>
      <c r="J770">
        <v>0</v>
      </c>
      <c r="K770" s="16" t="s">
        <v>41</v>
      </c>
      <c r="L770" t="s">
        <v>841</v>
      </c>
      <c r="M770">
        <v>30</v>
      </c>
      <c r="N770">
        <v>26</v>
      </c>
      <c r="O770">
        <v>191</v>
      </c>
      <c r="P770">
        <v>1193</v>
      </c>
      <c r="Q770">
        <f>SUM(Table14[[#This Row],[VeryActiveMinutes]:[SedentaryMinutes]])</f>
        <v>1440</v>
      </c>
      <c r="S770">
        <f t="shared" ref="S770:S833" si="12">Q770-R770</f>
        <v>1440</v>
      </c>
      <c r="T770">
        <v>2132</v>
      </c>
      <c r="U770" t="s">
        <v>16</v>
      </c>
    </row>
    <row r="771" spans="1:21">
      <c r="A771">
        <v>8253242879</v>
      </c>
      <c r="B771" s="1">
        <v>42484</v>
      </c>
      <c r="C771">
        <v>8905</v>
      </c>
      <c r="D771">
        <v>7.1300001144409197</v>
      </c>
      <c r="E771">
        <v>7.1300001144409197</v>
      </c>
      <c r="F771">
        <v>0</v>
      </c>
      <c r="G771">
        <v>5.5999999046325701</v>
      </c>
      <c r="H771">
        <v>0.18999999761581399</v>
      </c>
      <c r="I771">
        <v>1.3400000333786</v>
      </c>
      <c r="J771">
        <v>0</v>
      </c>
      <c r="K771" s="16" t="s">
        <v>35</v>
      </c>
      <c r="L771" t="s">
        <v>842</v>
      </c>
      <c r="M771">
        <v>41</v>
      </c>
      <c r="N771">
        <v>4</v>
      </c>
      <c r="O771">
        <v>82</v>
      </c>
      <c r="P771">
        <v>1313</v>
      </c>
      <c r="Q771">
        <f>SUM(Table14[[#This Row],[VeryActiveMinutes]:[SedentaryMinutes]])</f>
        <v>1440</v>
      </c>
      <c r="S771">
        <f t="shared" si="12"/>
        <v>1440</v>
      </c>
      <c r="T771">
        <v>1976</v>
      </c>
      <c r="U771" t="s">
        <v>16</v>
      </c>
    </row>
    <row r="772" spans="1:21">
      <c r="A772">
        <v>8253242879</v>
      </c>
      <c r="B772" s="1">
        <v>42485</v>
      </c>
      <c r="C772">
        <v>6829</v>
      </c>
      <c r="D772">
        <v>4.5100002288818404</v>
      </c>
      <c r="E772">
        <v>4.5100002288818404</v>
      </c>
      <c r="F772">
        <v>0</v>
      </c>
      <c r="G772">
        <v>0.36000001430511502</v>
      </c>
      <c r="H772">
        <v>2.3900001049041699</v>
      </c>
      <c r="I772">
        <v>1.7699999809265099</v>
      </c>
      <c r="J772">
        <v>0</v>
      </c>
      <c r="K772" s="16" t="s">
        <v>36</v>
      </c>
      <c r="L772" t="s">
        <v>843</v>
      </c>
      <c r="M772">
        <v>7</v>
      </c>
      <c r="N772">
        <v>54</v>
      </c>
      <c r="O772">
        <v>118</v>
      </c>
      <c r="P772">
        <v>1261</v>
      </c>
      <c r="Q772">
        <f>SUM(Table14[[#This Row],[VeryActiveMinutes]:[SedentaryMinutes]])</f>
        <v>1440</v>
      </c>
      <c r="S772">
        <f t="shared" si="12"/>
        <v>1440</v>
      </c>
      <c r="T772">
        <v>1909</v>
      </c>
      <c r="U772" t="s">
        <v>16</v>
      </c>
    </row>
    <row r="773" spans="1:21">
      <c r="A773">
        <v>8253242879</v>
      </c>
      <c r="B773" s="1">
        <v>42486</v>
      </c>
      <c r="C773">
        <v>4562</v>
      </c>
      <c r="D773">
        <v>3.03999996185303</v>
      </c>
      <c r="E773">
        <v>3.03999996185303</v>
      </c>
      <c r="F773">
        <v>0</v>
      </c>
      <c r="G773">
        <v>1.1799999475479099</v>
      </c>
      <c r="H773">
        <v>0.490000009536743</v>
      </c>
      <c r="I773">
        <v>1.37000000476837</v>
      </c>
      <c r="J773">
        <v>0</v>
      </c>
      <c r="K773" s="16" t="s">
        <v>37</v>
      </c>
      <c r="L773" t="s">
        <v>844</v>
      </c>
      <c r="M773">
        <v>19</v>
      </c>
      <c r="N773">
        <v>14</v>
      </c>
      <c r="O773">
        <v>108</v>
      </c>
      <c r="P773">
        <v>1299</v>
      </c>
      <c r="Q773">
        <f>SUM(Table14[[#This Row],[VeryActiveMinutes]:[SedentaryMinutes]])</f>
        <v>1440</v>
      </c>
      <c r="S773">
        <f t="shared" si="12"/>
        <v>1440</v>
      </c>
      <c r="T773">
        <v>1813</v>
      </c>
      <c r="U773" t="s">
        <v>16</v>
      </c>
    </row>
    <row r="774" spans="1:21">
      <c r="A774">
        <v>8253242879</v>
      </c>
      <c r="B774" s="1">
        <v>42487</v>
      </c>
      <c r="C774">
        <v>10232</v>
      </c>
      <c r="D774">
        <v>8.1800003051757795</v>
      </c>
      <c r="E774">
        <v>8.1800003051757795</v>
      </c>
      <c r="F774">
        <v>0</v>
      </c>
      <c r="G774">
        <v>6.2399997711181596</v>
      </c>
      <c r="H774">
        <v>0.230000004172325</v>
      </c>
      <c r="I774">
        <v>1.70000004768372</v>
      </c>
      <c r="J774">
        <v>0</v>
      </c>
      <c r="K774" s="16" t="s">
        <v>38</v>
      </c>
      <c r="L774" t="s">
        <v>845</v>
      </c>
      <c r="M774">
        <v>45</v>
      </c>
      <c r="N774">
        <v>5</v>
      </c>
      <c r="O774">
        <v>104</v>
      </c>
      <c r="P774">
        <v>1286</v>
      </c>
      <c r="Q774">
        <f>SUM(Table14[[#This Row],[VeryActiveMinutes]:[SedentaryMinutes]])</f>
        <v>1440</v>
      </c>
      <c r="S774">
        <f t="shared" si="12"/>
        <v>1440</v>
      </c>
      <c r="T774">
        <v>2008</v>
      </c>
      <c r="U774" t="s">
        <v>16</v>
      </c>
    </row>
    <row r="775" spans="1:21">
      <c r="A775">
        <v>8253242879</v>
      </c>
      <c r="B775" s="1">
        <v>42488</v>
      </c>
      <c r="C775">
        <v>2718</v>
      </c>
      <c r="D775">
        <v>1.79999995231628</v>
      </c>
      <c r="E775">
        <v>1.79999995231628</v>
      </c>
      <c r="F775">
        <v>0</v>
      </c>
      <c r="G775">
        <v>0.67000001668930098</v>
      </c>
      <c r="H775">
        <v>0.77999997138977095</v>
      </c>
      <c r="I775">
        <v>0.34000000357627902</v>
      </c>
      <c r="J775">
        <v>0</v>
      </c>
      <c r="K775" s="16" t="s">
        <v>39</v>
      </c>
      <c r="L775" t="s">
        <v>846</v>
      </c>
      <c r="M775">
        <v>11</v>
      </c>
      <c r="N775">
        <v>16</v>
      </c>
      <c r="O775">
        <v>20</v>
      </c>
      <c r="P775">
        <v>1393</v>
      </c>
      <c r="Q775">
        <f>SUM(Table14[[#This Row],[VeryActiveMinutes]:[SedentaryMinutes]])</f>
        <v>1440</v>
      </c>
      <c r="S775">
        <f t="shared" si="12"/>
        <v>1440</v>
      </c>
      <c r="T775">
        <v>1580</v>
      </c>
      <c r="U775" t="s">
        <v>16</v>
      </c>
    </row>
    <row r="776" spans="1:21">
      <c r="A776">
        <v>8253242879</v>
      </c>
      <c r="B776" s="1">
        <v>42489</v>
      </c>
      <c r="C776">
        <v>6260</v>
      </c>
      <c r="D776">
        <v>4.2600002288818404</v>
      </c>
      <c r="E776">
        <v>4.2600002288818404</v>
      </c>
      <c r="F776">
        <v>0</v>
      </c>
      <c r="G776">
        <v>1.28999996185303</v>
      </c>
      <c r="H776">
        <v>0.54000002145767201</v>
      </c>
      <c r="I776">
        <v>2.4000000953674299</v>
      </c>
      <c r="J776">
        <v>0</v>
      </c>
      <c r="K776" s="16" t="s">
        <v>40</v>
      </c>
      <c r="L776" t="s">
        <v>847</v>
      </c>
      <c r="M776">
        <v>16</v>
      </c>
      <c r="N776">
        <v>14</v>
      </c>
      <c r="O776">
        <v>136</v>
      </c>
      <c r="P776">
        <v>1257</v>
      </c>
      <c r="Q776">
        <f>SUM(Table14[[#This Row],[VeryActiveMinutes]:[SedentaryMinutes]])</f>
        <v>1423</v>
      </c>
      <c r="S776">
        <f t="shared" si="12"/>
        <v>1423</v>
      </c>
      <c r="T776">
        <v>1854</v>
      </c>
      <c r="U776" t="s">
        <v>16</v>
      </c>
    </row>
    <row r="777" spans="1:21">
      <c r="A777">
        <v>8253242879</v>
      </c>
      <c r="B777" s="1">
        <v>42490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 s="16" t="s">
        <v>41</v>
      </c>
      <c r="L777" t="s">
        <v>848</v>
      </c>
      <c r="M777">
        <v>0</v>
      </c>
      <c r="N777">
        <v>0</v>
      </c>
      <c r="O777">
        <v>0</v>
      </c>
      <c r="P777">
        <v>1440</v>
      </c>
      <c r="Q777">
        <f>SUM(Table14[[#This Row],[VeryActiveMinutes]:[SedentaryMinutes]])</f>
        <v>1440</v>
      </c>
      <c r="S777">
        <f t="shared" si="12"/>
        <v>1440</v>
      </c>
      <c r="T777">
        <v>0</v>
      </c>
      <c r="U777" t="s">
        <v>16</v>
      </c>
    </row>
    <row r="778" spans="1:21">
      <c r="A778">
        <v>8378563200</v>
      </c>
      <c r="B778" s="1">
        <v>42472</v>
      </c>
      <c r="C778">
        <v>7626</v>
      </c>
      <c r="D778">
        <v>6.0500001907348597</v>
      </c>
      <c r="E778">
        <v>6.0500001907348597</v>
      </c>
      <c r="F778">
        <v>2.2530810832977299</v>
      </c>
      <c r="G778">
        <v>0.82999998331069902</v>
      </c>
      <c r="H778">
        <v>0.70999997854232799</v>
      </c>
      <c r="I778">
        <v>4.5</v>
      </c>
      <c r="J778">
        <v>0</v>
      </c>
      <c r="K778" s="16" t="s">
        <v>37</v>
      </c>
      <c r="L778" t="s">
        <v>849</v>
      </c>
      <c r="M778">
        <v>65</v>
      </c>
      <c r="N778">
        <v>15</v>
      </c>
      <c r="O778">
        <v>156</v>
      </c>
      <c r="P778">
        <v>723</v>
      </c>
      <c r="Q778">
        <f>SUM(Table14[[#This Row],[VeryActiveMinutes]:[SedentaryMinutes]])</f>
        <v>959</v>
      </c>
      <c r="R778">
        <v>356</v>
      </c>
      <c r="S778">
        <f t="shared" si="12"/>
        <v>603</v>
      </c>
      <c r="T778">
        <v>3635</v>
      </c>
      <c r="U778" t="s">
        <v>19</v>
      </c>
    </row>
    <row r="779" spans="1:21">
      <c r="A779">
        <v>8378563200</v>
      </c>
      <c r="B779" s="1">
        <v>42473</v>
      </c>
      <c r="C779">
        <v>12386</v>
      </c>
      <c r="D779">
        <v>9.8199996948242205</v>
      </c>
      <c r="E779">
        <v>9.8199996948242205</v>
      </c>
      <c r="F779">
        <v>2.0921471118927002</v>
      </c>
      <c r="G779">
        <v>4.96000003814697</v>
      </c>
      <c r="H779">
        <v>0.64999997615814198</v>
      </c>
      <c r="I779">
        <v>4.21000003814697</v>
      </c>
      <c r="J779">
        <v>0</v>
      </c>
      <c r="K779" s="16" t="s">
        <v>38</v>
      </c>
      <c r="L779" t="s">
        <v>850</v>
      </c>
      <c r="M779">
        <v>116</v>
      </c>
      <c r="N779">
        <v>14</v>
      </c>
      <c r="O779">
        <v>169</v>
      </c>
      <c r="P779">
        <v>680</v>
      </c>
      <c r="Q779">
        <f>SUM(Table14[[#This Row],[VeryActiveMinutes]:[SedentaryMinutes]])</f>
        <v>979</v>
      </c>
      <c r="R779">
        <v>487</v>
      </c>
      <c r="S779">
        <f t="shared" si="12"/>
        <v>492</v>
      </c>
      <c r="T779">
        <v>4079</v>
      </c>
      <c r="U779" t="s">
        <v>19</v>
      </c>
    </row>
    <row r="780" spans="1:21">
      <c r="A780">
        <v>8378563200</v>
      </c>
      <c r="B780" s="1">
        <v>42474</v>
      </c>
      <c r="C780">
        <v>13318</v>
      </c>
      <c r="D780">
        <v>10.560000419616699</v>
      </c>
      <c r="E780">
        <v>10.560000419616699</v>
      </c>
      <c r="F780">
        <v>2.2530810832977299</v>
      </c>
      <c r="G780">
        <v>5.6199998855590803</v>
      </c>
      <c r="H780">
        <v>1.0299999713897701</v>
      </c>
      <c r="I780">
        <v>3.9100000858306898</v>
      </c>
      <c r="J780">
        <v>0</v>
      </c>
      <c r="K780" s="16" t="s">
        <v>39</v>
      </c>
      <c r="L780" t="s">
        <v>851</v>
      </c>
      <c r="M780">
        <v>123</v>
      </c>
      <c r="N780">
        <v>21</v>
      </c>
      <c r="O780">
        <v>174</v>
      </c>
      <c r="P780">
        <v>699</v>
      </c>
      <c r="Q780">
        <f>SUM(Table14[[#This Row],[VeryActiveMinutes]:[SedentaryMinutes]])</f>
        <v>1017</v>
      </c>
      <c r="R780">
        <v>455</v>
      </c>
      <c r="S780">
        <f t="shared" si="12"/>
        <v>562</v>
      </c>
      <c r="T780">
        <v>4163</v>
      </c>
      <c r="U780" t="s">
        <v>19</v>
      </c>
    </row>
    <row r="781" spans="1:21">
      <c r="A781">
        <v>8378563200</v>
      </c>
      <c r="B781" s="1">
        <v>42475</v>
      </c>
      <c r="C781">
        <v>14461</v>
      </c>
      <c r="D781">
        <v>11.4700002670288</v>
      </c>
      <c r="E781">
        <v>11.4700002670288</v>
      </c>
      <c r="F781">
        <v>0</v>
      </c>
      <c r="G781">
        <v>4.9099998474121103</v>
      </c>
      <c r="H781">
        <v>1.1499999761581401</v>
      </c>
      <c r="I781">
        <v>5.4099998474121103</v>
      </c>
      <c r="J781">
        <v>0</v>
      </c>
      <c r="K781" s="16" t="s">
        <v>40</v>
      </c>
      <c r="L781" t="s">
        <v>852</v>
      </c>
      <c r="M781">
        <v>60</v>
      </c>
      <c r="N781">
        <v>23</v>
      </c>
      <c r="O781">
        <v>190</v>
      </c>
      <c r="P781">
        <v>729</v>
      </c>
      <c r="Q781">
        <f>SUM(Table14[[#This Row],[VeryActiveMinutes]:[SedentaryMinutes]])</f>
        <v>1002</v>
      </c>
      <c r="R781">
        <v>533</v>
      </c>
      <c r="S781">
        <f t="shared" si="12"/>
        <v>469</v>
      </c>
      <c r="T781">
        <v>3666</v>
      </c>
      <c r="U781" t="s">
        <v>19</v>
      </c>
    </row>
    <row r="782" spans="1:21">
      <c r="A782">
        <v>8378563200</v>
      </c>
      <c r="B782" s="1">
        <v>42476</v>
      </c>
      <c r="C782">
        <v>11207</v>
      </c>
      <c r="D782">
        <v>8.8900003433227504</v>
      </c>
      <c r="E782">
        <v>8.8900003433227504</v>
      </c>
      <c r="F782">
        <v>0</v>
      </c>
      <c r="G782">
        <v>5.3699998855590803</v>
      </c>
      <c r="H782">
        <v>1.0700000524520901</v>
      </c>
      <c r="I782">
        <v>2.4400000572204599</v>
      </c>
      <c r="J782">
        <v>0</v>
      </c>
      <c r="K782" s="16" t="s">
        <v>41</v>
      </c>
      <c r="L782" t="s">
        <v>853</v>
      </c>
      <c r="M782">
        <v>64</v>
      </c>
      <c r="N782">
        <v>21</v>
      </c>
      <c r="O782">
        <v>142</v>
      </c>
      <c r="P782">
        <v>563</v>
      </c>
      <c r="Q782">
        <f>SUM(Table14[[#This Row],[VeryActiveMinutes]:[SedentaryMinutes]])</f>
        <v>790</v>
      </c>
      <c r="R782">
        <v>689</v>
      </c>
      <c r="S782">
        <f t="shared" si="12"/>
        <v>101</v>
      </c>
      <c r="T782">
        <v>3363</v>
      </c>
      <c r="U782" t="s">
        <v>19</v>
      </c>
    </row>
    <row r="783" spans="1:21">
      <c r="A783">
        <v>8378563200</v>
      </c>
      <c r="B783" s="1">
        <v>42477</v>
      </c>
      <c r="C783">
        <v>2132</v>
      </c>
      <c r="D783">
        <v>1.6900000572204601</v>
      </c>
      <c r="E783">
        <v>1.6900000572204601</v>
      </c>
      <c r="F783">
        <v>0</v>
      </c>
      <c r="G783">
        <v>0</v>
      </c>
      <c r="H783">
        <v>0</v>
      </c>
      <c r="I783">
        <v>1.6900000572204601</v>
      </c>
      <c r="J783">
        <v>0</v>
      </c>
      <c r="K783" s="16" t="s">
        <v>35</v>
      </c>
      <c r="L783" t="s">
        <v>854</v>
      </c>
      <c r="M783">
        <v>0</v>
      </c>
      <c r="N783">
        <v>0</v>
      </c>
      <c r="O783">
        <v>93</v>
      </c>
      <c r="P783">
        <v>599</v>
      </c>
      <c r="Q783">
        <f>SUM(Table14[[#This Row],[VeryActiveMinutes]:[SedentaryMinutes]])</f>
        <v>692</v>
      </c>
      <c r="R783">
        <v>591</v>
      </c>
      <c r="S783">
        <f t="shared" si="12"/>
        <v>101</v>
      </c>
      <c r="T783">
        <v>2572</v>
      </c>
      <c r="U783" t="s">
        <v>19</v>
      </c>
    </row>
    <row r="784" spans="1:21">
      <c r="A784">
        <v>8378563200</v>
      </c>
      <c r="B784" s="1">
        <v>42478</v>
      </c>
      <c r="C784">
        <v>13630</v>
      </c>
      <c r="D784">
        <v>10.810000419616699</v>
      </c>
      <c r="E784">
        <v>10.810000419616699</v>
      </c>
      <c r="F784">
        <v>2.0921471118927002</v>
      </c>
      <c r="G784">
        <v>5.0500001907348597</v>
      </c>
      <c r="H784">
        <v>0.56000000238418601</v>
      </c>
      <c r="I784">
        <v>5.1999998092651403</v>
      </c>
      <c r="J784">
        <v>0</v>
      </c>
      <c r="K784" s="16" t="s">
        <v>36</v>
      </c>
      <c r="L784" t="s">
        <v>855</v>
      </c>
      <c r="M784">
        <v>117</v>
      </c>
      <c r="N784">
        <v>10</v>
      </c>
      <c r="O784">
        <v>174</v>
      </c>
      <c r="P784">
        <v>720</v>
      </c>
      <c r="Q784">
        <f>SUM(Table14[[#This Row],[VeryActiveMinutes]:[SedentaryMinutes]])</f>
        <v>1021</v>
      </c>
      <c r="R784">
        <v>451</v>
      </c>
      <c r="S784">
        <f t="shared" si="12"/>
        <v>570</v>
      </c>
      <c r="T784">
        <v>4157</v>
      </c>
      <c r="U784" t="s">
        <v>19</v>
      </c>
    </row>
    <row r="785" spans="1:21">
      <c r="A785">
        <v>8378563200</v>
      </c>
      <c r="B785" s="1">
        <v>42479</v>
      </c>
      <c r="C785">
        <v>13070</v>
      </c>
      <c r="D785">
        <v>10.3599996566772</v>
      </c>
      <c r="E785">
        <v>10.3599996566772</v>
      </c>
      <c r="F785">
        <v>2.2530810832977299</v>
      </c>
      <c r="G785">
        <v>5.3000001907348597</v>
      </c>
      <c r="H785">
        <v>0.87999999523162797</v>
      </c>
      <c r="I785">
        <v>4.1799998283386204</v>
      </c>
      <c r="J785">
        <v>0</v>
      </c>
      <c r="K785" s="16" t="s">
        <v>37</v>
      </c>
      <c r="L785" t="s">
        <v>856</v>
      </c>
      <c r="M785">
        <v>120</v>
      </c>
      <c r="N785">
        <v>19</v>
      </c>
      <c r="O785">
        <v>154</v>
      </c>
      <c r="P785">
        <v>737</v>
      </c>
      <c r="Q785">
        <f>SUM(Table14[[#This Row],[VeryActiveMinutes]:[SedentaryMinutes]])</f>
        <v>1030</v>
      </c>
      <c r="R785">
        <v>421</v>
      </c>
      <c r="S785">
        <f t="shared" si="12"/>
        <v>609</v>
      </c>
      <c r="T785">
        <v>4092</v>
      </c>
      <c r="U785" t="s">
        <v>19</v>
      </c>
    </row>
    <row r="786" spans="1:21">
      <c r="A786">
        <v>8378563200</v>
      </c>
      <c r="B786" s="1">
        <v>42480</v>
      </c>
      <c r="C786">
        <v>9388</v>
      </c>
      <c r="D786">
        <v>7.4400000572204599</v>
      </c>
      <c r="E786">
        <v>7.4400000572204599</v>
      </c>
      <c r="F786">
        <v>2.0921471118927002</v>
      </c>
      <c r="G786">
        <v>2.2300000190734899</v>
      </c>
      <c r="H786">
        <v>0.43999999761581399</v>
      </c>
      <c r="I786">
        <v>4.7800002098083496</v>
      </c>
      <c r="J786">
        <v>0</v>
      </c>
      <c r="K786" s="16" t="s">
        <v>38</v>
      </c>
      <c r="L786" t="s">
        <v>857</v>
      </c>
      <c r="M786">
        <v>82</v>
      </c>
      <c r="N786">
        <v>8</v>
      </c>
      <c r="O786">
        <v>169</v>
      </c>
      <c r="P786">
        <v>763</v>
      </c>
      <c r="Q786">
        <f>SUM(Table14[[#This Row],[VeryActiveMinutes]:[SedentaryMinutes]])</f>
        <v>1022</v>
      </c>
      <c r="R786">
        <v>409</v>
      </c>
      <c r="S786">
        <f t="shared" si="12"/>
        <v>613</v>
      </c>
      <c r="T786">
        <v>3787</v>
      </c>
      <c r="U786" t="s">
        <v>19</v>
      </c>
    </row>
    <row r="787" spans="1:21">
      <c r="A787">
        <v>8378563200</v>
      </c>
      <c r="B787" s="1">
        <v>42481</v>
      </c>
      <c r="C787">
        <v>15148</v>
      </c>
      <c r="D787">
        <v>12.0100002288818</v>
      </c>
      <c r="E787">
        <v>12.0100002288818</v>
      </c>
      <c r="F787">
        <v>2.2530810832977299</v>
      </c>
      <c r="G787">
        <v>6.9000000953674299</v>
      </c>
      <c r="H787">
        <v>0.81999999284744296</v>
      </c>
      <c r="I787">
        <v>4.28999996185303</v>
      </c>
      <c r="J787">
        <v>0</v>
      </c>
      <c r="K787" s="16" t="s">
        <v>39</v>
      </c>
      <c r="L787" t="s">
        <v>858</v>
      </c>
      <c r="M787">
        <v>137</v>
      </c>
      <c r="N787">
        <v>16</v>
      </c>
      <c r="O787">
        <v>145</v>
      </c>
      <c r="P787">
        <v>677</v>
      </c>
      <c r="Q787">
        <f>SUM(Table14[[#This Row],[VeryActiveMinutes]:[SedentaryMinutes]])</f>
        <v>975</v>
      </c>
      <c r="R787">
        <v>417</v>
      </c>
      <c r="S787">
        <f t="shared" si="12"/>
        <v>558</v>
      </c>
      <c r="T787">
        <v>4236</v>
      </c>
      <c r="U787" t="s">
        <v>19</v>
      </c>
    </row>
    <row r="788" spans="1:21">
      <c r="A788">
        <v>8378563200</v>
      </c>
      <c r="B788" s="1">
        <v>42482</v>
      </c>
      <c r="C788">
        <v>12200</v>
      </c>
      <c r="D788">
        <v>9.6700000762939506</v>
      </c>
      <c r="E788">
        <v>9.6700000762939506</v>
      </c>
      <c r="F788">
        <v>2.0921471118927002</v>
      </c>
      <c r="G788">
        <v>4.9099998474121103</v>
      </c>
      <c r="H788">
        <v>0.58999997377395597</v>
      </c>
      <c r="I788">
        <v>4.1799998283386204</v>
      </c>
      <c r="J788">
        <v>0</v>
      </c>
      <c r="K788" s="16" t="s">
        <v>40</v>
      </c>
      <c r="L788" t="s">
        <v>859</v>
      </c>
      <c r="M788">
        <v>113</v>
      </c>
      <c r="N788">
        <v>12</v>
      </c>
      <c r="O788">
        <v>159</v>
      </c>
      <c r="P788">
        <v>769</v>
      </c>
      <c r="Q788">
        <f>SUM(Table14[[#This Row],[VeryActiveMinutes]:[SedentaryMinutes]])</f>
        <v>1053</v>
      </c>
      <c r="R788">
        <v>469</v>
      </c>
      <c r="S788">
        <f t="shared" si="12"/>
        <v>584</v>
      </c>
      <c r="T788">
        <v>4044</v>
      </c>
      <c r="U788" t="s">
        <v>19</v>
      </c>
    </row>
    <row r="789" spans="1:21">
      <c r="A789">
        <v>8378563200</v>
      </c>
      <c r="B789" s="1">
        <v>42483</v>
      </c>
      <c r="C789">
        <v>5709</v>
      </c>
      <c r="D789">
        <v>4.5300002098083496</v>
      </c>
      <c r="E789">
        <v>4.5300002098083496</v>
      </c>
      <c r="F789">
        <v>0</v>
      </c>
      <c r="G789">
        <v>1.5199999809265099</v>
      </c>
      <c r="H789">
        <v>0.519999980926514</v>
      </c>
      <c r="I789">
        <v>2.4800000190734899</v>
      </c>
      <c r="J789">
        <v>0</v>
      </c>
      <c r="K789" s="16" t="s">
        <v>41</v>
      </c>
      <c r="L789" t="s">
        <v>860</v>
      </c>
      <c r="M789">
        <v>19</v>
      </c>
      <c r="N789">
        <v>10</v>
      </c>
      <c r="O789">
        <v>136</v>
      </c>
      <c r="P789">
        <v>740</v>
      </c>
      <c r="Q789">
        <f>SUM(Table14[[#This Row],[VeryActiveMinutes]:[SedentaryMinutes]])</f>
        <v>905</v>
      </c>
      <c r="R789">
        <v>591</v>
      </c>
      <c r="S789">
        <f t="shared" si="12"/>
        <v>314</v>
      </c>
      <c r="T789">
        <v>2908</v>
      </c>
      <c r="U789" t="s">
        <v>19</v>
      </c>
    </row>
    <row r="790" spans="1:21">
      <c r="A790">
        <v>8378563200</v>
      </c>
      <c r="B790" s="1">
        <v>42484</v>
      </c>
      <c r="C790">
        <v>3703</v>
      </c>
      <c r="D790">
        <v>2.9400000572204599</v>
      </c>
      <c r="E790">
        <v>2.9400000572204599</v>
      </c>
      <c r="F790">
        <v>0</v>
      </c>
      <c r="G790">
        <v>0</v>
      </c>
      <c r="H790">
        <v>0</v>
      </c>
      <c r="I790">
        <v>2.9400000572204599</v>
      </c>
      <c r="J790">
        <v>0</v>
      </c>
      <c r="K790" s="16" t="s">
        <v>35</v>
      </c>
      <c r="L790" t="s">
        <v>861</v>
      </c>
      <c r="M790">
        <v>0</v>
      </c>
      <c r="N790">
        <v>0</v>
      </c>
      <c r="O790">
        <v>135</v>
      </c>
      <c r="P790">
        <v>734</v>
      </c>
      <c r="Q790">
        <f>SUM(Table14[[#This Row],[VeryActiveMinutes]:[SedentaryMinutes]])</f>
        <v>869</v>
      </c>
      <c r="R790">
        <v>492</v>
      </c>
      <c r="S790">
        <f t="shared" si="12"/>
        <v>377</v>
      </c>
      <c r="T790">
        <v>2741</v>
      </c>
      <c r="U790" t="s">
        <v>19</v>
      </c>
    </row>
    <row r="791" spans="1:21">
      <c r="A791">
        <v>8378563200</v>
      </c>
      <c r="B791" s="1">
        <v>42485</v>
      </c>
      <c r="C791">
        <v>12405</v>
      </c>
      <c r="D791">
        <v>9.8400001525878906</v>
      </c>
      <c r="E791">
        <v>9.8400001525878906</v>
      </c>
      <c r="F791">
        <v>2.0921471118927002</v>
      </c>
      <c r="G791">
        <v>5.0500001907348597</v>
      </c>
      <c r="H791">
        <v>0.87000000476837203</v>
      </c>
      <c r="I791">
        <v>3.9200000762939502</v>
      </c>
      <c r="J791">
        <v>0</v>
      </c>
      <c r="K791" s="16" t="s">
        <v>36</v>
      </c>
      <c r="L791" t="s">
        <v>862</v>
      </c>
      <c r="M791">
        <v>117</v>
      </c>
      <c r="N791">
        <v>16</v>
      </c>
      <c r="O791">
        <v>141</v>
      </c>
      <c r="P791">
        <v>692</v>
      </c>
      <c r="Q791">
        <f>SUM(Table14[[#This Row],[VeryActiveMinutes]:[SedentaryMinutes]])</f>
        <v>966</v>
      </c>
      <c r="R791">
        <v>402</v>
      </c>
      <c r="S791">
        <f t="shared" si="12"/>
        <v>564</v>
      </c>
      <c r="T791">
        <v>4005</v>
      </c>
      <c r="U791" t="s">
        <v>19</v>
      </c>
    </row>
    <row r="792" spans="1:21">
      <c r="A792">
        <v>8378563200</v>
      </c>
      <c r="B792" s="1">
        <v>42486</v>
      </c>
      <c r="C792">
        <v>16208</v>
      </c>
      <c r="D792">
        <v>12.8500003814697</v>
      </c>
      <c r="E792">
        <v>12.8500003814697</v>
      </c>
      <c r="F792">
        <v>0</v>
      </c>
      <c r="G792">
        <v>7.5100002288818404</v>
      </c>
      <c r="H792">
        <v>0.92000001668930098</v>
      </c>
      <c r="I792">
        <v>4.4200000762939498</v>
      </c>
      <c r="J792">
        <v>0</v>
      </c>
      <c r="K792" s="16" t="s">
        <v>37</v>
      </c>
      <c r="L792" t="s">
        <v>863</v>
      </c>
      <c r="M792">
        <v>90</v>
      </c>
      <c r="N792">
        <v>18</v>
      </c>
      <c r="O792">
        <v>161</v>
      </c>
      <c r="P792">
        <v>593</v>
      </c>
      <c r="Q792">
        <f>SUM(Table14[[#This Row],[VeryActiveMinutes]:[SedentaryMinutes]])</f>
        <v>862</v>
      </c>
      <c r="R792">
        <v>584</v>
      </c>
      <c r="S792">
        <f t="shared" si="12"/>
        <v>278</v>
      </c>
      <c r="T792">
        <v>3763</v>
      </c>
      <c r="U792" t="s">
        <v>19</v>
      </c>
    </row>
    <row r="793" spans="1:21">
      <c r="A793">
        <v>8378563200</v>
      </c>
      <c r="B793" s="1">
        <v>42487</v>
      </c>
      <c r="C793">
        <v>7359</v>
      </c>
      <c r="D793">
        <v>5.8400001525878897</v>
      </c>
      <c r="E793">
        <v>5.8400001525878897</v>
      </c>
      <c r="F793">
        <v>0</v>
      </c>
      <c r="G793">
        <v>0.33000001311302202</v>
      </c>
      <c r="H793">
        <v>0.18000000715255701</v>
      </c>
      <c r="I793">
        <v>5.3299999237060502</v>
      </c>
      <c r="J793">
        <v>0</v>
      </c>
      <c r="K793" s="16" t="s">
        <v>38</v>
      </c>
      <c r="L793" t="s">
        <v>864</v>
      </c>
      <c r="M793">
        <v>4</v>
      </c>
      <c r="N793">
        <v>4</v>
      </c>
      <c r="O793">
        <v>192</v>
      </c>
      <c r="P793">
        <v>676</v>
      </c>
      <c r="Q793">
        <f>SUM(Table14[[#This Row],[VeryActiveMinutes]:[SedentaryMinutes]])</f>
        <v>876</v>
      </c>
      <c r="R793">
        <v>600</v>
      </c>
      <c r="S793">
        <f t="shared" si="12"/>
        <v>276</v>
      </c>
      <c r="T793">
        <v>3061</v>
      </c>
      <c r="U793" t="s">
        <v>19</v>
      </c>
    </row>
    <row r="794" spans="1:21">
      <c r="A794">
        <v>8378563200</v>
      </c>
      <c r="B794" s="1">
        <v>42488</v>
      </c>
      <c r="C794">
        <v>5417</v>
      </c>
      <c r="D794">
        <v>4.3000001907348597</v>
      </c>
      <c r="E794">
        <v>4.3000001907348597</v>
      </c>
      <c r="F794">
        <v>0</v>
      </c>
      <c r="G794">
        <v>0.89999997615814198</v>
      </c>
      <c r="H794">
        <v>0.490000009536743</v>
      </c>
      <c r="I794">
        <v>2.9100000858306898</v>
      </c>
      <c r="J794">
        <v>0</v>
      </c>
      <c r="K794" s="16" t="s">
        <v>39</v>
      </c>
      <c r="L794" t="s">
        <v>865</v>
      </c>
      <c r="M794">
        <v>11</v>
      </c>
      <c r="N794">
        <v>10</v>
      </c>
      <c r="O794">
        <v>139</v>
      </c>
      <c r="P794">
        <v>711</v>
      </c>
      <c r="Q794">
        <f>SUM(Table14[[#This Row],[VeryActiveMinutes]:[SedentaryMinutes]])</f>
        <v>871</v>
      </c>
      <c r="R794">
        <v>556</v>
      </c>
      <c r="S794">
        <f t="shared" si="12"/>
        <v>315</v>
      </c>
      <c r="T794">
        <v>2884</v>
      </c>
      <c r="U794" t="s">
        <v>19</v>
      </c>
    </row>
    <row r="795" spans="1:21">
      <c r="A795">
        <v>8378563200</v>
      </c>
      <c r="B795" s="1">
        <v>42489</v>
      </c>
      <c r="C795">
        <v>6175</v>
      </c>
      <c r="D795">
        <v>4.9000000953674299</v>
      </c>
      <c r="E795">
        <v>4.9000000953674299</v>
      </c>
      <c r="F795">
        <v>0</v>
      </c>
      <c r="G795">
        <v>0.25</v>
      </c>
      <c r="H795">
        <v>0.36000001430511502</v>
      </c>
      <c r="I795">
        <v>4.2699999809265101</v>
      </c>
      <c r="J795">
        <v>0</v>
      </c>
      <c r="K795" s="16" t="s">
        <v>40</v>
      </c>
      <c r="L795" t="s">
        <v>866</v>
      </c>
      <c r="M795">
        <v>3</v>
      </c>
      <c r="N795">
        <v>7</v>
      </c>
      <c r="O795">
        <v>172</v>
      </c>
      <c r="P795">
        <v>767</v>
      </c>
      <c r="Q795">
        <f>SUM(Table14[[#This Row],[VeryActiveMinutes]:[SedentaryMinutes]])</f>
        <v>949</v>
      </c>
      <c r="R795">
        <v>562</v>
      </c>
      <c r="S795">
        <f t="shared" si="12"/>
        <v>387</v>
      </c>
      <c r="T795">
        <v>2982</v>
      </c>
      <c r="U795" t="s">
        <v>19</v>
      </c>
    </row>
    <row r="796" spans="1:21">
      <c r="A796">
        <v>8378563200</v>
      </c>
      <c r="B796" s="1">
        <v>42490</v>
      </c>
      <c r="C796">
        <v>2946</v>
      </c>
      <c r="D796">
        <v>2.3399999141693102</v>
      </c>
      <c r="E796">
        <v>2.3399999141693102</v>
      </c>
      <c r="F796">
        <v>0</v>
      </c>
      <c r="G796">
        <v>0</v>
      </c>
      <c r="H796">
        <v>0</v>
      </c>
      <c r="I796">
        <v>2.3399999141693102</v>
      </c>
      <c r="J796">
        <v>0</v>
      </c>
      <c r="K796" s="16" t="s">
        <v>41</v>
      </c>
      <c r="L796" t="s">
        <v>867</v>
      </c>
      <c r="M796">
        <v>0</v>
      </c>
      <c r="N796">
        <v>0</v>
      </c>
      <c r="O796">
        <v>121</v>
      </c>
      <c r="P796">
        <v>780</v>
      </c>
      <c r="Q796">
        <f>SUM(Table14[[#This Row],[VeryActiveMinutes]:[SedentaryMinutes]])</f>
        <v>901</v>
      </c>
      <c r="R796">
        <v>555</v>
      </c>
      <c r="S796">
        <f t="shared" si="12"/>
        <v>346</v>
      </c>
      <c r="T796">
        <v>2660</v>
      </c>
      <c r="U796" t="s">
        <v>19</v>
      </c>
    </row>
    <row r="797" spans="1:21">
      <c r="A797">
        <v>8378563200</v>
      </c>
      <c r="B797" s="1">
        <v>42491</v>
      </c>
      <c r="C797">
        <v>11419</v>
      </c>
      <c r="D797">
        <v>9.0600004196166992</v>
      </c>
      <c r="E797">
        <v>9.0600004196166992</v>
      </c>
      <c r="F797">
        <v>0</v>
      </c>
      <c r="G797">
        <v>6.0300002098083496</v>
      </c>
      <c r="H797">
        <v>0.56000000238418601</v>
      </c>
      <c r="I797">
        <v>2.4700000286102299</v>
      </c>
      <c r="J797">
        <v>0</v>
      </c>
      <c r="K797" s="16" t="s">
        <v>35</v>
      </c>
      <c r="L797" t="s">
        <v>868</v>
      </c>
      <c r="M797">
        <v>71</v>
      </c>
      <c r="N797">
        <v>10</v>
      </c>
      <c r="O797">
        <v>127</v>
      </c>
      <c r="P797">
        <v>669</v>
      </c>
      <c r="Q797">
        <f>SUM(Table14[[#This Row],[VeryActiveMinutes]:[SedentaryMinutes]])</f>
        <v>877</v>
      </c>
      <c r="R797">
        <v>539</v>
      </c>
      <c r="S797">
        <f t="shared" si="12"/>
        <v>338</v>
      </c>
      <c r="T797">
        <v>3369</v>
      </c>
      <c r="U797" t="s">
        <v>19</v>
      </c>
    </row>
    <row r="798" spans="1:21">
      <c r="A798">
        <v>8378563200</v>
      </c>
      <c r="B798" s="1">
        <v>42492</v>
      </c>
      <c r="C798">
        <v>6064</v>
      </c>
      <c r="D798">
        <v>4.8099999427795401</v>
      </c>
      <c r="E798">
        <v>4.8099999427795401</v>
      </c>
      <c r="F798">
        <v>2.0921471118927002</v>
      </c>
      <c r="G798">
        <v>0.62999999523162797</v>
      </c>
      <c r="H798">
        <v>0.17000000178813901</v>
      </c>
      <c r="I798">
        <v>4.0100002288818404</v>
      </c>
      <c r="J798">
        <v>0</v>
      </c>
      <c r="K798" s="16" t="s">
        <v>36</v>
      </c>
      <c r="L798" t="s">
        <v>869</v>
      </c>
      <c r="M798">
        <v>63</v>
      </c>
      <c r="N798">
        <v>4</v>
      </c>
      <c r="O798">
        <v>142</v>
      </c>
      <c r="P798">
        <v>802</v>
      </c>
      <c r="Q798">
        <f>SUM(Table14[[#This Row],[VeryActiveMinutes]:[SedentaryMinutes]])</f>
        <v>1011</v>
      </c>
      <c r="R798">
        <v>385</v>
      </c>
      <c r="S798">
        <f t="shared" si="12"/>
        <v>626</v>
      </c>
      <c r="T798">
        <v>3491</v>
      </c>
      <c r="U798" t="s">
        <v>19</v>
      </c>
    </row>
    <row r="799" spans="1:21">
      <c r="A799">
        <v>8378563200</v>
      </c>
      <c r="B799" s="1">
        <v>42493</v>
      </c>
      <c r="C799">
        <v>8712</v>
      </c>
      <c r="D799">
        <v>6.9099998474121103</v>
      </c>
      <c r="E799">
        <v>6.9099998474121103</v>
      </c>
      <c r="F799">
        <v>2.2530810832977299</v>
      </c>
      <c r="G799">
        <v>1.3400000333786</v>
      </c>
      <c r="H799">
        <v>1.0599999427795399</v>
      </c>
      <c r="I799">
        <v>4.5</v>
      </c>
      <c r="J799">
        <v>0</v>
      </c>
      <c r="K799" s="16" t="s">
        <v>37</v>
      </c>
      <c r="L799" t="s">
        <v>870</v>
      </c>
      <c r="M799">
        <v>71</v>
      </c>
      <c r="N799">
        <v>20</v>
      </c>
      <c r="O799">
        <v>195</v>
      </c>
      <c r="P799">
        <v>822</v>
      </c>
      <c r="Q799">
        <f>SUM(Table14[[#This Row],[VeryActiveMinutes]:[SedentaryMinutes]])</f>
        <v>1108</v>
      </c>
      <c r="R799">
        <v>429</v>
      </c>
      <c r="S799">
        <f t="shared" si="12"/>
        <v>679</v>
      </c>
      <c r="T799">
        <v>3784</v>
      </c>
      <c r="U799" t="s">
        <v>19</v>
      </c>
    </row>
    <row r="800" spans="1:21">
      <c r="A800">
        <v>8378563200</v>
      </c>
      <c r="B800" s="1">
        <v>42494</v>
      </c>
      <c r="C800">
        <v>7875</v>
      </c>
      <c r="D800">
        <v>6.2399997711181596</v>
      </c>
      <c r="E800">
        <v>6.2399997711181596</v>
      </c>
      <c r="F800">
        <v>0</v>
      </c>
      <c r="G800">
        <v>1.5599999427795399</v>
      </c>
      <c r="H800">
        <v>0.490000009536743</v>
      </c>
      <c r="I800">
        <v>4.1999998092651403</v>
      </c>
      <c r="J800">
        <v>0</v>
      </c>
      <c r="K800" s="16" t="s">
        <v>38</v>
      </c>
      <c r="L800" t="s">
        <v>871</v>
      </c>
      <c r="M800">
        <v>19</v>
      </c>
      <c r="N800">
        <v>10</v>
      </c>
      <c r="O800">
        <v>167</v>
      </c>
      <c r="P800">
        <v>680</v>
      </c>
      <c r="Q800">
        <f>SUM(Table14[[#This Row],[VeryActiveMinutes]:[SedentaryMinutes]])</f>
        <v>876</v>
      </c>
      <c r="R800">
        <v>477</v>
      </c>
      <c r="S800">
        <f t="shared" si="12"/>
        <v>399</v>
      </c>
      <c r="T800">
        <v>3110</v>
      </c>
      <c r="U800" t="s">
        <v>19</v>
      </c>
    </row>
    <row r="801" spans="1:21">
      <c r="A801">
        <v>8378563200</v>
      </c>
      <c r="B801" s="1">
        <v>42495</v>
      </c>
      <c r="C801">
        <v>8567</v>
      </c>
      <c r="D801">
        <v>6.78999996185303</v>
      </c>
      <c r="E801">
        <v>6.78999996185303</v>
      </c>
      <c r="F801">
        <v>2.2530810832977299</v>
      </c>
      <c r="G801">
        <v>0.88999998569488503</v>
      </c>
      <c r="H801">
        <v>0.15999999642372101</v>
      </c>
      <c r="I801">
        <v>5.7399997711181596</v>
      </c>
      <c r="J801">
        <v>0</v>
      </c>
      <c r="K801" s="16" t="s">
        <v>39</v>
      </c>
      <c r="L801" t="s">
        <v>872</v>
      </c>
      <c r="M801">
        <v>66</v>
      </c>
      <c r="N801">
        <v>3</v>
      </c>
      <c r="O801">
        <v>214</v>
      </c>
      <c r="P801">
        <v>764</v>
      </c>
      <c r="Q801">
        <f>SUM(Table14[[#This Row],[VeryActiveMinutes]:[SedentaryMinutes]])</f>
        <v>1047</v>
      </c>
      <c r="R801">
        <v>417</v>
      </c>
      <c r="S801">
        <f t="shared" si="12"/>
        <v>630</v>
      </c>
      <c r="T801">
        <v>3783</v>
      </c>
      <c r="U801" t="s">
        <v>19</v>
      </c>
    </row>
    <row r="802" spans="1:21">
      <c r="A802">
        <v>8378563200</v>
      </c>
      <c r="B802" s="1">
        <v>42496</v>
      </c>
      <c r="C802">
        <v>7045</v>
      </c>
      <c r="D802">
        <v>5.5900001525878897</v>
      </c>
      <c r="E802">
        <v>5.5900001525878897</v>
      </c>
      <c r="F802">
        <v>2.0921471118927002</v>
      </c>
      <c r="G802">
        <v>1.54999995231628</v>
      </c>
      <c r="H802">
        <v>0.25</v>
      </c>
      <c r="I802">
        <v>3.7799999713897701</v>
      </c>
      <c r="J802">
        <v>0</v>
      </c>
      <c r="K802" s="16" t="s">
        <v>40</v>
      </c>
      <c r="L802" t="s">
        <v>873</v>
      </c>
      <c r="M802">
        <v>74</v>
      </c>
      <c r="N802">
        <v>5</v>
      </c>
      <c r="O802">
        <v>166</v>
      </c>
      <c r="P802">
        <v>831</v>
      </c>
      <c r="Q802">
        <f>SUM(Table14[[#This Row],[VeryActiveMinutes]:[SedentaryMinutes]])</f>
        <v>1076</v>
      </c>
      <c r="R802">
        <v>355</v>
      </c>
      <c r="S802">
        <f t="shared" si="12"/>
        <v>721</v>
      </c>
      <c r="T802">
        <v>3644</v>
      </c>
      <c r="U802" t="s">
        <v>19</v>
      </c>
    </row>
    <row r="803" spans="1:21">
      <c r="A803">
        <v>8378563200</v>
      </c>
      <c r="B803" s="1">
        <v>42497</v>
      </c>
      <c r="C803">
        <v>4468</v>
      </c>
      <c r="D803">
        <v>3.53999996185303</v>
      </c>
      <c r="E803">
        <v>3.53999996185303</v>
      </c>
      <c r="F803">
        <v>0</v>
      </c>
      <c r="G803">
        <v>0</v>
      </c>
      <c r="H803">
        <v>0</v>
      </c>
      <c r="I803">
        <v>3.53999996185303</v>
      </c>
      <c r="J803">
        <v>0</v>
      </c>
      <c r="K803" s="16" t="s">
        <v>41</v>
      </c>
      <c r="L803" t="s">
        <v>874</v>
      </c>
      <c r="M803">
        <v>0</v>
      </c>
      <c r="N803">
        <v>0</v>
      </c>
      <c r="O803">
        <v>158</v>
      </c>
      <c r="P803">
        <v>851</v>
      </c>
      <c r="Q803">
        <f>SUM(Table14[[#This Row],[VeryActiveMinutes]:[SedentaryMinutes]])</f>
        <v>1009</v>
      </c>
      <c r="R803">
        <v>513</v>
      </c>
      <c r="S803">
        <f t="shared" si="12"/>
        <v>496</v>
      </c>
      <c r="T803">
        <v>2799</v>
      </c>
      <c r="U803" t="s">
        <v>19</v>
      </c>
    </row>
    <row r="804" spans="1:21">
      <c r="A804">
        <v>8378563200</v>
      </c>
      <c r="B804" s="1">
        <v>42498</v>
      </c>
      <c r="C804">
        <v>2943</v>
      </c>
      <c r="D804">
        <v>2.3299999237060498</v>
      </c>
      <c r="E804">
        <v>2.3299999237060498</v>
      </c>
      <c r="F804">
        <v>0</v>
      </c>
      <c r="G804">
        <v>0</v>
      </c>
      <c r="H804">
        <v>0</v>
      </c>
      <c r="I804">
        <v>2.3299999237060498</v>
      </c>
      <c r="J804">
        <v>0</v>
      </c>
      <c r="K804" s="16" t="s">
        <v>35</v>
      </c>
      <c r="L804" t="s">
        <v>875</v>
      </c>
      <c r="M804">
        <v>0</v>
      </c>
      <c r="N804">
        <v>0</v>
      </c>
      <c r="O804">
        <v>139</v>
      </c>
      <c r="P804">
        <v>621</v>
      </c>
      <c r="Q804">
        <f>SUM(Table14[[#This Row],[VeryActiveMinutes]:[SedentaryMinutes]])</f>
        <v>760</v>
      </c>
      <c r="R804">
        <v>606</v>
      </c>
      <c r="S804">
        <f t="shared" si="12"/>
        <v>154</v>
      </c>
      <c r="T804">
        <v>2685</v>
      </c>
      <c r="U804" t="s">
        <v>19</v>
      </c>
    </row>
    <row r="805" spans="1:21">
      <c r="A805">
        <v>8378563200</v>
      </c>
      <c r="B805" s="1">
        <v>42499</v>
      </c>
      <c r="C805">
        <v>8382</v>
      </c>
      <c r="D805">
        <v>6.6500000953674299</v>
      </c>
      <c r="E805">
        <v>6.6500000953674299</v>
      </c>
      <c r="F805">
        <v>2.0921471118927002</v>
      </c>
      <c r="G805">
        <v>1.2699999809265099</v>
      </c>
      <c r="H805">
        <v>0.66000002622604403</v>
      </c>
      <c r="I805">
        <v>4.7199997901916504</v>
      </c>
      <c r="J805">
        <v>0</v>
      </c>
      <c r="K805" s="16" t="s">
        <v>36</v>
      </c>
      <c r="L805" t="s">
        <v>876</v>
      </c>
      <c r="M805">
        <v>71</v>
      </c>
      <c r="N805">
        <v>13</v>
      </c>
      <c r="O805">
        <v>171</v>
      </c>
      <c r="P805">
        <v>772</v>
      </c>
      <c r="Q805">
        <f>SUM(Table14[[#This Row],[VeryActiveMinutes]:[SedentaryMinutes]])</f>
        <v>1027</v>
      </c>
      <c r="R805">
        <v>399</v>
      </c>
      <c r="S805">
        <f t="shared" si="12"/>
        <v>628</v>
      </c>
      <c r="T805">
        <v>3721</v>
      </c>
      <c r="U805" t="s">
        <v>19</v>
      </c>
    </row>
    <row r="806" spans="1:21">
      <c r="A806">
        <v>8378563200</v>
      </c>
      <c r="B806" s="1">
        <v>42500</v>
      </c>
      <c r="C806">
        <v>6582</v>
      </c>
      <c r="D806">
        <v>5.2199997901916504</v>
      </c>
      <c r="E806">
        <v>5.2199997901916504</v>
      </c>
      <c r="F806">
        <v>2.2530810832977299</v>
      </c>
      <c r="G806">
        <v>0.66000002622604403</v>
      </c>
      <c r="H806">
        <v>0.63999998569488503</v>
      </c>
      <c r="I806">
        <v>3.9200000762939502</v>
      </c>
      <c r="J806">
        <v>0</v>
      </c>
      <c r="K806" s="16" t="s">
        <v>37</v>
      </c>
      <c r="L806" t="s">
        <v>877</v>
      </c>
      <c r="M806">
        <v>63</v>
      </c>
      <c r="N806">
        <v>13</v>
      </c>
      <c r="O806">
        <v>152</v>
      </c>
      <c r="P806">
        <v>840</v>
      </c>
      <c r="Q806">
        <f>SUM(Table14[[#This Row],[VeryActiveMinutes]:[SedentaryMinutes]])</f>
        <v>1068</v>
      </c>
      <c r="R806">
        <v>391</v>
      </c>
      <c r="S806">
        <f t="shared" si="12"/>
        <v>677</v>
      </c>
      <c r="T806">
        <v>3586</v>
      </c>
      <c r="U806" t="s">
        <v>19</v>
      </c>
    </row>
    <row r="807" spans="1:21">
      <c r="A807">
        <v>8378563200</v>
      </c>
      <c r="B807" s="1">
        <v>42501</v>
      </c>
      <c r="C807">
        <v>9143</v>
      </c>
      <c r="D807">
        <v>7.25</v>
      </c>
      <c r="E807">
        <v>7.25</v>
      </c>
      <c r="F807">
        <v>2.0921471118927002</v>
      </c>
      <c r="G807">
        <v>1.3899999856948899</v>
      </c>
      <c r="H807">
        <v>0.58999997377395597</v>
      </c>
      <c r="I807">
        <v>5.2699999809265101</v>
      </c>
      <c r="J807">
        <v>0</v>
      </c>
      <c r="K807" s="16" t="s">
        <v>38</v>
      </c>
      <c r="L807" t="s">
        <v>878</v>
      </c>
      <c r="M807">
        <v>72</v>
      </c>
      <c r="N807">
        <v>10</v>
      </c>
      <c r="O807">
        <v>184</v>
      </c>
      <c r="P807">
        <v>763</v>
      </c>
      <c r="Q807">
        <f>SUM(Table14[[#This Row],[VeryActiveMinutes]:[SedentaryMinutes]])</f>
        <v>1029</v>
      </c>
      <c r="R807">
        <v>387</v>
      </c>
      <c r="S807">
        <f t="shared" si="12"/>
        <v>642</v>
      </c>
      <c r="T807">
        <v>3788</v>
      </c>
      <c r="U807" t="s">
        <v>19</v>
      </c>
    </row>
    <row r="808" spans="1:21">
      <c r="A808">
        <v>8378563200</v>
      </c>
      <c r="B808" s="1">
        <v>42502</v>
      </c>
      <c r="C808">
        <v>4561</v>
      </c>
      <c r="D808">
        <v>3.6199998855590798</v>
      </c>
      <c r="E808">
        <v>3.6199998855590798</v>
      </c>
      <c r="F808">
        <v>0</v>
      </c>
      <c r="G808">
        <v>0.64999997615814198</v>
      </c>
      <c r="H808">
        <v>0.270000010728836</v>
      </c>
      <c r="I808">
        <v>2.6900000572204599</v>
      </c>
      <c r="J808">
        <v>0</v>
      </c>
      <c r="K808" s="16" t="s">
        <v>39</v>
      </c>
      <c r="L808" t="s">
        <v>879</v>
      </c>
      <c r="M808">
        <v>8</v>
      </c>
      <c r="N808">
        <v>6</v>
      </c>
      <c r="O808">
        <v>102</v>
      </c>
      <c r="P808">
        <v>433</v>
      </c>
      <c r="Q808">
        <f>SUM(Table14[[#This Row],[VeryActiveMinutes]:[SedentaryMinutes]])</f>
        <v>549</v>
      </c>
      <c r="R808">
        <v>546</v>
      </c>
      <c r="S808">
        <f t="shared" si="12"/>
        <v>3</v>
      </c>
      <c r="T808">
        <v>1976</v>
      </c>
      <c r="U808" t="s">
        <v>19</v>
      </c>
    </row>
    <row r="809" spans="1:21">
      <c r="A809">
        <v>8583815059</v>
      </c>
      <c r="B809" s="1">
        <v>42472</v>
      </c>
      <c r="C809">
        <v>5014</v>
      </c>
      <c r="D809">
        <v>3.9100000858306898</v>
      </c>
      <c r="E809">
        <v>3.9100000858306898</v>
      </c>
      <c r="F809">
        <v>0</v>
      </c>
      <c r="G809">
        <v>0</v>
      </c>
      <c r="H809">
        <v>0.33000001311302202</v>
      </c>
      <c r="I809">
        <v>3.5799999237060498</v>
      </c>
      <c r="J809">
        <v>0</v>
      </c>
      <c r="K809" s="16" t="s">
        <v>37</v>
      </c>
      <c r="L809" t="s">
        <v>880</v>
      </c>
      <c r="M809">
        <v>0</v>
      </c>
      <c r="N809">
        <v>7</v>
      </c>
      <c r="O809">
        <v>196</v>
      </c>
      <c r="P809">
        <v>1237</v>
      </c>
      <c r="Q809">
        <f>SUM(Table14[[#This Row],[VeryActiveMinutes]:[SedentaryMinutes]])</f>
        <v>1440</v>
      </c>
      <c r="S809">
        <f t="shared" si="12"/>
        <v>1440</v>
      </c>
      <c r="T809">
        <v>2650</v>
      </c>
      <c r="U809" t="s">
        <v>19</v>
      </c>
    </row>
    <row r="810" spans="1:21">
      <c r="A810">
        <v>8583815059</v>
      </c>
      <c r="B810" s="1">
        <v>42473</v>
      </c>
      <c r="C810">
        <v>5571</v>
      </c>
      <c r="D810">
        <v>4.3499999046325701</v>
      </c>
      <c r="E810">
        <v>4.3499999046325701</v>
      </c>
      <c r="F810">
        <v>0</v>
      </c>
      <c r="G810">
        <v>0.15000000596046401</v>
      </c>
      <c r="H810">
        <v>0.97000002861022905</v>
      </c>
      <c r="I810">
        <v>3.2300000190734899</v>
      </c>
      <c r="J810">
        <v>0</v>
      </c>
      <c r="K810" s="16" t="s">
        <v>38</v>
      </c>
      <c r="L810" t="s">
        <v>881</v>
      </c>
      <c r="M810">
        <v>2</v>
      </c>
      <c r="N810">
        <v>23</v>
      </c>
      <c r="O810">
        <v>163</v>
      </c>
      <c r="P810">
        <v>1252</v>
      </c>
      <c r="Q810">
        <f>SUM(Table14[[#This Row],[VeryActiveMinutes]:[SedentaryMinutes]])</f>
        <v>1440</v>
      </c>
      <c r="S810">
        <f t="shared" si="12"/>
        <v>1440</v>
      </c>
      <c r="T810">
        <v>2654</v>
      </c>
      <c r="U810" t="s">
        <v>19</v>
      </c>
    </row>
    <row r="811" spans="1:21">
      <c r="A811">
        <v>8583815059</v>
      </c>
      <c r="B811" s="1">
        <v>42474</v>
      </c>
      <c r="C811">
        <v>3135</v>
      </c>
      <c r="D811">
        <v>2.4500000476837198</v>
      </c>
      <c r="E811">
        <v>2.4500000476837198</v>
      </c>
      <c r="F811">
        <v>0</v>
      </c>
      <c r="G811">
        <v>0</v>
      </c>
      <c r="H811">
        <v>0</v>
      </c>
      <c r="I811">
        <v>2.4300000667571999</v>
      </c>
      <c r="J811">
        <v>0</v>
      </c>
      <c r="K811" s="16" t="s">
        <v>39</v>
      </c>
      <c r="L811" t="s">
        <v>882</v>
      </c>
      <c r="M811">
        <v>0</v>
      </c>
      <c r="N811">
        <v>0</v>
      </c>
      <c r="O811">
        <v>134</v>
      </c>
      <c r="P811">
        <v>1306</v>
      </c>
      <c r="Q811">
        <f>SUM(Table14[[#This Row],[VeryActiveMinutes]:[SedentaryMinutes]])</f>
        <v>1440</v>
      </c>
      <c r="S811">
        <f t="shared" si="12"/>
        <v>1440</v>
      </c>
      <c r="T811">
        <v>2443</v>
      </c>
      <c r="U811" t="s">
        <v>19</v>
      </c>
    </row>
    <row r="812" spans="1:21">
      <c r="A812">
        <v>8583815059</v>
      </c>
      <c r="B812" s="1">
        <v>42475</v>
      </c>
      <c r="C812">
        <v>3430</v>
      </c>
      <c r="D812">
        <v>2.6800000667571999</v>
      </c>
      <c r="E812">
        <v>2.6800000667571999</v>
      </c>
      <c r="F812">
        <v>0</v>
      </c>
      <c r="G812">
        <v>0</v>
      </c>
      <c r="H812">
        <v>0</v>
      </c>
      <c r="I812">
        <v>0.89999997615814198</v>
      </c>
      <c r="J812">
        <v>0</v>
      </c>
      <c r="K812" s="16" t="s">
        <v>40</v>
      </c>
      <c r="L812" t="s">
        <v>883</v>
      </c>
      <c r="M812">
        <v>0</v>
      </c>
      <c r="N812">
        <v>0</v>
      </c>
      <c r="O812">
        <v>65</v>
      </c>
      <c r="P812">
        <v>1375</v>
      </c>
      <c r="Q812">
        <f>SUM(Table14[[#This Row],[VeryActiveMinutes]:[SedentaryMinutes]])</f>
        <v>1440</v>
      </c>
      <c r="S812">
        <f t="shared" si="12"/>
        <v>1440</v>
      </c>
      <c r="T812">
        <v>2505</v>
      </c>
      <c r="U812" t="s">
        <v>19</v>
      </c>
    </row>
    <row r="813" spans="1:21">
      <c r="A813">
        <v>8583815059</v>
      </c>
      <c r="B813" s="1">
        <v>42476</v>
      </c>
      <c r="C813">
        <v>5319</v>
      </c>
      <c r="D813">
        <v>4.1500000953674299</v>
      </c>
      <c r="E813">
        <v>4.1500000953674299</v>
      </c>
      <c r="F813">
        <v>0</v>
      </c>
      <c r="G813">
        <v>0</v>
      </c>
      <c r="H813">
        <v>0</v>
      </c>
      <c r="I813">
        <v>0</v>
      </c>
      <c r="J813">
        <v>0</v>
      </c>
      <c r="K813" s="16" t="s">
        <v>41</v>
      </c>
      <c r="L813" t="s">
        <v>884</v>
      </c>
      <c r="M813">
        <v>0</v>
      </c>
      <c r="N813">
        <v>0</v>
      </c>
      <c r="O813">
        <v>0</v>
      </c>
      <c r="P813">
        <v>1440</v>
      </c>
      <c r="Q813">
        <f>SUM(Table14[[#This Row],[VeryActiveMinutes]:[SedentaryMinutes]])</f>
        <v>1440</v>
      </c>
      <c r="S813">
        <f t="shared" si="12"/>
        <v>1440</v>
      </c>
      <c r="T813">
        <v>2693</v>
      </c>
      <c r="U813" t="s">
        <v>19</v>
      </c>
    </row>
    <row r="814" spans="1:21">
      <c r="A814">
        <v>8583815059</v>
      </c>
      <c r="B814" s="1">
        <v>42477</v>
      </c>
      <c r="C814">
        <v>3008</v>
      </c>
      <c r="D814">
        <v>2.3499999046325701</v>
      </c>
      <c r="E814">
        <v>2.3499999046325701</v>
      </c>
      <c r="F814">
        <v>0</v>
      </c>
      <c r="G814">
        <v>0</v>
      </c>
      <c r="H814">
        <v>0</v>
      </c>
      <c r="I814">
        <v>0</v>
      </c>
      <c r="J814">
        <v>0</v>
      </c>
      <c r="K814" s="16" t="s">
        <v>35</v>
      </c>
      <c r="L814" t="s">
        <v>885</v>
      </c>
      <c r="M814">
        <v>0</v>
      </c>
      <c r="N814">
        <v>0</v>
      </c>
      <c r="O814">
        <v>0</v>
      </c>
      <c r="P814">
        <v>1440</v>
      </c>
      <c r="Q814">
        <f>SUM(Table14[[#This Row],[VeryActiveMinutes]:[SedentaryMinutes]])</f>
        <v>1440</v>
      </c>
      <c r="S814">
        <f t="shared" si="12"/>
        <v>1440</v>
      </c>
      <c r="T814">
        <v>2439</v>
      </c>
      <c r="U814" t="s">
        <v>19</v>
      </c>
    </row>
    <row r="815" spans="1:21">
      <c r="A815">
        <v>8583815059</v>
      </c>
      <c r="B815" s="1">
        <v>42478</v>
      </c>
      <c r="C815">
        <v>3864</v>
      </c>
      <c r="D815">
        <v>3.0099999904632599</v>
      </c>
      <c r="E815">
        <v>3.0099999904632599</v>
      </c>
      <c r="F815">
        <v>0</v>
      </c>
      <c r="G815">
        <v>0.31000000238418601</v>
      </c>
      <c r="H815">
        <v>1.0599999427795399</v>
      </c>
      <c r="I815">
        <v>1.3500000238418599</v>
      </c>
      <c r="J815">
        <v>0</v>
      </c>
      <c r="K815" s="16" t="s">
        <v>36</v>
      </c>
      <c r="L815" t="s">
        <v>886</v>
      </c>
      <c r="M815">
        <v>4</v>
      </c>
      <c r="N815">
        <v>22</v>
      </c>
      <c r="O815">
        <v>105</v>
      </c>
      <c r="P815">
        <v>1309</v>
      </c>
      <c r="Q815">
        <f>SUM(Table14[[#This Row],[VeryActiveMinutes]:[SedentaryMinutes]])</f>
        <v>1440</v>
      </c>
      <c r="S815">
        <f t="shared" si="12"/>
        <v>1440</v>
      </c>
      <c r="T815">
        <v>2536</v>
      </c>
      <c r="U815" t="s">
        <v>19</v>
      </c>
    </row>
    <row r="816" spans="1:21">
      <c r="A816">
        <v>8583815059</v>
      </c>
      <c r="B816" s="1">
        <v>42479</v>
      </c>
      <c r="C816">
        <v>5697</v>
      </c>
      <c r="D816">
        <v>4.4400000572204599</v>
      </c>
      <c r="E816">
        <v>4.4400000572204599</v>
      </c>
      <c r="F816">
        <v>0</v>
      </c>
      <c r="G816">
        <v>0.52999997138977095</v>
      </c>
      <c r="H816">
        <v>0.479999989271164</v>
      </c>
      <c r="I816">
        <v>3.4400000572204599</v>
      </c>
      <c r="J816">
        <v>0</v>
      </c>
      <c r="K816" s="16" t="s">
        <v>37</v>
      </c>
      <c r="L816" t="s">
        <v>887</v>
      </c>
      <c r="M816">
        <v>7</v>
      </c>
      <c r="N816">
        <v>10</v>
      </c>
      <c r="O816">
        <v>166</v>
      </c>
      <c r="P816">
        <v>1257</v>
      </c>
      <c r="Q816">
        <f>SUM(Table14[[#This Row],[VeryActiveMinutes]:[SedentaryMinutes]])</f>
        <v>1440</v>
      </c>
      <c r="S816">
        <f t="shared" si="12"/>
        <v>1440</v>
      </c>
      <c r="T816">
        <v>2668</v>
      </c>
      <c r="U816" t="s">
        <v>19</v>
      </c>
    </row>
    <row r="817" spans="1:21">
      <c r="A817">
        <v>8583815059</v>
      </c>
      <c r="B817" s="1">
        <v>42480</v>
      </c>
      <c r="C817">
        <v>5273</v>
      </c>
      <c r="D817">
        <v>4.1100001335143999</v>
      </c>
      <c r="E817">
        <v>4.1100001335143999</v>
      </c>
      <c r="F817">
        <v>0</v>
      </c>
      <c r="G817">
        <v>0</v>
      </c>
      <c r="H817">
        <v>1.03999996185303</v>
      </c>
      <c r="I817">
        <v>3.0699999332428001</v>
      </c>
      <c r="J817">
        <v>0</v>
      </c>
      <c r="K817" s="16" t="s">
        <v>38</v>
      </c>
      <c r="L817" t="s">
        <v>888</v>
      </c>
      <c r="M817">
        <v>0</v>
      </c>
      <c r="N817">
        <v>27</v>
      </c>
      <c r="O817">
        <v>167</v>
      </c>
      <c r="P817">
        <v>1246</v>
      </c>
      <c r="Q817">
        <f>SUM(Table14[[#This Row],[VeryActiveMinutes]:[SedentaryMinutes]])</f>
        <v>1440</v>
      </c>
      <c r="S817">
        <f t="shared" si="12"/>
        <v>1440</v>
      </c>
      <c r="T817">
        <v>2647</v>
      </c>
      <c r="U817" t="s">
        <v>19</v>
      </c>
    </row>
    <row r="818" spans="1:21">
      <c r="A818">
        <v>8583815059</v>
      </c>
      <c r="B818" s="1">
        <v>42481</v>
      </c>
      <c r="C818">
        <v>8538</v>
      </c>
      <c r="D818">
        <v>6.6599998474121103</v>
      </c>
      <c r="E818">
        <v>6.6599998474121103</v>
      </c>
      <c r="F818">
        <v>0</v>
      </c>
      <c r="G818">
        <v>2.6300001144409202</v>
      </c>
      <c r="H818">
        <v>1.0199999809265099</v>
      </c>
      <c r="I818">
        <v>3.0099999904632599</v>
      </c>
      <c r="J818">
        <v>0</v>
      </c>
      <c r="K818" s="16" t="s">
        <v>39</v>
      </c>
      <c r="L818" t="s">
        <v>889</v>
      </c>
      <c r="M818">
        <v>35</v>
      </c>
      <c r="N818">
        <v>18</v>
      </c>
      <c r="O818">
        <v>158</v>
      </c>
      <c r="P818">
        <v>1229</v>
      </c>
      <c r="Q818">
        <f>SUM(Table14[[#This Row],[VeryActiveMinutes]:[SedentaryMinutes]])</f>
        <v>1440</v>
      </c>
      <c r="S818">
        <f t="shared" si="12"/>
        <v>1440</v>
      </c>
      <c r="T818">
        <v>2883</v>
      </c>
      <c r="U818" t="s">
        <v>19</v>
      </c>
    </row>
    <row r="819" spans="1:21">
      <c r="A819">
        <v>8583815059</v>
      </c>
      <c r="B819" s="1">
        <v>42482</v>
      </c>
      <c r="C819">
        <v>8687</v>
      </c>
      <c r="D819">
        <v>6.7800002098083496</v>
      </c>
      <c r="E819">
        <v>6.7800002098083496</v>
      </c>
      <c r="F819">
        <v>0</v>
      </c>
      <c r="G819">
        <v>0.28999999165535001</v>
      </c>
      <c r="H819">
        <v>2.4100000858306898</v>
      </c>
      <c r="I819">
        <v>4.0799999237060502</v>
      </c>
      <c r="J819">
        <v>0</v>
      </c>
      <c r="K819" s="16" t="s">
        <v>40</v>
      </c>
      <c r="L819" t="s">
        <v>890</v>
      </c>
      <c r="M819">
        <v>4</v>
      </c>
      <c r="N819">
        <v>54</v>
      </c>
      <c r="O819">
        <v>212</v>
      </c>
      <c r="P819">
        <v>1170</v>
      </c>
      <c r="Q819">
        <f>SUM(Table14[[#This Row],[VeryActiveMinutes]:[SedentaryMinutes]])</f>
        <v>1440</v>
      </c>
      <c r="S819">
        <f t="shared" si="12"/>
        <v>1440</v>
      </c>
      <c r="T819">
        <v>2944</v>
      </c>
      <c r="U819" t="s">
        <v>19</v>
      </c>
    </row>
    <row r="820" spans="1:21">
      <c r="A820">
        <v>8583815059</v>
      </c>
      <c r="B820" s="1">
        <v>42483</v>
      </c>
      <c r="C820">
        <v>9423</v>
      </c>
      <c r="D820">
        <v>7.3499999046325701</v>
      </c>
      <c r="E820">
        <v>7.3499999046325701</v>
      </c>
      <c r="F820">
        <v>0</v>
      </c>
      <c r="G820">
        <v>0.52999997138977095</v>
      </c>
      <c r="H820">
        <v>2.0299999713897701</v>
      </c>
      <c r="I820">
        <v>4.75</v>
      </c>
      <c r="J820">
        <v>0</v>
      </c>
      <c r="K820" s="16" t="s">
        <v>41</v>
      </c>
      <c r="L820" t="s">
        <v>891</v>
      </c>
      <c r="M820">
        <v>7</v>
      </c>
      <c r="N820">
        <v>44</v>
      </c>
      <c r="O820">
        <v>238</v>
      </c>
      <c r="P820">
        <v>1151</v>
      </c>
      <c r="Q820">
        <f>SUM(Table14[[#This Row],[VeryActiveMinutes]:[SedentaryMinutes]])</f>
        <v>1440</v>
      </c>
      <c r="S820">
        <f t="shared" si="12"/>
        <v>1440</v>
      </c>
      <c r="T820">
        <v>3012</v>
      </c>
      <c r="U820" t="s">
        <v>19</v>
      </c>
    </row>
    <row r="821" spans="1:21">
      <c r="A821">
        <v>8583815059</v>
      </c>
      <c r="B821" s="1">
        <v>42484</v>
      </c>
      <c r="C821">
        <v>8286</v>
      </c>
      <c r="D821">
        <v>6.46000003814697</v>
      </c>
      <c r="E821">
        <v>6.46000003814697</v>
      </c>
      <c r="F821">
        <v>0</v>
      </c>
      <c r="G821">
        <v>0.15000000596046401</v>
      </c>
      <c r="H821">
        <v>2.0499999523162802</v>
      </c>
      <c r="I821">
        <v>4.2699999809265101</v>
      </c>
      <c r="J821">
        <v>0</v>
      </c>
      <c r="K821" s="16" t="s">
        <v>35</v>
      </c>
      <c r="L821" t="s">
        <v>892</v>
      </c>
      <c r="M821">
        <v>2</v>
      </c>
      <c r="N821">
        <v>44</v>
      </c>
      <c r="O821">
        <v>206</v>
      </c>
      <c r="P821">
        <v>1188</v>
      </c>
      <c r="Q821">
        <f>SUM(Table14[[#This Row],[VeryActiveMinutes]:[SedentaryMinutes]])</f>
        <v>1440</v>
      </c>
      <c r="S821">
        <f t="shared" si="12"/>
        <v>1440</v>
      </c>
      <c r="T821">
        <v>2889</v>
      </c>
      <c r="U821" t="s">
        <v>19</v>
      </c>
    </row>
    <row r="822" spans="1:21">
      <c r="A822">
        <v>8583815059</v>
      </c>
      <c r="B822" s="1">
        <v>42485</v>
      </c>
      <c r="C822">
        <v>4503</v>
      </c>
      <c r="D822">
        <v>3.5099999904632599</v>
      </c>
      <c r="E822">
        <v>3.5099999904632599</v>
      </c>
      <c r="F822">
        <v>0</v>
      </c>
      <c r="G822">
        <v>1.4700000286102299</v>
      </c>
      <c r="H822">
        <v>0.239999994635582</v>
      </c>
      <c r="I822">
        <v>1.8099999427795399</v>
      </c>
      <c r="J822">
        <v>0</v>
      </c>
      <c r="K822" s="16" t="s">
        <v>36</v>
      </c>
      <c r="L822" t="s">
        <v>893</v>
      </c>
      <c r="M822">
        <v>18</v>
      </c>
      <c r="N822">
        <v>6</v>
      </c>
      <c r="O822">
        <v>122</v>
      </c>
      <c r="P822">
        <v>1294</v>
      </c>
      <c r="Q822">
        <f>SUM(Table14[[#This Row],[VeryActiveMinutes]:[SedentaryMinutes]])</f>
        <v>1440</v>
      </c>
      <c r="S822">
        <f t="shared" si="12"/>
        <v>1440</v>
      </c>
      <c r="T822">
        <v>2547</v>
      </c>
      <c r="U822" t="s">
        <v>19</v>
      </c>
    </row>
    <row r="823" spans="1:21">
      <c r="A823">
        <v>8583815059</v>
      </c>
      <c r="B823" s="1">
        <v>42486</v>
      </c>
      <c r="C823">
        <v>10499</v>
      </c>
      <c r="D823">
        <v>8.1899995803833008</v>
      </c>
      <c r="E823">
        <v>8.1899995803833008</v>
      </c>
      <c r="F823">
        <v>0</v>
      </c>
      <c r="G823">
        <v>7.0000000298023196E-2</v>
      </c>
      <c r="H823">
        <v>4.2199997901916504</v>
      </c>
      <c r="I823">
        <v>3.8900001049041699</v>
      </c>
      <c r="J823">
        <v>0</v>
      </c>
      <c r="K823" s="16" t="s">
        <v>37</v>
      </c>
      <c r="L823" t="s">
        <v>894</v>
      </c>
      <c r="M823">
        <v>1</v>
      </c>
      <c r="N823">
        <v>91</v>
      </c>
      <c r="O823">
        <v>214</v>
      </c>
      <c r="P823">
        <v>1134</v>
      </c>
      <c r="Q823">
        <f>SUM(Table14[[#This Row],[VeryActiveMinutes]:[SedentaryMinutes]])</f>
        <v>1440</v>
      </c>
      <c r="S823">
        <f t="shared" si="12"/>
        <v>1440</v>
      </c>
      <c r="T823">
        <v>3093</v>
      </c>
      <c r="U823" t="s">
        <v>19</v>
      </c>
    </row>
    <row r="824" spans="1:21">
      <c r="A824">
        <v>8583815059</v>
      </c>
      <c r="B824" s="1">
        <v>42487</v>
      </c>
      <c r="C824">
        <v>12474</v>
      </c>
      <c r="D824">
        <v>9.7299995422363299</v>
      </c>
      <c r="E824">
        <v>9.7299995422363299</v>
      </c>
      <c r="F824">
        <v>0</v>
      </c>
      <c r="G824">
        <v>6.5999999046325701</v>
      </c>
      <c r="H824">
        <v>0.270000010728836</v>
      </c>
      <c r="I824">
        <v>2.8699998855590798</v>
      </c>
      <c r="J824">
        <v>0</v>
      </c>
      <c r="K824" s="16" t="s">
        <v>38</v>
      </c>
      <c r="L824" t="s">
        <v>895</v>
      </c>
      <c r="M824">
        <v>77</v>
      </c>
      <c r="N824">
        <v>5</v>
      </c>
      <c r="O824">
        <v>129</v>
      </c>
      <c r="P824">
        <v>1229</v>
      </c>
      <c r="Q824">
        <f>SUM(Table14[[#This Row],[VeryActiveMinutes]:[SedentaryMinutes]])</f>
        <v>1440</v>
      </c>
      <c r="S824">
        <f t="shared" si="12"/>
        <v>1440</v>
      </c>
      <c r="T824">
        <v>3142</v>
      </c>
      <c r="U824" t="s">
        <v>19</v>
      </c>
    </row>
    <row r="825" spans="1:21">
      <c r="A825">
        <v>8583815059</v>
      </c>
      <c r="B825" s="1">
        <v>42488</v>
      </c>
      <c r="C825">
        <v>6174</v>
      </c>
      <c r="D825">
        <v>4.8200001716613796</v>
      </c>
      <c r="E825">
        <v>4.8200001716613796</v>
      </c>
      <c r="F825">
        <v>0</v>
      </c>
      <c r="G825">
        <v>0</v>
      </c>
      <c r="H825">
        <v>1.20000004768372</v>
      </c>
      <c r="I825">
        <v>3.6099998950958301</v>
      </c>
      <c r="J825">
        <v>0</v>
      </c>
      <c r="K825" s="16" t="s">
        <v>39</v>
      </c>
      <c r="L825" t="s">
        <v>896</v>
      </c>
      <c r="M825">
        <v>0</v>
      </c>
      <c r="N825">
        <v>28</v>
      </c>
      <c r="O825">
        <v>203</v>
      </c>
      <c r="P825">
        <v>1209</v>
      </c>
      <c r="Q825">
        <f>SUM(Table14[[#This Row],[VeryActiveMinutes]:[SedentaryMinutes]])</f>
        <v>1440</v>
      </c>
      <c r="S825">
        <f t="shared" si="12"/>
        <v>1440</v>
      </c>
      <c r="T825">
        <v>2757</v>
      </c>
      <c r="U825" t="s">
        <v>19</v>
      </c>
    </row>
    <row r="826" spans="1:21">
      <c r="A826">
        <v>8583815059</v>
      </c>
      <c r="B826" s="1">
        <v>42489</v>
      </c>
      <c r="C826">
        <v>15168</v>
      </c>
      <c r="D826">
        <v>11.829999923706101</v>
      </c>
      <c r="E826">
        <v>11.829999923706101</v>
      </c>
      <c r="F826">
        <v>0</v>
      </c>
      <c r="G826">
        <v>3.9000000953674299</v>
      </c>
      <c r="H826">
        <v>3</v>
      </c>
      <c r="I826">
        <v>4.9200000762939498</v>
      </c>
      <c r="J826">
        <v>0</v>
      </c>
      <c r="K826" s="16" t="s">
        <v>40</v>
      </c>
      <c r="L826" t="s">
        <v>897</v>
      </c>
      <c r="M826">
        <v>46</v>
      </c>
      <c r="N826">
        <v>67</v>
      </c>
      <c r="O826">
        <v>258</v>
      </c>
      <c r="P826">
        <v>1069</v>
      </c>
      <c r="Q826">
        <f>SUM(Table14[[#This Row],[VeryActiveMinutes]:[SedentaryMinutes]])</f>
        <v>1440</v>
      </c>
      <c r="S826">
        <f t="shared" si="12"/>
        <v>1440</v>
      </c>
      <c r="T826">
        <v>3513</v>
      </c>
      <c r="U826" t="s">
        <v>19</v>
      </c>
    </row>
    <row r="827" spans="1:21">
      <c r="A827">
        <v>8583815059</v>
      </c>
      <c r="B827" s="1">
        <v>42490</v>
      </c>
      <c r="C827">
        <v>10085</v>
      </c>
      <c r="D827">
        <v>7.8699998855590803</v>
      </c>
      <c r="E827">
        <v>7.8699998855590803</v>
      </c>
      <c r="F827">
        <v>0</v>
      </c>
      <c r="G827">
        <v>0.15000000596046401</v>
      </c>
      <c r="H827">
        <v>1.2799999713897701</v>
      </c>
      <c r="I827">
        <v>6.4299998283386204</v>
      </c>
      <c r="J827">
        <v>0</v>
      </c>
      <c r="K827" s="16" t="s">
        <v>41</v>
      </c>
      <c r="L827" t="s">
        <v>898</v>
      </c>
      <c r="M827">
        <v>2</v>
      </c>
      <c r="N827">
        <v>28</v>
      </c>
      <c r="O827">
        <v>317</v>
      </c>
      <c r="P827">
        <v>1093</v>
      </c>
      <c r="Q827">
        <f>SUM(Table14[[#This Row],[VeryActiveMinutes]:[SedentaryMinutes]])</f>
        <v>1440</v>
      </c>
      <c r="S827">
        <f t="shared" si="12"/>
        <v>1440</v>
      </c>
      <c r="T827">
        <v>3164</v>
      </c>
      <c r="U827" t="s">
        <v>19</v>
      </c>
    </row>
    <row r="828" spans="1:21">
      <c r="A828">
        <v>8583815059</v>
      </c>
      <c r="B828" s="1">
        <v>42491</v>
      </c>
      <c r="C828">
        <v>4512</v>
      </c>
      <c r="D828">
        <v>3.5199999809265101</v>
      </c>
      <c r="E828">
        <v>3.5199999809265101</v>
      </c>
      <c r="F828">
        <v>0</v>
      </c>
      <c r="G828">
        <v>0.77999997138977095</v>
      </c>
      <c r="H828">
        <v>0.119999997317791</v>
      </c>
      <c r="I828">
        <v>2.03999996185303</v>
      </c>
      <c r="J828">
        <v>0</v>
      </c>
      <c r="K828" s="16" t="s">
        <v>35</v>
      </c>
      <c r="L828" t="s">
        <v>899</v>
      </c>
      <c r="M828">
        <v>10</v>
      </c>
      <c r="N828">
        <v>2</v>
      </c>
      <c r="O828">
        <v>117</v>
      </c>
      <c r="P828">
        <v>1311</v>
      </c>
      <c r="Q828">
        <f>SUM(Table14[[#This Row],[VeryActiveMinutes]:[SedentaryMinutes]])</f>
        <v>1440</v>
      </c>
      <c r="S828">
        <f t="shared" si="12"/>
        <v>1440</v>
      </c>
      <c r="T828">
        <v>2596</v>
      </c>
      <c r="U828" t="s">
        <v>19</v>
      </c>
    </row>
    <row r="829" spans="1:21">
      <c r="A829">
        <v>8583815059</v>
      </c>
      <c r="B829" s="1">
        <v>42492</v>
      </c>
      <c r="C829">
        <v>8469</v>
      </c>
      <c r="D829">
        <v>6.6100001335143999</v>
      </c>
      <c r="E829">
        <v>6.6100001335143999</v>
      </c>
      <c r="F829">
        <v>0</v>
      </c>
      <c r="G829">
        <v>0</v>
      </c>
      <c r="H829">
        <v>0</v>
      </c>
      <c r="I829">
        <v>0</v>
      </c>
      <c r="J829">
        <v>0</v>
      </c>
      <c r="K829" s="16" t="s">
        <v>36</v>
      </c>
      <c r="L829" t="s">
        <v>900</v>
      </c>
      <c r="M829">
        <v>0</v>
      </c>
      <c r="N829">
        <v>0</v>
      </c>
      <c r="O829">
        <v>0</v>
      </c>
      <c r="P829">
        <v>1440</v>
      </c>
      <c r="Q829">
        <f>SUM(Table14[[#This Row],[VeryActiveMinutes]:[SedentaryMinutes]])</f>
        <v>1440</v>
      </c>
      <c r="S829">
        <f t="shared" si="12"/>
        <v>1440</v>
      </c>
      <c r="T829">
        <v>2894</v>
      </c>
      <c r="U829" t="s">
        <v>19</v>
      </c>
    </row>
    <row r="830" spans="1:21">
      <c r="A830">
        <v>8583815059</v>
      </c>
      <c r="B830" s="1">
        <v>42493</v>
      </c>
      <c r="C830">
        <v>12015</v>
      </c>
      <c r="D830">
        <v>9.3699998855590803</v>
      </c>
      <c r="E830">
        <v>9.3699998855590803</v>
      </c>
      <c r="F830">
        <v>0</v>
      </c>
      <c r="G830">
        <v>0</v>
      </c>
      <c r="H830">
        <v>0</v>
      </c>
      <c r="I830">
        <v>0</v>
      </c>
      <c r="J830">
        <v>0</v>
      </c>
      <c r="K830" s="16" t="s">
        <v>37</v>
      </c>
      <c r="L830" t="s">
        <v>901</v>
      </c>
      <c r="M830">
        <v>0</v>
      </c>
      <c r="N830">
        <v>0</v>
      </c>
      <c r="O830">
        <v>0</v>
      </c>
      <c r="P830">
        <v>1440</v>
      </c>
      <c r="Q830">
        <f>SUM(Table14[[#This Row],[VeryActiveMinutes]:[SedentaryMinutes]])</f>
        <v>1440</v>
      </c>
      <c r="S830">
        <f t="shared" si="12"/>
        <v>1440</v>
      </c>
      <c r="T830">
        <v>3212</v>
      </c>
      <c r="U830" t="s">
        <v>19</v>
      </c>
    </row>
    <row r="831" spans="1:21">
      <c r="A831">
        <v>8583815059</v>
      </c>
      <c r="B831" s="1">
        <v>42494</v>
      </c>
      <c r="C831">
        <v>3588</v>
      </c>
      <c r="D831">
        <v>2.7999999523162802</v>
      </c>
      <c r="E831">
        <v>2.7999999523162802</v>
      </c>
      <c r="F831">
        <v>0</v>
      </c>
      <c r="G831">
        <v>0</v>
      </c>
      <c r="H831">
        <v>0</v>
      </c>
      <c r="I831">
        <v>0</v>
      </c>
      <c r="J831">
        <v>0</v>
      </c>
      <c r="K831" s="16" t="s">
        <v>38</v>
      </c>
      <c r="L831" t="s">
        <v>902</v>
      </c>
      <c r="M831">
        <v>0</v>
      </c>
      <c r="N831">
        <v>0</v>
      </c>
      <c r="O831">
        <v>0</v>
      </c>
      <c r="P831">
        <v>1440</v>
      </c>
      <c r="Q831">
        <f>SUM(Table14[[#This Row],[VeryActiveMinutes]:[SedentaryMinutes]])</f>
        <v>1440</v>
      </c>
      <c r="S831">
        <f t="shared" si="12"/>
        <v>1440</v>
      </c>
      <c r="T831">
        <v>2516</v>
      </c>
      <c r="U831" t="s">
        <v>19</v>
      </c>
    </row>
    <row r="832" spans="1:21">
      <c r="A832">
        <v>8583815059</v>
      </c>
      <c r="B832" s="1">
        <v>42495</v>
      </c>
      <c r="C832">
        <v>12427</v>
      </c>
      <c r="D832">
        <v>9.6899995803833008</v>
      </c>
      <c r="E832">
        <v>9.6899995803833008</v>
      </c>
      <c r="F832">
        <v>0</v>
      </c>
      <c r="G832">
        <v>0</v>
      </c>
      <c r="H832">
        <v>0</v>
      </c>
      <c r="I832">
        <v>1.1799999475479099</v>
      </c>
      <c r="J832">
        <v>0</v>
      </c>
      <c r="K832" s="16" t="s">
        <v>39</v>
      </c>
      <c r="L832" t="s">
        <v>903</v>
      </c>
      <c r="M832">
        <v>0</v>
      </c>
      <c r="N832">
        <v>0</v>
      </c>
      <c r="O832">
        <v>70</v>
      </c>
      <c r="P832">
        <v>1370</v>
      </c>
      <c r="Q832">
        <f>SUM(Table14[[#This Row],[VeryActiveMinutes]:[SedentaryMinutes]])</f>
        <v>1440</v>
      </c>
      <c r="S832">
        <f t="shared" si="12"/>
        <v>1440</v>
      </c>
      <c r="T832">
        <v>3266</v>
      </c>
      <c r="U832" t="s">
        <v>19</v>
      </c>
    </row>
    <row r="833" spans="1:21">
      <c r="A833">
        <v>8583815059</v>
      </c>
      <c r="B833" s="1">
        <v>42496</v>
      </c>
      <c r="C833">
        <v>5843</v>
      </c>
      <c r="D833">
        <v>4.5599999427795401</v>
      </c>
      <c r="E833">
        <v>4.5599999427795401</v>
      </c>
      <c r="F833">
        <v>0</v>
      </c>
      <c r="G833">
        <v>0.140000000596046</v>
      </c>
      <c r="H833">
        <v>1.1900000572204601</v>
      </c>
      <c r="I833">
        <v>3.2300000190734899</v>
      </c>
      <c r="J833">
        <v>0</v>
      </c>
      <c r="K833" s="16" t="s">
        <v>40</v>
      </c>
      <c r="L833" t="s">
        <v>904</v>
      </c>
      <c r="M833">
        <v>2</v>
      </c>
      <c r="N833">
        <v>22</v>
      </c>
      <c r="O833">
        <v>166</v>
      </c>
      <c r="P833">
        <v>1250</v>
      </c>
      <c r="Q833">
        <f>SUM(Table14[[#This Row],[VeryActiveMinutes]:[SedentaryMinutes]])</f>
        <v>1440</v>
      </c>
      <c r="S833">
        <f t="shared" si="12"/>
        <v>1440</v>
      </c>
      <c r="T833">
        <v>2683</v>
      </c>
      <c r="U833" t="s">
        <v>19</v>
      </c>
    </row>
    <row r="834" spans="1:21">
      <c r="A834">
        <v>8583815059</v>
      </c>
      <c r="B834" s="1">
        <v>42497</v>
      </c>
      <c r="C834">
        <v>6117</v>
      </c>
      <c r="D834">
        <v>4.7699999809265101</v>
      </c>
      <c r="E834">
        <v>4.7699999809265101</v>
      </c>
      <c r="F834">
        <v>0</v>
      </c>
      <c r="G834">
        <v>0</v>
      </c>
      <c r="H834">
        <v>0</v>
      </c>
      <c r="I834">
        <v>4.7699999809265101</v>
      </c>
      <c r="J834">
        <v>0</v>
      </c>
      <c r="K834" s="16" t="s">
        <v>41</v>
      </c>
      <c r="L834" t="s">
        <v>905</v>
      </c>
      <c r="M834">
        <v>0</v>
      </c>
      <c r="N834">
        <v>0</v>
      </c>
      <c r="O834">
        <v>250</v>
      </c>
      <c r="P834">
        <v>1190</v>
      </c>
      <c r="Q834">
        <f>SUM(Table14[[#This Row],[VeryActiveMinutes]:[SedentaryMinutes]])</f>
        <v>1440</v>
      </c>
      <c r="S834">
        <f t="shared" ref="S834:S897" si="13">Q834-R834</f>
        <v>1440</v>
      </c>
      <c r="T834">
        <v>2810</v>
      </c>
      <c r="U834" t="s">
        <v>19</v>
      </c>
    </row>
    <row r="835" spans="1:21">
      <c r="A835">
        <v>8583815059</v>
      </c>
      <c r="B835" s="1">
        <v>42498</v>
      </c>
      <c r="C835">
        <v>9217</v>
      </c>
      <c r="D835">
        <v>7.1900000572204599</v>
      </c>
      <c r="E835">
        <v>7.1900000572204599</v>
      </c>
      <c r="F835">
        <v>0</v>
      </c>
      <c r="G835">
        <v>0.21999999880790699</v>
      </c>
      <c r="H835">
        <v>3.3099999427795401</v>
      </c>
      <c r="I835">
        <v>3.6600000858306898</v>
      </c>
      <c r="J835">
        <v>0</v>
      </c>
      <c r="K835" s="16" t="s">
        <v>35</v>
      </c>
      <c r="L835" t="s">
        <v>906</v>
      </c>
      <c r="M835">
        <v>3</v>
      </c>
      <c r="N835">
        <v>72</v>
      </c>
      <c r="O835">
        <v>182</v>
      </c>
      <c r="P835">
        <v>1183</v>
      </c>
      <c r="Q835">
        <f>SUM(Table14[[#This Row],[VeryActiveMinutes]:[SedentaryMinutes]])</f>
        <v>1440</v>
      </c>
      <c r="S835">
        <f t="shared" si="13"/>
        <v>1440</v>
      </c>
      <c r="T835">
        <v>2940</v>
      </c>
      <c r="U835" t="s">
        <v>19</v>
      </c>
    </row>
    <row r="836" spans="1:21">
      <c r="A836">
        <v>8583815059</v>
      </c>
      <c r="B836" s="1">
        <v>42499</v>
      </c>
      <c r="C836">
        <v>9877</v>
      </c>
      <c r="D836">
        <v>7.6999998092651403</v>
      </c>
      <c r="E836">
        <v>7.6999998092651403</v>
      </c>
      <c r="F836">
        <v>0</v>
      </c>
      <c r="G836">
        <v>5.7600002288818404</v>
      </c>
      <c r="H836">
        <v>0.17000000178813901</v>
      </c>
      <c r="I836">
        <v>1.7300000190734901</v>
      </c>
      <c r="J836">
        <v>0</v>
      </c>
      <c r="K836" s="16" t="s">
        <v>36</v>
      </c>
      <c r="L836" t="s">
        <v>907</v>
      </c>
      <c r="M836">
        <v>66</v>
      </c>
      <c r="N836">
        <v>4</v>
      </c>
      <c r="O836">
        <v>110</v>
      </c>
      <c r="P836">
        <v>1260</v>
      </c>
      <c r="Q836">
        <f>SUM(Table14[[#This Row],[VeryActiveMinutes]:[SedentaryMinutes]])</f>
        <v>1440</v>
      </c>
      <c r="S836">
        <f t="shared" si="13"/>
        <v>1440</v>
      </c>
      <c r="T836">
        <v>2947</v>
      </c>
      <c r="U836" t="s">
        <v>19</v>
      </c>
    </row>
    <row r="837" spans="1:21">
      <c r="A837">
        <v>8583815059</v>
      </c>
      <c r="B837" s="1">
        <v>42500</v>
      </c>
      <c r="C837">
        <v>8240</v>
      </c>
      <c r="D837">
        <v>6.4299998283386204</v>
      </c>
      <c r="E837">
        <v>6.4299998283386204</v>
      </c>
      <c r="F837">
        <v>0</v>
      </c>
      <c r="G837">
        <v>0.68999999761581399</v>
      </c>
      <c r="H837">
        <v>2.0099999904632599</v>
      </c>
      <c r="I837">
        <v>3.7200000286102299</v>
      </c>
      <c r="J837">
        <v>0</v>
      </c>
      <c r="K837" s="16" t="s">
        <v>37</v>
      </c>
      <c r="L837" t="s">
        <v>908</v>
      </c>
      <c r="M837">
        <v>9</v>
      </c>
      <c r="N837">
        <v>43</v>
      </c>
      <c r="O837">
        <v>162</v>
      </c>
      <c r="P837">
        <v>1226</v>
      </c>
      <c r="Q837">
        <f>SUM(Table14[[#This Row],[VeryActiveMinutes]:[SedentaryMinutes]])</f>
        <v>1440</v>
      </c>
      <c r="S837">
        <f t="shared" si="13"/>
        <v>1440</v>
      </c>
      <c r="T837">
        <v>2846</v>
      </c>
      <c r="U837" t="s">
        <v>19</v>
      </c>
    </row>
    <row r="838" spans="1:21">
      <c r="A838">
        <v>8583815059</v>
      </c>
      <c r="B838" s="1">
        <v>42501</v>
      </c>
      <c r="C838">
        <v>8701</v>
      </c>
      <c r="D838">
        <v>6.78999996185303</v>
      </c>
      <c r="E838">
        <v>6.78999996185303</v>
      </c>
      <c r="F838">
        <v>0</v>
      </c>
      <c r="G838">
        <v>0.37000000476837203</v>
      </c>
      <c r="H838">
        <v>3.2400000095367401</v>
      </c>
      <c r="I838">
        <v>3.1700000762939502</v>
      </c>
      <c r="J838">
        <v>0</v>
      </c>
      <c r="K838" s="16" t="s">
        <v>38</v>
      </c>
      <c r="L838" t="s">
        <v>909</v>
      </c>
      <c r="M838">
        <v>5</v>
      </c>
      <c r="N838">
        <v>71</v>
      </c>
      <c r="O838">
        <v>177</v>
      </c>
      <c r="P838">
        <v>1106</v>
      </c>
      <c r="Q838">
        <f>SUM(Table14[[#This Row],[VeryActiveMinutes]:[SedentaryMinutes]])</f>
        <v>1359</v>
      </c>
      <c r="S838">
        <f t="shared" si="13"/>
        <v>1359</v>
      </c>
      <c r="T838">
        <v>2804</v>
      </c>
      <c r="U838" t="s">
        <v>19</v>
      </c>
    </row>
    <row r="839" spans="1:21">
      <c r="A839">
        <v>8583815059</v>
      </c>
      <c r="B839" s="1">
        <v>42502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s="16" t="s">
        <v>39</v>
      </c>
      <c r="L839" t="s">
        <v>910</v>
      </c>
      <c r="M839">
        <v>0</v>
      </c>
      <c r="N839">
        <v>0</v>
      </c>
      <c r="O839">
        <v>0</v>
      </c>
      <c r="P839">
        <v>1440</v>
      </c>
      <c r="Q839">
        <f>SUM(Table14[[#This Row],[VeryActiveMinutes]:[SedentaryMinutes]])</f>
        <v>1440</v>
      </c>
      <c r="S839">
        <f t="shared" si="13"/>
        <v>1440</v>
      </c>
      <c r="T839">
        <v>0</v>
      </c>
      <c r="U839" t="s">
        <v>19</v>
      </c>
    </row>
    <row r="840" spans="1:21">
      <c r="A840">
        <v>8792009665</v>
      </c>
      <c r="B840" s="1">
        <v>42472</v>
      </c>
      <c r="C840">
        <v>2564</v>
      </c>
      <c r="D840">
        <v>1.6399999856948899</v>
      </c>
      <c r="E840">
        <v>1.6399999856948899</v>
      </c>
      <c r="F840">
        <v>0</v>
      </c>
      <c r="G840">
        <v>0</v>
      </c>
      <c r="H840">
        <v>0</v>
      </c>
      <c r="I840">
        <v>1.6399999856948899</v>
      </c>
      <c r="J840">
        <v>0</v>
      </c>
      <c r="K840" s="16" t="s">
        <v>37</v>
      </c>
      <c r="L840" t="s">
        <v>911</v>
      </c>
      <c r="M840">
        <v>0</v>
      </c>
      <c r="N840">
        <v>0</v>
      </c>
      <c r="O840">
        <v>116</v>
      </c>
      <c r="P840">
        <v>831</v>
      </c>
      <c r="Q840">
        <f>SUM(Table14[[#This Row],[VeryActiveMinutes]:[SedentaryMinutes]])</f>
        <v>947</v>
      </c>
      <c r="R840">
        <v>493</v>
      </c>
      <c r="S840">
        <f t="shared" si="13"/>
        <v>454</v>
      </c>
      <c r="T840">
        <v>2044</v>
      </c>
      <c r="U840" t="s">
        <v>17</v>
      </c>
    </row>
    <row r="841" spans="1:21">
      <c r="A841">
        <v>8792009665</v>
      </c>
      <c r="B841" s="1">
        <v>42473</v>
      </c>
      <c r="C841">
        <v>1320</v>
      </c>
      <c r="D841">
        <v>0.83999997377395597</v>
      </c>
      <c r="E841">
        <v>0.83999997377395597</v>
      </c>
      <c r="F841">
        <v>0</v>
      </c>
      <c r="G841">
        <v>0</v>
      </c>
      <c r="H841">
        <v>0</v>
      </c>
      <c r="I841">
        <v>0.83999997377395597</v>
      </c>
      <c r="J841">
        <v>0</v>
      </c>
      <c r="K841" s="16" t="s">
        <v>38</v>
      </c>
      <c r="L841" t="s">
        <v>912</v>
      </c>
      <c r="M841">
        <v>0</v>
      </c>
      <c r="N841">
        <v>0</v>
      </c>
      <c r="O841">
        <v>82</v>
      </c>
      <c r="P841">
        <v>806</v>
      </c>
      <c r="Q841">
        <f>SUM(Table14[[#This Row],[VeryActiveMinutes]:[SedentaryMinutes]])</f>
        <v>888</v>
      </c>
      <c r="R841">
        <v>552</v>
      </c>
      <c r="S841">
        <f t="shared" si="13"/>
        <v>336</v>
      </c>
      <c r="T841">
        <v>1934</v>
      </c>
      <c r="U841" t="s">
        <v>17</v>
      </c>
    </row>
    <row r="842" spans="1:21">
      <c r="A842">
        <v>8792009665</v>
      </c>
      <c r="B842" s="1">
        <v>42474</v>
      </c>
      <c r="C842">
        <v>1219</v>
      </c>
      <c r="D842">
        <v>0.77999997138977095</v>
      </c>
      <c r="E842">
        <v>0.77999997138977095</v>
      </c>
      <c r="F842">
        <v>0</v>
      </c>
      <c r="G842">
        <v>0</v>
      </c>
      <c r="H842">
        <v>0</v>
      </c>
      <c r="I842">
        <v>0.77999997138977095</v>
      </c>
      <c r="J842">
        <v>0</v>
      </c>
      <c r="K842" s="16" t="s">
        <v>39</v>
      </c>
      <c r="L842" t="s">
        <v>913</v>
      </c>
      <c r="M842">
        <v>0</v>
      </c>
      <c r="N842">
        <v>0</v>
      </c>
      <c r="O842">
        <v>84</v>
      </c>
      <c r="P842">
        <v>853</v>
      </c>
      <c r="Q842">
        <f>SUM(Table14[[#This Row],[VeryActiveMinutes]:[SedentaryMinutes]])</f>
        <v>937</v>
      </c>
      <c r="R842">
        <v>503</v>
      </c>
      <c r="S842">
        <f t="shared" si="13"/>
        <v>434</v>
      </c>
      <c r="T842">
        <v>1963</v>
      </c>
      <c r="U842" t="s">
        <v>17</v>
      </c>
    </row>
    <row r="843" spans="1:21">
      <c r="A843">
        <v>8792009665</v>
      </c>
      <c r="B843" s="1">
        <v>42475</v>
      </c>
      <c r="C843">
        <v>2483</v>
      </c>
      <c r="D843">
        <v>1.5900000333786</v>
      </c>
      <c r="E843">
        <v>1.5900000333786</v>
      </c>
      <c r="F843">
        <v>0</v>
      </c>
      <c r="G843">
        <v>0</v>
      </c>
      <c r="H843">
        <v>0</v>
      </c>
      <c r="I843">
        <v>1.5900000333786</v>
      </c>
      <c r="J843">
        <v>0</v>
      </c>
      <c r="K843" s="16" t="s">
        <v>40</v>
      </c>
      <c r="L843" t="s">
        <v>914</v>
      </c>
      <c r="M843">
        <v>0</v>
      </c>
      <c r="N843">
        <v>0</v>
      </c>
      <c r="O843">
        <v>126</v>
      </c>
      <c r="P843">
        <v>937</v>
      </c>
      <c r="Q843">
        <f>SUM(Table14[[#This Row],[VeryActiveMinutes]:[SedentaryMinutes]])</f>
        <v>1063</v>
      </c>
      <c r="R843">
        <v>377</v>
      </c>
      <c r="S843">
        <f t="shared" si="13"/>
        <v>686</v>
      </c>
      <c r="T843">
        <v>2009</v>
      </c>
      <c r="U843" t="s">
        <v>17</v>
      </c>
    </row>
    <row r="844" spans="1:21">
      <c r="A844">
        <v>8792009665</v>
      </c>
      <c r="B844" s="1">
        <v>42476</v>
      </c>
      <c r="C844">
        <v>244</v>
      </c>
      <c r="D844">
        <v>0.15999999642372101</v>
      </c>
      <c r="E844">
        <v>0.15999999642372101</v>
      </c>
      <c r="F844">
        <v>0</v>
      </c>
      <c r="G844">
        <v>0</v>
      </c>
      <c r="H844">
        <v>0</v>
      </c>
      <c r="I844">
        <v>0.15999999642372101</v>
      </c>
      <c r="J844">
        <v>0</v>
      </c>
      <c r="K844" s="16" t="s">
        <v>41</v>
      </c>
      <c r="L844" t="s">
        <v>915</v>
      </c>
      <c r="M844">
        <v>0</v>
      </c>
      <c r="N844">
        <v>0</v>
      </c>
      <c r="O844">
        <v>12</v>
      </c>
      <c r="P844">
        <v>1428</v>
      </c>
      <c r="Q844">
        <f>SUM(Table14[[#This Row],[VeryActiveMinutes]:[SedentaryMinutes]])</f>
        <v>1440</v>
      </c>
      <c r="S844">
        <f t="shared" si="13"/>
        <v>1440</v>
      </c>
      <c r="T844">
        <v>1721</v>
      </c>
      <c r="U844" t="s">
        <v>17</v>
      </c>
    </row>
    <row r="845" spans="1:21">
      <c r="A845">
        <v>8792009665</v>
      </c>
      <c r="B845" s="1">
        <v>42477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s="16" t="s">
        <v>35</v>
      </c>
      <c r="L845" t="s">
        <v>916</v>
      </c>
      <c r="M845">
        <v>0</v>
      </c>
      <c r="N845">
        <v>0</v>
      </c>
      <c r="O845">
        <v>0</v>
      </c>
      <c r="P845">
        <v>1440</v>
      </c>
      <c r="Q845">
        <f>SUM(Table14[[#This Row],[VeryActiveMinutes]:[SedentaryMinutes]])</f>
        <v>1440</v>
      </c>
      <c r="S845">
        <f t="shared" si="13"/>
        <v>1440</v>
      </c>
      <c r="T845">
        <v>1688</v>
      </c>
      <c r="U845" t="s">
        <v>17</v>
      </c>
    </row>
    <row r="846" spans="1:21">
      <c r="A846">
        <v>8792009665</v>
      </c>
      <c r="B846" s="1">
        <v>42478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 s="16" t="s">
        <v>36</v>
      </c>
      <c r="L846" t="s">
        <v>917</v>
      </c>
      <c r="M846">
        <v>0</v>
      </c>
      <c r="N846">
        <v>0</v>
      </c>
      <c r="O846">
        <v>0</v>
      </c>
      <c r="P846">
        <v>1440</v>
      </c>
      <c r="Q846">
        <f>SUM(Table14[[#This Row],[VeryActiveMinutes]:[SedentaryMinutes]])</f>
        <v>1440</v>
      </c>
      <c r="S846">
        <f t="shared" si="13"/>
        <v>1440</v>
      </c>
      <c r="T846">
        <v>1688</v>
      </c>
      <c r="U846" t="s">
        <v>17</v>
      </c>
    </row>
    <row r="847" spans="1:21">
      <c r="A847">
        <v>8792009665</v>
      </c>
      <c r="B847" s="1">
        <v>42479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s="16" t="s">
        <v>37</v>
      </c>
      <c r="L847" t="s">
        <v>918</v>
      </c>
      <c r="M847">
        <v>0</v>
      </c>
      <c r="N847">
        <v>0</v>
      </c>
      <c r="O847">
        <v>0</v>
      </c>
      <c r="P847">
        <v>1440</v>
      </c>
      <c r="Q847">
        <f>SUM(Table14[[#This Row],[VeryActiveMinutes]:[SedentaryMinutes]])</f>
        <v>1440</v>
      </c>
      <c r="S847">
        <f t="shared" si="13"/>
        <v>1440</v>
      </c>
      <c r="T847">
        <v>1688</v>
      </c>
      <c r="U847" t="s">
        <v>17</v>
      </c>
    </row>
    <row r="848" spans="1:21">
      <c r="A848">
        <v>8792009665</v>
      </c>
      <c r="B848" s="1">
        <v>42480</v>
      </c>
      <c r="C848">
        <v>3147</v>
      </c>
      <c r="D848">
        <v>2.0099999904632599</v>
      </c>
      <c r="E848">
        <v>2.0099999904632599</v>
      </c>
      <c r="F848">
        <v>0</v>
      </c>
      <c r="G848">
        <v>0</v>
      </c>
      <c r="H848">
        <v>0.28000000119209301</v>
      </c>
      <c r="I848">
        <v>1.7400000095367401</v>
      </c>
      <c r="J848">
        <v>0</v>
      </c>
      <c r="K848" s="16" t="s">
        <v>38</v>
      </c>
      <c r="L848" t="s">
        <v>919</v>
      </c>
      <c r="M848">
        <v>0</v>
      </c>
      <c r="N848">
        <v>10</v>
      </c>
      <c r="O848">
        <v>139</v>
      </c>
      <c r="P848">
        <v>744</v>
      </c>
      <c r="Q848">
        <f>SUM(Table14[[#This Row],[VeryActiveMinutes]:[SedentaryMinutes]])</f>
        <v>893</v>
      </c>
      <c r="R848">
        <v>547</v>
      </c>
      <c r="S848">
        <f t="shared" si="13"/>
        <v>346</v>
      </c>
      <c r="T848">
        <v>2188</v>
      </c>
      <c r="U848" t="s">
        <v>17</v>
      </c>
    </row>
    <row r="849" spans="1:21">
      <c r="A849">
        <v>8792009665</v>
      </c>
      <c r="B849" s="1">
        <v>42481</v>
      </c>
      <c r="C849">
        <v>144</v>
      </c>
      <c r="D849">
        <v>9.00000035762787E-2</v>
      </c>
      <c r="E849">
        <v>9.00000035762787E-2</v>
      </c>
      <c r="F849">
        <v>0</v>
      </c>
      <c r="G849">
        <v>0</v>
      </c>
      <c r="H849">
        <v>0</v>
      </c>
      <c r="I849">
        <v>9.00000035762787E-2</v>
      </c>
      <c r="J849">
        <v>0</v>
      </c>
      <c r="K849" s="16" t="s">
        <v>39</v>
      </c>
      <c r="L849" t="s">
        <v>920</v>
      </c>
      <c r="M849">
        <v>0</v>
      </c>
      <c r="N849">
        <v>0</v>
      </c>
      <c r="O849">
        <v>9</v>
      </c>
      <c r="P849">
        <v>1431</v>
      </c>
      <c r="Q849">
        <f>SUM(Table14[[#This Row],[VeryActiveMinutes]:[SedentaryMinutes]])</f>
        <v>1440</v>
      </c>
      <c r="S849">
        <f t="shared" si="13"/>
        <v>1440</v>
      </c>
      <c r="T849">
        <v>1720</v>
      </c>
      <c r="U849" t="s">
        <v>17</v>
      </c>
    </row>
    <row r="850" spans="1:21">
      <c r="A850">
        <v>8792009665</v>
      </c>
      <c r="B850" s="1">
        <v>42482</v>
      </c>
      <c r="C850">
        <v>4068</v>
      </c>
      <c r="D850">
        <v>2.5999999046325701</v>
      </c>
      <c r="E850">
        <v>2.5999999046325701</v>
      </c>
      <c r="F850">
        <v>0</v>
      </c>
      <c r="G850">
        <v>5.0000000745058101E-2</v>
      </c>
      <c r="H850">
        <v>0.28000000119209301</v>
      </c>
      <c r="I850">
        <v>2.2699999809265101</v>
      </c>
      <c r="J850">
        <v>0</v>
      </c>
      <c r="K850" s="16" t="s">
        <v>40</v>
      </c>
      <c r="L850" t="s">
        <v>921</v>
      </c>
      <c r="M850">
        <v>1</v>
      </c>
      <c r="N850">
        <v>20</v>
      </c>
      <c r="O850">
        <v>195</v>
      </c>
      <c r="P850">
        <v>817</v>
      </c>
      <c r="Q850">
        <f>SUM(Table14[[#This Row],[VeryActiveMinutes]:[SedentaryMinutes]])</f>
        <v>1033</v>
      </c>
      <c r="R850">
        <v>407</v>
      </c>
      <c r="S850">
        <f t="shared" si="13"/>
        <v>626</v>
      </c>
      <c r="T850">
        <v>2419</v>
      </c>
      <c r="U850" t="s">
        <v>17</v>
      </c>
    </row>
    <row r="851" spans="1:21">
      <c r="A851">
        <v>8792009665</v>
      </c>
      <c r="B851" s="1">
        <v>42483</v>
      </c>
      <c r="C851">
        <v>5245</v>
      </c>
      <c r="D851">
        <v>3.3599998950958301</v>
      </c>
      <c r="E851">
        <v>3.3599998950958301</v>
      </c>
      <c r="F851">
        <v>0</v>
      </c>
      <c r="G851">
        <v>0.15999999642372101</v>
      </c>
      <c r="H851">
        <v>0.43999999761581399</v>
      </c>
      <c r="I851">
        <v>2.75</v>
      </c>
      <c r="J851">
        <v>0</v>
      </c>
      <c r="K851" s="16" t="s">
        <v>41</v>
      </c>
      <c r="L851" t="s">
        <v>922</v>
      </c>
      <c r="M851">
        <v>8</v>
      </c>
      <c r="N851">
        <v>45</v>
      </c>
      <c r="O851">
        <v>232</v>
      </c>
      <c r="P851">
        <v>795</v>
      </c>
      <c r="Q851">
        <f>SUM(Table14[[#This Row],[VeryActiveMinutes]:[SedentaryMinutes]])</f>
        <v>1080</v>
      </c>
      <c r="R851">
        <v>360</v>
      </c>
      <c r="S851">
        <f t="shared" si="13"/>
        <v>720</v>
      </c>
      <c r="T851">
        <v>2748</v>
      </c>
      <c r="U851" t="s">
        <v>17</v>
      </c>
    </row>
    <row r="852" spans="1:21">
      <c r="A852">
        <v>8792009665</v>
      </c>
      <c r="B852" s="1">
        <v>42484</v>
      </c>
      <c r="C852">
        <v>400</v>
      </c>
      <c r="D852">
        <v>0.259999990463257</v>
      </c>
      <c r="E852">
        <v>0.259999990463257</v>
      </c>
      <c r="F852">
        <v>0</v>
      </c>
      <c r="G852">
        <v>3.9999999105930301E-2</v>
      </c>
      <c r="H852">
        <v>5.0000000745058101E-2</v>
      </c>
      <c r="I852">
        <v>0.15999999642372101</v>
      </c>
      <c r="J852">
        <v>0</v>
      </c>
      <c r="K852" s="16" t="s">
        <v>35</v>
      </c>
      <c r="L852" t="s">
        <v>923</v>
      </c>
      <c r="M852">
        <v>3</v>
      </c>
      <c r="N852">
        <v>8</v>
      </c>
      <c r="O852">
        <v>19</v>
      </c>
      <c r="P852">
        <v>1410</v>
      </c>
      <c r="Q852">
        <f>SUM(Table14[[#This Row],[VeryActiveMinutes]:[SedentaryMinutes]])</f>
        <v>1440</v>
      </c>
      <c r="S852">
        <f t="shared" si="13"/>
        <v>1440</v>
      </c>
      <c r="T852">
        <v>1799</v>
      </c>
      <c r="U852" t="s">
        <v>17</v>
      </c>
    </row>
    <row r="853" spans="1:21">
      <c r="A853">
        <v>8792009665</v>
      </c>
      <c r="B853" s="1">
        <v>42485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s="16" t="s">
        <v>36</v>
      </c>
      <c r="L853" t="s">
        <v>924</v>
      </c>
      <c r="M853">
        <v>0</v>
      </c>
      <c r="N853">
        <v>0</v>
      </c>
      <c r="O853">
        <v>0</v>
      </c>
      <c r="P853">
        <v>1440</v>
      </c>
      <c r="Q853">
        <f>SUM(Table14[[#This Row],[VeryActiveMinutes]:[SedentaryMinutes]])</f>
        <v>1440</v>
      </c>
      <c r="S853">
        <f t="shared" si="13"/>
        <v>1440</v>
      </c>
      <c r="T853">
        <v>1688</v>
      </c>
      <c r="U853" t="s">
        <v>17</v>
      </c>
    </row>
    <row r="854" spans="1:21">
      <c r="A854">
        <v>8792009665</v>
      </c>
      <c r="B854" s="1">
        <v>42486</v>
      </c>
      <c r="C854">
        <v>1321</v>
      </c>
      <c r="D854">
        <v>0.85000002384185802</v>
      </c>
      <c r="E854">
        <v>0.85000002384185802</v>
      </c>
      <c r="F854">
        <v>0</v>
      </c>
      <c r="G854">
        <v>0</v>
      </c>
      <c r="H854">
        <v>0</v>
      </c>
      <c r="I854">
        <v>0.85000002384185802</v>
      </c>
      <c r="J854">
        <v>0</v>
      </c>
      <c r="K854" s="16" t="s">
        <v>37</v>
      </c>
      <c r="L854" t="s">
        <v>925</v>
      </c>
      <c r="M854">
        <v>0</v>
      </c>
      <c r="N854">
        <v>0</v>
      </c>
      <c r="O854">
        <v>80</v>
      </c>
      <c r="P854">
        <v>1360</v>
      </c>
      <c r="Q854">
        <f>SUM(Table14[[#This Row],[VeryActiveMinutes]:[SedentaryMinutes]])</f>
        <v>1440</v>
      </c>
      <c r="S854">
        <f t="shared" si="13"/>
        <v>1440</v>
      </c>
      <c r="T854">
        <v>1928</v>
      </c>
      <c r="U854" t="s">
        <v>17</v>
      </c>
    </row>
    <row r="855" spans="1:21">
      <c r="A855">
        <v>8792009665</v>
      </c>
      <c r="B855" s="1">
        <v>42487</v>
      </c>
      <c r="C855">
        <v>1758</v>
      </c>
      <c r="D855">
        <v>1.12999999523163</v>
      </c>
      <c r="E855">
        <v>1.12999999523163</v>
      </c>
      <c r="F855">
        <v>0</v>
      </c>
      <c r="G855">
        <v>0</v>
      </c>
      <c r="H855">
        <v>0</v>
      </c>
      <c r="I855">
        <v>1.12999999523163</v>
      </c>
      <c r="J855">
        <v>0</v>
      </c>
      <c r="K855" s="16" t="s">
        <v>38</v>
      </c>
      <c r="L855" t="s">
        <v>926</v>
      </c>
      <c r="M855">
        <v>0</v>
      </c>
      <c r="N855">
        <v>0</v>
      </c>
      <c r="O855">
        <v>112</v>
      </c>
      <c r="P855">
        <v>900</v>
      </c>
      <c r="Q855">
        <f>SUM(Table14[[#This Row],[VeryActiveMinutes]:[SedentaryMinutes]])</f>
        <v>1012</v>
      </c>
      <c r="R855">
        <v>428</v>
      </c>
      <c r="S855">
        <f t="shared" si="13"/>
        <v>584</v>
      </c>
      <c r="T855">
        <v>2067</v>
      </c>
      <c r="U855" t="s">
        <v>17</v>
      </c>
    </row>
    <row r="856" spans="1:21">
      <c r="A856">
        <v>8792009665</v>
      </c>
      <c r="B856" s="1">
        <v>42488</v>
      </c>
      <c r="C856">
        <v>6157</v>
      </c>
      <c r="D856">
        <v>3.9400000572204599</v>
      </c>
      <c r="E856">
        <v>3.9400000572204599</v>
      </c>
      <c r="F856">
        <v>0</v>
      </c>
      <c r="G856">
        <v>0</v>
      </c>
      <c r="H856">
        <v>0</v>
      </c>
      <c r="I856">
        <v>3.9400000572204599</v>
      </c>
      <c r="J856">
        <v>0</v>
      </c>
      <c r="K856" s="16" t="s">
        <v>39</v>
      </c>
      <c r="L856" t="s">
        <v>927</v>
      </c>
      <c r="M856">
        <v>0</v>
      </c>
      <c r="N856">
        <v>0</v>
      </c>
      <c r="O856">
        <v>310</v>
      </c>
      <c r="P856">
        <v>714</v>
      </c>
      <c r="Q856">
        <f>SUM(Table14[[#This Row],[VeryActiveMinutes]:[SedentaryMinutes]])</f>
        <v>1024</v>
      </c>
      <c r="R856">
        <v>416</v>
      </c>
      <c r="S856">
        <f t="shared" si="13"/>
        <v>608</v>
      </c>
      <c r="T856">
        <v>2780</v>
      </c>
      <c r="U856" t="s">
        <v>17</v>
      </c>
    </row>
    <row r="857" spans="1:21">
      <c r="A857">
        <v>8792009665</v>
      </c>
      <c r="B857" s="1">
        <v>42489</v>
      </c>
      <c r="C857">
        <v>8360</v>
      </c>
      <c r="D857">
        <v>5.3499999046325701</v>
      </c>
      <c r="E857">
        <v>5.3499999046325701</v>
      </c>
      <c r="F857">
        <v>0</v>
      </c>
      <c r="G857">
        <v>0.140000000596046</v>
      </c>
      <c r="H857">
        <v>0.28000000119209301</v>
      </c>
      <c r="I857">
        <v>4.9299998283386204</v>
      </c>
      <c r="J857">
        <v>0</v>
      </c>
      <c r="K857" s="16" t="s">
        <v>40</v>
      </c>
      <c r="L857" t="s">
        <v>928</v>
      </c>
      <c r="M857">
        <v>6</v>
      </c>
      <c r="N857">
        <v>14</v>
      </c>
      <c r="O857">
        <v>380</v>
      </c>
      <c r="P857">
        <v>634</v>
      </c>
      <c r="Q857">
        <f>SUM(Table14[[#This Row],[VeryActiveMinutes]:[SedentaryMinutes]])</f>
        <v>1034</v>
      </c>
      <c r="R857">
        <v>406</v>
      </c>
      <c r="S857">
        <f t="shared" si="13"/>
        <v>628</v>
      </c>
      <c r="T857">
        <v>3101</v>
      </c>
      <c r="U857" t="s">
        <v>17</v>
      </c>
    </row>
    <row r="858" spans="1:21">
      <c r="A858">
        <v>8792009665</v>
      </c>
      <c r="B858" s="1">
        <v>42490</v>
      </c>
      <c r="C858">
        <v>7174</v>
      </c>
      <c r="D858">
        <v>4.5900001525878897</v>
      </c>
      <c r="E858">
        <v>4.5900001525878897</v>
      </c>
      <c r="F858">
        <v>0</v>
      </c>
      <c r="G858">
        <v>0.33000001311302202</v>
      </c>
      <c r="H858">
        <v>0.36000001430511502</v>
      </c>
      <c r="I858">
        <v>3.9100000858306898</v>
      </c>
      <c r="J858">
        <v>0</v>
      </c>
      <c r="K858" s="16" t="s">
        <v>41</v>
      </c>
      <c r="L858" t="s">
        <v>929</v>
      </c>
      <c r="M858">
        <v>10</v>
      </c>
      <c r="N858">
        <v>20</v>
      </c>
      <c r="O858">
        <v>301</v>
      </c>
      <c r="P858">
        <v>749</v>
      </c>
      <c r="Q858">
        <f>SUM(Table14[[#This Row],[VeryActiveMinutes]:[SedentaryMinutes]])</f>
        <v>1080</v>
      </c>
      <c r="R858">
        <v>360</v>
      </c>
      <c r="S858">
        <f t="shared" si="13"/>
        <v>720</v>
      </c>
      <c r="T858">
        <v>2896</v>
      </c>
      <c r="U858" t="s">
        <v>17</v>
      </c>
    </row>
    <row r="859" spans="1:21">
      <c r="A859">
        <v>8792009665</v>
      </c>
      <c r="B859" s="1">
        <v>42491</v>
      </c>
      <c r="C859">
        <v>1619</v>
      </c>
      <c r="D859">
        <v>1.03999996185303</v>
      </c>
      <c r="E859">
        <v>1.03999996185303</v>
      </c>
      <c r="F859">
        <v>0</v>
      </c>
      <c r="G859">
        <v>0</v>
      </c>
      <c r="H859">
        <v>0</v>
      </c>
      <c r="I859">
        <v>1.03999996185303</v>
      </c>
      <c r="J859">
        <v>0</v>
      </c>
      <c r="K859" s="16" t="s">
        <v>35</v>
      </c>
      <c r="L859" t="s">
        <v>930</v>
      </c>
      <c r="M859">
        <v>0</v>
      </c>
      <c r="N859">
        <v>0</v>
      </c>
      <c r="O859">
        <v>79</v>
      </c>
      <c r="P859">
        <v>834</v>
      </c>
      <c r="Q859">
        <f>SUM(Table14[[#This Row],[VeryActiveMinutes]:[SedentaryMinutes]])</f>
        <v>913</v>
      </c>
      <c r="R859">
        <v>527</v>
      </c>
      <c r="S859">
        <f t="shared" si="13"/>
        <v>386</v>
      </c>
      <c r="T859">
        <v>1962</v>
      </c>
      <c r="U859" t="s">
        <v>17</v>
      </c>
    </row>
    <row r="860" spans="1:21">
      <c r="A860">
        <v>8792009665</v>
      </c>
      <c r="B860" s="1">
        <v>42492</v>
      </c>
      <c r="C860">
        <v>1831</v>
      </c>
      <c r="D860">
        <v>1.16999995708466</v>
      </c>
      <c r="E860">
        <v>1.16999995708466</v>
      </c>
      <c r="F860">
        <v>0</v>
      </c>
      <c r="G860">
        <v>0</v>
      </c>
      <c r="H860">
        <v>0</v>
      </c>
      <c r="I860">
        <v>1.16999995708466</v>
      </c>
      <c r="J860">
        <v>0</v>
      </c>
      <c r="K860" s="16" t="s">
        <v>36</v>
      </c>
      <c r="L860" t="s">
        <v>931</v>
      </c>
      <c r="M860">
        <v>0</v>
      </c>
      <c r="N860">
        <v>0</v>
      </c>
      <c r="O860">
        <v>101</v>
      </c>
      <c r="P860">
        <v>916</v>
      </c>
      <c r="Q860">
        <f>SUM(Table14[[#This Row],[VeryActiveMinutes]:[SedentaryMinutes]])</f>
        <v>1017</v>
      </c>
      <c r="R860">
        <v>423</v>
      </c>
      <c r="S860">
        <f t="shared" si="13"/>
        <v>594</v>
      </c>
      <c r="T860">
        <v>2015</v>
      </c>
      <c r="U860" t="s">
        <v>17</v>
      </c>
    </row>
    <row r="861" spans="1:21">
      <c r="A861">
        <v>8792009665</v>
      </c>
      <c r="B861" s="1">
        <v>42493</v>
      </c>
      <c r="C861">
        <v>2421</v>
      </c>
      <c r="D861">
        <v>1.54999995231628</v>
      </c>
      <c r="E861">
        <v>1.54999995231628</v>
      </c>
      <c r="F861">
        <v>0</v>
      </c>
      <c r="G861">
        <v>0</v>
      </c>
      <c r="H861">
        <v>0</v>
      </c>
      <c r="I861">
        <v>1.54999995231628</v>
      </c>
      <c r="J861">
        <v>0</v>
      </c>
      <c r="K861" s="16" t="s">
        <v>37</v>
      </c>
      <c r="L861" t="s">
        <v>932</v>
      </c>
      <c r="M861">
        <v>0</v>
      </c>
      <c r="N861">
        <v>0</v>
      </c>
      <c r="O861">
        <v>156</v>
      </c>
      <c r="P861">
        <v>739</v>
      </c>
      <c r="Q861">
        <f>SUM(Table14[[#This Row],[VeryActiveMinutes]:[SedentaryMinutes]])</f>
        <v>895</v>
      </c>
      <c r="R861">
        <v>545</v>
      </c>
      <c r="S861">
        <f t="shared" si="13"/>
        <v>350</v>
      </c>
      <c r="T861">
        <v>2297</v>
      </c>
      <c r="U861" t="s">
        <v>17</v>
      </c>
    </row>
    <row r="862" spans="1:21">
      <c r="A862">
        <v>8792009665</v>
      </c>
      <c r="B862" s="1">
        <v>42494</v>
      </c>
      <c r="C862">
        <v>2283</v>
      </c>
      <c r="D862">
        <v>1.46000003814697</v>
      </c>
      <c r="E862">
        <v>1.46000003814697</v>
      </c>
      <c r="F862">
        <v>0</v>
      </c>
      <c r="G862">
        <v>0</v>
      </c>
      <c r="H862">
        <v>0</v>
      </c>
      <c r="I862">
        <v>1.46000003814697</v>
      </c>
      <c r="J862">
        <v>0</v>
      </c>
      <c r="K862" s="16" t="s">
        <v>38</v>
      </c>
      <c r="L862" t="s">
        <v>933</v>
      </c>
      <c r="M862">
        <v>0</v>
      </c>
      <c r="N862">
        <v>0</v>
      </c>
      <c r="O862">
        <v>129</v>
      </c>
      <c r="P862">
        <v>848</v>
      </c>
      <c r="Q862">
        <f>SUM(Table14[[#This Row],[VeryActiveMinutes]:[SedentaryMinutes]])</f>
        <v>977</v>
      </c>
      <c r="R862">
        <v>463</v>
      </c>
      <c r="S862">
        <f t="shared" si="13"/>
        <v>514</v>
      </c>
      <c r="T862">
        <v>2067</v>
      </c>
      <c r="U862" t="s">
        <v>17</v>
      </c>
    </row>
    <row r="863" spans="1:21">
      <c r="A863">
        <v>8792009665</v>
      </c>
      <c r="B863" s="1">
        <v>42495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s="16" t="s">
        <v>39</v>
      </c>
      <c r="L863" t="s">
        <v>934</v>
      </c>
      <c r="M863">
        <v>0</v>
      </c>
      <c r="N863">
        <v>0</v>
      </c>
      <c r="O863">
        <v>0</v>
      </c>
      <c r="P863">
        <v>1440</v>
      </c>
      <c r="Q863">
        <f>SUM(Table14[[#This Row],[VeryActiveMinutes]:[SedentaryMinutes]])</f>
        <v>1440</v>
      </c>
      <c r="S863">
        <f t="shared" si="13"/>
        <v>1440</v>
      </c>
      <c r="T863">
        <v>1688</v>
      </c>
      <c r="U863" t="s">
        <v>17</v>
      </c>
    </row>
    <row r="864" spans="1:21">
      <c r="A864">
        <v>8792009665</v>
      </c>
      <c r="B864" s="1">
        <v>42496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 s="16" t="s">
        <v>40</v>
      </c>
      <c r="L864" t="s">
        <v>935</v>
      </c>
      <c r="M864">
        <v>0</v>
      </c>
      <c r="N864">
        <v>0</v>
      </c>
      <c r="O864">
        <v>0</v>
      </c>
      <c r="P864">
        <v>1440</v>
      </c>
      <c r="Q864">
        <f>SUM(Table14[[#This Row],[VeryActiveMinutes]:[SedentaryMinutes]])</f>
        <v>1440</v>
      </c>
      <c r="S864">
        <f t="shared" si="13"/>
        <v>1440</v>
      </c>
      <c r="T864">
        <v>1688</v>
      </c>
      <c r="U864" t="s">
        <v>17</v>
      </c>
    </row>
    <row r="865" spans="1:21">
      <c r="A865">
        <v>8792009665</v>
      </c>
      <c r="B865" s="1">
        <v>42497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s="16" t="s">
        <v>41</v>
      </c>
      <c r="L865" t="s">
        <v>936</v>
      </c>
      <c r="M865">
        <v>0</v>
      </c>
      <c r="N865">
        <v>0</v>
      </c>
      <c r="O865">
        <v>0</v>
      </c>
      <c r="P865">
        <v>1440</v>
      </c>
      <c r="Q865">
        <f>SUM(Table14[[#This Row],[VeryActiveMinutes]:[SedentaryMinutes]])</f>
        <v>1440</v>
      </c>
      <c r="S865">
        <f t="shared" si="13"/>
        <v>1440</v>
      </c>
      <c r="T865">
        <v>1688</v>
      </c>
      <c r="U865" t="s">
        <v>17</v>
      </c>
    </row>
    <row r="866" spans="1:21">
      <c r="A866">
        <v>8792009665</v>
      </c>
      <c r="B866" s="1">
        <v>42498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s="16" t="s">
        <v>35</v>
      </c>
      <c r="L866" t="s">
        <v>937</v>
      </c>
      <c r="M866">
        <v>0</v>
      </c>
      <c r="N866">
        <v>0</v>
      </c>
      <c r="O866">
        <v>0</v>
      </c>
      <c r="P866">
        <v>1440</v>
      </c>
      <c r="Q866">
        <f>SUM(Table14[[#This Row],[VeryActiveMinutes]:[SedentaryMinutes]])</f>
        <v>1440</v>
      </c>
      <c r="S866">
        <f t="shared" si="13"/>
        <v>1440</v>
      </c>
      <c r="T866">
        <v>1688</v>
      </c>
      <c r="U866" t="s">
        <v>17</v>
      </c>
    </row>
    <row r="867" spans="1:21">
      <c r="A867">
        <v>8792009665</v>
      </c>
      <c r="B867" s="1">
        <v>42499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s="16" t="s">
        <v>36</v>
      </c>
      <c r="L867" t="s">
        <v>938</v>
      </c>
      <c r="M867">
        <v>0</v>
      </c>
      <c r="N867">
        <v>0</v>
      </c>
      <c r="O867">
        <v>0</v>
      </c>
      <c r="P867">
        <v>1440</v>
      </c>
      <c r="Q867">
        <f>SUM(Table14[[#This Row],[VeryActiveMinutes]:[SedentaryMinutes]])</f>
        <v>1440</v>
      </c>
      <c r="S867">
        <f t="shared" si="13"/>
        <v>1440</v>
      </c>
      <c r="T867">
        <v>1688</v>
      </c>
      <c r="U867" t="s">
        <v>17</v>
      </c>
    </row>
    <row r="868" spans="1:21">
      <c r="A868">
        <v>8792009665</v>
      </c>
      <c r="B868" s="1">
        <v>42500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s="16" t="s">
        <v>37</v>
      </c>
      <c r="L868" t="s">
        <v>939</v>
      </c>
      <c r="M868">
        <v>0</v>
      </c>
      <c r="N868">
        <v>0</v>
      </c>
      <c r="O868">
        <v>0</v>
      </c>
      <c r="P868">
        <v>48</v>
      </c>
      <c r="Q868">
        <f>SUM(Table14[[#This Row],[VeryActiveMinutes]:[SedentaryMinutes]])</f>
        <v>48</v>
      </c>
      <c r="S868">
        <f t="shared" si="13"/>
        <v>48</v>
      </c>
      <c r="T868">
        <v>57</v>
      </c>
      <c r="U868" t="s">
        <v>17</v>
      </c>
    </row>
    <row r="869" spans="1:21">
      <c r="A869">
        <v>8877689391</v>
      </c>
      <c r="B869" s="1">
        <v>42472</v>
      </c>
      <c r="C869">
        <v>23186</v>
      </c>
      <c r="D869">
        <v>20.399999618530298</v>
      </c>
      <c r="E869">
        <v>20.399999618530298</v>
      </c>
      <c r="F869">
        <v>0</v>
      </c>
      <c r="G869">
        <v>12.2200002670288</v>
      </c>
      <c r="H869">
        <v>0.34000000357627902</v>
      </c>
      <c r="I869">
        <v>7.8200001716613796</v>
      </c>
      <c r="J869">
        <v>0</v>
      </c>
      <c r="K869" s="16" t="s">
        <v>37</v>
      </c>
      <c r="L869" t="s">
        <v>940</v>
      </c>
      <c r="M869">
        <v>85</v>
      </c>
      <c r="N869">
        <v>7</v>
      </c>
      <c r="O869">
        <v>312</v>
      </c>
      <c r="P869">
        <v>1036</v>
      </c>
      <c r="Q869">
        <f>SUM(Table14[[#This Row],[VeryActiveMinutes]:[SedentaryMinutes]])</f>
        <v>1440</v>
      </c>
      <c r="S869">
        <f t="shared" si="13"/>
        <v>1440</v>
      </c>
      <c r="T869">
        <v>3921</v>
      </c>
      <c r="U869" t="s">
        <v>19</v>
      </c>
    </row>
    <row r="870" spans="1:21">
      <c r="A870">
        <v>8877689391</v>
      </c>
      <c r="B870" s="1">
        <v>42473</v>
      </c>
      <c r="C870">
        <v>15337</v>
      </c>
      <c r="D870">
        <v>9.5799999237060494</v>
      </c>
      <c r="E870">
        <v>9.5799999237060494</v>
      </c>
      <c r="F870">
        <v>0</v>
      </c>
      <c r="G870">
        <v>3.5499999523162802</v>
      </c>
      <c r="H870">
        <v>0.37999999523162797</v>
      </c>
      <c r="I870">
        <v>5.6399998664856001</v>
      </c>
      <c r="J870">
        <v>0</v>
      </c>
      <c r="K870" s="16" t="s">
        <v>38</v>
      </c>
      <c r="L870" t="s">
        <v>941</v>
      </c>
      <c r="M870">
        <v>108</v>
      </c>
      <c r="N870">
        <v>18</v>
      </c>
      <c r="O870">
        <v>216</v>
      </c>
      <c r="P870">
        <v>1098</v>
      </c>
      <c r="Q870">
        <f>SUM(Table14[[#This Row],[VeryActiveMinutes]:[SedentaryMinutes]])</f>
        <v>1440</v>
      </c>
      <c r="S870">
        <f t="shared" si="13"/>
        <v>1440</v>
      </c>
      <c r="T870">
        <v>3566</v>
      </c>
      <c r="U870" t="s">
        <v>19</v>
      </c>
    </row>
    <row r="871" spans="1:21">
      <c r="A871">
        <v>8877689391</v>
      </c>
      <c r="B871" s="1">
        <v>42474</v>
      </c>
      <c r="C871">
        <v>21129</v>
      </c>
      <c r="D871">
        <v>18.9799995422363</v>
      </c>
      <c r="E871">
        <v>18.9799995422363</v>
      </c>
      <c r="F871">
        <v>0</v>
      </c>
      <c r="G871">
        <v>10.550000190734901</v>
      </c>
      <c r="H871">
        <v>0.58999997377395597</v>
      </c>
      <c r="I871">
        <v>7.75</v>
      </c>
      <c r="J871">
        <v>1.9999999552965199E-2</v>
      </c>
      <c r="K871" s="16" t="s">
        <v>39</v>
      </c>
      <c r="L871" t="s">
        <v>942</v>
      </c>
      <c r="M871">
        <v>68</v>
      </c>
      <c r="N871">
        <v>13</v>
      </c>
      <c r="O871">
        <v>298</v>
      </c>
      <c r="P871">
        <v>1061</v>
      </c>
      <c r="Q871">
        <f>SUM(Table14[[#This Row],[VeryActiveMinutes]:[SedentaryMinutes]])</f>
        <v>1440</v>
      </c>
      <c r="S871">
        <f t="shared" si="13"/>
        <v>1440</v>
      </c>
      <c r="T871">
        <v>3793</v>
      </c>
      <c r="U871" t="s">
        <v>19</v>
      </c>
    </row>
    <row r="872" spans="1:21">
      <c r="A872">
        <v>8877689391</v>
      </c>
      <c r="B872" s="1">
        <v>42475</v>
      </c>
      <c r="C872">
        <v>13422</v>
      </c>
      <c r="D872">
        <v>7.1700000762939498</v>
      </c>
      <c r="E872">
        <v>7.1700000762939498</v>
      </c>
      <c r="F872">
        <v>0</v>
      </c>
      <c r="G872">
        <v>5.0000000745058101E-2</v>
      </c>
      <c r="H872">
        <v>5.0000000745058101E-2</v>
      </c>
      <c r="I872">
        <v>7.0100002288818404</v>
      </c>
      <c r="J872">
        <v>9.9999997764825804E-3</v>
      </c>
      <c r="K872" s="16" t="s">
        <v>40</v>
      </c>
      <c r="L872" t="s">
        <v>943</v>
      </c>
      <c r="M872">
        <v>106</v>
      </c>
      <c r="N872">
        <v>1</v>
      </c>
      <c r="O872">
        <v>281</v>
      </c>
      <c r="P872">
        <v>1052</v>
      </c>
      <c r="Q872">
        <f>SUM(Table14[[#This Row],[VeryActiveMinutes]:[SedentaryMinutes]])</f>
        <v>1440</v>
      </c>
      <c r="S872">
        <f t="shared" si="13"/>
        <v>1440</v>
      </c>
      <c r="T872">
        <v>3934</v>
      </c>
      <c r="U872" t="s">
        <v>19</v>
      </c>
    </row>
    <row r="873" spans="1:21">
      <c r="A873">
        <v>8877689391</v>
      </c>
      <c r="B873" s="1">
        <v>42476</v>
      </c>
      <c r="C873">
        <v>29326</v>
      </c>
      <c r="D873">
        <v>25.290000915527301</v>
      </c>
      <c r="E873">
        <v>25.290000915527301</v>
      </c>
      <c r="F873">
        <v>0</v>
      </c>
      <c r="G873">
        <v>13.2399997711182</v>
      </c>
      <c r="H873">
        <v>1.21000003814697</v>
      </c>
      <c r="I873">
        <v>10.710000038146999</v>
      </c>
      <c r="J873">
        <v>0</v>
      </c>
      <c r="K873" s="16" t="s">
        <v>41</v>
      </c>
      <c r="L873" t="s">
        <v>944</v>
      </c>
      <c r="M873">
        <v>94</v>
      </c>
      <c r="N873">
        <v>29</v>
      </c>
      <c r="O873">
        <v>429</v>
      </c>
      <c r="P873">
        <v>888</v>
      </c>
      <c r="Q873">
        <f>SUM(Table14[[#This Row],[VeryActiveMinutes]:[SedentaryMinutes]])</f>
        <v>1440</v>
      </c>
      <c r="S873">
        <f t="shared" si="13"/>
        <v>1440</v>
      </c>
      <c r="T873">
        <v>4547</v>
      </c>
      <c r="U873" t="s">
        <v>19</v>
      </c>
    </row>
    <row r="874" spans="1:21">
      <c r="A874">
        <v>8877689391</v>
      </c>
      <c r="B874" s="1">
        <v>42477</v>
      </c>
      <c r="C874">
        <v>15118</v>
      </c>
      <c r="D874">
        <v>8.8699998855590803</v>
      </c>
      <c r="E874">
        <v>8.8699998855590803</v>
      </c>
      <c r="F874">
        <v>0</v>
      </c>
      <c r="G874">
        <v>0</v>
      </c>
      <c r="H874">
        <v>7.0000000298023196E-2</v>
      </c>
      <c r="I874">
        <v>8.7899999618530291</v>
      </c>
      <c r="J874">
        <v>0</v>
      </c>
      <c r="K874" s="16" t="s">
        <v>35</v>
      </c>
      <c r="L874" t="s">
        <v>945</v>
      </c>
      <c r="M874">
        <v>58</v>
      </c>
      <c r="N874">
        <v>15</v>
      </c>
      <c r="O874">
        <v>307</v>
      </c>
      <c r="P874">
        <v>1060</v>
      </c>
      <c r="Q874">
        <f>SUM(Table14[[#This Row],[VeryActiveMinutes]:[SedentaryMinutes]])</f>
        <v>1440</v>
      </c>
      <c r="S874">
        <f t="shared" si="13"/>
        <v>1440</v>
      </c>
      <c r="T874">
        <v>3545</v>
      </c>
      <c r="U874" t="s">
        <v>19</v>
      </c>
    </row>
    <row r="875" spans="1:21">
      <c r="A875">
        <v>8877689391</v>
      </c>
      <c r="B875" s="1">
        <v>42478</v>
      </c>
      <c r="C875">
        <v>11423</v>
      </c>
      <c r="D875">
        <v>8.6700000762939506</v>
      </c>
      <c r="E875">
        <v>8.6700000762939506</v>
      </c>
      <c r="F875">
        <v>0</v>
      </c>
      <c r="G875">
        <v>2.4400000572204599</v>
      </c>
      <c r="H875">
        <v>0.270000010728836</v>
      </c>
      <c r="I875">
        <v>5.9400000572204599</v>
      </c>
      <c r="J875">
        <v>0</v>
      </c>
      <c r="K875" s="16" t="s">
        <v>36</v>
      </c>
      <c r="L875" t="s">
        <v>946</v>
      </c>
      <c r="M875">
        <v>29</v>
      </c>
      <c r="N875">
        <v>5</v>
      </c>
      <c r="O875">
        <v>191</v>
      </c>
      <c r="P875">
        <v>1215</v>
      </c>
      <c r="Q875">
        <f>SUM(Table14[[#This Row],[VeryActiveMinutes]:[SedentaryMinutes]])</f>
        <v>1440</v>
      </c>
      <c r="S875">
        <f t="shared" si="13"/>
        <v>1440</v>
      </c>
      <c r="T875">
        <v>2761</v>
      </c>
      <c r="U875" t="s">
        <v>19</v>
      </c>
    </row>
    <row r="876" spans="1:21">
      <c r="A876">
        <v>8877689391</v>
      </c>
      <c r="B876" s="1">
        <v>42479</v>
      </c>
      <c r="C876">
        <v>18785</v>
      </c>
      <c r="D876">
        <v>17.399999618530298</v>
      </c>
      <c r="E876">
        <v>17.399999618530298</v>
      </c>
      <c r="F876">
        <v>0</v>
      </c>
      <c r="G876">
        <v>12.1499996185303</v>
      </c>
      <c r="H876">
        <v>0.18000000715255701</v>
      </c>
      <c r="I876">
        <v>5.0300002098083496</v>
      </c>
      <c r="J876">
        <v>0</v>
      </c>
      <c r="K876" s="16" t="s">
        <v>37</v>
      </c>
      <c r="L876" t="s">
        <v>947</v>
      </c>
      <c r="M876">
        <v>82</v>
      </c>
      <c r="N876">
        <v>13</v>
      </c>
      <c r="O876">
        <v>214</v>
      </c>
      <c r="P876">
        <v>1131</v>
      </c>
      <c r="Q876">
        <f>SUM(Table14[[#This Row],[VeryActiveMinutes]:[SedentaryMinutes]])</f>
        <v>1440</v>
      </c>
      <c r="S876">
        <f t="shared" si="13"/>
        <v>1440</v>
      </c>
      <c r="T876">
        <v>3676</v>
      </c>
      <c r="U876" t="s">
        <v>19</v>
      </c>
    </row>
    <row r="877" spans="1:21">
      <c r="A877">
        <v>8877689391</v>
      </c>
      <c r="B877" s="1">
        <v>42480</v>
      </c>
      <c r="C877">
        <v>19948</v>
      </c>
      <c r="D877">
        <v>18.110000610351602</v>
      </c>
      <c r="E877">
        <v>18.110000610351602</v>
      </c>
      <c r="F877">
        <v>0</v>
      </c>
      <c r="G877">
        <v>11.0200004577637</v>
      </c>
      <c r="H877">
        <v>0.68999999761581399</v>
      </c>
      <c r="I877">
        <v>6.3400001525878897</v>
      </c>
      <c r="J877">
        <v>0</v>
      </c>
      <c r="K877" s="16" t="s">
        <v>38</v>
      </c>
      <c r="L877" t="s">
        <v>948</v>
      </c>
      <c r="M877">
        <v>73</v>
      </c>
      <c r="N877">
        <v>19</v>
      </c>
      <c r="O877">
        <v>225</v>
      </c>
      <c r="P877">
        <v>1123</v>
      </c>
      <c r="Q877">
        <f>SUM(Table14[[#This Row],[VeryActiveMinutes]:[SedentaryMinutes]])</f>
        <v>1440</v>
      </c>
      <c r="S877">
        <f t="shared" si="13"/>
        <v>1440</v>
      </c>
      <c r="T877">
        <v>3679</v>
      </c>
      <c r="U877" t="s">
        <v>19</v>
      </c>
    </row>
    <row r="878" spans="1:21">
      <c r="A878">
        <v>8877689391</v>
      </c>
      <c r="B878" s="1">
        <v>42481</v>
      </c>
      <c r="C878">
        <v>19377</v>
      </c>
      <c r="D878">
        <v>17.620000839233398</v>
      </c>
      <c r="E878">
        <v>17.620000839233398</v>
      </c>
      <c r="F878">
        <v>0</v>
      </c>
      <c r="G878">
        <v>12.289999961853001</v>
      </c>
      <c r="H878">
        <v>0.41999998688697798</v>
      </c>
      <c r="I878">
        <v>4.8899998664856001</v>
      </c>
      <c r="J878">
        <v>0</v>
      </c>
      <c r="K878" s="16" t="s">
        <v>39</v>
      </c>
      <c r="L878" t="s">
        <v>949</v>
      </c>
      <c r="M878">
        <v>82</v>
      </c>
      <c r="N878">
        <v>13</v>
      </c>
      <c r="O878">
        <v>226</v>
      </c>
      <c r="P878">
        <v>1119</v>
      </c>
      <c r="Q878">
        <f>SUM(Table14[[#This Row],[VeryActiveMinutes]:[SedentaryMinutes]])</f>
        <v>1440</v>
      </c>
      <c r="S878">
        <f t="shared" si="13"/>
        <v>1440</v>
      </c>
      <c r="T878">
        <v>3659</v>
      </c>
      <c r="U878" t="s">
        <v>19</v>
      </c>
    </row>
    <row r="879" spans="1:21">
      <c r="A879">
        <v>8877689391</v>
      </c>
      <c r="B879" s="1">
        <v>42482</v>
      </c>
      <c r="C879">
        <v>18258</v>
      </c>
      <c r="D879">
        <v>16.309999465942401</v>
      </c>
      <c r="E879">
        <v>16.309999465942401</v>
      </c>
      <c r="F879">
        <v>0</v>
      </c>
      <c r="G879">
        <v>10.2299995422363</v>
      </c>
      <c r="H879">
        <v>2.9999999329447701E-2</v>
      </c>
      <c r="I879">
        <v>5.9699997901916504</v>
      </c>
      <c r="J879">
        <v>5.0000000745058101E-2</v>
      </c>
      <c r="K879" s="16" t="s">
        <v>40</v>
      </c>
      <c r="L879" t="s">
        <v>950</v>
      </c>
      <c r="M879">
        <v>61</v>
      </c>
      <c r="N879">
        <v>2</v>
      </c>
      <c r="O879">
        <v>236</v>
      </c>
      <c r="P879">
        <v>1141</v>
      </c>
      <c r="Q879">
        <f>SUM(Table14[[#This Row],[VeryActiveMinutes]:[SedentaryMinutes]])</f>
        <v>1440</v>
      </c>
      <c r="S879">
        <f t="shared" si="13"/>
        <v>1440</v>
      </c>
      <c r="T879">
        <v>3427</v>
      </c>
      <c r="U879" t="s">
        <v>19</v>
      </c>
    </row>
    <row r="880" spans="1:21">
      <c r="A880">
        <v>8877689391</v>
      </c>
      <c r="B880" s="1">
        <v>42483</v>
      </c>
      <c r="C880">
        <v>11200</v>
      </c>
      <c r="D880">
        <v>7.4299998283386204</v>
      </c>
      <c r="E880">
        <v>7.4299998283386204</v>
      </c>
      <c r="F880">
        <v>0</v>
      </c>
      <c r="G880">
        <v>0</v>
      </c>
      <c r="H880">
        <v>0</v>
      </c>
      <c r="I880">
        <v>7.4000000953674299</v>
      </c>
      <c r="J880">
        <v>9.9999997764825804E-3</v>
      </c>
      <c r="K880" s="16" t="s">
        <v>41</v>
      </c>
      <c r="L880" t="s">
        <v>951</v>
      </c>
      <c r="M880">
        <v>102</v>
      </c>
      <c r="N880">
        <v>6</v>
      </c>
      <c r="O880">
        <v>300</v>
      </c>
      <c r="P880">
        <v>1032</v>
      </c>
      <c r="Q880">
        <f>SUM(Table14[[#This Row],[VeryActiveMinutes]:[SedentaryMinutes]])</f>
        <v>1440</v>
      </c>
      <c r="S880">
        <f t="shared" si="13"/>
        <v>1440</v>
      </c>
      <c r="T880">
        <v>3891</v>
      </c>
      <c r="U880" t="s">
        <v>19</v>
      </c>
    </row>
    <row r="881" spans="1:21">
      <c r="A881">
        <v>8877689391</v>
      </c>
      <c r="B881" s="1">
        <v>42484</v>
      </c>
      <c r="C881">
        <v>16674</v>
      </c>
      <c r="D881">
        <v>15.7399997711182</v>
      </c>
      <c r="E881">
        <v>15.7399997711182</v>
      </c>
      <c r="F881">
        <v>0</v>
      </c>
      <c r="G881">
        <v>11.0100002288818</v>
      </c>
      <c r="H881">
        <v>9.9999997764825804E-3</v>
      </c>
      <c r="I881">
        <v>4.6900000572204599</v>
      </c>
      <c r="J881">
        <v>0</v>
      </c>
      <c r="K881" s="16" t="s">
        <v>35</v>
      </c>
      <c r="L881" t="s">
        <v>952</v>
      </c>
      <c r="M881">
        <v>64</v>
      </c>
      <c r="N881">
        <v>1</v>
      </c>
      <c r="O881">
        <v>227</v>
      </c>
      <c r="P881">
        <v>1148</v>
      </c>
      <c r="Q881">
        <f>SUM(Table14[[#This Row],[VeryActiveMinutes]:[SedentaryMinutes]])</f>
        <v>1440</v>
      </c>
      <c r="S881">
        <f t="shared" si="13"/>
        <v>1440</v>
      </c>
      <c r="T881">
        <v>3455</v>
      </c>
      <c r="U881" t="s">
        <v>19</v>
      </c>
    </row>
    <row r="882" spans="1:21">
      <c r="A882">
        <v>8877689391</v>
      </c>
      <c r="B882" s="1">
        <v>42485</v>
      </c>
      <c r="C882">
        <v>12986</v>
      </c>
      <c r="D882">
        <v>8.7399997711181605</v>
      </c>
      <c r="E882">
        <v>8.7399997711181605</v>
      </c>
      <c r="F882">
        <v>0</v>
      </c>
      <c r="G882">
        <v>2.3699998855590798</v>
      </c>
      <c r="H882">
        <v>7.0000000298023196E-2</v>
      </c>
      <c r="I882">
        <v>6.2699999809265101</v>
      </c>
      <c r="J882">
        <v>9.9999997764825804E-3</v>
      </c>
      <c r="K882" s="16" t="s">
        <v>36</v>
      </c>
      <c r="L882" t="s">
        <v>953</v>
      </c>
      <c r="M882">
        <v>113</v>
      </c>
      <c r="N882">
        <v>8</v>
      </c>
      <c r="O882">
        <v>218</v>
      </c>
      <c r="P882">
        <v>1101</v>
      </c>
      <c r="Q882">
        <f>SUM(Table14[[#This Row],[VeryActiveMinutes]:[SedentaryMinutes]])</f>
        <v>1440</v>
      </c>
      <c r="S882">
        <f t="shared" si="13"/>
        <v>1440</v>
      </c>
      <c r="T882">
        <v>3802</v>
      </c>
      <c r="U882" t="s">
        <v>19</v>
      </c>
    </row>
    <row r="883" spans="1:21">
      <c r="A883">
        <v>8877689391</v>
      </c>
      <c r="B883" s="1">
        <v>42486</v>
      </c>
      <c r="C883">
        <v>11101</v>
      </c>
      <c r="D883">
        <v>8.4300003051757795</v>
      </c>
      <c r="E883">
        <v>8.4300003051757795</v>
      </c>
      <c r="F883">
        <v>0</v>
      </c>
      <c r="G883">
        <v>1.7599999904632599</v>
      </c>
      <c r="H883">
        <v>0.129999995231628</v>
      </c>
      <c r="I883">
        <v>6.5</v>
      </c>
      <c r="J883">
        <v>0</v>
      </c>
      <c r="K883" s="16" t="s">
        <v>37</v>
      </c>
      <c r="L883" t="s">
        <v>954</v>
      </c>
      <c r="M883">
        <v>22</v>
      </c>
      <c r="N883">
        <v>3</v>
      </c>
      <c r="O883">
        <v>258</v>
      </c>
      <c r="P883">
        <v>1157</v>
      </c>
      <c r="Q883">
        <f>SUM(Table14[[#This Row],[VeryActiveMinutes]:[SedentaryMinutes]])</f>
        <v>1440</v>
      </c>
      <c r="S883">
        <f t="shared" si="13"/>
        <v>1440</v>
      </c>
      <c r="T883">
        <v>2860</v>
      </c>
      <c r="U883" t="s">
        <v>19</v>
      </c>
    </row>
    <row r="884" spans="1:21">
      <c r="A884">
        <v>8877689391</v>
      </c>
      <c r="B884" s="1">
        <v>42487</v>
      </c>
      <c r="C884">
        <v>23629</v>
      </c>
      <c r="D884">
        <v>20.649999618530298</v>
      </c>
      <c r="E884">
        <v>20.649999618530298</v>
      </c>
      <c r="F884">
        <v>0</v>
      </c>
      <c r="G884">
        <v>13.069999694824199</v>
      </c>
      <c r="H884">
        <v>0.43999999761581399</v>
      </c>
      <c r="I884">
        <v>7.0999999046325701</v>
      </c>
      <c r="J884">
        <v>0</v>
      </c>
      <c r="K884" s="16" t="s">
        <v>38</v>
      </c>
      <c r="L884" t="s">
        <v>955</v>
      </c>
      <c r="M884">
        <v>93</v>
      </c>
      <c r="N884">
        <v>8</v>
      </c>
      <c r="O884">
        <v>235</v>
      </c>
      <c r="P884">
        <v>1104</v>
      </c>
      <c r="Q884">
        <f>SUM(Table14[[#This Row],[VeryActiveMinutes]:[SedentaryMinutes]])</f>
        <v>1440</v>
      </c>
      <c r="S884">
        <f t="shared" si="13"/>
        <v>1440</v>
      </c>
      <c r="T884">
        <v>3808</v>
      </c>
      <c r="U884" t="s">
        <v>19</v>
      </c>
    </row>
    <row r="885" spans="1:21">
      <c r="A885">
        <v>8877689391</v>
      </c>
      <c r="B885" s="1">
        <v>42488</v>
      </c>
      <c r="C885">
        <v>14890</v>
      </c>
      <c r="D885">
        <v>11.300000190734901</v>
      </c>
      <c r="E885">
        <v>11.300000190734901</v>
      </c>
      <c r="F885">
        <v>0</v>
      </c>
      <c r="G885">
        <v>4.9299998283386204</v>
      </c>
      <c r="H885">
        <v>0.37999999523162797</v>
      </c>
      <c r="I885">
        <v>5.9699997901916504</v>
      </c>
      <c r="J885">
        <v>0</v>
      </c>
      <c r="K885" s="16" t="s">
        <v>39</v>
      </c>
      <c r="L885" t="s">
        <v>956</v>
      </c>
      <c r="M885">
        <v>58</v>
      </c>
      <c r="N885">
        <v>8</v>
      </c>
      <c r="O885">
        <v>231</v>
      </c>
      <c r="P885">
        <v>1143</v>
      </c>
      <c r="Q885">
        <f>SUM(Table14[[#This Row],[VeryActiveMinutes]:[SedentaryMinutes]])</f>
        <v>1440</v>
      </c>
      <c r="S885">
        <f t="shared" si="13"/>
        <v>1440</v>
      </c>
      <c r="T885">
        <v>3060</v>
      </c>
      <c r="U885" t="s">
        <v>19</v>
      </c>
    </row>
    <row r="886" spans="1:21">
      <c r="A886">
        <v>8877689391</v>
      </c>
      <c r="B886" s="1">
        <v>42489</v>
      </c>
      <c r="C886">
        <v>9733</v>
      </c>
      <c r="D886">
        <v>7.3899998664856001</v>
      </c>
      <c r="E886">
        <v>7.3899998664856001</v>
      </c>
      <c r="F886">
        <v>0</v>
      </c>
      <c r="G886">
        <v>1.37999999523163</v>
      </c>
      <c r="H886">
        <v>0.17000000178813901</v>
      </c>
      <c r="I886">
        <v>5.78999996185303</v>
      </c>
      <c r="J886">
        <v>0</v>
      </c>
      <c r="K886" s="16" t="s">
        <v>40</v>
      </c>
      <c r="L886" t="s">
        <v>957</v>
      </c>
      <c r="M886">
        <v>18</v>
      </c>
      <c r="N886">
        <v>5</v>
      </c>
      <c r="O886">
        <v>210</v>
      </c>
      <c r="P886">
        <v>1207</v>
      </c>
      <c r="Q886">
        <f>SUM(Table14[[#This Row],[VeryActiveMinutes]:[SedentaryMinutes]])</f>
        <v>1440</v>
      </c>
      <c r="S886">
        <f t="shared" si="13"/>
        <v>1440</v>
      </c>
      <c r="T886">
        <v>2698</v>
      </c>
      <c r="U886" t="s">
        <v>19</v>
      </c>
    </row>
    <row r="887" spans="1:21">
      <c r="A887">
        <v>8877689391</v>
      </c>
      <c r="B887" s="1">
        <v>42490</v>
      </c>
      <c r="C887">
        <v>27745</v>
      </c>
      <c r="D887">
        <v>26.719999313354499</v>
      </c>
      <c r="E887">
        <v>26.719999313354499</v>
      </c>
      <c r="F887">
        <v>0</v>
      </c>
      <c r="G887">
        <v>21.659999847412099</v>
      </c>
      <c r="H887">
        <v>7.9999998211860698E-2</v>
      </c>
      <c r="I887">
        <v>4.9299998283386204</v>
      </c>
      <c r="J887">
        <v>0</v>
      </c>
      <c r="K887" s="16" t="s">
        <v>41</v>
      </c>
      <c r="L887" t="s">
        <v>958</v>
      </c>
      <c r="M887">
        <v>124</v>
      </c>
      <c r="N887">
        <v>4</v>
      </c>
      <c r="O887">
        <v>223</v>
      </c>
      <c r="P887">
        <v>1089</v>
      </c>
      <c r="Q887">
        <f>SUM(Table14[[#This Row],[VeryActiveMinutes]:[SedentaryMinutes]])</f>
        <v>1440</v>
      </c>
      <c r="S887">
        <f t="shared" si="13"/>
        <v>1440</v>
      </c>
      <c r="T887">
        <v>4398</v>
      </c>
      <c r="U887" t="s">
        <v>19</v>
      </c>
    </row>
    <row r="888" spans="1:21">
      <c r="A888">
        <v>8877689391</v>
      </c>
      <c r="B888" s="1">
        <v>42491</v>
      </c>
      <c r="C888">
        <v>10930</v>
      </c>
      <c r="D888">
        <v>8.3199996948242205</v>
      </c>
      <c r="E888">
        <v>8.3199996948242205</v>
      </c>
      <c r="F888">
        <v>0</v>
      </c>
      <c r="G888">
        <v>3.1300001144409202</v>
      </c>
      <c r="H888">
        <v>0.56999999284744296</v>
      </c>
      <c r="I888">
        <v>4.5700001716613796</v>
      </c>
      <c r="J888">
        <v>0</v>
      </c>
      <c r="K888" s="16" t="s">
        <v>35</v>
      </c>
      <c r="L888" t="s">
        <v>959</v>
      </c>
      <c r="M888">
        <v>36</v>
      </c>
      <c r="N888">
        <v>12</v>
      </c>
      <c r="O888">
        <v>166</v>
      </c>
      <c r="P888">
        <v>1226</v>
      </c>
      <c r="Q888">
        <f>SUM(Table14[[#This Row],[VeryActiveMinutes]:[SedentaryMinutes]])</f>
        <v>1440</v>
      </c>
      <c r="S888">
        <f t="shared" si="13"/>
        <v>1440</v>
      </c>
      <c r="T888">
        <v>2786</v>
      </c>
      <c r="U888" t="s">
        <v>19</v>
      </c>
    </row>
    <row r="889" spans="1:21">
      <c r="A889">
        <v>8877689391</v>
      </c>
      <c r="B889" s="1">
        <v>42492</v>
      </c>
      <c r="C889">
        <v>4790</v>
      </c>
      <c r="D889">
        <v>3.6400001049041699</v>
      </c>
      <c r="E889">
        <v>3.6400001049041699</v>
      </c>
      <c r="F889">
        <v>0</v>
      </c>
      <c r="G889">
        <v>0</v>
      </c>
      <c r="H889">
        <v>0</v>
      </c>
      <c r="I889">
        <v>3.5599999427795401</v>
      </c>
      <c r="J889">
        <v>0</v>
      </c>
      <c r="K889" s="16" t="s">
        <v>36</v>
      </c>
      <c r="L889" t="s">
        <v>960</v>
      </c>
      <c r="M889">
        <v>0</v>
      </c>
      <c r="N889">
        <v>0</v>
      </c>
      <c r="O889">
        <v>105</v>
      </c>
      <c r="P889">
        <v>1335</v>
      </c>
      <c r="Q889">
        <f>SUM(Table14[[#This Row],[VeryActiveMinutes]:[SedentaryMinutes]])</f>
        <v>1440</v>
      </c>
      <c r="S889">
        <f t="shared" si="13"/>
        <v>1440</v>
      </c>
      <c r="T889">
        <v>2189</v>
      </c>
      <c r="U889" t="s">
        <v>19</v>
      </c>
    </row>
    <row r="890" spans="1:21">
      <c r="A890">
        <v>8877689391</v>
      </c>
      <c r="B890" s="1">
        <v>42493</v>
      </c>
      <c r="C890">
        <v>10818</v>
      </c>
      <c r="D890">
        <v>8.2100000381469709</v>
      </c>
      <c r="E890">
        <v>8.2100000381469709</v>
      </c>
      <c r="F890">
        <v>0</v>
      </c>
      <c r="G890">
        <v>1.3899999856948899</v>
      </c>
      <c r="H890">
        <v>0.10000000149011599</v>
      </c>
      <c r="I890">
        <v>6.6700000762939498</v>
      </c>
      <c r="J890">
        <v>9.9999997764825804E-3</v>
      </c>
      <c r="K890" s="16" t="s">
        <v>37</v>
      </c>
      <c r="L890" t="s">
        <v>961</v>
      </c>
      <c r="M890">
        <v>19</v>
      </c>
      <c r="N890">
        <v>3</v>
      </c>
      <c r="O890">
        <v>229</v>
      </c>
      <c r="P890">
        <v>1189</v>
      </c>
      <c r="Q890">
        <f>SUM(Table14[[#This Row],[VeryActiveMinutes]:[SedentaryMinutes]])</f>
        <v>1440</v>
      </c>
      <c r="S890">
        <f t="shared" si="13"/>
        <v>1440</v>
      </c>
      <c r="T890">
        <v>2817</v>
      </c>
      <c r="U890" t="s">
        <v>19</v>
      </c>
    </row>
    <row r="891" spans="1:21">
      <c r="A891">
        <v>8877689391</v>
      </c>
      <c r="B891" s="1">
        <v>42494</v>
      </c>
      <c r="C891">
        <v>18193</v>
      </c>
      <c r="D891">
        <v>16.299999237060501</v>
      </c>
      <c r="E891">
        <v>16.299999237060501</v>
      </c>
      <c r="F891">
        <v>0</v>
      </c>
      <c r="G891">
        <v>10.420000076293899</v>
      </c>
      <c r="H891">
        <v>0.31000000238418601</v>
      </c>
      <c r="I891">
        <v>5.5300002098083496</v>
      </c>
      <c r="J891">
        <v>0</v>
      </c>
      <c r="K891" s="16" t="s">
        <v>38</v>
      </c>
      <c r="L891" t="s">
        <v>962</v>
      </c>
      <c r="M891">
        <v>66</v>
      </c>
      <c r="N891">
        <v>8</v>
      </c>
      <c r="O891">
        <v>212</v>
      </c>
      <c r="P891">
        <v>1154</v>
      </c>
      <c r="Q891">
        <f>SUM(Table14[[#This Row],[VeryActiveMinutes]:[SedentaryMinutes]])</f>
        <v>1440</v>
      </c>
      <c r="S891">
        <f t="shared" si="13"/>
        <v>1440</v>
      </c>
      <c r="T891">
        <v>3477</v>
      </c>
      <c r="U891" t="s">
        <v>19</v>
      </c>
    </row>
    <row r="892" spans="1:21">
      <c r="A892">
        <v>8877689391</v>
      </c>
      <c r="B892" s="1">
        <v>42495</v>
      </c>
      <c r="C892">
        <v>14055</v>
      </c>
      <c r="D892">
        <v>10.670000076293899</v>
      </c>
      <c r="E892">
        <v>10.670000076293899</v>
      </c>
      <c r="F892">
        <v>0</v>
      </c>
      <c r="G892">
        <v>5.46000003814697</v>
      </c>
      <c r="H892">
        <v>0.81999999284744296</v>
      </c>
      <c r="I892">
        <v>4.3699998855590803</v>
      </c>
      <c r="J892">
        <v>0</v>
      </c>
      <c r="K892" s="16" t="s">
        <v>39</v>
      </c>
      <c r="L892" t="s">
        <v>963</v>
      </c>
      <c r="M892">
        <v>67</v>
      </c>
      <c r="N892">
        <v>15</v>
      </c>
      <c r="O892">
        <v>188</v>
      </c>
      <c r="P892">
        <v>1170</v>
      </c>
      <c r="Q892">
        <f>SUM(Table14[[#This Row],[VeryActiveMinutes]:[SedentaryMinutes]])</f>
        <v>1440</v>
      </c>
      <c r="S892">
        <f t="shared" si="13"/>
        <v>1440</v>
      </c>
      <c r="T892">
        <v>3052</v>
      </c>
      <c r="U892" t="s">
        <v>19</v>
      </c>
    </row>
    <row r="893" spans="1:21">
      <c r="A893">
        <v>8877689391</v>
      </c>
      <c r="B893" s="1">
        <v>42496</v>
      </c>
      <c r="C893">
        <v>21727</v>
      </c>
      <c r="D893">
        <v>19.340000152587901</v>
      </c>
      <c r="E893">
        <v>19.340000152587901</v>
      </c>
      <c r="F893">
        <v>0</v>
      </c>
      <c r="G893">
        <v>12.789999961853001</v>
      </c>
      <c r="H893">
        <v>0.28999999165535001</v>
      </c>
      <c r="I893">
        <v>6.1599998474121103</v>
      </c>
      <c r="J893">
        <v>0</v>
      </c>
      <c r="K893" s="16" t="s">
        <v>40</v>
      </c>
      <c r="L893" t="s">
        <v>964</v>
      </c>
      <c r="M893">
        <v>96</v>
      </c>
      <c r="N893">
        <v>17</v>
      </c>
      <c r="O893">
        <v>232</v>
      </c>
      <c r="P893">
        <v>1095</v>
      </c>
      <c r="Q893">
        <f>SUM(Table14[[#This Row],[VeryActiveMinutes]:[SedentaryMinutes]])</f>
        <v>1440</v>
      </c>
      <c r="S893">
        <f t="shared" si="13"/>
        <v>1440</v>
      </c>
      <c r="T893">
        <v>4015</v>
      </c>
      <c r="U893" t="s">
        <v>19</v>
      </c>
    </row>
    <row r="894" spans="1:21">
      <c r="A894">
        <v>8877689391</v>
      </c>
      <c r="B894" s="1">
        <v>42497</v>
      </c>
      <c r="C894">
        <v>12332</v>
      </c>
      <c r="D894">
        <v>8.1300001144409197</v>
      </c>
      <c r="E894">
        <v>8.1300001144409197</v>
      </c>
      <c r="F894">
        <v>0</v>
      </c>
      <c r="G894">
        <v>7.9999998211860698E-2</v>
      </c>
      <c r="H894">
        <v>0.95999997854232799</v>
      </c>
      <c r="I894">
        <v>6.9899997711181596</v>
      </c>
      <c r="J894">
        <v>0</v>
      </c>
      <c r="K894" s="16" t="s">
        <v>41</v>
      </c>
      <c r="L894" t="s">
        <v>965</v>
      </c>
      <c r="M894">
        <v>105</v>
      </c>
      <c r="N894">
        <v>28</v>
      </c>
      <c r="O894">
        <v>271</v>
      </c>
      <c r="P894">
        <v>1036</v>
      </c>
      <c r="Q894">
        <f>SUM(Table14[[#This Row],[VeryActiveMinutes]:[SedentaryMinutes]])</f>
        <v>1440</v>
      </c>
      <c r="S894">
        <f t="shared" si="13"/>
        <v>1440</v>
      </c>
      <c r="T894">
        <v>4142</v>
      </c>
      <c r="U894" t="s">
        <v>19</v>
      </c>
    </row>
    <row r="895" spans="1:21">
      <c r="A895">
        <v>8877689391</v>
      </c>
      <c r="B895" s="1">
        <v>42498</v>
      </c>
      <c r="C895">
        <v>10686</v>
      </c>
      <c r="D895">
        <v>8.1099996566772496</v>
      </c>
      <c r="E895">
        <v>8.1099996566772496</v>
      </c>
      <c r="F895">
        <v>0</v>
      </c>
      <c r="G895">
        <v>1.08000004291534</v>
      </c>
      <c r="H895">
        <v>0.20000000298023199</v>
      </c>
      <c r="I895">
        <v>6.8000001907348597</v>
      </c>
      <c r="J895">
        <v>0</v>
      </c>
      <c r="K895" s="16" t="s">
        <v>35</v>
      </c>
      <c r="L895" t="s">
        <v>966</v>
      </c>
      <c r="M895">
        <v>17</v>
      </c>
      <c r="N895">
        <v>4</v>
      </c>
      <c r="O895">
        <v>245</v>
      </c>
      <c r="P895">
        <v>1174</v>
      </c>
      <c r="Q895">
        <f>SUM(Table14[[#This Row],[VeryActiveMinutes]:[SedentaryMinutes]])</f>
        <v>1440</v>
      </c>
      <c r="S895">
        <f t="shared" si="13"/>
        <v>1440</v>
      </c>
      <c r="T895">
        <v>2847</v>
      </c>
      <c r="U895" t="s">
        <v>19</v>
      </c>
    </row>
    <row r="896" spans="1:21">
      <c r="A896">
        <v>8877689391</v>
      </c>
      <c r="B896" s="1">
        <v>42499</v>
      </c>
      <c r="C896">
        <v>20226</v>
      </c>
      <c r="D896">
        <v>18.25</v>
      </c>
      <c r="E896">
        <v>18.25</v>
      </c>
      <c r="F896">
        <v>0</v>
      </c>
      <c r="G896">
        <v>11.1000003814697</v>
      </c>
      <c r="H896">
        <v>0.80000001192092896</v>
      </c>
      <c r="I896">
        <v>6.2399997711181596</v>
      </c>
      <c r="J896">
        <v>5.0000000745058101E-2</v>
      </c>
      <c r="K896" s="16" t="s">
        <v>36</v>
      </c>
      <c r="L896" t="s">
        <v>967</v>
      </c>
      <c r="M896">
        <v>73</v>
      </c>
      <c r="N896">
        <v>19</v>
      </c>
      <c r="O896">
        <v>217</v>
      </c>
      <c r="P896">
        <v>1131</v>
      </c>
      <c r="Q896">
        <f>SUM(Table14[[#This Row],[VeryActiveMinutes]:[SedentaryMinutes]])</f>
        <v>1440</v>
      </c>
      <c r="S896">
        <f t="shared" si="13"/>
        <v>1440</v>
      </c>
      <c r="T896">
        <v>3710</v>
      </c>
      <c r="U896" t="s">
        <v>19</v>
      </c>
    </row>
    <row r="897" spans="1:21">
      <c r="A897">
        <v>8877689391</v>
      </c>
      <c r="B897" s="1">
        <v>42500</v>
      </c>
      <c r="C897">
        <v>10733</v>
      </c>
      <c r="D897">
        <v>8.1499996185302699</v>
      </c>
      <c r="E897">
        <v>8.1499996185302699</v>
      </c>
      <c r="F897">
        <v>0</v>
      </c>
      <c r="G897">
        <v>1.3500000238418599</v>
      </c>
      <c r="H897">
        <v>0.46000000834464999</v>
      </c>
      <c r="I897">
        <v>6.2800002098083496</v>
      </c>
      <c r="J897">
        <v>0</v>
      </c>
      <c r="K897" s="16" t="s">
        <v>37</v>
      </c>
      <c r="L897" t="s">
        <v>968</v>
      </c>
      <c r="M897">
        <v>18</v>
      </c>
      <c r="N897">
        <v>11</v>
      </c>
      <c r="O897">
        <v>224</v>
      </c>
      <c r="P897">
        <v>1187</v>
      </c>
      <c r="Q897">
        <f>SUM(Table14[[#This Row],[VeryActiveMinutes]:[SedentaryMinutes]])</f>
        <v>1440</v>
      </c>
      <c r="S897">
        <f t="shared" si="13"/>
        <v>1440</v>
      </c>
      <c r="T897">
        <v>2832</v>
      </c>
      <c r="U897" t="s">
        <v>19</v>
      </c>
    </row>
    <row r="898" spans="1:21">
      <c r="A898">
        <v>8877689391</v>
      </c>
      <c r="B898" s="1">
        <v>42501</v>
      </c>
      <c r="C898">
        <v>21420</v>
      </c>
      <c r="D898">
        <v>19.559999465942401</v>
      </c>
      <c r="E898">
        <v>19.559999465942401</v>
      </c>
      <c r="F898">
        <v>0</v>
      </c>
      <c r="G898">
        <v>13.2200002670288</v>
      </c>
      <c r="H898">
        <v>0.40999999642372098</v>
      </c>
      <c r="I898">
        <v>5.8899998664856001</v>
      </c>
      <c r="J898">
        <v>0</v>
      </c>
      <c r="K898" s="16" t="s">
        <v>38</v>
      </c>
      <c r="L898" t="s">
        <v>969</v>
      </c>
      <c r="M898">
        <v>88</v>
      </c>
      <c r="N898">
        <v>12</v>
      </c>
      <c r="O898">
        <v>213</v>
      </c>
      <c r="P898">
        <v>1127</v>
      </c>
      <c r="Q898">
        <f>SUM(Table14[[#This Row],[VeryActiveMinutes]:[SedentaryMinutes]])</f>
        <v>1440</v>
      </c>
      <c r="S898">
        <f t="shared" ref="S898:S961" si="14">Q898-R898</f>
        <v>1440</v>
      </c>
      <c r="T898">
        <v>3832</v>
      </c>
      <c r="U898" t="s">
        <v>19</v>
      </c>
    </row>
    <row r="899" spans="1:21">
      <c r="A899">
        <v>8877689391</v>
      </c>
      <c r="B899" s="1">
        <v>42502</v>
      </c>
      <c r="C899">
        <v>8064</v>
      </c>
      <c r="D899">
        <v>6.1199998855590803</v>
      </c>
      <c r="E899">
        <v>6.1199998855590803</v>
      </c>
      <c r="F899">
        <v>0</v>
      </c>
      <c r="G899">
        <v>1.8200000524520901</v>
      </c>
      <c r="H899">
        <v>3.9999999105930301E-2</v>
      </c>
      <c r="I899">
        <v>4.25</v>
      </c>
      <c r="J899">
        <v>0</v>
      </c>
      <c r="K899" s="16" t="s">
        <v>39</v>
      </c>
      <c r="L899" t="s">
        <v>970</v>
      </c>
      <c r="M899">
        <v>23</v>
      </c>
      <c r="N899">
        <v>1</v>
      </c>
      <c r="O899">
        <v>137</v>
      </c>
      <c r="P899">
        <v>770</v>
      </c>
      <c r="Q899">
        <f>SUM(Table14[[#This Row],[VeryActiveMinutes]:[SedentaryMinutes]])</f>
        <v>931</v>
      </c>
      <c r="S899">
        <f t="shared" si="14"/>
        <v>931</v>
      </c>
      <c r="T899">
        <v>1849</v>
      </c>
      <c r="U899" t="s">
        <v>19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1"/>
  <sheetViews>
    <sheetView topLeftCell="J1" workbookViewId="0">
      <selection activeCell="O1" sqref="O1"/>
    </sheetView>
  </sheetViews>
  <sheetFormatPr defaultRowHeight="15"/>
  <cols>
    <col min="1" max="1" width="12" bestFit="1" customWidth="1"/>
    <col min="2" max="2" width="14.42578125" bestFit="1" customWidth="1"/>
    <col min="3" max="3" width="12.85546875" bestFit="1" customWidth="1"/>
    <col min="4" max="4" width="15.7109375" bestFit="1" customWidth="1"/>
    <col min="5" max="5" width="17.85546875" bestFit="1" customWidth="1"/>
    <col min="6" max="6" width="26" bestFit="1" customWidth="1"/>
    <col min="7" max="7" width="21" bestFit="1" customWidth="1"/>
    <col min="8" max="8" width="27.5703125" bestFit="1" customWidth="1"/>
    <col min="9" max="9" width="21.28515625" bestFit="1" customWidth="1"/>
    <col min="10" max="10" width="26.140625" bestFit="1" customWidth="1"/>
    <col min="11" max="11" width="20.7109375" bestFit="1" customWidth="1"/>
    <col min="12" max="12" width="21.5703125" bestFit="1" customWidth="1"/>
    <col min="13" max="13" width="22.5703125" bestFit="1" customWidth="1"/>
    <col min="14" max="14" width="20.140625" bestFit="1" customWidth="1"/>
    <col min="15" max="15" width="23.42578125" bestFit="1" customWidth="1"/>
    <col min="16" max="16" width="10.5703125" bestFit="1" customWidth="1"/>
  </cols>
  <sheetData>
    <row r="1" spans="1:16">
      <c r="A1" t="s">
        <v>4</v>
      </c>
      <c r="B1" t="s">
        <v>2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65</v>
      </c>
      <c r="L1" t="s">
        <v>66</v>
      </c>
      <c r="M1" t="s">
        <v>67</v>
      </c>
      <c r="N1" t="s">
        <v>68</v>
      </c>
      <c r="O1" s="4" t="s">
        <v>971</v>
      </c>
      <c r="P1" t="s">
        <v>72</v>
      </c>
    </row>
    <row r="2" spans="1:16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f>SUM(Table1[[#This Row],[VeryActiveMinutes]:[SedentaryMinutes]])</f>
        <v>1094</v>
      </c>
      <c r="P2">
        <v>1985</v>
      </c>
    </row>
    <row r="3" spans="1:16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f>SUM(Table1[[#This Row],[VeryActiveMinutes]:[SedentaryMinutes]])</f>
        <v>1033</v>
      </c>
      <c r="P3">
        <v>1797</v>
      </c>
    </row>
    <row r="4" spans="1:16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f>SUM(Table1[[#This Row],[VeryActiveMinutes]:[SedentaryMinutes]])</f>
        <v>1440</v>
      </c>
      <c r="P4">
        <v>1776</v>
      </c>
    </row>
    <row r="5" spans="1:16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f>SUM(Table1[[#This Row],[VeryActiveMinutes]:[SedentaryMinutes]])</f>
        <v>998</v>
      </c>
      <c r="P5">
        <v>1745</v>
      </c>
    </row>
    <row r="6" spans="1:16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f>SUM(Table1[[#This Row],[VeryActiveMinutes]:[SedentaryMinutes]])</f>
        <v>1040</v>
      </c>
      <c r="P6">
        <v>1863</v>
      </c>
    </row>
    <row r="7" spans="1:16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f>SUM(Table1[[#This Row],[VeryActiveMinutes]:[SedentaryMinutes]])</f>
        <v>761</v>
      </c>
      <c r="P7">
        <v>1728</v>
      </c>
    </row>
    <row r="8" spans="1:16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f>SUM(Table1[[#This Row],[VeryActiveMinutes]:[SedentaryMinutes]])</f>
        <v>1440</v>
      </c>
      <c r="P8">
        <v>1921</v>
      </c>
    </row>
    <row r="9" spans="1:16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f>SUM(Table1[[#This Row],[VeryActiveMinutes]:[SedentaryMinutes]])</f>
        <v>1120</v>
      </c>
      <c r="P9">
        <v>2035</v>
      </c>
    </row>
    <row r="10" spans="1:16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f>SUM(Table1[[#This Row],[VeryActiveMinutes]:[SedentaryMinutes]])</f>
        <v>1063</v>
      </c>
      <c r="P10">
        <v>1786</v>
      </c>
    </row>
    <row r="11" spans="1:16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f>SUM(Table1[[#This Row],[VeryActiveMinutes]:[SedentaryMinutes]])</f>
        <v>1076</v>
      </c>
      <c r="P11">
        <v>1775</v>
      </c>
    </row>
    <row r="12" spans="1:16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f>SUM(Table1[[#This Row],[VeryActiveMinutes]:[SedentaryMinutes]])</f>
        <v>1440</v>
      </c>
      <c r="P12">
        <v>1827</v>
      </c>
    </row>
    <row r="13" spans="1:16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f>SUM(Table1[[#This Row],[VeryActiveMinutes]:[SedentaryMinutes]])</f>
        <v>1056</v>
      </c>
      <c r="P13">
        <v>1949</v>
      </c>
    </row>
    <row r="14" spans="1:16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f>SUM(Table1[[#This Row],[VeryActiveMinutes]:[SedentaryMinutes]])</f>
        <v>991</v>
      </c>
      <c r="P14">
        <v>1788</v>
      </c>
    </row>
    <row r="15" spans="1:16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f>SUM(Table1[[#This Row],[VeryActiveMinutes]:[SedentaryMinutes]])</f>
        <v>1117</v>
      </c>
      <c r="P15">
        <v>2013</v>
      </c>
    </row>
    <row r="16" spans="1:16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f>SUM(Table1[[#This Row],[VeryActiveMinutes]:[SedentaryMinutes]])</f>
        <v>1166</v>
      </c>
      <c r="P16">
        <v>1970</v>
      </c>
    </row>
    <row r="17" spans="1:16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f>SUM(Table1[[#This Row],[VeryActiveMinutes]:[SedentaryMinutes]])</f>
        <v>1440</v>
      </c>
      <c r="P17">
        <v>2159</v>
      </c>
    </row>
    <row r="18" spans="1:16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f>SUM(Table1[[#This Row],[VeryActiveMinutes]:[SedentaryMinutes]])</f>
        <v>1047</v>
      </c>
      <c r="P18">
        <v>1898</v>
      </c>
    </row>
    <row r="19" spans="1:16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f>SUM(Table1[[#This Row],[VeryActiveMinutes]:[SedentaryMinutes]])</f>
        <v>1086</v>
      </c>
      <c r="P19">
        <v>1837</v>
      </c>
    </row>
    <row r="20" spans="1:16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f>SUM(Table1[[#This Row],[VeryActiveMinutes]:[SedentaryMinutes]])</f>
        <v>1015</v>
      </c>
      <c r="P20">
        <v>1947</v>
      </c>
    </row>
    <row r="21" spans="1:16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f>SUM(Table1[[#This Row],[VeryActiveMinutes]:[SedentaryMinutes]])</f>
        <v>1044</v>
      </c>
      <c r="P21">
        <v>1820</v>
      </c>
    </row>
    <row r="22" spans="1:16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f>SUM(Table1[[#This Row],[VeryActiveMinutes]:[SedentaryMinutes]])</f>
        <v>1131</v>
      </c>
      <c r="P22">
        <v>2004</v>
      </c>
    </row>
    <row r="23" spans="1:16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f>SUM(Table1[[#This Row],[VeryActiveMinutes]:[SedentaryMinutes]])</f>
        <v>1144</v>
      </c>
      <c r="P23">
        <v>1990</v>
      </c>
    </row>
    <row r="24" spans="1:16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f>SUM(Table1[[#This Row],[VeryActiveMinutes]:[SedentaryMinutes]])</f>
        <v>1440</v>
      </c>
      <c r="P24">
        <v>1819</v>
      </c>
    </row>
    <row r="25" spans="1:16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f>SUM(Table1[[#This Row],[VeryActiveMinutes]:[SedentaryMinutes]])</f>
        <v>1176</v>
      </c>
      <c r="P25">
        <v>1959</v>
      </c>
    </row>
    <row r="26" spans="1:16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f>SUM(Table1[[#This Row],[VeryActiveMinutes]:[SedentaryMinutes]])</f>
        <v>1073</v>
      </c>
      <c r="P26">
        <v>1896</v>
      </c>
    </row>
    <row r="27" spans="1:16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f>SUM(Table1[[#This Row],[VeryActiveMinutes]:[SedentaryMinutes]])</f>
        <v>1091</v>
      </c>
      <c r="P27">
        <v>1821</v>
      </c>
    </row>
    <row r="28" spans="1:16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f>SUM(Table1[[#This Row],[VeryActiveMinutes]:[SedentaryMinutes]])</f>
        <v>829</v>
      </c>
      <c r="P28">
        <v>1740</v>
      </c>
    </row>
    <row r="29" spans="1:16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f>SUM(Table1[[#This Row],[VeryActiveMinutes]:[SedentaryMinutes]])</f>
        <v>1098</v>
      </c>
      <c r="P29">
        <v>1819</v>
      </c>
    </row>
    <row r="30" spans="1:16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f>SUM(Table1[[#This Row],[VeryActiveMinutes]:[SedentaryMinutes]])</f>
        <v>1037</v>
      </c>
      <c r="P30">
        <v>1859</v>
      </c>
    </row>
    <row r="31" spans="1:16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f>SUM(Table1[[#This Row],[VeryActiveMinutes]:[SedentaryMinutes]])</f>
        <v>979</v>
      </c>
      <c r="P31">
        <v>1783</v>
      </c>
    </row>
    <row r="32" spans="1:16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f>SUM(Table1[[#This Row],[VeryActiveMinutes]:[SedentaryMinutes]])</f>
        <v>1440</v>
      </c>
      <c r="P32">
        <v>0</v>
      </c>
    </row>
    <row r="33" spans="1:16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f>SUM(Table1[[#This Row],[VeryActiveMinutes]:[SedentaryMinutes]])</f>
        <v>1440</v>
      </c>
      <c r="P33">
        <v>1432</v>
      </c>
    </row>
    <row r="34" spans="1:16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f>SUM(Table1[[#This Row],[VeryActiveMinutes]:[SedentaryMinutes]])</f>
        <v>1440</v>
      </c>
      <c r="P34">
        <v>1411</v>
      </c>
    </row>
    <row r="35" spans="1:16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f>SUM(Table1[[#This Row],[VeryActiveMinutes]:[SedentaryMinutes]])</f>
        <v>1440</v>
      </c>
      <c r="P35">
        <v>1572</v>
      </c>
    </row>
    <row r="36" spans="1:16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f>SUM(Table1[[#This Row],[VeryActiveMinutes]:[SedentaryMinutes]])</f>
        <v>1440</v>
      </c>
      <c r="P36">
        <v>1344</v>
      </c>
    </row>
    <row r="37" spans="1:16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f>SUM(Table1[[#This Row],[VeryActiveMinutes]:[SedentaryMinutes]])</f>
        <v>1440</v>
      </c>
      <c r="P37">
        <v>1463</v>
      </c>
    </row>
    <row r="38" spans="1:16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f>SUM(Table1[[#This Row],[VeryActiveMinutes]:[SedentaryMinutes]])</f>
        <v>1440</v>
      </c>
      <c r="P38">
        <v>1554</v>
      </c>
    </row>
    <row r="39" spans="1:16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f>SUM(Table1[[#This Row],[VeryActiveMinutes]:[SedentaryMinutes]])</f>
        <v>1440</v>
      </c>
      <c r="P39">
        <v>1604</v>
      </c>
    </row>
    <row r="40" spans="1:16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f>SUM(Table1[[#This Row],[VeryActiveMinutes]:[SedentaryMinutes]])</f>
        <v>1440</v>
      </c>
      <c r="P40">
        <v>1435</v>
      </c>
    </row>
    <row r="41" spans="1:16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f>SUM(Table1[[#This Row],[VeryActiveMinutes]:[SedentaryMinutes]])</f>
        <v>1440</v>
      </c>
      <c r="P41">
        <v>1446</v>
      </c>
    </row>
    <row r="42" spans="1:16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f>SUM(Table1[[#This Row],[VeryActiveMinutes]:[SedentaryMinutes]])</f>
        <v>1440</v>
      </c>
      <c r="P42">
        <v>1467</v>
      </c>
    </row>
    <row r="43" spans="1:16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f>SUM(Table1[[#This Row],[VeryActiveMinutes]:[SedentaryMinutes]])</f>
        <v>1440</v>
      </c>
      <c r="P43">
        <v>1470</v>
      </c>
    </row>
    <row r="44" spans="1:16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f>SUM(Table1[[#This Row],[VeryActiveMinutes]:[SedentaryMinutes]])</f>
        <v>1440</v>
      </c>
      <c r="P44">
        <v>1562</v>
      </c>
    </row>
    <row r="45" spans="1:16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f>SUM(Table1[[#This Row],[VeryActiveMinutes]:[SedentaryMinutes]])</f>
        <v>1440</v>
      </c>
      <c r="P45">
        <v>1617</v>
      </c>
    </row>
    <row r="46" spans="1:16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f>SUM(Table1[[#This Row],[VeryActiveMinutes]:[SedentaryMinutes]])</f>
        <v>1440</v>
      </c>
      <c r="P46">
        <v>1492</v>
      </c>
    </row>
    <row r="47" spans="1:16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f>SUM(Table1[[#This Row],[VeryActiveMinutes]:[SedentaryMinutes]])</f>
        <v>1440</v>
      </c>
      <c r="P47">
        <v>1402</v>
      </c>
    </row>
    <row r="48" spans="1:16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f>SUM(Table1[[#This Row],[VeryActiveMinutes]:[SedentaryMinutes]])</f>
        <v>1440</v>
      </c>
      <c r="P48">
        <v>1670</v>
      </c>
    </row>
    <row r="49" spans="1:16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f>SUM(Table1[[#This Row],[VeryActiveMinutes]:[SedentaryMinutes]])</f>
        <v>1440</v>
      </c>
      <c r="P49">
        <v>1401</v>
      </c>
    </row>
    <row r="50" spans="1:16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f>SUM(Table1[[#This Row],[VeryActiveMinutes]:[SedentaryMinutes]])</f>
        <v>1440</v>
      </c>
      <c r="P50">
        <v>1404</v>
      </c>
    </row>
    <row r="51" spans="1:16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f>SUM(Table1[[#This Row],[VeryActiveMinutes]:[SedentaryMinutes]])</f>
        <v>1440</v>
      </c>
      <c r="P51">
        <v>1655</v>
      </c>
    </row>
    <row r="52" spans="1:16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f>SUM(Table1[[#This Row],[VeryActiveMinutes]:[SedentaryMinutes]])</f>
        <v>1440</v>
      </c>
      <c r="P52">
        <v>2690</v>
      </c>
    </row>
    <row r="53" spans="1:16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f>SUM(Table1[[#This Row],[VeryActiveMinutes]:[SedentaryMinutes]])</f>
        <v>1440</v>
      </c>
      <c r="P53">
        <v>1497</v>
      </c>
    </row>
    <row r="54" spans="1:16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f>SUM(Table1[[#This Row],[VeryActiveMinutes]:[SedentaryMinutes]])</f>
        <v>1440</v>
      </c>
      <c r="P54">
        <v>1334</v>
      </c>
    </row>
    <row r="55" spans="1:16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f>SUM(Table1[[#This Row],[VeryActiveMinutes]:[SedentaryMinutes]])</f>
        <v>1440</v>
      </c>
      <c r="P55">
        <v>1368</v>
      </c>
    </row>
    <row r="56" spans="1:16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f>SUM(Table1[[#This Row],[VeryActiveMinutes]:[SedentaryMinutes]])</f>
        <v>1440</v>
      </c>
      <c r="P56">
        <v>1370</v>
      </c>
    </row>
    <row r="57" spans="1:16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f>SUM(Table1[[#This Row],[VeryActiveMinutes]:[SedentaryMinutes]])</f>
        <v>1440</v>
      </c>
      <c r="P57">
        <v>1341</v>
      </c>
    </row>
    <row r="58" spans="1:16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f>SUM(Table1[[#This Row],[VeryActiveMinutes]:[SedentaryMinutes]])</f>
        <v>1440</v>
      </c>
      <c r="P58">
        <v>1474</v>
      </c>
    </row>
    <row r="59" spans="1:16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f>SUM(Table1[[#This Row],[VeryActiveMinutes]:[SedentaryMinutes]])</f>
        <v>1440</v>
      </c>
      <c r="P59">
        <v>1427</v>
      </c>
    </row>
    <row r="60" spans="1:16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f>SUM(Table1[[#This Row],[VeryActiveMinutes]:[SedentaryMinutes]])</f>
        <v>1440</v>
      </c>
      <c r="P60">
        <v>1328</v>
      </c>
    </row>
    <row r="61" spans="1:16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f>SUM(Table1[[#This Row],[VeryActiveMinutes]:[SedentaryMinutes]])</f>
        <v>1440</v>
      </c>
      <c r="P61">
        <v>1393</v>
      </c>
    </row>
    <row r="62" spans="1:16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f>SUM(Table1[[#This Row],[VeryActiveMinutes]:[SedentaryMinutes]])</f>
        <v>1440</v>
      </c>
      <c r="P62">
        <v>1359</v>
      </c>
    </row>
    <row r="63" spans="1:16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f>SUM(Table1[[#This Row],[VeryActiveMinutes]:[SedentaryMinutes]])</f>
        <v>997</v>
      </c>
      <c r="P63">
        <v>1002</v>
      </c>
    </row>
    <row r="64" spans="1:16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f>SUM(Table1[[#This Row],[VeryActiveMinutes]:[SedentaryMinutes]])</f>
        <v>1440</v>
      </c>
      <c r="P64">
        <v>3199</v>
      </c>
    </row>
    <row r="65" spans="1:16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f>SUM(Table1[[#This Row],[VeryActiveMinutes]:[SedentaryMinutes]])</f>
        <v>1440</v>
      </c>
      <c r="P65">
        <v>2902</v>
      </c>
    </row>
    <row r="66" spans="1:16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f>SUM(Table1[[#This Row],[VeryActiveMinutes]:[SedentaryMinutes]])</f>
        <v>1440</v>
      </c>
      <c r="P66">
        <v>3226</v>
      </c>
    </row>
    <row r="67" spans="1:16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f>SUM(Table1[[#This Row],[VeryActiveMinutes]:[SedentaryMinutes]])</f>
        <v>1440</v>
      </c>
      <c r="P67">
        <v>2750</v>
      </c>
    </row>
    <row r="68" spans="1:16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f>SUM(Table1[[#This Row],[VeryActiveMinutes]:[SedentaryMinutes]])</f>
        <v>1440</v>
      </c>
      <c r="P68">
        <v>3493</v>
      </c>
    </row>
    <row r="69" spans="1:16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f>SUM(Table1[[#This Row],[VeryActiveMinutes]:[SedentaryMinutes]])</f>
        <v>1440</v>
      </c>
      <c r="P69">
        <v>3011</v>
      </c>
    </row>
    <row r="70" spans="1:16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f>SUM(Table1[[#This Row],[VeryActiveMinutes]:[SedentaryMinutes]])</f>
        <v>1440</v>
      </c>
      <c r="P70">
        <v>2806</v>
      </c>
    </row>
    <row r="71" spans="1:16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f>SUM(Table1[[#This Row],[VeryActiveMinutes]:[SedentaryMinutes]])</f>
        <v>1440</v>
      </c>
      <c r="P71">
        <v>3300</v>
      </c>
    </row>
    <row r="72" spans="1:16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f>SUM(Table1[[#This Row],[VeryActiveMinutes]:[SedentaryMinutes]])</f>
        <v>1440</v>
      </c>
      <c r="P72">
        <v>2430</v>
      </c>
    </row>
    <row r="73" spans="1:16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f>SUM(Table1[[#This Row],[VeryActiveMinutes]:[SedentaryMinutes]])</f>
        <v>1440</v>
      </c>
      <c r="P73">
        <v>2140</v>
      </c>
    </row>
    <row r="74" spans="1:16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f>SUM(Table1[[#This Row],[VeryActiveMinutes]:[SedentaryMinutes]])</f>
        <v>1440</v>
      </c>
      <c r="P74">
        <v>2344</v>
      </c>
    </row>
    <row r="75" spans="1:16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f>SUM(Table1[[#This Row],[VeryActiveMinutes]:[SedentaryMinutes]])</f>
        <v>1440</v>
      </c>
      <c r="P75">
        <v>2677</v>
      </c>
    </row>
    <row r="76" spans="1:16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f>SUM(Table1[[#This Row],[VeryActiveMinutes]:[SedentaryMinutes]])</f>
        <v>1440</v>
      </c>
      <c r="P76">
        <v>2413</v>
      </c>
    </row>
    <row r="77" spans="1:16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f>SUM(Table1[[#This Row],[VeryActiveMinutes]:[SedentaryMinutes]])</f>
        <v>1440</v>
      </c>
      <c r="P77">
        <v>2497</v>
      </c>
    </row>
    <row r="78" spans="1:16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f>SUM(Table1[[#This Row],[VeryActiveMinutes]:[SedentaryMinutes]])</f>
        <v>1440</v>
      </c>
      <c r="P78">
        <v>3123</v>
      </c>
    </row>
    <row r="79" spans="1:16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f>SUM(Table1[[#This Row],[VeryActiveMinutes]:[SedentaryMinutes]])</f>
        <v>1440</v>
      </c>
      <c r="P79">
        <v>2489</v>
      </c>
    </row>
    <row r="80" spans="1:16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f>SUM(Table1[[#This Row],[VeryActiveMinutes]:[SedentaryMinutes]])</f>
        <v>1440</v>
      </c>
      <c r="P80">
        <v>3108</v>
      </c>
    </row>
    <row r="81" spans="1:16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f>SUM(Table1[[#This Row],[VeryActiveMinutes]:[SedentaryMinutes]])</f>
        <v>1313</v>
      </c>
      <c r="P81">
        <v>2498</v>
      </c>
    </row>
    <row r="82" spans="1:16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f>SUM(Table1[[#This Row],[VeryActiveMinutes]:[SedentaryMinutes]])</f>
        <v>1298</v>
      </c>
      <c r="P82">
        <v>3846</v>
      </c>
    </row>
    <row r="83" spans="1:16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f>SUM(Table1[[#This Row],[VeryActiveMinutes]:[SedentaryMinutes]])</f>
        <v>1081</v>
      </c>
      <c r="P83">
        <v>2696</v>
      </c>
    </row>
    <row r="84" spans="1:16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f>SUM(Table1[[#This Row],[VeryActiveMinutes]:[SedentaryMinutes]])</f>
        <v>838</v>
      </c>
      <c r="P84">
        <v>2580</v>
      </c>
    </row>
    <row r="85" spans="1:16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f>SUM(Table1[[#This Row],[VeryActiveMinutes]:[SedentaryMinutes]])</f>
        <v>1440</v>
      </c>
      <c r="P85">
        <v>3324</v>
      </c>
    </row>
    <row r="86" spans="1:16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f>SUM(Table1[[#This Row],[VeryActiveMinutes]:[SedentaryMinutes]])</f>
        <v>1440</v>
      </c>
      <c r="P86">
        <v>2222</v>
      </c>
    </row>
    <row r="87" spans="1:16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f>SUM(Table1[[#This Row],[VeryActiveMinutes]:[SedentaryMinutes]])</f>
        <v>1440</v>
      </c>
      <c r="P87">
        <v>2463</v>
      </c>
    </row>
    <row r="88" spans="1:16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f>SUM(Table1[[#This Row],[VeryActiveMinutes]:[SedentaryMinutes]])</f>
        <v>1440</v>
      </c>
      <c r="P88">
        <v>3328</v>
      </c>
    </row>
    <row r="89" spans="1:16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f>SUM(Table1[[#This Row],[VeryActiveMinutes]:[SedentaryMinutes]])</f>
        <v>1440</v>
      </c>
      <c r="P89">
        <v>3404</v>
      </c>
    </row>
    <row r="90" spans="1:16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f>SUM(Table1[[#This Row],[VeryActiveMinutes]:[SedentaryMinutes]])</f>
        <v>1286</v>
      </c>
      <c r="P90">
        <v>2987</v>
      </c>
    </row>
    <row r="91" spans="1:16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f>SUM(Table1[[#This Row],[VeryActiveMinutes]:[SedentaryMinutes]])</f>
        <v>1440</v>
      </c>
      <c r="P91">
        <v>3008</v>
      </c>
    </row>
    <row r="92" spans="1:16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f>SUM(Table1[[#This Row],[VeryActiveMinutes]:[SedentaryMinutes]])</f>
        <v>1440</v>
      </c>
      <c r="P92">
        <v>2799</v>
      </c>
    </row>
    <row r="93" spans="1:16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f>SUM(Table1[[#This Row],[VeryActiveMinutes]:[SedentaryMinutes]])</f>
        <v>762</v>
      </c>
      <c r="P93">
        <v>1276</v>
      </c>
    </row>
    <row r="94" spans="1:16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f>SUM(Table1[[#This Row],[VeryActiveMinutes]:[SedentaryMinutes]])</f>
        <v>1440</v>
      </c>
      <c r="P94">
        <v>2030</v>
      </c>
    </row>
    <row r="95" spans="1:16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f>SUM(Table1[[#This Row],[VeryActiveMinutes]:[SedentaryMinutes]])</f>
        <v>1440</v>
      </c>
      <c r="P95">
        <v>1860</v>
      </c>
    </row>
    <row r="96" spans="1:16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f>SUM(Table1[[#This Row],[VeryActiveMinutes]:[SedentaryMinutes]])</f>
        <v>1216</v>
      </c>
      <c r="P96">
        <v>2130</v>
      </c>
    </row>
    <row r="97" spans="1:16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f>SUM(Table1[[#This Row],[VeryActiveMinutes]:[SedentaryMinutes]])</f>
        <v>703</v>
      </c>
      <c r="P97">
        <v>1725</v>
      </c>
    </row>
    <row r="98" spans="1:16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f>SUM(Table1[[#This Row],[VeryActiveMinutes]:[SedentaryMinutes]])</f>
        <v>1440</v>
      </c>
      <c r="P98">
        <v>1657</v>
      </c>
    </row>
    <row r="99" spans="1:16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f>SUM(Table1[[#This Row],[VeryActiveMinutes]:[SedentaryMinutes]])</f>
        <v>1440</v>
      </c>
      <c r="P99">
        <v>1793</v>
      </c>
    </row>
    <row r="100" spans="1:16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f>SUM(Table1[[#This Row],[VeryActiveMinutes]:[SedentaryMinutes]])</f>
        <v>1440</v>
      </c>
      <c r="P100">
        <v>1814</v>
      </c>
    </row>
    <row r="101" spans="1:16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f>SUM(Table1[[#This Row],[VeryActiveMinutes]:[SedentaryMinutes]])</f>
        <v>1440</v>
      </c>
      <c r="P101">
        <v>1366</v>
      </c>
    </row>
    <row r="102" spans="1:16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f>SUM(Table1[[#This Row],[VeryActiveMinutes]:[SedentaryMinutes]])</f>
        <v>1440</v>
      </c>
      <c r="P102">
        <v>1349</v>
      </c>
    </row>
    <row r="103" spans="1:16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f>SUM(Table1[[#This Row],[VeryActiveMinutes]:[SedentaryMinutes]])</f>
        <v>1440</v>
      </c>
      <c r="P103">
        <v>2062</v>
      </c>
    </row>
    <row r="104" spans="1:16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f>SUM(Table1[[#This Row],[VeryActiveMinutes]:[SedentaryMinutes]])</f>
        <v>1440</v>
      </c>
      <c r="P104">
        <v>1827</v>
      </c>
    </row>
    <row r="105" spans="1:16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f>SUM(Table1[[#This Row],[VeryActiveMinutes]:[SedentaryMinutes]])</f>
        <v>1440</v>
      </c>
      <c r="P105">
        <v>1645</v>
      </c>
    </row>
    <row r="106" spans="1:16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f>SUM(Table1[[#This Row],[VeryActiveMinutes]:[SedentaryMinutes]])</f>
        <v>1440</v>
      </c>
      <c r="P106">
        <v>1347</v>
      </c>
    </row>
    <row r="107" spans="1:16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f>SUM(Table1[[#This Row],[VeryActiveMinutes]:[SedentaryMinutes]])</f>
        <v>1440</v>
      </c>
      <c r="P107">
        <v>1347</v>
      </c>
    </row>
    <row r="108" spans="1:16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f>SUM(Table1[[#This Row],[VeryActiveMinutes]:[SedentaryMinutes]])</f>
        <v>1440</v>
      </c>
      <c r="P108">
        <v>1347</v>
      </c>
    </row>
    <row r="109" spans="1:16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f>SUM(Table1[[#This Row],[VeryActiveMinutes]:[SedentaryMinutes]])</f>
        <v>1440</v>
      </c>
      <c r="P109">
        <v>1348</v>
      </c>
    </row>
    <row r="110" spans="1:16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f>SUM(Table1[[#This Row],[VeryActiveMinutes]:[SedentaryMinutes]])</f>
        <v>1440</v>
      </c>
      <c r="P110">
        <v>1992</v>
      </c>
    </row>
    <row r="111" spans="1:16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f>SUM(Table1[[#This Row],[VeryActiveMinutes]:[SedentaryMinutes]])</f>
        <v>1329</v>
      </c>
      <c r="P111">
        <v>1856</v>
      </c>
    </row>
    <row r="112" spans="1:16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f>SUM(Table1[[#This Row],[VeryActiveMinutes]:[SedentaryMinutes]])</f>
        <v>402</v>
      </c>
      <c r="P112">
        <v>1763</v>
      </c>
    </row>
    <row r="113" spans="1:16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f>SUM(Table1[[#This Row],[VeryActiveMinutes]:[SedentaryMinutes]])</f>
        <v>667</v>
      </c>
      <c r="P113">
        <v>1541</v>
      </c>
    </row>
    <row r="114" spans="1:16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f>SUM(Table1[[#This Row],[VeryActiveMinutes]:[SedentaryMinutes]])</f>
        <v>1440</v>
      </c>
      <c r="P114">
        <v>1348</v>
      </c>
    </row>
    <row r="115" spans="1:16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f>SUM(Table1[[#This Row],[VeryActiveMinutes]:[SedentaryMinutes]])</f>
        <v>1440</v>
      </c>
      <c r="P115">
        <v>1742</v>
      </c>
    </row>
    <row r="116" spans="1:16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f>SUM(Table1[[#This Row],[VeryActiveMinutes]:[SedentaryMinutes]])</f>
        <v>1440</v>
      </c>
      <c r="P116">
        <v>1549</v>
      </c>
    </row>
    <row r="117" spans="1:16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f>SUM(Table1[[#This Row],[VeryActiveMinutes]:[SedentaryMinutes]])</f>
        <v>1440</v>
      </c>
      <c r="P117">
        <v>1589</v>
      </c>
    </row>
    <row r="118" spans="1:16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f>SUM(Table1[[#This Row],[VeryActiveMinutes]:[SedentaryMinutes]])</f>
        <v>1440</v>
      </c>
      <c r="P118">
        <v>1351</v>
      </c>
    </row>
    <row r="119" spans="1:16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f>SUM(Table1[[#This Row],[VeryActiveMinutes]:[SedentaryMinutes]])</f>
        <v>1440</v>
      </c>
      <c r="P119">
        <v>1347</v>
      </c>
    </row>
    <row r="120" spans="1:16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f>SUM(Table1[[#This Row],[VeryActiveMinutes]:[SedentaryMinutes]])</f>
        <v>1440</v>
      </c>
      <c r="P120">
        <v>1347</v>
      </c>
    </row>
    <row r="121" spans="1:16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f>SUM(Table1[[#This Row],[VeryActiveMinutes]:[SedentaryMinutes]])</f>
        <v>1440</v>
      </c>
      <c r="P121">
        <v>1347</v>
      </c>
    </row>
    <row r="122" spans="1:16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f>SUM(Table1[[#This Row],[VeryActiveMinutes]:[SedentaryMinutes]])</f>
        <v>1440</v>
      </c>
      <c r="P122">
        <v>1347</v>
      </c>
    </row>
    <row r="123" spans="1:16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f>SUM(Table1[[#This Row],[VeryActiveMinutes]:[SedentaryMinutes]])</f>
        <v>1440</v>
      </c>
      <c r="P123">
        <v>1347</v>
      </c>
    </row>
    <row r="124" spans="1:16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f>SUM(Table1[[#This Row],[VeryActiveMinutes]:[SedentaryMinutes]])</f>
        <v>711</v>
      </c>
      <c r="P124">
        <v>665</v>
      </c>
    </row>
    <row r="125" spans="1:16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f>SUM(Table1[[#This Row],[VeryActiveMinutes]:[SedentaryMinutes]])</f>
        <v>789</v>
      </c>
      <c r="P125">
        <v>2220</v>
      </c>
    </row>
    <row r="126" spans="1:16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f>SUM(Table1[[#This Row],[VeryActiveMinutes]:[SedentaryMinutes]])</f>
        <v>1018</v>
      </c>
      <c r="P126">
        <v>2151</v>
      </c>
    </row>
    <row r="127" spans="1:16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f>SUM(Table1[[#This Row],[VeryActiveMinutes]:[SedentaryMinutes]])</f>
        <v>1389</v>
      </c>
      <c r="P127">
        <v>2383</v>
      </c>
    </row>
    <row r="128" spans="1:16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f>SUM(Table1[[#This Row],[VeryActiveMinutes]:[SedentaryMinutes]])</f>
        <v>992</v>
      </c>
      <c r="P128">
        <v>2221</v>
      </c>
    </row>
    <row r="129" spans="1:16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f>SUM(Table1[[#This Row],[VeryActiveMinutes]:[SedentaryMinutes]])</f>
        <v>1440</v>
      </c>
      <c r="P129">
        <v>2064</v>
      </c>
    </row>
    <row r="130" spans="1:16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f>SUM(Table1[[#This Row],[VeryActiveMinutes]:[SedentaryMinutes]])</f>
        <v>1440</v>
      </c>
      <c r="P130">
        <v>2063</v>
      </c>
    </row>
    <row r="131" spans="1:16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f>SUM(Table1[[#This Row],[VeryActiveMinutes]:[SedentaryMinutes]])</f>
        <v>1440</v>
      </c>
      <c r="P131">
        <v>2111</v>
      </c>
    </row>
    <row r="132" spans="1:16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f>SUM(Table1[[#This Row],[VeryActiveMinutes]:[SedentaryMinutes]])</f>
        <v>1440</v>
      </c>
      <c r="P132">
        <v>2063</v>
      </c>
    </row>
    <row r="133" spans="1:16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f>SUM(Table1[[#This Row],[VeryActiveMinutes]:[SedentaryMinutes]])</f>
        <v>1440</v>
      </c>
      <c r="P133">
        <v>2063</v>
      </c>
    </row>
    <row r="134" spans="1:16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f>SUM(Table1[[#This Row],[VeryActiveMinutes]:[SedentaryMinutes]])</f>
        <v>1440</v>
      </c>
      <c r="P134">
        <v>2064</v>
      </c>
    </row>
    <row r="135" spans="1:16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f>SUM(Table1[[#This Row],[VeryActiveMinutes]:[SedentaryMinutes]])</f>
        <v>1440</v>
      </c>
      <c r="P135">
        <v>2093</v>
      </c>
    </row>
    <row r="136" spans="1:16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f>SUM(Table1[[#This Row],[VeryActiveMinutes]:[SedentaryMinutes]])</f>
        <v>1440</v>
      </c>
      <c r="P136">
        <v>2499</v>
      </c>
    </row>
    <row r="137" spans="1:16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f>SUM(Table1[[#This Row],[VeryActiveMinutes]:[SedentaryMinutes]])</f>
        <v>1440</v>
      </c>
      <c r="P137">
        <v>2324</v>
      </c>
    </row>
    <row r="138" spans="1:16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f>SUM(Table1[[#This Row],[VeryActiveMinutes]:[SedentaryMinutes]])</f>
        <v>1315</v>
      </c>
      <c r="P138">
        <v>2100</v>
      </c>
    </row>
    <row r="139" spans="1:16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f>SUM(Table1[[#This Row],[VeryActiveMinutes]:[SedentaryMinutes]])</f>
        <v>1250</v>
      </c>
      <c r="P139">
        <v>2638</v>
      </c>
    </row>
    <row r="140" spans="1:16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f>SUM(Table1[[#This Row],[VeryActiveMinutes]:[SedentaryMinutes]])</f>
        <v>1440</v>
      </c>
      <c r="P140">
        <v>2063</v>
      </c>
    </row>
    <row r="141" spans="1:16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f>SUM(Table1[[#This Row],[VeryActiveMinutes]:[SedentaryMinutes]])</f>
        <v>1262</v>
      </c>
      <c r="P141">
        <v>2351</v>
      </c>
    </row>
    <row r="142" spans="1:16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f>SUM(Table1[[#This Row],[VeryActiveMinutes]:[SedentaryMinutes]])</f>
        <v>1440</v>
      </c>
      <c r="P142">
        <v>2063</v>
      </c>
    </row>
    <row r="143" spans="1:16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f>SUM(Table1[[#This Row],[VeryActiveMinutes]:[SedentaryMinutes]])</f>
        <v>1440</v>
      </c>
      <c r="P143">
        <v>2064</v>
      </c>
    </row>
    <row r="144" spans="1:16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f>SUM(Table1[[#This Row],[VeryActiveMinutes]:[SedentaryMinutes]])</f>
        <v>1440</v>
      </c>
      <c r="P144">
        <v>2411</v>
      </c>
    </row>
    <row r="145" spans="1:16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f>SUM(Table1[[#This Row],[VeryActiveMinutes]:[SedentaryMinutes]])</f>
        <v>1440</v>
      </c>
      <c r="P145">
        <v>2505</v>
      </c>
    </row>
    <row r="146" spans="1:16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f>SUM(Table1[[#This Row],[VeryActiveMinutes]:[SedentaryMinutes]])</f>
        <v>1440</v>
      </c>
      <c r="P146">
        <v>2195</v>
      </c>
    </row>
    <row r="147" spans="1:16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f>SUM(Table1[[#This Row],[VeryActiveMinutes]:[SedentaryMinutes]])</f>
        <v>1440</v>
      </c>
      <c r="P147">
        <v>2338</v>
      </c>
    </row>
    <row r="148" spans="1:16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f>SUM(Table1[[#This Row],[VeryActiveMinutes]:[SedentaryMinutes]])</f>
        <v>1440</v>
      </c>
      <c r="P148">
        <v>2063</v>
      </c>
    </row>
    <row r="149" spans="1:16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f>SUM(Table1[[#This Row],[VeryActiveMinutes]:[SedentaryMinutes]])</f>
        <v>1440</v>
      </c>
      <c r="P149">
        <v>2383</v>
      </c>
    </row>
    <row r="150" spans="1:16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f>SUM(Table1[[#This Row],[VeryActiveMinutes]:[SedentaryMinutes]])</f>
        <v>1440</v>
      </c>
      <c r="P150">
        <v>2229</v>
      </c>
    </row>
    <row r="151" spans="1:16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f>SUM(Table1[[#This Row],[VeryActiveMinutes]:[SedentaryMinutes]])</f>
        <v>1440</v>
      </c>
      <c r="P151">
        <v>2063</v>
      </c>
    </row>
    <row r="152" spans="1:16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f>SUM(Table1[[#This Row],[VeryActiveMinutes]:[SedentaryMinutes]])</f>
        <v>1440</v>
      </c>
      <c r="P152">
        <v>2063</v>
      </c>
    </row>
    <row r="153" spans="1:16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f>SUM(Table1[[#This Row],[VeryActiveMinutes]:[SedentaryMinutes]])</f>
        <v>1440</v>
      </c>
      <c r="P153">
        <v>2063</v>
      </c>
    </row>
    <row r="154" spans="1:16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f>SUM(Table1[[#This Row],[VeryActiveMinutes]:[SedentaryMinutes]])</f>
        <v>1440</v>
      </c>
      <c r="P154">
        <v>2063</v>
      </c>
    </row>
    <row r="155" spans="1:16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f>SUM(Table1[[#This Row],[VeryActiveMinutes]:[SedentaryMinutes]])</f>
        <v>966</v>
      </c>
      <c r="P155">
        <v>1383</v>
      </c>
    </row>
    <row r="156" spans="1:16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f>SUM(Table1[[#This Row],[VeryActiveMinutes]:[SedentaryMinutes]])</f>
        <v>1440</v>
      </c>
      <c r="P156">
        <v>2390</v>
      </c>
    </row>
    <row r="157" spans="1:16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f>SUM(Table1[[#This Row],[VeryActiveMinutes]:[SedentaryMinutes]])</f>
        <v>1440</v>
      </c>
      <c r="P157">
        <v>2601</v>
      </c>
    </row>
    <row r="158" spans="1:16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f>SUM(Table1[[#This Row],[VeryActiveMinutes]:[SedentaryMinutes]])</f>
        <v>1440</v>
      </c>
      <c r="P158">
        <v>2312</v>
      </c>
    </row>
    <row r="159" spans="1:16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f>SUM(Table1[[#This Row],[VeryActiveMinutes]:[SedentaryMinutes]])</f>
        <v>1440</v>
      </c>
      <c r="P159">
        <v>2525</v>
      </c>
    </row>
    <row r="160" spans="1:16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f>SUM(Table1[[#This Row],[VeryActiveMinutes]:[SedentaryMinutes]])</f>
        <v>1440</v>
      </c>
      <c r="P160">
        <v>2177</v>
      </c>
    </row>
    <row r="161" spans="1:16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f>SUM(Table1[[#This Row],[VeryActiveMinutes]:[SedentaryMinutes]])</f>
        <v>1440</v>
      </c>
      <c r="P161">
        <v>2782</v>
      </c>
    </row>
    <row r="162" spans="1:16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f>SUM(Table1[[#This Row],[VeryActiveMinutes]:[SedentaryMinutes]])</f>
        <v>1440</v>
      </c>
      <c r="P162">
        <v>2770</v>
      </c>
    </row>
    <row r="163" spans="1:16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f>SUM(Table1[[#This Row],[VeryActiveMinutes]:[SedentaryMinutes]])</f>
        <v>1440</v>
      </c>
      <c r="P163">
        <v>2489</v>
      </c>
    </row>
    <row r="164" spans="1:16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f>SUM(Table1[[#This Row],[VeryActiveMinutes]:[SedentaryMinutes]])</f>
        <v>1440</v>
      </c>
      <c r="P164">
        <v>2897</v>
      </c>
    </row>
    <row r="165" spans="1:16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f>SUM(Table1[[#This Row],[VeryActiveMinutes]:[SedentaryMinutes]])</f>
        <v>1440</v>
      </c>
      <c r="P165">
        <v>3158</v>
      </c>
    </row>
    <row r="166" spans="1:16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f>SUM(Table1[[#This Row],[VeryActiveMinutes]:[SedentaryMinutes]])</f>
        <v>1440</v>
      </c>
      <c r="P166">
        <v>2638</v>
      </c>
    </row>
    <row r="167" spans="1:16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f>SUM(Table1[[#This Row],[VeryActiveMinutes]:[SedentaryMinutes]])</f>
        <v>1440</v>
      </c>
      <c r="P167">
        <v>2069</v>
      </c>
    </row>
    <row r="168" spans="1:16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f>SUM(Table1[[#This Row],[VeryActiveMinutes]:[SedentaryMinutes]])</f>
        <v>1440</v>
      </c>
      <c r="P168">
        <v>2529</v>
      </c>
    </row>
    <row r="169" spans="1:16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f>SUM(Table1[[#This Row],[VeryActiveMinutes]:[SedentaryMinutes]])</f>
        <v>1440</v>
      </c>
      <c r="P169">
        <v>2470</v>
      </c>
    </row>
    <row r="170" spans="1:16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f>SUM(Table1[[#This Row],[VeryActiveMinutes]:[SedentaryMinutes]])</f>
        <v>1440</v>
      </c>
      <c r="P170">
        <v>2793</v>
      </c>
    </row>
    <row r="171" spans="1:16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f>SUM(Table1[[#This Row],[VeryActiveMinutes]:[SedentaryMinutes]])</f>
        <v>1440</v>
      </c>
      <c r="P171">
        <v>2463</v>
      </c>
    </row>
    <row r="172" spans="1:16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f>SUM(Table1[[#This Row],[VeryActiveMinutes]:[SedentaryMinutes]])</f>
        <v>1440</v>
      </c>
      <c r="P172">
        <v>2296</v>
      </c>
    </row>
    <row r="173" spans="1:16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f>SUM(Table1[[#This Row],[VeryActiveMinutes]:[SedentaryMinutes]])</f>
        <v>1440</v>
      </c>
      <c r="P173">
        <v>2611</v>
      </c>
    </row>
    <row r="174" spans="1:16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f>SUM(Table1[[#This Row],[VeryActiveMinutes]:[SedentaryMinutes]])</f>
        <v>1440</v>
      </c>
      <c r="P174">
        <v>2732</v>
      </c>
    </row>
    <row r="175" spans="1:16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f>SUM(Table1[[#This Row],[VeryActiveMinutes]:[SedentaryMinutes]])</f>
        <v>1440</v>
      </c>
      <c r="P175">
        <v>2380</v>
      </c>
    </row>
    <row r="176" spans="1:16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f>SUM(Table1[[#This Row],[VeryActiveMinutes]:[SedentaryMinutes]])</f>
        <v>1440</v>
      </c>
      <c r="P176">
        <v>2473</v>
      </c>
    </row>
    <row r="177" spans="1:16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f>SUM(Table1[[#This Row],[VeryActiveMinutes]:[SedentaryMinutes]])</f>
        <v>1440</v>
      </c>
      <c r="P177">
        <v>2752</v>
      </c>
    </row>
    <row r="178" spans="1:16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f>SUM(Table1[[#This Row],[VeryActiveMinutes]:[SedentaryMinutes]])</f>
        <v>1440</v>
      </c>
      <c r="P178">
        <v>2649</v>
      </c>
    </row>
    <row r="179" spans="1:16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f>SUM(Table1[[#This Row],[VeryActiveMinutes]:[SedentaryMinutes]])</f>
        <v>1440</v>
      </c>
      <c r="P179">
        <v>2609</v>
      </c>
    </row>
    <row r="180" spans="1:16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f>SUM(Table1[[#This Row],[VeryActiveMinutes]:[SedentaryMinutes]])</f>
        <v>1440</v>
      </c>
      <c r="P180">
        <v>2498</v>
      </c>
    </row>
    <row r="181" spans="1:16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f>SUM(Table1[[#This Row],[VeryActiveMinutes]:[SedentaryMinutes]])</f>
        <v>1440</v>
      </c>
      <c r="P181">
        <v>1995</v>
      </c>
    </row>
    <row r="182" spans="1:16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f>SUM(Table1[[#This Row],[VeryActiveMinutes]:[SedentaryMinutes]])</f>
        <v>1440</v>
      </c>
      <c r="P182">
        <v>1848</v>
      </c>
    </row>
    <row r="183" spans="1:16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f>SUM(Table1[[#This Row],[VeryActiveMinutes]:[SedentaryMinutes]])</f>
        <v>1440</v>
      </c>
      <c r="P183">
        <v>2709</v>
      </c>
    </row>
    <row r="184" spans="1:16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f>SUM(Table1[[#This Row],[VeryActiveMinutes]:[SedentaryMinutes]])</f>
        <v>1440</v>
      </c>
      <c r="P184">
        <v>2797</v>
      </c>
    </row>
    <row r="185" spans="1:16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f>SUM(Table1[[#This Row],[VeryActiveMinutes]:[SedentaryMinutes]])</f>
        <v>1440</v>
      </c>
      <c r="P185">
        <v>2544</v>
      </c>
    </row>
    <row r="186" spans="1:16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f>SUM(Table1[[#This Row],[VeryActiveMinutes]:[SedentaryMinutes]])</f>
        <v>996</v>
      </c>
      <c r="P186">
        <v>1853</v>
      </c>
    </row>
    <row r="187" spans="1:16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f>SUM(Table1[[#This Row],[VeryActiveMinutes]:[SedentaryMinutes]])</f>
        <v>898</v>
      </c>
      <c r="P187">
        <v>1459</v>
      </c>
    </row>
    <row r="188" spans="1:16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f>SUM(Table1[[#This Row],[VeryActiveMinutes]:[SedentaryMinutes]])</f>
        <v>901</v>
      </c>
      <c r="P188">
        <v>1521</v>
      </c>
    </row>
    <row r="189" spans="1:16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f>SUM(Table1[[#This Row],[VeryActiveMinutes]:[SedentaryMinutes]])</f>
        <v>850</v>
      </c>
      <c r="P189">
        <v>1431</v>
      </c>
    </row>
    <row r="190" spans="1:16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f>SUM(Table1[[#This Row],[VeryActiveMinutes]:[SedentaryMinutes]])</f>
        <v>875</v>
      </c>
      <c r="P190">
        <v>1444</v>
      </c>
    </row>
    <row r="191" spans="1:16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f>SUM(Table1[[#This Row],[VeryActiveMinutes]:[SedentaryMinutes]])</f>
        <v>878</v>
      </c>
      <c r="P191">
        <v>1373</v>
      </c>
    </row>
    <row r="192" spans="1:16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f>SUM(Table1[[#This Row],[VeryActiveMinutes]:[SedentaryMinutes]])</f>
        <v>1113</v>
      </c>
      <c r="P192">
        <v>1214</v>
      </c>
    </row>
    <row r="193" spans="1:16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f>SUM(Table1[[#This Row],[VeryActiveMinutes]:[SedentaryMinutes]])</f>
        <v>1244</v>
      </c>
      <c r="P193">
        <v>1419</v>
      </c>
    </row>
    <row r="194" spans="1:16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f>SUM(Table1[[#This Row],[VeryActiveMinutes]:[SedentaryMinutes]])</f>
        <v>926</v>
      </c>
      <c r="P194">
        <v>1356</v>
      </c>
    </row>
    <row r="195" spans="1:16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f>SUM(Table1[[#This Row],[VeryActiveMinutes]:[SedentaryMinutes]])</f>
        <v>950</v>
      </c>
      <c r="P195">
        <v>1667</v>
      </c>
    </row>
    <row r="196" spans="1:16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f>SUM(Table1[[#This Row],[VeryActiveMinutes]:[SedentaryMinutes]])</f>
        <v>902</v>
      </c>
      <c r="P196">
        <v>1370</v>
      </c>
    </row>
    <row r="197" spans="1:16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f>SUM(Table1[[#This Row],[VeryActiveMinutes]:[SedentaryMinutes]])</f>
        <v>874</v>
      </c>
      <c r="P197">
        <v>1399</v>
      </c>
    </row>
    <row r="198" spans="1:16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f>SUM(Table1[[#This Row],[VeryActiveMinutes]:[SedentaryMinutes]])</f>
        <v>890</v>
      </c>
      <c r="P198">
        <v>1916</v>
      </c>
    </row>
    <row r="199" spans="1:16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f>SUM(Table1[[#This Row],[VeryActiveMinutes]:[SedentaryMinutes]])</f>
        <v>868</v>
      </c>
      <c r="P199">
        <v>1401</v>
      </c>
    </row>
    <row r="200" spans="1:16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f>SUM(Table1[[#This Row],[VeryActiveMinutes]:[SedentaryMinutes]])</f>
        <v>1081</v>
      </c>
      <c r="P200">
        <v>1576</v>
      </c>
    </row>
    <row r="201" spans="1:16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f>SUM(Table1[[#This Row],[VeryActiveMinutes]:[SedentaryMinutes]])</f>
        <v>1306</v>
      </c>
      <c r="P201">
        <v>1595</v>
      </c>
    </row>
    <row r="202" spans="1:16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f>SUM(Table1[[#This Row],[VeryActiveMinutes]:[SedentaryMinutes]])</f>
        <v>872</v>
      </c>
      <c r="P202">
        <v>1593</v>
      </c>
    </row>
    <row r="203" spans="1:16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f>SUM(Table1[[#This Row],[VeryActiveMinutes]:[SedentaryMinutes]])</f>
        <v>957</v>
      </c>
      <c r="P203">
        <v>1649</v>
      </c>
    </row>
    <row r="204" spans="1:16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f>SUM(Table1[[#This Row],[VeryActiveMinutes]:[SedentaryMinutes]])</f>
        <v>844</v>
      </c>
      <c r="P204">
        <v>1692</v>
      </c>
    </row>
    <row r="205" spans="1:16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f>SUM(Table1[[#This Row],[VeryActiveMinutes]:[SedentaryMinutes]])</f>
        <v>827</v>
      </c>
      <c r="P205">
        <v>1506</v>
      </c>
    </row>
    <row r="206" spans="1:16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f>SUM(Table1[[#This Row],[VeryActiveMinutes]:[SedentaryMinutes]])</f>
        <v>907</v>
      </c>
      <c r="P206">
        <v>1447</v>
      </c>
    </row>
    <row r="207" spans="1:16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f>SUM(Table1[[#This Row],[VeryActiveMinutes]:[SedentaryMinutes]])</f>
        <v>1071</v>
      </c>
      <c r="P207">
        <v>1690</v>
      </c>
    </row>
    <row r="208" spans="1:16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f>SUM(Table1[[#This Row],[VeryActiveMinutes]:[SedentaryMinutes]])</f>
        <v>1285</v>
      </c>
      <c r="P208">
        <v>1604</v>
      </c>
    </row>
    <row r="209" spans="1:16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f>SUM(Table1[[#This Row],[VeryActiveMinutes]:[SedentaryMinutes]])</f>
        <v>875</v>
      </c>
      <c r="P209">
        <v>1658</v>
      </c>
    </row>
    <row r="210" spans="1:16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f>SUM(Table1[[#This Row],[VeryActiveMinutes]:[SedentaryMinutes]])</f>
        <v>954</v>
      </c>
      <c r="P210">
        <v>1926</v>
      </c>
    </row>
    <row r="211" spans="1:16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f>SUM(Table1[[#This Row],[VeryActiveMinutes]:[SedentaryMinutes]])</f>
        <v>894</v>
      </c>
      <c r="P211">
        <v>1736</v>
      </c>
    </row>
    <row r="212" spans="1:16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f>SUM(Table1[[#This Row],[VeryActiveMinutes]:[SedentaryMinutes]])</f>
        <v>894</v>
      </c>
      <c r="P212">
        <v>1491</v>
      </c>
    </row>
    <row r="213" spans="1:16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f>SUM(Table1[[#This Row],[VeryActiveMinutes]:[SedentaryMinutes]])</f>
        <v>868</v>
      </c>
      <c r="P213">
        <v>1555</v>
      </c>
    </row>
    <row r="214" spans="1:16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f>SUM(Table1[[#This Row],[VeryActiveMinutes]:[SedentaryMinutes]])</f>
        <v>944</v>
      </c>
      <c r="P214">
        <v>1869</v>
      </c>
    </row>
    <row r="215" spans="1:16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f>SUM(Table1[[#This Row],[VeryActiveMinutes]:[SedentaryMinutes]])</f>
        <v>1019</v>
      </c>
      <c r="P215">
        <v>1141</v>
      </c>
    </row>
    <row r="216" spans="1:16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f>SUM(Table1[[#This Row],[VeryActiveMinutes]:[SedentaryMinutes]])</f>
        <v>899</v>
      </c>
      <c r="P216">
        <v>1698</v>
      </c>
    </row>
    <row r="217" spans="1:16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f>SUM(Table1[[#This Row],[VeryActiveMinutes]:[SedentaryMinutes]])</f>
        <v>673</v>
      </c>
      <c r="P217">
        <v>1364</v>
      </c>
    </row>
    <row r="218" spans="1:16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f>SUM(Table1[[#This Row],[VeryActiveMinutes]:[SedentaryMinutes]])</f>
        <v>1440</v>
      </c>
      <c r="P218">
        <v>2124</v>
      </c>
    </row>
    <row r="219" spans="1:16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f>SUM(Table1[[#This Row],[VeryActiveMinutes]:[SedentaryMinutes]])</f>
        <v>1440</v>
      </c>
      <c r="P219">
        <v>2003</v>
      </c>
    </row>
    <row r="220" spans="1:16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f>SUM(Table1[[#This Row],[VeryActiveMinutes]:[SedentaryMinutes]])</f>
        <v>1440</v>
      </c>
      <c r="P220">
        <v>1696</v>
      </c>
    </row>
    <row r="221" spans="1:16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f>SUM(Table1[[#This Row],[VeryActiveMinutes]:[SedentaryMinutes]])</f>
        <v>1440</v>
      </c>
      <c r="P221">
        <v>1801</v>
      </c>
    </row>
    <row r="222" spans="1:16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f>SUM(Table1[[#This Row],[VeryActiveMinutes]:[SedentaryMinutes]])</f>
        <v>1440</v>
      </c>
      <c r="P222">
        <v>1724</v>
      </c>
    </row>
    <row r="223" spans="1:16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f>SUM(Table1[[#This Row],[VeryActiveMinutes]:[SedentaryMinutes]])</f>
        <v>1440</v>
      </c>
      <c r="P223">
        <v>1852</v>
      </c>
    </row>
    <row r="224" spans="1:16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f>SUM(Table1[[#This Row],[VeryActiveMinutes]:[SedentaryMinutes]])</f>
        <v>1440</v>
      </c>
      <c r="P224">
        <v>1905</v>
      </c>
    </row>
    <row r="225" spans="1:16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f>SUM(Table1[[#This Row],[VeryActiveMinutes]:[SedentaryMinutes]])</f>
        <v>1440</v>
      </c>
      <c r="P225">
        <v>1811</v>
      </c>
    </row>
    <row r="226" spans="1:16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f>SUM(Table1[[#This Row],[VeryActiveMinutes]:[SedentaryMinutes]])</f>
        <v>1440</v>
      </c>
      <c r="P226">
        <v>1922</v>
      </c>
    </row>
    <row r="227" spans="1:16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f>SUM(Table1[[#This Row],[VeryActiveMinutes]:[SedentaryMinutes]])</f>
        <v>1440</v>
      </c>
      <c r="P227">
        <v>1610</v>
      </c>
    </row>
    <row r="228" spans="1:16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f>SUM(Table1[[#This Row],[VeryActiveMinutes]:[SedentaryMinutes]])</f>
        <v>1440</v>
      </c>
      <c r="P228">
        <v>1851</v>
      </c>
    </row>
    <row r="229" spans="1:16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f>SUM(Table1[[#This Row],[VeryActiveMinutes]:[SedentaryMinutes]])</f>
        <v>1371</v>
      </c>
      <c r="P229">
        <v>1804</v>
      </c>
    </row>
    <row r="230" spans="1:16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f>SUM(Table1[[#This Row],[VeryActiveMinutes]:[SedentaryMinutes]])</f>
        <v>1440</v>
      </c>
      <c r="P230">
        <v>1725</v>
      </c>
    </row>
    <row r="231" spans="1:16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f>SUM(Table1[[#This Row],[VeryActiveMinutes]:[SedentaryMinutes]])</f>
        <v>1440</v>
      </c>
      <c r="P231">
        <v>1654</v>
      </c>
    </row>
    <row r="232" spans="1:16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f>SUM(Table1[[#This Row],[VeryActiveMinutes]:[SedentaryMinutes]])</f>
        <v>1440</v>
      </c>
      <c r="P232">
        <v>1632</v>
      </c>
    </row>
    <row r="233" spans="1:16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f>SUM(Table1[[#This Row],[VeryActiveMinutes]:[SedentaryMinutes]])</f>
        <v>1440</v>
      </c>
      <c r="P233">
        <v>1481</v>
      </c>
    </row>
    <row r="234" spans="1:16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f>SUM(Table1[[#This Row],[VeryActiveMinutes]:[SedentaryMinutes]])</f>
        <v>1440</v>
      </c>
      <c r="P234">
        <v>1473</v>
      </c>
    </row>
    <row r="235" spans="1:16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f>SUM(Table1[[#This Row],[VeryActiveMinutes]:[SedentaryMinutes]])</f>
        <v>1440</v>
      </c>
      <c r="P235">
        <v>1410</v>
      </c>
    </row>
    <row r="236" spans="1:16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f>SUM(Table1[[#This Row],[VeryActiveMinutes]:[SedentaryMinutes]])</f>
        <v>1440</v>
      </c>
      <c r="P236">
        <v>1779</v>
      </c>
    </row>
    <row r="237" spans="1:16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f>SUM(Table1[[#This Row],[VeryActiveMinutes]:[SedentaryMinutes]])</f>
        <v>1440</v>
      </c>
      <c r="P237">
        <v>1403</v>
      </c>
    </row>
    <row r="238" spans="1:16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f>SUM(Table1[[#This Row],[VeryActiveMinutes]:[SedentaryMinutes]])</f>
        <v>1440</v>
      </c>
      <c r="P238">
        <v>1613</v>
      </c>
    </row>
    <row r="239" spans="1:16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f>SUM(Table1[[#This Row],[VeryActiveMinutes]:[SedentaryMinutes]])</f>
        <v>1440</v>
      </c>
      <c r="P239">
        <v>1878</v>
      </c>
    </row>
    <row r="240" spans="1:16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f>SUM(Table1[[#This Row],[VeryActiveMinutes]:[SedentaryMinutes]])</f>
        <v>1440</v>
      </c>
      <c r="P240">
        <v>1426</v>
      </c>
    </row>
    <row r="241" spans="1:16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f>SUM(Table1[[#This Row],[VeryActiveMinutes]:[SedentaryMinutes]])</f>
        <v>1440</v>
      </c>
      <c r="P241">
        <v>1780</v>
      </c>
    </row>
    <row r="242" spans="1:16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f>SUM(Table1[[#This Row],[VeryActiveMinutes]:[SedentaryMinutes]])</f>
        <v>1440</v>
      </c>
      <c r="P242">
        <v>1742</v>
      </c>
    </row>
    <row r="243" spans="1:16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f>SUM(Table1[[#This Row],[VeryActiveMinutes]:[SedentaryMinutes]])</f>
        <v>1440</v>
      </c>
      <c r="P243">
        <v>1972</v>
      </c>
    </row>
    <row r="244" spans="1:16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f>SUM(Table1[[#This Row],[VeryActiveMinutes]:[SedentaryMinutes]])</f>
        <v>1440</v>
      </c>
      <c r="P244">
        <v>1821</v>
      </c>
    </row>
    <row r="245" spans="1:16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f>SUM(Table1[[#This Row],[VeryActiveMinutes]:[SedentaryMinutes]])</f>
        <v>1440</v>
      </c>
      <c r="P245">
        <v>1630</v>
      </c>
    </row>
    <row r="246" spans="1:16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f>SUM(Table1[[#This Row],[VeryActiveMinutes]:[SedentaryMinutes]])</f>
        <v>1440</v>
      </c>
      <c r="P246">
        <v>1899</v>
      </c>
    </row>
    <row r="247" spans="1:16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f>SUM(Table1[[#This Row],[VeryActiveMinutes]:[SedentaryMinutes]])</f>
        <v>1440</v>
      </c>
      <c r="P247">
        <v>1903</v>
      </c>
    </row>
    <row r="248" spans="1:16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f>SUM(Table1[[#This Row],[VeryActiveMinutes]:[SedentaryMinutes]])</f>
        <v>958</v>
      </c>
      <c r="P248">
        <v>1125</v>
      </c>
    </row>
    <row r="249" spans="1:16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f>SUM(Table1[[#This Row],[VeryActiveMinutes]:[SedentaryMinutes]])</f>
        <v>1325</v>
      </c>
      <c r="P249">
        <v>2344</v>
      </c>
    </row>
    <row r="250" spans="1:16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f>SUM(Table1[[#This Row],[VeryActiveMinutes]:[SedentaryMinutes]])</f>
        <v>922</v>
      </c>
      <c r="P250">
        <v>2038</v>
      </c>
    </row>
    <row r="251" spans="1:16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f>SUM(Table1[[#This Row],[VeryActiveMinutes]:[SedentaryMinutes]])</f>
        <v>960</v>
      </c>
      <c r="P251">
        <v>2010</v>
      </c>
    </row>
    <row r="252" spans="1:16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f>SUM(Table1[[#This Row],[VeryActiveMinutes]:[SedentaryMinutes]])</f>
        <v>1029</v>
      </c>
      <c r="P252">
        <v>2133</v>
      </c>
    </row>
    <row r="253" spans="1:16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f>SUM(Table1[[#This Row],[VeryActiveMinutes]:[SedentaryMinutes]])</f>
        <v>1374</v>
      </c>
      <c r="P253">
        <v>2670</v>
      </c>
    </row>
    <row r="254" spans="1:16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f>SUM(Table1[[#This Row],[VeryActiveMinutes]:[SedentaryMinutes]])</f>
        <v>765</v>
      </c>
      <c r="P254">
        <v>1882</v>
      </c>
    </row>
    <row r="255" spans="1:16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f>SUM(Table1[[#This Row],[VeryActiveMinutes]:[SedentaryMinutes]])</f>
        <v>911</v>
      </c>
      <c r="P255">
        <v>1944</v>
      </c>
    </row>
    <row r="256" spans="1:16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f>SUM(Table1[[#This Row],[VeryActiveMinutes]:[SedentaryMinutes]])</f>
        <v>1037</v>
      </c>
      <c r="P256">
        <v>2346</v>
      </c>
    </row>
    <row r="257" spans="1:16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f>SUM(Table1[[#This Row],[VeryActiveMinutes]:[SedentaryMinutes]])</f>
        <v>1334</v>
      </c>
      <c r="P257">
        <v>2198</v>
      </c>
    </row>
    <row r="258" spans="1:16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f>SUM(Table1[[#This Row],[VeryActiveMinutes]:[SedentaryMinutes]])</f>
        <v>1018</v>
      </c>
      <c r="P258">
        <v>2048</v>
      </c>
    </row>
    <row r="259" spans="1:16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f>SUM(Table1[[#This Row],[VeryActiveMinutes]:[SedentaryMinutes]])</f>
        <v>1023</v>
      </c>
      <c r="P259">
        <v>1946</v>
      </c>
    </row>
    <row r="260" spans="1:16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f>SUM(Table1[[#This Row],[VeryActiveMinutes]:[SedentaryMinutes]])</f>
        <v>1018</v>
      </c>
      <c r="P260">
        <v>2629</v>
      </c>
    </row>
    <row r="261" spans="1:16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f>SUM(Table1[[#This Row],[VeryActiveMinutes]:[SedentaryMinutes]])</f>
        <v>944</v>
      </c>
      <c r="P261">
        <v>2187</v>
      </c>
    </row>
    <row r="262" spans="1:16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f>SUM(Table1[[#This Row],[VeryActiveMinutes]:[SedentaryMinutes]])</f>
        <v>956</v>
      </c>
      <c r="P262">
        <v>2095</v>
      </c>
    </row>
    <row r="263" spans="1:16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f>SUM(Table1[[#This Row],[VeryActiveMinutes]:[SedentaryMinutes]])</f>
        <v>959</v>
      </c>
      <c r="P263">
        <v>1861</v>
      </c>
    </row>
    <row r="264" spans="1:16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f>SUM(Table1[[#This Row],[VeryActiveMinutes]:[SedentaryMinutes]])</f>
        <v>953</v>
      </c>
      <c r="P264">
        <v>2194</v>
      </c>
    </row>
    <row r="265" spans="1:16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f>SUM(Table1[[#This Row],[VeryActiveMinutes]:[SedentaryMinutes]])</f>
        <v>993</v>
      </c>
      <c r="P265">
        <v>1854</v>
      </c>
    </row>
    <row r="266" spans="1:16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f>SUM(Table1[[#This Row],[VeryActiveMinutes]:[SedentaryMinutes]])</f>
        <v>6</v>
      </c>
      <c r="P266">
        <v>403</v>
      </c>
    </row>
    <row r="267" spans="1:16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f>SUM(Table1[[#This Row],[VeryActiveMinutes]:[SedentaryMinutes]])</f>
        <v>1440</v>
      </c>
      <c r="P267">
        <v>1982</v>
      </c>
    </row>
    <row r="268" spans="1:16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f>SUM(Table1[[#This Row],[VeryActiveMinutes]:[SedentaryMinutes]])</f>
        <v>1440</v>
      </c>
      <c r="P268">
        <v>2004</v>
      </c>
    </row>
    <row r="269" spans="1:16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f>SUM(Table1[[#This Row],[VeryActiveMinutes]:[SedentaryMinutes]])</f>
        <v>1440</v>
      </c>
      <c r="P269">
        <v>1893</v>
      </c>
    </row>
    <row r="270" spans="1:16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f>SUM(Table1[[#This Row],[VeryActiveMinutes]:[SedentaryMinutes]])</f>
        <v>1440</v>
      </c>
      <c r="P270">
        <v>2063</v>
      </c>
    </row>
    <row r="271" spans="1:16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f>SUM(Table1[[#This Row],[VeryActiveMinutes]:[SedentaryMinutes]])</f>
        <v>1440</v>
      </c>
      <c r="P271">
        <v>2148</v>
      </c>
    </row>
    <row r="272" spans="1:16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f>SUM(Table1[[#This Row],[VeryActiveMinutes]:[SedentaryMinutes]])</f>
        <v>1440</v>
      </c>
      <c r="P272">
        <v>1529</v>
      </c>
    </row>
    <row r="273" spans="1:16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f>SUM(Table1[[#This Row],[VeryActiveMinutes]:[SedentaryMinutes]])</f>
        <v>1440</v>
      </c>
      <c r="P273">
        <v>1890</v>
      </c>
    </row>
    <row r="274" spans="1:16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f>SUM(Table1[[#This Row],[VeryActiveMinutes]:[SedentaryMinutes]])</f>
        <v>1440</v>
      </c>
      <c r="P274">
        <v>1956</v>
      </c>
    </row>
    <row r="275" spans="1:16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f>SUM(Table1[[#This Row],[VeryActiveMinutes]:[SedentaryMinutes]])</f>
        <v>1440</v>
      </c>
      <c r="P275">
        <v>2094</v>
      </c>
    </row>
    <row r="276" spans="1:16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f>SUM(Table1[[#This Row],[VeryActiveMinutes]:[SedentaryMinutes]])</f>
        <v>1440</v>
      </c>
      <c r="P276">
        <v>1970</v>
      </c>
    </row>
    <row r="277" spans="1:16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f>SUM(Table1[[#This Row],[VeryActiveMinutes]:[SedentaryMinutes]])</f>
        <v>1440</v>
      </c>
      <c r="P277">
        <v>2241</v>
      </c>
    </row>
    <row r="278" spans="1:16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f>SUM(Table1[[#This Row],[VeryActiveMinutes]:[SedentaryMinutes]])</f>
        <v>1440</v>
      </c>
      <c r="P278">
        <v>2021</v>
      </c>
    </row>
    <row r="279" spans="1:16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f>SUM(Table1[[#This Row],[VeryActiveMinutes]:[SedentaryMinutes]])</f>
        <v>1440</v>
      </c>
      <c r="P279">
        <v>1898</v>
      </c>
    </row>
    <row r="280" spans="1:16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f>SUM(Table1[[#This Row],[VeryActiveMinutes]:[SedentaryMinutes]])</f>
        <v>1440</v>
      </c>
      <c r="P280">
        <v>1907</v>
      </c>
    </row>
    <row r="281" spans="1:16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f>SUM(Table1[[#This Row],[VeryActiveMinutes]:[SedentaryMinutes]])</f>
        <v>1440</v>
      </c>
      <c r="P281">
        <v>1882</v>
      </c>
    </row>
    <row r="282" spans="1:16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f>SUM(Table1[[#This Row],[VeryActiveMinutes]:[SedentaryMinutes]])</f>
        <v>1440</v>
      </c>
      <c r="P282">
        <v>1966</v>
      </c>
    </row>
    <row r="283" spans="1:16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f>SUM(Table1[[#This Row],[VeryActiveMinutes]:[SedentaryMinutes]])</f>
        <v>1440</v>
      </c>
      <c r="P283">
        <v>1835</v>
      </c>
    </row>
    <row r="284" spans="1:16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f>SUM(Table1[[#This Row],[VeryActiveMinutes]:[SedentaryMinutes]])</f>
        <v>1440</v>
      </c>
      <c r="P284">
        <v>1780</v>
      </c>
    </row>
    <row r="285" spans="1:16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f>SUM(Table1[[#This Row],[VeryActiveMinutes]:[SedentaryMinutes]])</f>
        <v>1440</v>
      </c>
      <c r="P285">
        <v>1830</v>
      </c>
    </row>
    <row r="286" spans="1:16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f>SUM(Table1[[#This Row],[VeryActiveMinutes]:[SedentaryMinutes]])</f>
        <v>1440</v>
      </c>
      <c r="P286">
        <v>1739</v>
      </c>
    </row>
    <row r="287" spans="1:16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f>SUM(Table1[[#This Row],[VeryActiveMinutes]:[SedentaryMinutes]])</f>
        <v>1440</v>
      </c>
      <c r="P287">
        <v>1878</v>
      </c>
    </row>
    <row r="288" spans="1:16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f>SUM(Table1[[#This Row],[VeryActiveMinutes]:[SedentaryMinutes]])</f>
        <v>1440</v>
      </c>
      <c r="P288">
        <v>1906</v>
      </c>
    </row>
    <row r="289" spans="1:16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f>SUM(Table1[[#This Row],[VeryActiveMinutes]:[SedentaryMinutes]])</f>
        <v>1440</v>
      </c>
      <c r="P289">
        <v>2015</v>
      </c>
    </row>
    <row r="290" spans="1:16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f>SUM(Table1[[#This Row],[VeryActiveMinutes]:[SedentaryMinutes]])</f>
        <v>1440</v>
      </c>
      <c r="P290">
        <v>1971</v>
      </c>
    </row>
    <row r="291" spans="1:16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f>SUM(Table1[[#This Row],[VeryActiveMinutes]:[SedentaryMinutes]])</f>
        <v>1440</v>
      </c>
      <c r="P291">
        <v>1910</v>
      </c>
    </row>
    <row r="292" spans="1:16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f>SUM(Table1[[#This Row],[VeryActiveMinutes]:[SedentaryMinutes]])</f>
        <v>1440</v>
      </c>
      <c r="P292">
        <v>1897</v>
      </c>
    </row>
    <row r="293" spans="1:16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f>SUM(Table1[[#This Row],[VeryActiveMinutes]:[SedentaryMinutes]])</f>
        <v>1440</v>
      </c>
      <c r="P293">
        <v>2096</v>
      </c>
    </row>
    <row r="294" spans="1:16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f>SUM(Table1[[#This Row],[VeryActiveMinutes]:[SedentaryMinutes]])</f>
        <v>1440</v>
      </c>
      <c r="P294">
        <v>1906</v>
      </c>
    </row>
    <row r="295" spans="1:16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f>SUM(Table1[[#This Row],[VeryActiveMinutes]:[SedentaryMinutes]])</f>
        <v>1440</v>
      </c>
      <c r="P295">
        <v>1962</v>
      </c>
    </row>
    <row r="296" spans="1:16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f>SUM(Table1[[#This Row],[VeryActiveMinutes]:[SedentaryMinutes]])</f>
        <v>1440</v>
      </c>
      <c r="P296">
        <v>1826</v>
      </c>
    </row>
    <row r="297" spans="1:16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f>SUM(Table1[[#This Row],[VeryActiveMinutes]:[SedentaryMinutes]])</f>
        <v>988</v>
      </c>
      <c r="P297">
        <v>1431</v>
      </c>
    </row>
    <row r="298" spans="1:16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f>SUM(Table1[[#This Row],[VeryActiveMinutes]:[SedentaryMinutes]])</f>
        <v>1440</v>
      </c>
      <c r="P298">
        <v>1788</v>
      </c>
    </row>
    <row r="299" spans="1:16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f>SUM(Table1[[#This Row],[VeryActiveMinutes]:[SedentaryMinutes]])</f>
        <v>1440</v>
      </c>
      <c r="P299">
        <v>2093</v>
      </c>
    </row>
    <row r="300" spans="1:16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f>SUM(Table1[[#This Row],[VeryActiveMinutes]:[SedentaryMinutes]])</f>
        <v>1440</v>
      </c>
      <c r="P300">
        <v>2065</v>
      </c>
    </row>
    <row r="301" spans="1:16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f>SUM(Table1[[#This Row],[VeryActiveMinutes]:[SedentaryMinutes]])</f>
        <v>1440</v>
      </c>
      <c r="P301">
        <v>1908</v>
      </c>
    </row>
    <row r="302" spans="1:16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f>SUM(Table1[[#This Row],[VeryActiveMinutes]:[SedentaryMinutes]])</f>
        <v>1440</v>
      </c>
      <c r="P302">
        <v>1908</v>
      </c>
    </row>
    <row r="303" spans="1:16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f>SUM(Table1[[#This Row],[VeryActiveMinutes]:[SedentaryMinutes]])</f>
        <v>1440</v>
      </c>
      <c r="P303">
        <v>1964</v>
      </c>
    </row>
    <row r="304" spans="1:16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f>SUM(Table1[[#This Row],[VeryActiveMinutes]:[SedentaryMinutes]])</f>
        <v>1440</v>
      </c>
      <c r="P304">
        <v>2014</v>
      </c>
    </row>
    <row r="305" spans="1:16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f>SUM(Table1[[#This Row],[VeryActiveMinutes]:[SedentaryMinutes]])</f>
        <v>1440</v>
      </c>
      <c r="P305">
        <v>1985</v>
      </c>
    </row>
    <row r="306" spans="1:16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f>SUM(Table1[[#This Row],[VeryActiveMinutes]:[SedentaryMinutes]])</f>
        <v>1440</v>
      </c>
      <c r="P306">
        <v>1867</v>
      </c>
    </row>
    <row r="307" spans="1:16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f>SUM(Table1[[#This Row],[VeryActiveMinutes]:[SedentaryMinutes]])</f>
        <v>1440</v>
      </c>
      <c r="P307">
        <v>2124</v>
      </c>
    </row>
    <row r="308" spans="1:16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f>SUM(Table1[[#This Row],[VeryActiveMinutes]:[SedentaryMinutes]])</f>
        <v>1440</v>
      </c>
      <c r="P308">
        <v>1669</v>
      </c>
    </row>
    <row r="309" spans="1:16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f>SUM(Table1[[#This Row],[VeryActiveMinutes]:[SedentaryMinutes]])</f>
        <v>1440</v>
      </c>
      <c r="P309">
        <v>1995</v>
      </c>
    </row>
    <row r="310" spans="1:16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f>SUM(Table1[[#This Row],[VeryActiveMinutes]:[SedentaryMinutes]])</f>
        <v>1440</v>
      </c>
      <c r="P310">
        <v>1921</v>
      </c>
    </row>
    <row r="311" spans="1:16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f>SUM(Table1[[#This Row],[VeryActiveMinutes]:[SedentaryMinutes]])</f>
        <v>1440</v>
      </c>
      <c r="P311">
        <v>2010</v>
      </c>
    </row>
    <row r="312" spans="1:16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f>SUM(Table1[[#This Row],[VeryActiveMinutes]:[SedentaryMinutes]])</f>
        <v>1440</v>
      </c>
      <c r="P312">
        <v>2057</v>
      </c>
    </row>
    <row r="313" spans="1:16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f>SUM(Table1[[#This Row],[VeryActiveMinutes]:[SedentaryMinutes]])</f>
        <v>1440</v>
      </c>
      <c r="P313">
        <v>2095</v>
      </c>
    </row>
    <row r="314" spans="1:16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f>SUM(Table1[[#This Row],[VeryActiveMinutes]:[SedentaryMinutes]])</f>
        <v>1440</v>
      </c>
      <c r="P314">
        <v>1972</v>
      </c>
    </row>
    <row r="315" spans="1:16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f>SUM(Table1[[#This Row],[VeryActiveMinutes]:[SedentaryMinutes]])</f>
        <v>1440</v>
      </c>
      <c r="P315">
        <v>2044</v>
      </c>
    </row>
    <row r="316" spans="1:16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f>SUM(Table1[[#This Row],[VeryActiveMinutes]:[SedentaryMinutes]])</f>
        <v>1440</v>
      </c>
      <c r="P316">
        <v>1946</v>
      </c>
    </row>
    <row r="317" spans="1:16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f>SUM(Table1[[#This Row],[VeryActiveMinutes]:[SedentaryMinutes]])</f>
        <v>1014</v>
      </c>
      <c r="P317">
        <v>1237</v>
      </c>
    </row>
    <row r="318" spans="1:16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f>SUM(Table1[[#This Row],[VeryActiveMinutes]:[SedentaryMinutes]])</f>
        <v>971</v>
      </c>
      <c r="P318">
        <v>1450</v>
      </c>
    </row>
    <row r="319" spans="1:16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f>SUM(Table1[[#This Row],[VeryActiveMinutes]:[SedentaryMinutes]])</f>
        <v>984</v>
      </c>
      <c r="P319">
        <v>1495</v>
      </c>
    </row>
    <row r="320" spans="1:16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f>SUM(Table1[[#This Row],[VeryActiveMinutes]:[SedentaryMinutes]])</f>
        <v>1043</v>
      </c>
      <c r="P320">
        <v>1433</v>
      </c>
    </row>
    <row r="321" spans="1:16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f>SUM(Table1[[#This Row],[VeryActiveMinutes]:[SedentaryMinutes]])</f>
        <v>884</v>
      </c>
      <c r="P321">
        <v>1468</v>
      </c>
    </row>
    <row r="322" spans="1:16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f>SUM(Table1[[#This Row],[VeryActiveMinutes]:[SedentaryMinutes]])</f>
        <v>930</v>
      </c>
      <c r="P322">
        <v>1625</v>
      </c>
    </row>
    <row r="323" spans="1:16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f>SUM(Table1[[#This Row],[VeryActiveMinutes]:[SedentaryMinutes]])</f>
        <v>874</v>
      </c>
      <c r="P323">
        <v>1529</v>
      </c>
    </row>
    <row r="324" spans="1:16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f>SUM(Table1[[#This Row],[VeryActiveMinutes]:[SedentaryMinutes]])</f>
        <v>918</v>
      </c>
      <c r="P324">
        <v>1584</v>
      </c>
    </row>
    <row r="325" spans="1:16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f>SUM(Table1[[#This Row],[VeryActiveMinutes]:[SedentaryMinutes]])</f>
        <v>1045</v>
      </c>
      <c r="P325">
        <v>1638</v>
      </c>
    </row>
    <row r="326" spans="1:16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f>SUM(Table1[[#This Row],[VeryActiveMinutes]:[SedentaryMinutes]])</f>
        <v>1109</v>
      </c>
      <c r="P326">
        <v>1554</v>
      </c>
    </row>
    <row r="327" spans="1:16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f>SUM(Table1[[#This Row],[VeryActiveMinutes]:[SedentaryMinutes]])</f>
        <v>954</v>
      </c>
      <c r="P327">
        <v>1397</v>
      </c>
    </row>
    <row r="328" spans="1:16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f>SUM(Table1[[#This Row],[VeryActiveMinutes]:[SedentaryMinutes]])</f>
        <v>964</v>
      </c>
      <c r="P328">
        <v>1481</v>
      </c>
    </row>
    <row r="329" spans="1:16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f>SUM(Table1[[#This Row],[VeryActiveMinutes]:[SedentaryMinutes]])</f>
        <v>1068</v>
      </c>
      <c r="P329">
        <v>1638</v>
      </c>
    </row>
    <row r="330" spans="1:16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f>SUM(Table1[[#This Row],[VeryActiveMinutes]:[SedentaryMinutes]])</f>
        <v>914</v>
      </c>
      <c r="P330">
        <v>1655</v>
      </c>
    </row>
    <row r="331" spans="1:16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f>SUM(Table1[[#This Row],[VeryActiveMinutes]:[SedentaryMinutes]])</f>
        <v>973</v>
      </c>
      <c r="P331">
        <v>1570</v>
      </c>
    </row>
    <row r="332" spans="1:16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f>SUM(Table1[[#This Row],[VeryActiveMinutes]:[SedentaryMinutes]])</f>
        <v>1069</v>
      </c>
      <c r="P332">
        <v>1551</v>
      </c>
    </row>
    <row r="333" spans="1:16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f>SUM(Table1[[#This Row],[VeryActiveMinutes]:[SedentaryMinutes]])</f>
        <v>900</v>
      </c>
      <c r="P333">
        <v>1377</v>
      </c>
    </row>
    <row r="334" spans="1:16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f>SUM(Table1[[#This Row],[VeryActiveMinutes]:[SedentaryMinutes]])</f>
        <v>1017</v>
      </c>
      <c r="P334">
        <v>1407</v>
      </c>
    </row>
    <row r="335" spans="1:16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f>SUM(Table1[[#This Row],[VeryActiveMinutes]:[SedentaryMinutes]])</f>
        <v>962</v>
      </c>
      <c r="P335">
        <v>1545</v>
      </c>
    </row>
    <row r="336" spans="1:16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f>SUM(Table1[[#This Row],[VeryActiveMinutes]:[SedentaryMinutes]])</f>
        <v>976</v>
      </c>
      <c r="P336">
        <v>1650</v>
      </c>
    </row>
    <row r="337" spans="1:16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f>SUM(Table1[[#This Row],[VeryActiveMinutes]:[SedentaryMinutes]])</f>
        <v>896</v>
      </c>
      <c r="P337">
        <v>1501</v>
      </c>
    </row>
    <row r="338" spans="1:16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f>SUM(Table1[[#This Row],[VeryActiveMinutes]:[SedentaryMinutes]])</f>
        <v>1056</v>
      </c>
      <c r="P338">
        <v>1760</v>
      </c>
    </row>
    <row r="339" spans="1:16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f>SUM(Table1[[#This Row],[VeryActiveMinutes]:[SedentaryMinutes]])</f>
        <v>940</v>
      </c>
      <c r="P339">
        <v>1710</v>
      </c>
    </row>
    <row r="340" spans="1:16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f>SUM(Table1[[#This Row],[VeryActiveMinutes]:[SedentaryMinutes]])</f>
        <v>1104</v>
      </c>
      <c r="P340">
        <v>1628</v>
      </c>
    </row>
    <row r="341" spans="1:16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f>SUM(Table1[[#This Row],[VeryActiveMinutes]:[SedentaryMinutes]])</f>
        <v>960</v>
      </c>
      <c r="P341">
        <v>1618</v>
      </c>
    </row>
    <row r="342" spans="1:16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f>SUM(Table1[[#This Row],[VeryActiveMinutes]:[SedentaryMinutes]])</f>
        <v>928</v>
      </c>
      <c r="P342">
        <v>1590</v>
      </c>
    </row>
    <row r="343" spans="1:16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f>SUM(Table1[[#This Row],[VeryActiveMinutes]:[SedentaryMinutes]])</f>
        <v>997</v>
      </c>
      <c r="P343">
        <v>1574</v>
      </c>
    </row>
    <row r="344" spans="1:16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f>SUM(Table1[[#This Row],[VeryActiveMinutes]:[SedentaryMinutes]])</f>
        <v>984</v>
      </c>
      <c r="P344">
        <v>1633</v>
      </c>
    </row>
    <row r="345" spans="1:16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f>SUM(Table1[[#This Row],[VeryActiveMinutes]:[SedentaryMinutes]])</f>
        <v>1440</v>
      </c>
      <c r="P345">
        <v>1667</v>
      </c>
    </row>
    <row r="346" spans="1:16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f>SUM(Table1[[#This Row],[VeryActiveMinutes]:[SedentaryMinutes]])</f>
        <v>988</v>
      </c>
      <c r="P346">
        <v>1630</v>
      </c>
    </row>
    <row r="347" spans="1:16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f>SUM(Table1[[#This Row],[VeryActiveMinutes]:[SedentaryMinutes]])</f>
        <v>26</v>
      </c>
      <c r="P347">
        <v>52</v>
      </c>
    </row>
    <row r="348" spans="1:16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f>SUM(Table1[[#This Row],[VeryActiveMinutes]:[SedentaryMinutes]])</f>
        <v>1062</v>
      </c>
      <c r="P348">
        <v>3654</v>
      </c>
    </row>
    <row r="349" spans="1:16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f>SUM(Table1[[#This Row],[VeryActiveMinutes]:[SedentaryMinutes]])</f>
        <v>1440</v>
      </c>
      <c r="P349">
        <v>1981</v>
      </c>
    </row>
    <row r="350" spans="1:16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f>SUM(Table1[[#This Row],[VeryActiveMinutes]:[SedentaryMinutes]])</f>
        <v>1440</v>
      </c>
      <c r="P350">
        <v>2011</v>
      </c>
    </row>
    <row r="351" spans="1:16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f>SUM(Table1[[#This Row],[VeryActiveMinutes]:[SedentaryMinutes]])</f>
        <v>1440</v>
      </c>
      <c r="P351">
        <v>2951</v>
      </c>
    </row>
    <row r="352" spans="1:16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f>SUM(Table1[[#This Row],[VeryActiveMinutes]:[SedentaryMinutes]])</f>
        <v>1363</v>
      </c>
      <c r="P352">
        <v>3051</v>
      </c>
    </row>
    <row r="353" spans="1:16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f>SUM(Table1[[#This Row],[VeryActiveMinutes]:[SedentaryMinutes]])</f>
        <v>1440</v>
      </c>
      <c r="P353">
        <v>1990</v>
      </c>
    </row>
    <row r="354" spans="1:16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f>SUM(Table1[[#This Row],[VeryActiveMinutes]:[SedentaryMinutes]])</f>
        <v>1440</v>
      </c>
      <c r="P354">
        <v>1995</v>
      </c>
    </row>
    <row r="355" spans="1:16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f>SUM(Table1[[#This Row],[VeryActiveMinutes]:[SedentaryMinutes]])</f>
        <v>1440</v>
      </c>
      <c r="P355">
        <v>1980</v>
      </c>
    </row>
    <row r="356" spans="1:16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f>SUM(Table1[[#This Row],[VeryActiveMinutes]:[SedentaryMinutes]])</f>
        <v>1440</v>
      </c>
      <c r="P356">
        <v>1980</v>
      </c>
    </row>
    <row r="357" spans="1:16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f>SUM(Table1[[#This Row],[VeryActiveMinutes]:[SedentaryMinutes]])</f>
        <v>1440</v>
      </c>
      <c r="P357">
        <v>1980</v>
      </c>
    </row>
    <row r="358" spans="1:16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f>SUM(Table1[[#This Row],[VeryActiveMinutes]:[SedentaryMinutes]])</f>
        <v>1440</v>
      </c>
      <c r="P358">
        <v>1980</v>
      </c>
    </row>
    <row r="359" spans="1:16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f>SUM(Table1[[#This Row],[VeryActiveMinutes]:[SedentaryMinutes]])</f>
        <v>1440</v>
      </c>
      <c r="P359">
        <v>1980</v>
      </c>
    </row>
    <row r="360" spans="1:16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f>SUM(Table1[[#This Row],[VeryActiveMinutes]:[SedentaryMinutes]])</f>
        <v>1440</v>
      </c>
      <c r="P360">
        <v>1980</v>
      </c>
    </row>
    <row r="361" spans="1:16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f>SUM(Table1[[#This Row],[VeryActiveMinutes]:[SedentaryMinutes]])</f>
        <v>1440</v>
      </c>
      <c r="P361">
        <v>1980</v>
      </c>
    </row>
    <row r="362" spans="1:16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f>SUM(Table1[[#This Row],[VeryActiveMinutes]:[SedentaryMinutes]])</f>
        <v>1440</v>
      </c>
      <c r="P362">
        <v>1980</v>
      </c>
    </row>
    <row r="363" spans="1:16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f>SUM(Table1[[#This Row],[VeryActiveMinutes]:[SedentaryMinutes]])</f>
        <v>1440</v>
      </c>
      <c r="P363">
        <v>1980</v>
      </c>
    </row>
    <row r="364" spans="1:16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f>SUM(Table1[[#This Row],[VeryActiveMinutes]:[SedentaryMinutes]])</f>
        <v>1440</v>
      </c>
      <c r="P364">
        <v>1980</v>
      </c>
    </row>
    <row r="365" spans="1:16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f>SUM(Table1[[#This Row],[VeryActiveMinutes]:[SedentaryMinutes]])</f>
        <v>1440</v>
      </c>
      <c r="P365">
        <v>1980</v>
      </c>
    </row>
    <row r="366" spans="1:16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f>SUM(Table1[[#This Row],[VeryActiveMinutes]:[SedentaryMinutes]])</f>
        <v>1440</v>
      </c>
      <c r="P366">
        <v>1980</v>
      </c>
    </row>
    <row r="367" spans="1:16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f>SUM(Table1[[#This Row],[VeryActiveMinutes]:[SedentaryMinutes]])</f>
        <v>1440</v>
      </c>
      <c r="P367">
        <v>1980</v>
      </c>
    </row>
    <row r="368" spans="1:16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f>SUM(Table1[[#This Row],[VeryActiveMinutes]:[SedentaryMinutes]])</f>
        <v>1392</v>
      </c>
      <c r="P368">
        <v>2207</v>
      </c>
    </row>
    <row r="369" spans="1:16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f>SUM(Table1[[#This Row],[VeryActiveMinutes]:[SedentaryMinutes]])</f>
        <v>1124</v>
      </c>
      <c r="P369">
        <v>2828</v>
      </c>
    </row>
    <row r="370" spans="1:16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f>SUM(Table1[[#This Row],[VeryActiveMinutes]:[SedentaryMinutes]])</f>
        <v>936</v>
      </c>
      <c r="P370">
        <v>3879</v>
      </c>
    </row>
    <row r="371" spans="1:16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f>SUM(Table1[[#This Row],[VeryActiveMinutes]:[SedentaryMinutes]])</f>
        <v>1192</v>
      </c>
      <c r="P371">
        <v>3429</v>
      </c>
    </row>
    <row r="372" spans="1:16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f>SUM(Table1[[#This Row],[VeryActiveMinutes]:[SedentaryMinutes]])</f>
        <v>1032</v>
      </c>
      <c r="P372">
        <v>2704</v>
      </c>
    </row>
    <row r="373" spans="1:16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f>SUM(Table1[[#This Row],[VeryActiveMinutes]:[SedentaryMinutes]])</f>
        <v>1440</v>
      </c>
      <c r="P373">
        <v>2975</v>
      </c>
    </row>
    <row r="374" spans="1:16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f>SUM(Table1[[#This Row],[VeryActiveMinutes]:[SedentaryMinutes]])</f>
        <v>1038</v>
      </c>
      <c r="P374">
        <v>3089</v>
      </c>
    </row>
    <row r="375" spans="1:16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f>SUM(Table1[[#This Row],[VeryActiveMinutes]:[SedentaryMinutes]])</f>
        <v>1406</v>
      </c>
      <c r="P375">
        <v>2785</v>
      </c>
    </row>
    <row r="376" spans="1:16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f>SUM(Table1[[#This Row],[VeryActiveMinutes]:[SedentaryMinutes]])</f>
        <v>980</v>
      </c>
      <c r="P376">
        <v>2926</v>
      </c>
    </row>
    <row r="377" spans="1:16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f>SUM(Table1[[#This Row],[VeryActiveMinutes]:[SedentaryMinutes]])</f>
        <v>1440</v>
      </c>
      <c r="P377">
        <v>2645</v>
      </c>
    </row>
    <row r="378" spans="1:16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f>SUM(Table1[[#This Row],[VeryActiveMinutes]:[SedentaryMinutes]])</f>
        <v>742</v>
      </c>
      <c r="P378">
        <v>1120</v>
      </c>
    </row>
    <row r="379" spans="1:16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f>SUM(Table1[[#This Row],[VeryActiveMinutes]:[SedentaryMinutes]])</f>
        <v>1440</v>
      </c>
      <c r="P379">
        <v>2286</v>
      </c>
    </row>
    <row r="380" spans="1:16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f>SUM(Table1[[#This Row],[VeryActiveMinutes]:[SedentaryMinutes]])</f>
        <v>1440</v>
      </c>
      <c r="P380">
        <v>2306</v>
      </c>
    </row>
    <row r="381" spans="1:16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f>SUM(Table1[[#This Row],[VeryActiveMinutes]:[SedentaryMinutes]])</f>
        <v>1440</v>
      </c>
      <c r="P381">
        <v>1776</v>
      </c>
    </row>
    <row r="382" spans="1:16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f>SUM(Table1[[#This Row],[VeryActiveMinutes]:[SedentaryMinutes]])</f>
        <v>970</v>
      </c>
      <c r="P382">
        <v>1527</v>
      </c>
    </row>
    <row r="383" spans="1:16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f>SUM(Table1[[#This Row],[VeryActiveMinutes]:[SedentaryMinutes]])</f>
        <v>1440</v>
      </c>
      <c r="P383">
        <v>2115</v>
      </c>
    </row>
    <row r="384" spans="1:16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f>SUM(Table1[[#This Row],[VeryActiveMinutes]:[SedentaryMinutes]])</f>
        <v>1353</v>
      </c>
      <c r="P384">
        <v>2135</v>
      </c>
    </row>
    <row r="385" spans="1:16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f>SUM(Table1[[#This Row],[VeryActiveMinutes]:[SedentaryMinutes]])</f>
        <v>938</v>
      </c>
      <c r="P385">
        <v>2302</v>
      </c>
    </row>
    <row r="386" spans="1:16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f>SUM(Table1[[#This Row],[VeryActiveMinutes]:[SedentaryMinutes]])</f>
        <v>980</v>
      </c>
      <c r="P386">
        <v>1985</v>
      </c>
    </row>
    <row r="387" spans="1:16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f>SUM(Table1[[#This Row],[VeryActiveMinutes]:[SedentaryMinutes]])</f>
        <v>918</v>
      </c>
      <c r="P387">
        <v>1884</v>
      </c>
    </row>
    <row r="388" spans="1:16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f>SUM(Table1[[#This Row],[VeryActiveMinutes]:[SedentaryMinutes]])</f>
        <v>1366</v>
      </c>
      <c r="P388">
        <v>1464</v>
      </c>
    </row>
    <row r="389" spans="1:16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f>SUM(Table1[[#This Row],[VeryActiveMinutes]:[SedentaryMinutes]])</f>
        <v>892</v>
      </c>
      <c r="P389">
        <v>1632</v>
      </c>
    </row>
    <row r="390" spans="1:16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f>SUM(Table1[[#This Row],[VeryActiveMinutes]:[SedentaryMinutes]])</f>
        <v>915</v>
      </c>
      <c r="P390">
        <v>2200</v>
      </c>
    </row>
    <row r="391" spans="1:16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f>SUM(Table1[[#This Row],[VeryActiveMinutes]:[SedentaryMinutes]])</f>
        <v>995</v>
      </c>
      <c r="P391">
        <v>2220</v>
      </c>
    </row>
    <row r="392" spans="1:16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f>SUM(Table1[[#This Row],[VeryActiveMinutes]:[SedentaryMinutes]])</f>
        <v>1299</v>
      </c>
      <c r="P392">
        <v>1792</v>
      </c>
    </row>
    <row r="393" spans="1:16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f>SUM(Table1[[#This Row],[VeryActiveMinutes]:[SedentaryMinutes]])</f>
        <v>905</v>
      </c>
      <c r="P393">
        <v>1886</v>
      </c>
    </row>
    <row r="394" spans="1:16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f>SUM(Table1[[#This Row],[VeryActiveMinutes]:[SedentaryMinutes]])</f>
        <v>779</v>
      </c>
      <c r="P394">
        <v>1945</v>
      </c>
    </row>
    <row r="395" spans="1:16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f>SUM(Table1[[#This Row],[VeryActiveMinutes]:[SedentaryMinutes]])</f>
        <v>889</v>
      </c>
      <c r="P395">
        <v>1880</v>
      </c>
    </row>
    <row r="396" spans="1:16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f>SUM(Table1[[#This Row],[VeryActiveMinutes]:[SedentaryMinutes]])</f>
        <v>942</v>
      </c>
      <c r="P396">
        <v>2314</v>
      </c>
    </row>
    <row r="397" spans="1:16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f>SUM(Table1[[#This Row],[VeryActiveMinutes]:[SedentaryMinutes]])</f>
        <v>966</v>
      </c>
      <c r="P397">
        <v>2236</v>
      </c>
    </row>
    <row r="398" spans="1:16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f>SUM(Table1[[#This Row],[VeryActiveMinutes]:[SedentaryMinutes]])</f>
        <v>1033</v>
      </c>
      <c r="P398">
        <v>2324</v>
      </c>
    </row>
    <row r="399" spans="1:16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f>SUM(Table1[[#This Row],[VeryActiveMinutes]:[SedentaryMinutes]])</f>
        <v>932</v>
      </c>
      <c r="P399">
        <v>2367</v>
      </c>
    </row>
    <row r="400" spans="1:16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f>SUM(Table1[[#This Row],[VeryActiveMinutes]:[SedentaryMinutes]])</f>
        <v>937</v>
      </c>
      <c r="P400">
        <v>2175</v>
      </c>
    </row>
    <row r="401" spans="1:16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f>SUM(Table1[[#This Row],[VeryActiveMinutes]:[SedentaryMinutes]])</f>
        <v>935</v>
      </c>
      <c r="P401">
        <v>2092</v>
      </c>
    </row>
    <row r="402" spans="1:16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f>SUM(Table1[[#This Row],[VeryActiveMinutes]:[SedentaryMinutes]])</f>
        <v>903</v>
      </c>
      <c r="P402">
        <v>1593</v>
      </c>
    </row>
    <row r="403" spans="1:16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f>SUM(Table1[[#This Row],[VeryActiveMinutes]:[SedentaryMinutes]])</f>
        <v>940</v>
      </c>
      <c r="P403">
        <v>2270</v>
      </c>
    </row>
    <row r="404" spans="1:16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f>SUM(Table1[[#This Row],[VeryActiveMinutes]:[SedentaryMinutes]])</f>
        <v>990</v>
      </c>
      <c r="P404">
        <v>2235</v>
      </c>
    </row>
    <row r="405" spans="1:16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f>SUM(Table1[[#This Row],[VeryActiveMinutes]:[SedentaryMinutes]])</f>
        <v>1440</v>
      </c>
      <c r="P405">
        <v>2282</v>
      </c>
    </row>
    <row r="406" spans="1:16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f>SUM(Table1[[#This Row],[VeryActiveMinutes]:[SedentaryMinutes]])</f>
        <v>1346</v>
      </c>
      <c r="P406">
        <v>2530</v>
      </c>
    </row>
    <row r="407" spans="1:16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f>SUM(Table1[[#This Row],[VeryActiveMinutes]:[SedentaryMinutes]])</f>
        <v>1023</v>
      </c>
      <c r="P407">
        <v>2266</v>
      </c>
    </row>
    <row r="408" spans="1:16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f>SUM(Table1[[#This Row],[VeryActiveMinutes]:[SedentaryMinutes]])</f>
        <v>896</v>
      </c>
      <c r="P408">
        <v>2158</v>
      </c>
    </row>
    <row r="409" spans="1:16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f>SUM(Table1[[#This Row],[VeryActiveMinutes]:[SedentaryMinutes]])</f>
        <v>756</v>
      </c>
      <c r="P409">
        <v>1792</v>
      </c>
    </row>
    <row r="410" spans="1:16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f>SUM(Table1[[#This Row],[VeryActiveMinutes]:[SedentaryMinutes]])</f>
        <v>880</v>
      </c>
      <c r="P410">
        <v>2345</v>
      </c>
    </row>
    <row r="411" spans="1:16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f>SUM(Table1[[#This Row],[VeryActiveMinutes]:[SedentaryMinutes]])</f>
        <v>899</v>
      </c>
      <c r="P411">
        <v>2260</v>
      </c>
    </row>
    <row r="412" spans="1:16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f>SUM(Table1[[#This Row],[VeryActiveMinutes]:[SedentaryMinutes]])</f>
        <v>906</v>
      </c>
      <c r="P412">
        <v>2232</v>
      </c>
    </row>
    <row r="413" spans="1:16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f>SUM(Table1[[#This Row],[VeryActiveMinutes]:[SedentaryMinutes]])</f>
        <v>2</v>
      </c>
      <c r="P413">
        <v>257</v>
      </c>
    </row>
    <row r="414" spans="1:16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f>SUM(Table1[[#This Row],[VeryActiveMinutes]:[SedentaryMinutes]])</f>
        <v>1440</v>
      </c>
      <c r="P414">
        <v>2955</v>
      </c>
    </row>
    <row r="415" spans="1:16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f>SUM(Table1[[#This Row],[VeryActiveMinutes]:[SedentaryMinutes]])</f>
        <v>1440</v>
      </c>
      <c r="P415">
        <v>3092</v>
      </c>
    </row>
    <row r="416" spans="1:16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f>SUM(Table1[[#This Row],[VeryActiveMinutes]:[SedentaryMinutes]])</f>
        <v>1209</v>
      </c>
      <c r="P416">
        <v>2998</v>
      </c>
    </row>
    <row r="417" spans="1:16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f>SUM(Table1[[#This Row],[VeryActiveMinutes]:[SedentaryMinutes]])</f>
        <v>1136</v>
      </c>
      <c r="P417">
        <v>3066</v>
      </c>
    </row>
    <row r="418" spans="1:16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f>SUM(Table1[[#This Row],[VeryActiveMinutes]:[SedentaryMinutes]])</f>
        <v>877</v>
      </c>
      <c r="P418">
        <v>3073</v>
      </c>
    </row>
    <row r="419" spans="1:16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f>SUM(Table1[[#This Row],[VeryActiveMinutes]:[SedentaryMinutes]])</f>
        <v>922</v>
      </c>
      <c r="P419">
        <v>2572</v>
      </c>
    </row>
    <row r="420" spans="1:16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f>SUM(Table1[[#This Row],[VeryActiveMinutes]:[SedentaryMinutes]])</f>
        <v>1291</v>
      </c>
      <c r="P420">
        <v>3274</v>
      </c>
    </row>
    <row r="421" spans="1:16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f>SUM(Table1[[#This Row],[VeryActiveMinutes]:[SedentaryMinutes]])</f>
        <v>989</v>
      </c>
      <c r="P421">
        <v>3015</v>
      </c>
    </row>
    <row r="422" spans="1:16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f>SUM(Table1[[#This Row],[VeryActiveMinutes]:[SedentaryMinutes]])</f>
        <v>985</v>
      </c>
      <c r="P422">
        <v>3083</v>
      </c>
    </row>
    <row r="423" spans="1:16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f>SUM(Table1[[#This Row],[VeryActiveMinutes]:[SedentaryMinutes]])</f>
        <v>1144</v>
      </c>
      <c r="P423">
        <v>3069</v>
      </c>
    </row>
    <row r="424" spans="1:16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f>SUM(Table1[[#This Row],[VeryActiveMinutes]:[SedentaryMinutes]])</f>
        <v>1267</v>
      </c>
      <c r="P424">
        <v>3544</v>
      </c>
    </row>
    <row r="425" spans="1:16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f>SUM(Table1[[#This Row],[VeryActiveMinutes]:[SedentaryMinutes]])</f>
        <v>1027</v>
      </c>
      <c r="P425">
        <v>3306</v>
      </c>
    </row>
    <row r="426" spans="1:16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f>SUM(Table1[[#This Row],[VeryActiveMinutes]:[SedentaryMinutes]])</f>
        <v>845</v>
      </c>
      <c r="P426">
        <v>2885</v>
      </c>
    </row>
    <row r="427" spans="1:16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f>SUM(Table1[[#This Row],[VeryActiveMinutes]:[SedentaryMinutes]])</f>
        <v>1397</v>
      </c>
      <c r="P427">
        <v>3288</v>
      </c>
    </row>
    <row r="428" spans="1:16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f>SUM(Table1[[#This Row],[VeryActiveMinutes]:[SedentaryMinutes]])</f>
        <v>934</v>
      </c>
      <c r="P428">
        <v>2929</v>
      </c>
    </row>
    <row r="429" spans="1:16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f>SUM(Table1[[#This Row],[VeryActiveMinutes]:[SedentaryMinutes]])</f>
        <v>984</v>
      </c>
      <c r="P429">
        <v>3074</v>
      </c>
    </row>
    <row r="430" spans="1:16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f>SUM(Table1[[#This Row],[VeryActiveMinutes]:[SedentaryMinutes]])</f>
        <v>1140</v>
      </c>
      <c r="P430">
        <v>2969</v>
      </c>
    </row>
    <row r="431" spans="1:16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f>SUM(Table1[[#This Row],[VeryActiveMinutes]:[SedentaryMinutes]])</f>
        <v>1440</v>
      </c>
      <c r="P431">
        <v>2979</v>
      </c>
    </row>
    <row r="432" spans="1:16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f>SUM(Table1[[#This Row],[VeryActiveMinutes]:[SedentaryMinutes]])</f>
        <v>894</v>
      </c>
      <c r="P432">
        <v>3283</v>
      </c>
    </row>
    <row r="433" spans="1:16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f>SUM(Table1[[#This Row],[VeryActiveMinutes]:[SedentaryMinutes]])</f>
        <v>847</v>
      </c>
      <c r="P433">
        <v>2926</v>
      </c>
    </row>
    <row r="434" spans="1:16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f>SUM(Table1[[#This Row],[VeryActiveMinutes]:[SedentaryMinutes]])</f>
        <v>1176</v>
      </c>
      <c r="P434">
        <v>3147</v>
      </c>
    </row>
    <row r="435" spans="1:16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f>SUM(Table1[[#This Row],[VeryActiveMinutes]:[SedentaryMinutes]])</f>
        <v>1326</v>
      </c>
      <c r="P435">
        <v>3290</v>
      </c>
    </row>
    <row r="436" spans="1:16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f>SUM(Table1[[#This Row],[VeryActiveMinutes]:[SedentaryMinutes]])</f>
        <v>939</v>
      </c>
      <c r="P436">
        <v>3162</v>
      </c>
    </row>
    <row r="437" spans="1:16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f>SUM(Table1[[#This Row],[VeryActiveMinutes]:[SedentaryMinutes]])</f>
        <v>1146</v>
      </c>
      <c r="P437">
        <v>2899</v>
      </c>
    </row>
    <row r="438" spans="1:16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f>SUM(Table1[[#This Row],[VeryActiveMinutes]:[SedentaryMinutes]])</f>
        <v>1440</v>
      </c>
      <c r="P438">
        <v>3425</v>
      </c>
    </row>
    <row r="439" spans="1:16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f>SUM(Table1[[#This Row],[VeryActiveMinutes]:[SedentaryMinutes]])</f>
        <v>944</v>
      </c>
      <c r="P439">
        <v>4022</v>
      </c>
    </row>
    <row r="440" spans="1:16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f>SUM(Table1[[#This Row],[VeryActiveMinutes]:[SedentaryMinutes]])</f>
        <v>899</v>
      </c>
      <c r="P440">
        <v>3934</v>
      </c>
    </row>
    <row r="441" spans="1:16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f>SUM(Table1[[#This Row],[VeryActiveMinutes]:[SedentaryMinutes]])</f>
        <v>1303</v>
      </c>
      <c r="P441">
        <v>3013</v>
      </c>
    </row>
    <row r="442" spans="1:16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f>SUM(Table1[[#This Row],[VeryActiveMinutes]:[SedentaryMinutes]])</f>
        <v>942</v>
      </c>
      <c r="P442">
        <v>3061</v>
      </c>
    </row>
    <row r="443" spans="1:16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f>SUM(Table1[[#This Row],[VeryActiveMinutes]:[SedentaryMinutes]])</f>
        <v>1140</v>
      </c>
      <c r="P443">
        <v>2954</v>
      </c>
    </row>
    <row r="444" spans="1:16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f>SUM(Table1[[#This Row],[VeryActiveMinutes]:[SedentaryMinutes]])</f>
        <v>933</v>
      </c>
      <c r="P444">
        <v>1623</v>
      </c>
    </row>
    <row r="445" spans="1:16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f>SUM(Table1[[#This Row],[VeryActiveMinutes]:[SedentaryMinutes]])</f>
        <v>983</v>
      </c>
      <c r="P445">
        <v>2113</v>
      </c>
    </row>
    <row r="446" spans="1:16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f>SUM(Table1[[#This Row],[VeryActiveMinutes]:[SedentaryMinutes]])</f>
        <v>1034</v>
      </c>
      <c r="P446">
        <v>2095</v>
      </c>
    </row>
    <row r="447" spans="1:16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f>SUM(Table1[[#This Row],[VeryActiveMinutes]:[SedentaryMinutes]])</f>
        <v>948</v>
      </c>
      <c r="P447">
        <v>2194</v>
      </c>
    </row>
    <row r="448" spans="1:16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f>SUM(Table1[[#This Row],[VeryActiveMinutes]:[SedentaryMinutes]])</f>
        <v>1061</v>
      </c>
      <c r="P448">
        <v>2496</v>
      </c>
    </row>
    <row r="449" spans="1:16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f>SUM(Table1[[#This Row],[VeryActiveMinutes]:[SedentaryMinutes]])</f>
        <v>941</v>
      </c>
      <c r="P449">
        <v>2180</v>
      </c>
    </row>
    <row r="450" spans="1:16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f>SUM(Table1[[#This Row],[VeryActiveMinutes]:[SedentaryMinutes]])</f>
        <v>1333</v>
      </c>
      <c r="P450">
        <v>1933</v>
      </c>
    </row>
    <row r="451" spans="1:16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f>SUM(Table1[[#This Row],[VeryActiveMinutes]:[SedentaryMinutes]])</f>
        <v>1440</v>
      </c>
      <c r="P451">
        <v>2248</v>
      </c>
    </row>
    <row r="452" spans="1:16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f>SUM(Table1[[#This Row],[VeryActiveMinutes]:[SedentaryMinutes]])</f>
        <v>1016</v>
      </c>
      <c r="P452">
        <v>1954</v>
      </c>
    </row>
    <row r="453" spans="1:16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f>SUM(Table1[[#This Row],[VeryActiveMinutes]:[SedentaryMinutes]])</f>
        <v>978</v>
      </c>
      <c r="P453">
        <v>1974</v>
      </c>
    </row>
    <row r="454" spans="1:16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f>SUM(Table1[[#This Row],[VeryActiveMinutes]:[SedentaryMinutes]])</f>
        <v>971</v>
      </c>
      <c r="P454">
        <v>2150</v>
      </c>
    </row>
    <row r="455" spans="1:16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f>SUM(Table1[[#This Row],[VeryActiveMinutes]:[SedentaryMinutes]])</f>
        <v>1023</v>
      </c>
      <c r="P455">
        <v>2432</v>
      </c>
    </row>
    <row r="456" spans="1:16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f>SUM(Table1[[#This Row],[VeryActiveMinutes]:[SedentaryMinutes]])</f>
        <v>1440</v>
      </c>
      <c r="P456">
        <v>2149</v>
      </c>
    </row>
    <row r="457" spans="1:16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f>SUM(Table1[[#This Row],[VeryActiveMinutes]:[SedentaryMinutes]])</f>
        <v>1440</v>
      </c>
      <c r="P457">
        <v>2247</v>
      </c>
    </row>
    <row r="458" spans="1:16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f>SUM(Table1[[#This Row],[VeryActiveMinutes]:[SedentaryMinutes]])</f>
        <v>1095</v>
      </c>
      <c r="P458">
        <v>2070</v>
      </c>
    </row>
    <row r="459" spans="1:16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f>SUM(Table1[[#This Row],[VeryActiveMinutes]:[SedentaryMinutes]])</f>
        <v>1049</v>
      </c>
      <c r="P459">
        <v>2291</v>
      </c>
    </row>
    <row r="460" spans="1:16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f>SUM(Table1[[#This Row],[VeryActiveMinutes]:[SedentaryMinutes]])</f>
        <v>1066</v>
      </c>
      <c r="P460">
        <v>2361</v>
      </c>
    </row>
    <row r="461" spans="1:16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f>SUM(Table1[[#This Row],[VeryActiveMinutes]:[SedentaryMinutes]])</f>
        <v>998</v>
      </c>
      <c r="P461">
        <v>2203</v>
      </c>
    </row>
    <row r="462" spans="1:16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f>SUM(Table1[[#This Row],[VeryActiveMinutes]:[SedentaryMinutes]])</f>
        <v>1332</v>
      </c>
      <c r="P462">
        <v>2196</v>
      </c>
    </row>
    <row r="463" spans="1:16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f>SUM(Table1[[#This Row],[VeryActiveMinutes]:[SedentaryMinutes]])</f>
        <v>1087</v>
      </c>
      <c r="P463">
        <v>2363</v>
      </c>
    </row>
    <row r="464" spans="1:16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f>SUM(Table1[[#This Row],[VeryActiveMinutes]:[SedentaryMinutes]])</f>
        <v>981</v>
      </c>
      <c r="P464">
        <v>2246</v>
      </c>
    </row>
    <row r="465" spans="1:16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f>SUM(Table1[[#This Row],[VeryActiveMinutes]:[SedentaryMinutes]])</f>
        <v>898</v>
      </c>
      <c r="P465">
        <v>2336</v>
      </c>
    </row>
    <row r="466" spans="1:16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f>SUM(Table1[[#This Row],[VeryActiveMinutes]:[SedentaryMinutes]])</f>
        <v>990</v>
      </c>
      <c r="P466">
        <v>2421</v>
      </c>
    </row>
    <row r="467" spans="1:16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f>SUM(Table1[[#This Row],[VeryActiveMinutes]:[SedentaryMinutes]])</f>
        <v>1077</v>
      </c>
      <c r="P467">
        <v>2070</v>
      </c>
    </row>
    <row r="468" spans="1:16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f>SUM(Table1[[#This Row],[VeryActiveMinutes]:[SedentaryMinutes]])</f>
        <v>927</v>
      </c>
      <c r="P468">
        <v>2120</v>
      </c>
    </row>
    <row r="469" spans="1:16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f>SUM(Table1[[#This Row],[VeryActiveMinutes]:[SedentaryMinutes]])</f>
        <v>1038</v>
      </c>
      <c r="P469">
        <v>2211</v>
      </c>
    </row>
    <row r="470" spans="1:16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f>SUM(Table1[[#This Row],[VeryActiveMinutes]:[SedentaryMinutes]])</f>
        <v>1004</v>
      </c>
      <c r="P470">
        <v>2123</v>
      </c>
    </row>
    <row r="471" spans="1:16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f>SUM(Table1[[#This Row],[VeryActiveMinutes]:[SedentaryMinutes]])</f>
        <v>1049</v>
      </c>
      <c r="P471">
        <v>2423</v>
      </c>
    </row>
    <row r="472" spans="1:16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f>SUM(Table1[[#This Row],[VeryActiveMinutes]:[SedentaryMinutes]])</f>
        <v>907</v>
      </c>
      <c r="P472">
        <v>2281</v>
      </c>
    </row>
    <row r="473" spans="1:16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f>SUM(Table1[[#This Row],[VeryActiveMinutes]:[SedentaryMinutes]])</f>
        <v>1014</v>
      </c>
      <c r="P473">
        <v>2181</v>
      </c>
    </row>
    <row r="474" spans="1:16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f>SUM(Table1[[#This Row],[VeryActiveMinutes]:[SedentaryMinutes]])</f>
        <v>910</v>
      </c>
      <c r="P474">
        <v>2499</v>
      </c>
    </row>
    <row r="475" spans="1:16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f>SUM(Table1[[#This Row],[VeryActiveMinutes]:[SedentaryMinutes]])</f>
        <v>438</v>
      </c>
      <c r="P475">
        <v>1212</v>
      </c>
    </row>
    <row r="476" spans="1:16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f>SUM(Table1[[#This Row],[VeryActiveMinutes]:[SedentaryMinutes]])</f>
        <v>1440</v>
      </c>
      <c r="P476">
        <v>1909</v>
      </c>
    </row>
    <row r="477" spans="1:16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f>SUM(Table1[[#This Row],[VeryActiveMinutes]:[SedentaryMinutes]])</f>
        <v>1440</v>
      </c>
      <c r="P477">
        <v>1722</v>
      </c>
    </row>
    <row r="478" spans="1:16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f>SUM(Table1[[#This Row],[VeryActiveMinutes]:[SedentaryMinutes]])</f>
        <v>1440</v>
      </c>
      <c r="P478">
        <v>1922</v>
      </c>
    </row>
    <row r="479" spans="1:16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f>SUM(Table1[[#This Row],[VeryActiveMinutes]:[SedentaryMinutes]])</f>
        <v>1440</v>
      </c>
      <c r="P479">
        <v>2121</v>
      </c>
    </row>
    <row r="480" spans="1:16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f>SUM(Table1[[#This Row],[VeryActiveMinutes]:[SedentaryMinutes]])</f>
        <v>1440</v>
      </c>
      <c r="P480">
        <v>1997</v>
      </c>
    </row>
    <row r="481" spans="1:16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f>SUM(Table1[[#This Row],[VeryActiveMinutes]:[SedentaryMinutes]])</f>
        <v>1440</v>
      </c>
      <c r="P481">
        <v>2117</v>
      </c>
    </row>
    <row r="482" spans="1:16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f>SUM(Table1[[#This Row],[VeryActiveMinutes]:[SedentaryMinutes]])</f>
        <v>1440</v>
      </c>
      <c r="P482">
        <v>2116</v>
      </c>
    </row>
    <row r="483" spans="1:16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f>SUM(Table1[[#This Row],[VeryActiveMinutes]:[SedentaryMinutes]])</f>
        <v>1440</v>
      </c>
      <c r="P483">
        <v>1876</v>
      </c>
    </row>
    <row r="484" spans="1:16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f>SUM(Table1[[#This Row],[VeryActiveMinutes]:[SedentaryMinutes]])</f>
        <v>1440</v>
      </c>
      <c r="P484">
        <v>1788</v>
      </c>
    </row>
    <row r="485" spans="1:16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f>SUM(Table1[[#This Row],[VeryActiveMinutes]:[SedentaryMinutes]])</f>
        <v>1303</v>
      </c>
      <c r="P485">
        <v>2486</v>
      </c>
    </row>
    <row r="486" spans="1:16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f>SUM(Table1[[#This Row],[VeryActiveMinutes]:[SedentaryMinutes]])</f>
        <v>1440</v>
      </c>
      <c r="P486">
        <v>2094</v>
      </c>
    </row>
    <row r="487" spans="1:16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f>SUM(Table1[[#This Row],[VeryActiveMinutes]:[SedentaryMinutes]])</f>
        <v>1440</v>
      </c>
      <c r="P487">
        <v>2085</v>
      </c>
    </row>
    <row r="488" spans="1:16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f>SUM(Table1[[#This Row],[VeryActiveMinutes]:[SedentaryMinutes]])</f>
        <v>1440</v>
      </c>
      <c r="P488">
        <v>2173</v>
      </c>
    </row>
    <row r="489" spans="1:16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f>SUM(Table1[[#This Row],[VeryActiveMinutes]:[SedentaryMinutes]])</f>
        <v>1361</v>
      </c>
      <c r="P489">
        <v>2225</v>
      </c>
    </row>
    <row r="490" spans="1:16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f>SUM(Table1[[#This Row],[VeryActiveMinutes]:[SedentaryMinutes]])</f>
        <v>1398</v>
      </c>
      <c r="P490">
        <v>2223</v>
      </c>
    </row>
    <row r="491" spans="1:16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f>SUM(Table1[[#This Row],[VeryActiveMinutes]:[SedentaryMinutes]])</f>
        <v>1440</v>
      </c>
      <c r="P491">
        <v>2098</v>
      </c>
    </row>
    <row r="492" spans="1:16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f>SUM(Table1[[#This Row],[VeryActiveMinutes]:[SedentaryMinutes]])</f>
        <v>1364</v>
      </c>
      <c r="P492">
        <v>2185</v>
      </c>
    </row>
    <row r="493" spans="1:16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f>SUM(Table1[[#This Row],[VeryActiveMinutes]:[SedentaryMinutes]])</f>
        <v>1337</v>
      </c>
      <c r="P493">
        <v>1918</v>
      </c>
    </row>
    <row r="494" spans="1:16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f>SUM(Table1[[#This Row],[VeryActiveMinutes]:[SedentaryMinutes]])</f>
        <v>1440</v>
      </c>
      <c r="P494">
        <v>2105</v>
      </c>
    </row>
    <row r="495" spans="1:16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f>SUM(Table1[[#This Row],[VeryActiveMinutes]:[SedentaryMinutes]])</f>
        <v>1311</v>
      </c>
      <c r="P495">
        <v>1692</v>
      </c>
    </row>
    <row r="496" spans="1:16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f>SUM(Table1[[#This Row],[VeryActiveMinutes]:[SedentaryMinutes]])</f>
        <v>1440</v>
      </c>
      <c r="P496">
        <v>2066</v>
      </c>
    </row>
    <row r="497" spans="1:16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f>SUM(Table1[[#This Row],[VeryActiveMinutes]:[SedentaryMinutes]])</f>
        <v>1440</v>
      </c>
      <c r="P497">
        <v>1953</v>
      </c>
    </row>
    <row r="498" spans="1:16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f>SUM(Table1[[#This Row],[VeryActiveMinutes]:[SedentaryMinutes]])</f>
        <v>1440</v>
      </c>
      <c r="P498">
        <v>1842</v>
      </c>
    </row>
    <row r="499" spans="1:16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f>SUM(Table1[[#This Row],[VeryActiveMinutes]:[SedentaryMinutes]])</f>
        <v>1440</v>
      </c>
      <c r="P499">
        <v>2262</v>
      </c>
    </row>
    <row r="500" spans="1:16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f>SUM(Table1[[#This Row],[VeryActiveMinutes]:[SedentaryMinutes]])</f>
        <v>1440</v>
      </c>
      <c r="P500">
        <v>1722</v>
      </c>
    </row>
    <row r="501" spans="1:16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f>SUM(Table1[[#This Row],[VeryActiveMinutes]:[SedentaryMinutes]])</f>
        <v>1388</v>
      </c>
      <c r="P501">
        <v>1973</v>
      </c>
    </row>
    <row r="502" spans="1:16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f>SUM(Table1[[#This Row],[VeryActiveMinutes]:[SedentaryMinutes]])</f>
        <v>1358</v>
      </c>
      <c r="P502">
        <v>2666</v>
      </c>
    </row>
    <row r="503" spans="1:16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f>SUM(Table1[[#This Row],[VeryActiveMinutes]:[SedentaryMinutes]])</f>
        <v>1440</v>
      </c>
      <c r="P503">
        <v>2223</v>
      </c>
    </row>
    <row r="504" spans="1:16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f>SUM(Table1[[#This Row],[VeryActiveMinutes]:[SedentaryMinutes]])</f>
        <v>1440</v>
      </c>
      <c r="P504">
        <v>1889</v>
      </c>
    </row>
    <row r="505" spans="1:16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f>SUM(Table1[[#This Row],[VeryActiveMinutes]:[SedentaryMinutes]])</f>
        <v>1440</v>
      </c>
      <c r="P505">
        <v>2131</v>
      </c>
    </row>
    <row r="506" spans="1:16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f>SUM(Table1[[#This Row],[VeryActiveMinutes]:[SedentaryMinutes]])</f>
        <v>983</v>
      </c>
      <c r="P506">
        <v>1452</v>
      </c>
    </row>
    <row r="507" spans="1:16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f>SUM(Table1[[#This Row],[VeryActiveMinutes]:[SedentaryMinutes]])</f>
        <v>981</v>
      </c>
      <c r="P507">
        <v>2947</v>
      </c>
    </row>
    <row r="508" spans="1:16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f>SUM(Table1[[#This Row],[VeryActiveMinutes]:[SedentaryMinutes]])</f>
        <v>1035</v>
      </c>
      <c r="P508">
        <v>2898</v>
      </c>
    </row>
    <row r="509" spans="1:16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f>SUM(Table1[[#This Row],[VeryActiveMinutes]:[SedentaryMinutes]])</f>
        <v>1043</v>
      </c>
      <c r="P509">
        <v>2984</v>
      </c>
    </row>
    <row r="510" spans="1:16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f>SUM(Table1[[#This Row],[VeryActiveMinutes]:[SedentaryMinutes]])</f>
        <v>1209</v>
      </c>
      <c r="P510">
        <v>2896</v>
      </c>
    </row>
    <row r="511" spans="1:16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f>SUM(Table1[[#This Row],[VeryActiveMinutes]:[SedentaryMinutes]])</f>
        <v>918</v>
      </c>
      <c r="P511">
        <v>3328</v>
      </c>
    </row>
    <row r="512" spans="1:16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f>SUM(Table1[[#This Row],[VeryActiveMinutes]:[SedentaryMinutes]])</f>
        <v>817</v>
      </c>
      <c r="P512">
        <v>3394</v>
      </c>
    </row>
    <row r="513" spans="1:16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f>SUM(Table1[[#This Row],[VeryActiveMinutes]:[SedentaryMinutes]])</f>
        <v>1133</v>
      </c>
      <c r="P513">
        <v>3013</v>
      </c>
    </row>
    <row r="514" spans="1:16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f>SUM(Table1[[#This Row],[VeryActiveMinutes]:[SedentaryMinutes]])</f>
        <v>954</v>
      </c>
      <c r="P514">
        <v>2812</v>
      </c>
    </row>
    <row r="515" spans="1:16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f>SUM(Table1[[#This Row],[VeryActiveMinutes]:[SedentaryMinutes]])</f>
        <v>1008</v>
      </c>
      <c r="P515">
        <v>3061</v>
      </c>
    </row>
    <row r="516" spans="1:16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f>SUM(Table1[[#This Row],[VeryActiveMinutes]:[SedentaryMinutes]])</f>
        <v>1090</v>
      </c>
      <c r="P516">
        <v>2729</v>
      </c>
    </row>
    <row r="517" spans="1:16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f>SUM(Table1[[#This Row],[VeryActiveMinutes]:[SedentaryMinutes]])</f>
        <v>1413</v>
      </c>
      <c r="P517">
        <v>2241</v>
      </c>
    </row>
    <row r="518" spans="1:16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f>SUM(Table1[[#This Row],[VeryActiveMinutes]:[SedentaryMinutes]])</f>
        <v>952</v>
      </c>
      <c r="P518">
        <v>3691</v>
      </c>
    </row>
    <row r="519" spans="1:16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f>SUM(Table1[[#This Row],[VeryActiveMinutes]:[SedentaryMinutes]])</f>
        <v>933</v>
      </c>
      <c r="P519">
        <v>3538</v>
      </c>
    </row>
    <row r="520" spans="1:16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f>SUM(Table1[[#This Row],[VeryActiveMinutes]:[SedentaryMinutes]])</f>
        <v>1021</v>
      </c>
      <c r="P520">
        <v>3064</v>
      </c>
    </row>
    <row r="521" spans="1:16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f>SUM(Table1[[#This Row],[VeryActiveMinutes]:[SedentaryMinutes]])</f>
        <v>990</v>
      </c>
      <c r="P521">
        <v>2784</v>
      </c>
    </row>
    <row r="522" spans="1:16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f>SUM(Table1[[#This Row],[VeryActiveMinutes]:[SedentaryMinutes]])</f>
        <v>988</v>
      </c>
      <c r="P522">
        <v>2908</v>
      </c>
    </row>
    <row r="523" spans="1:16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f>SUM(Table1[[#This Row],[VeryActiveMinutes]:[SedentaryMinutes]])</f>
        <v>993</v>
      </c>
      <c r="P523">
        <v>3033</v>
      </c>
    </row>
    <row r="524" spans="1:16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f>SUM(Table1[[#This Row],[VeryActiveMinutes]:[SedentaryMinutes]])</f>
        <v>990</v>
      </c>
      <c r="P524">
        <v>3165</v>
      </c>
    </row>
    <row r="525" spans="1:16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f>SUM(Table1[[#This Row],[VeryActiveMinutes]:[SedentaryMinutes]])</f>
        <v>1031</v>
      </c>
      <c r="P525">
        <v>3115</v>
      </c>
    </row>
    <row r="526" spans="1:16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f>SUM(Table1[[#This Row],[VeryActiveMinutes]:[SedentaryMinutes]])</f>
        <v>1440</v>
      </c>
      <c r="P526">
        <v>2017</v>
      </c>
    </row>
    <row r="527" spans="1:16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f>SUM(Table1[[#This Row],[VeryActiveMinutes]:[SedentaryMinutes]])</f>
        <v>1371</v>
      </c>
      <c r="P527">
        <v>2859</v>
      </c>
    </row>
    <row r="528" spans="1:16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f>SUM(Table1[[#This Row],[VeryActiveMinutes]:[SedentaryMinutes]])</f>
        <v>1042</v>
      </c>
      <c r="P528">
        <v>3145</v>
      </c>
    </row>
    <row r="529" spans="1:16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f>SUM(Table1[[#This Row],[VeryActiveMinutes]:[SedentaryMinutes]])</f>
        <v>1027</v>
      </c>
      <c r="P529">
        <v>3004</v>
      </c>
    </row>
    <row r="530" spans="1:16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f>SUM(Table1[[#This Row],[VeryActiveMinutes]:[SedentaryMinutes]])</f>
        <v>999</v>
      </c>
      <c r="P530">
        <v>3006</v>
      </c>
    </row>
    <row r="531" spans="1:16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f>SUM(Table1[[#This Row],[VeryActiveMinutes]:[SedentaryMinutes]])</f>
        <v>906</v>
      </c>
      <c r="P531">
        <v>2859</v>
      </c>
    </row>
    <row r="532" spans="1:16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f>SUM(Table1[[#This Row],[VeryActiveMinutes]:[SedentaryMinutes]])</f>
        <v>1067</v>
      </c>
      <c r="P532">
        <v>3683</v>
      </c>
    </row>
    <row r="533" spans="1:16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f>SUM(Table1[[#This Row],[VeryActiveMinutes]:[SedentaryMinutes]])</f>
        <v>1345</v>
      </c>
      <c r="P533">
        <v>3287</v>
      </c>
    </row>
    <row r="534" spans="1:16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f>SUM(Table1[[#This Row],[VeryActiveMinutes]:[SedentaryMinutes]])</f>
        <v>1011</v>
      </c>
      <c r="P534">
        <v>2990</v>
      </c>
    </row>
    <row r="535" spans="1:16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f>SUM(Table1[[#This Row],[VeryActiveMinutes]:[SedentaryMinutes]])</f>
        <v>1001</v>
      </c>
      <c r="P535">
        <v>3172</v>
      </c>
    </row>
    <row r="536" spans="1:16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f>SUM(Table1[[#This Row],[VeryActiveMinutes]:[SedentaryMinutes]])</f>
        <v>1070</v>
      </c>
      <c r="P536">
        <v>3069</v>
      </c>
    </row>
    <row r="537" spans="1:16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f>SUM(Table1[[#This Row],[VeryActiveMinutes]:[SedentaryMinutes]])</f>
        <v>309</v>
      </c>
      <c r="P537">
        <v>1240</v>
      </c>
    </row>
    <row r="538" spans="1:16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f>SUM(Table1[[#This Row],[VeryActiveMinutes]:[SedentaryMinutes]])</f>
        <v>1076</v>
      </c>
      <c r="P538">
        <v>2026</v>
      </c>
    </row>
    <row r="539" spans="1:16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f>SUM(Table1[[#This Row],[VeryActiveMinutes]:[SedentaryMinutes]])</f>
        <v>873</v>
      </c>
      <c r="P539">
        <v>1718</v>
      </c>
    </row>
    <row r="540" spans="1:16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f>SUM(Table1[[#This Row],[VeryActiveMinutes]:[SedentaryMinutes]])</f>
        <v>1051</v>
      </c>
      <c r="P540">
        <v>2324</v>
      </c>
    </row>
    <row r="541" spans="1:16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f>SUM(Table1[[#This Row],[VeryActiveMinutes]:[SedentaryMinutes]])</f>
        <v>1024</v>
      </c>
      <c r="P541">
        <v>2254</v>
      </c>
    </row>
    <row r="542" spans="1:16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f>SUM(Table1[[#This Row],[VeryActiveMinutes]:[SedentaryMinutes]])</f>
        <v>809</v>
      </c>
      <c r="P542">
        <v>1831</v>
      </c>
    </row>
    <row r="543" spans="1:16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f>SUM(Table1[[#This Row],[VeryActiveMinutes]:[SedentaryMinutes]])</f>
        <v>989</v>
      </c>
      <c r="P543">
        <v>1397</v>
      </c>
    </row>
    <row r="544" spans="1:16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f>SUM(Table1[[#This Row],[VeryActiveMinutes]:[SedentaryMinutes]])</f>
        <v>828</v>
      </c>
      <c r="P544">
        <v>1683</v>
      </c>
    </row>
    <row r="545" spans="1:16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f>SUM(Table1[[#This Row],[VeryActiveMinutes]:[SedentaryMinutes]])</f>
        <v>1102</v>
      </c>
      <c r="P545">
        <v>2284</v>
      </c>
    </row>
    <row r="546" spans="1:16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f>SUM(Table1[[#This Row],[VeryActiveMinutes]:[SedentaryMinutes]])</f>
        <v>746</v>
      </c>
      <c r="P546">
        <v>1570</v>
      </c>
    </row>
    <row r="547" spans="1:16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f>SUM(Table1[[#This Row],[VeryActiveMinutes]:[SedentaryMinutes]])</f>
        <v>1067</v>
      </c>
      <c r="P547">
        <v>2066</v>
      </c>
    </row>
    <row r="548" spans="1:16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f>SUM(Table1[[#This Row],[VeryActiveMinutes]:[SedentaryMinutes]])</f>
        <v>1092</v>
      </c>
      <c r="P548">
        <v>2105</v>
      </c>
    </row>
    <row r="549" spans="1:16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f>SUM(Table1[[#This Row],[VeryActiveMinutes]:[SedentaryMinutes]])</f>
        <v>715</v>
      </c>
      <c r="P549">
        <v>1776</v>
      </c>
    </row>
    <row r="550" spans="1:16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f>SUM(Table1[[#This Row],[VeryActiveMinutes]:[SedentaryMinutes]])</f>
        <v>686</v>
      </c>
      <c r="P550">
        <v>1507</v>
      </c>
    </row>
    <row r="551" spans="1:16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f>SUM(Table1[[#This Row],[VeryActiveMinutes]:[SedentaryMinutes]])</f>
        <v>995</v>
      </c>
      <c r="P551">
        <v>2033</v>
      </c>
    </row>
    <row r="552" spans="1:16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f>SUM(Table1[[#This Row],[VeryActiveMinutes]:[SedentaryMinutes]])</f>
        <v>1046</v>
      </c>
      <c r="P552">
        <v>2093</v>
      </c>
    </row>
    <row r="553" spans="1:16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f>SUM(Table1[[#This Row],[VeryActiveMinutes]:[SedentaryMinutes]])</f>
        <v>983</v>
      </c>
      <c r="P553">
        <v>1922</v>
      </c>
    </row>
    <row r="554" spans="1:16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f>SUM(Table1[[#This Row],[VeryActiveMinutes]:[SedentaryMinutes]])</f>
        <v>954</v>
      </c>
      <c r="P554">
        <v>1999</v>
      </c>
    </row>
    <row r="555" spans="1:16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f>SUM(Table1[[#This Row],[VeryActiveMinutes]:[SedentaryMinutes]])</f>
        <v>1040</v>
      </c>
      <c r="P555">
        <v>2169</v>
      </c>
    </row>
    <row r="556" spans="1:16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f>SUM(Table1[[#This Row],[VeryActiveMinutes]:[SedentaryMinutes]])</f>
        <v>590</v>
      </c>
      <c r="P556">
        <v>1463</v>
      </c>
    </row>
    <row r="557" spans="1:16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f>SUM(Table1[[#This Row],[VeryActiveMinutes]:[SedentaryMinutes]])</f>
        <v>673</v>
      </c>
      <c r="P557">
        <v>1747</v>
      </c>
    </row>
    <row r="558" spans="1:16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f>SUM(Table1[[#This Row],[VeryActiveMinutes]:[SedentaryMinutes]])</f>
        <v>983</v>
      </c>
      <c r="P558">
        <v>1996</v>
      </c>
    </row>
    <row r="559" spans="1:16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f>SUM(Table1[[#This Row],[VeryActiveMinutes]:[SedentaryMinutes]])</f>
        <v>1114</v>
      </c>
      <c r="P559">
        <v>2116</v>
      </c>
    </row>
    <row r="560" spans="1:16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f>SUM(Table1[[#This Row],[VeryActiveMinutes]:[SedentaryMinutes]])</f>
        <v>875</v>
      </c>
      <c r="P560">
        <v>1698</v>
      </c>
    </row>
    <row r="561" spans="1:16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f>SUM(Table1[[#This Row],[VeryActiveMinutes]:[SedentaryMinutes]])</f>
        <v>1006</v>
      </c>
      <c r="P561">
        <v>2156</v>
      </c>
    </row>
    <row r="562" spans="1:16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f>SUM(Table1[[#This Row],[VeryActiveMinutes]:[SedentaryMinutes]])</f>
        <v>1020</v>
      </c>
      <c r="P562">
        <v>1916</v>
      </c>
    </row>
    <row r="563" spans="1:16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f>SUM(Table1[[#This Row],[VeryActiveMinutes]:[SedentaryMinutes]])</f>
        <v>998</v>
      </c>
      <c r="P563">
        <v>1494</v>
      </c>
    </row>
    <row r="564" spans="1:16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f>SUM(Table1[[#This Row],[VeryActiveMinutes]:[SedentaryMinutes]])</f>
        <v>726</v>
      </c>
      <c r="P564">
        <v>1762</v>
      </c>
    </row>
    <row r="565" spans="1:16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f>SUM(Table1[[#This Row],[VeryActiveMinutes]:[SedentaryMinutes]])</f>
        <v>999</v>
      </c>
      <c r="P565">
        <v>2272</v>
      </c>
    </row>
    <row r="566" spans="1:16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f>SUM(Table1[[#This Row],[VeryActiveMinutes]:[SedentaryMinutes]])</f>
        <v>1073</v>
      </c>
      <c r="P566">
        <v>2335</v>
      </c>
    </row>
    <row r="567" spans="1:16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f>SUM(Table1[[#This Row],[VeryActiveMinutes]:[SedentaryMinutes]])</f>
        <v>823</v>
      </c>
      <c r="P567">
        <v>1693</v>
      </c>
    </row>
    <row r="568" spans="1:16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f>SUM(Table1[[#This Row],[VeryActiveMinutes]:[SedentaryMinutes]])</f>
        <v>284</v>
      </c>
      <c r="P568">
        <v>741</v>
      </c>
    </row>
    <row r="569" spans="1:16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f>SUM(Table1[[#This Row],[VeryActiveMinutes]:[SedentaryMinutes]])</f>
        <v>970</v>
      </c>
      <c r="P569">
        <v>3405</v>
      </c>
    </row>
    <row r="570" spans="1:16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f>SUM(Table1[[#This Row],[VeryActiveMinutes]:[SedentaryMinutes]])</f>
        <v>946</v>
      </c>
      <c r="P570">
        <v>2551</v>
      </c>
    </row>
    <row r="571" spans="1:16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f>SUM(Table1[[#This Row],[VeryActiveMinutes]:[SedentaryMinutes]])</f>
        <v>986</v>
      </c>
      <c r="P571">
        <v>4022</v>
      </c>
    </row>
    <row r="572" spans="1:16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f>SUM(Table1[[#This Row],[VeryActiveMinutes]:[SedentaryMinutes]])</f>
        <v>1063</v>
      </c>
      <c r="P572">
        <v>4005</v>
      </c>
    </row>
    <row r="573" spans="1:16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f>SUM(Table1[[#This Row],[VeryActiveMinutes]:[SedentaryMinutes]])</f>
        <v>870</v>
      </c>
      <c r="P573">
        <v>4274</v>
      </c>
    </row>
    <row r="574" spans="1:16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f>SUM(Table1[[#This Row],[VeryActiveMinutes]:[SedentaryMinutes]])</f>
        <v>921</v>
      </c>
      <c r="P574">
        <v>4552</v>
      </c>
    </row>
    <row r="575" spans="1:16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f>SUM(Table1[[#This Row],[VeryActiveMinutes]:[SedentaryMinutes]])</f>
        <v>899</v>
      </c>
      <c r="P575">
        <v>3625</v>
      </c>
    </row>
    <row r="576" spans="1:16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f>SUM(Table1[[#This Row],[VeryActiveMinutes]:[SedentaryMinutes]])</f>
        <v>975</v>
      </c>
      <c r="P576">
        <v>3501</v>
      </c>
    </row>
    <row r="577" spans="1:16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f>SUM(Table1[[#This Row],[VeryActiveMinutes]:[SedentaryMinutes]])</f>
        <v>989</v>
      </c>
      <c r="P577">
        <v>3192</v>
      </c>
    </row>
    <row r="578" spans="1:16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f>SUM(Table1[[#This Row],[VeryActiveMinutes]:[SedentaryMinutes]])</f>
        <v>1029</v>
      </c>
      <c r="P578">
        <v>4018</v>
      </c>
    </row>
    <row r="579" spans="1:16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f>SUM(Table1[[#This Row],[VeryActiveMinutes]:[SedentaryMinutes]])</f>
        <v>1115</v>
      </c>
      <c r="P579">
        <v>3329</v>
      </c>
    </row>
    <row r="580" spans="1:16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f>SUM(Table1[[#This Row],[VeryActiveMinutes]:[SedentaryMinutes]])</f>
        <v>898</v>
      </c>
      <c r="P580">
        <v>3152</v>
      </c>
    </row>
    <row r="581" spans="1:16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f>SUM(Table1[[#This Row],[VeryActiveMinutes]:[SedentaryMinutes]])</f>
        <v>841</v>
      </c>
      <c r="P581">
        <v>4392</v>
      </c>
    </row>
    <row r="582" spans="1:16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f>SUM(Table1[[#This Row],[VeryActiveMinutes]:[SedentaryMinutes]])</f>
        <v>1056</v>
      </c>
      <c r="P582">
        <v>3374</v>
      </c>
    </row>
    <row r="583" spans="1:16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f>SUM(Table1[[#This Row],[VeryActiveMinutes]:[SedentaryMinutes]])</f>
        <v>1010</v>
      </c>
      <c r="P583">
        <v>3088</v>
      </c>
    </row>
    <row r="584" spans="1:16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f>SUM(Table1[[#This Row],[VeryActiveMinutes]:[SedentaryMinutes]])</f>
        <v>1042</v>
      </c>
      <c r="P584">
        <v>3294</v>
      </c>
    </row>
    <row r="585" spans="1:16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f>SUM(Table1[[#This Row],[VeryActiveMinutes]:[SedentaryMinutes]])</f>
        <v>983</v>
      </c>
      <c r="P585">
        <v>3580</v>
      </c>
    </row>
    <row r="586" spans="1:16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f>SUM(Table1[[#This Row],[VeryActiveMinutes]:[SedentaryMinutes]])</f>
        <v>1037</v>
      </c>
      <c r="P586">
        <v>3544</v>
      </c>
    </row>
    <row r="587" spans="1:16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f>SUM(Table1[[#This Row],[VeryActiveMinutes]:[SedentaryMinutes]])</f>
        <v>1036</v>
      </c>
      <c r="P587">
        <v>4501</v>
      </c>
    </row>
    <row r="588" spans="1:16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f>SUM(Table1[[#This Row],[VeryActiveMinutes]:[SedentaryMinutes]])</f>
        <v>943</v>
      </c>
      <c r="P588">
        <v>4546</v>
      </c>
    </row>
    <row r="589" spans="1:16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f>SUM(Table1[[#This Row],[VeryActiveMinutes]:[SedentaryMinutes]])</f>
        <v>1024</v>
      </c>
      <c r="P589">
        <v>3014</v>
      </c>
    </row>
    <row r="590" spans="1:16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f>SUM(Table1[[#This Row],[VeryActiveMinutes]:[SedentaryMinutes]])</f>
        <v>897</v>
      </c>
      <c r="P590">
        <v>3795</v>
      </c>
    </row>
    <row r="591" spans="1:16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f>SUM(Table1[[#This Row],[VeryActiveMinutes]:[SedentaryMinutes]])</f>
        <v>806</v>
      </c>
      <c r="P591">
        <v>2755</v>
      </c>
    </row>
    <row r="592" spans="1:16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f>SUM(Table1[[#This Row],[VeryActiveMinutes]:[SedentaryMinutes]])</f>
        <v>1362</v>
      </c>
      <c r="P592">
        <v>3004</v>
      </c>
    </row>
    <row r="593" spans="1:16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f>SUM(Table1[[#This Row],[VeryActiveMinutes]:[SedentaryMinutes]])</f>
        <v>1440</v>
      </c>
      <c r="P593">
        <v>2643</v>
      </c>
    </row>
    <row r="594" spans="1:16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f>SUM(Table1[[#This Row],[VeryActiveMinutes]:[SedentaryMinutes]])</f>
        <v>1440</v>
      </c>
      <c r="P594">
        <v>1819</v>
      </c>
    </row>
    <row r="595" spans="1:16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f>SUM(Table1[[#This Row],[VeryActiveMinutes]:[SedentaryMinutes]])</f>
        <v>1440</v>
      </c>
      <c r="P595">
        <v>1819</v>
      </c>
    </row>
    <row r="596" spans="1:16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f>SUM(Table1[[#This Row],[VeryActiveMinutes]:[SedentaryMinutes]])</f>
        <v>1214</v>
      </c>
      <c r="P596">
        <v>2489</v>
      </c>
    </row>
    <row r="597" spans="1:16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f>SUM(Table1[[#This Row],[VeryActiveMinutes]:[SedentaryMinutes]])</f>
        <v>974</v>
      </c>
      <c r="P597">
        <v>3841</v>
      </c>
    </row>
    <row r="598" spans="1:16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f>SUM(Table1[[#This Row],[VeryActiveMinutes]:[SedentaryMinutes]])</f>
        <v>380</v>
      </c>
      <c r="P598">
        <v>1665</v>
      </c>
    </row>
    <row r="599" spans="1:16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f>SUM(Table1[[#This Row],[VeryActiveMinutes]:[SedentaryMinutes]])</f>
        <v>1440</v>
      </c>
      <c r="P599">
        <v>1496</v>
      </c>
    </row>
    <row r="600" spans="1:16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f>SUM(Table1[[#This Row],[VeryActiveMinutes]:[SedentaryMinutes]])</f>
        <v>1440</v>
      </c>
      <c r="P600">
        <v>1496</v>
      </c>
    </row>
    <row r="601" spans="1:16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f>SUM(Table1[[#This Row],[VeryActiveMinutes]:[SedentaryMinutes]])</f>
        <v>1440</v>
      </c>
      <c r="P601">
        <v>1496</v>
      </c>
    </row>
    <row r="602" spans="1:16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f>SUM(Table1[[#This Row],[VeryActiveMinutes]:[SedentaryMinutes]])</f>
        <v>1440</v>
      </c>
      <c r="P602">
        <v>2865</v>
      </c>
    </row>
    <row r="603" spans="1:16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f>SUM(Table1[[#This Row],[VeryActiveMinutes]:[SedentaryMinutes]])</f>
        <v>1042</v>
      </c>
      <c r="P603">
        <v>2828</v>
      </c>
    </row>
    <row r="604" spans="1:16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f>SUM(Table1[[#This Row],[VeryActiveMinutes]:[SedentaryMinutes]])</f>
        <v>1014</v>
      </c>
      <c r="P604">
        <v>2225</v>
      </c>
    </row>
    <row r="605" spans="1:16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f>SUM(Table1[[#This Row],[VeryActiveMinutes]:[SedentaryMinutes]])</f>
        <v>1000</v>
      </c>
      <c r="P605">
        <v>2018</v>
      </c>
    </row>
    <row r="606" spans="1:16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f>SUM(Table1[[#This Row],[VeryActiveMinutes]:[SedentaryMinutes]])</f>
        <v>905</v>
      </c>
      <c r="P606">
        <v>2606</v>
      </c>
    </row>
    <row r="607" spans="1:16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f>SUM(Table1[[#This Row],[VeryActiveMinutes]:[SedentaryMinutes]])</f>
        <v>972</v>
      </c>
      <c r="P607">
        <v>2536</v>
      </c>
    </row>
    <row r="608" spans="1:16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f>SUM(Table1[[#This Row],[VeryActiveMinutes]:[SedentaryMinutes]])</f>
        <v>903</v>
      </c>
      <c r="P608">
        <v>4900</v>
      </c>
    </row>
    <row r="609" spans="1:16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f>SUM(Table1[[#This Row],[VeryActiveMinutes]:[SedentaryMinutes]])</f>
        <v>815</v>
      </c>
      <c r="P609">
        <v>2409</v>
      </c>
    </row>
    <row r="610" spans="1:16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f>SUM(Table1[[#This Row],[VeryActiveMinutes]:[SedentaryMinutes]])</f>
        <v>980</v>
      </c>
      <c r="P610">
        <v>2651</v>
      </c>
    </row>
    <row r="611" spans="1:16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f>SUM(Table1[[#This Row],[VeryActiveMinutes]:[SedentaryMinutes]])</f>
        <v>1073</v>
      </c>
      <c r="P611">
        <v>2305</v>
      </c>
    </row>
    <row r="612" spans="1:16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f>SUM(Table1[[#This Row],[VeryActiveMinutes]:[SedentaryMinutes]])</f>
        <v>1440</v>
      </c>
      <c r="P612">
        <v>1497</v>
      </c>
    </row>
    <row r="613" spans="1:16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f>SUM(Table1[[#This Row],[VeryActiveMinutes]:[SedentaryMinutes]])</f>
        <v>1436</v>
      </c>
      <c r="P613">
        <v>2450</v>
      </c>
    </row>
    <row r="614" spans="1:16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f>SUM(Table1[[#This Row],[VeryActiveMinutes]:[SedentaryMinutes]])</f>
        <v>875</v>
      </c>
      <c r="P614">
        <v>2576</v>
      </c>
    </row>
    <row r="615" spans="1:16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f>SUM(Table1[[#This Row],[VeryActiveMinutes]:[SedentaryMinutes]])</f>
        <v>899</v>
      </c>
      <c r="P615">
        <v>1879</v>
      </c>
    </row>
    <row r="616" spans="1:16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f>SUM(Table1[[#This Row],[VeryActiveMinutes]:[SedentaryMinutes]])</f>
        <v>940</v>
      </c>
      <c r="P616">
        <v>2560</v>
      </c>
    </row>
    <row r="617" spans="1:16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f>SUM(Table1[[#This Row],[VeryActiveMinutes]:[SedentaryMinutes]])</f>
        <v>1383</v>
      </c>
      <c r="P617">
        <v>2275</v>
      </c>
    </row>
    <row r="618" spans="1:16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f>SUM(Table1[[#This Row],[VeryActiveMinutes]:[SedentaryMinutes]])</f>
        <v>922</v>
      </c>
      <c r="P618">
        <v>2361</v>
      </c>
    </row>
    <row r="619" spans="1:16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f>SUM(Table1[[#This Row],[VeryActiveMinutes]:[SedentaryMinutes]])</f>
        <v>1440</v>
      </c>
      <c r="P619">
        <v>2044</v>
      </c>
    </row>
    <row r="620" spans="1:16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f>SUM(Table1[[#This Row],[VeryActiveMinutes]:[SedentaryMinutes]])</f>
        <v>1440</v>
      </c>
      <c r="P620">
        <v>1496</v>
      </c>
    </row>
    <row r="621" spans="1:16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f>SUM(Table1[[#This Row],[VeryActiveMinutes]:[SedentaryMinutes]])</f>
        <v>1435</v>
      </c>
      <c r="P621">
        <v>1902</v>
      </c>
    </row>
    <row r="622" spans="1:16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f>SUM(Table1[[#This Row],[VeryActiveMinutes]:[SedentaryMinutes]])</f>
        <v>966</v>
      </c>
      <c r="P622">
        <v>2636</v>
      </c>
    </row>
    <row r="623" spans="1:16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f>SUM(Table1[[#This Row],[VeryActiveMinutes]:[SedentaryMinutes]])</f>
        <v>806</v>
      </c>
      <c r="P623">
        <v>1838</v>
      </c>
    </row>
    <row r="624" spans="1:16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f>SUM(Table1[[#This Row],[VeryActiveMinutes]:[SedentaryMinutes]])</f>
        <v>868</v>
      </c>
      <c r="P624">
        <v>2469</v>
      </c>
    </row>
    <row r="625" spans="1:16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f>SUM(Table1[[#This Row],[VeryActiveMinutes]:[SedentaryMinutes]])</f>
        <v>835</v>
      </c>
      <c r="P625">
        <v>2250</v>
      </c>
    </row>
    <row r="626" spans="1:16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f>SUM(Table1[[#This Row],[VeryActiveMinutes]:[SedentaryMinutes]])</f>
        <v>322</v>
      </c>
      <c r="P626">
        <v>1248</v>
      </c>
    </row>
    <row r="627" spans="1:16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f>SUM(Table1[[#This Row],[VeryActiveMinutes]:[SedentaryMinutes]])</f>
        <v>1440</v>
      </c>
      <c r="P627">
        <v>2560</v>
      </c>
    </row>
    <row r="628" spans="1:16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f>SUM(Table1[[#This Row],[VeryActiveMinutes]:[SedentaryMinutes]])</f>
        <v>1440</v>
      </c>
      <c r="P628">
        <v>2905</v>
      </c>
    </row>
    <row r="629" spans="1:16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f>SUM(Table1[[#This Row],[VeryActiveMinutes]:[SedentaryMinutes]])</f>
        <v>1440</v>
      </c>
      <c r="P629">
        <v>2952</v>
      </c>
    </row>
    <row r="630" spans="1:16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f>SUM(Table1[[#This Row],[VeryActiveMinutes]:[SedentaryMinutes]])</f>
        <v>1440</v>
      </c>
      <c r="P630">
        <v>2896</v>
      </c>
    </row>
    <row r="631" spans="1:16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f>SUM(Table1[[#This Row],[VeryActiveMinutes]:[SedentaryMinutes]])</f>
        <v>1440</v>
      </c>
      <c r="P631">
        <v>2783</v>
      </c>
    </row>
    <row r="632" spans="1:16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f>SUM(Table1[[#This Row],[VeryActiveMinutes]:[SedentaryMinutes]])</f>
        <v>1440</v>
      </c>
      <c r="P632">
        <v>3171</v>
      </c>
    </row>
    <row r="633" spans="1:16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f>SUM(Table1[[#This Row],[VeryActiveMinutes]:[SedentaryMinutes]])</f>
        <v>1440</v>
      </c>
      <c r="P633">
        <v>2766</v>
      </c>
    </row>
    <row r="634" spans="1:16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f>SUM(Table1[[#This Row],[VeryActiveMinutes]:[SedentaryMinutes]])</f>
        <v>1440</v>
      </c>
      <c r="P634">
        <v>2839</v>
      </c>
    </row>
    <row r="635" spans="1:16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f>SUM(Table1[[#This Row],[VeryActiveMinutes]:[SedentaryMinutes]])</f>
        <v>1440</v>
      </c>
      <c r="P635">
        <v>2701</v>
      </c>
    </row>
    <row r="636" spans="1:16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f>SUM(Table1[[#This Row],[VeryActiveMinutes]:[SedentaryMinutes]])</f>
        <v>1440</v>
      </c>
      <c r="P636">
        <v>2060</v>
      </c>
    </row>
    <row r="637" spans="1:16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f>SUM(Table1[[#This Row],[VeryActiveMinutes]:[SedentaryMinutes]])</f>
        <v>1440</v>
      </c>
      <c r="P637">
        <v>2796</v>
      </c>
    </row>
    <row r="638" spans="1:16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f>SUM(Table1[[#This Row],[VeryActiveMinutes]:[SedentaryMinutes]])</f>
        <v>1440</v>
      </c>
      <c r="P638">
        <v>2664</v>
      </c>
    </row>
    <row r="639" spans="1:16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f>SUM(Table1[[#This Row],[VeryActiveMinutes]:[SedentaryMinutes]])</f>
        <v>1440</v>
      </c>
      <c r="P639">
        <v>2703</v>
      </c>
    </row>
    <row r="640" spans="1:16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f>SUM(Table1[[#This Row],[VeryActiveMinutes]:[SedentaryMinutes]])</f>
        <v>1440</v>
      </c>
      <c r="P640">
        <v>2771</v>
      </c>
    </row>
    <row r="641" spans="1:16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f>SUM(Table1[[#This Row],[VeryActiveMinutes]:[SedentaryMinutes]])</f>
        <v>1440</v>
      </c>
      <c r="P641">
        <v>2060</v>
      </c>
    </row>
    <row r="642" spans="1:16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f>SUM(Table1[[#This Row],[VeryActiveMinutes]:[SedentaryMinutes]])</f>
        <v>1440</v>
      </c>
      <c r="P642">
        <v>2743</v>
      </c>
    </row>
    <row r="643" spans="1:16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f>SUM(Table1[[#This Row],[VeryActiveMinutes]:[SedentaryMinutes]])</f>
        <v>1440</v>
      </c>
      <c r="P643">
        <v>2687</v>
      </c>
    </row>
    <row r="644" spans="1:16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f>SUM(Table1[[#This Row],[VeryActiveMinutes]:[SedentaryMinutes]])</f>
        <v>1440</v>
      </c>
      <c r="P644">
        <v>2060</v>
      </c>
    </row>
    <row r="645" spans="1:16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f>SUM(Table1[[#This Row],[VeryActiveMinutes]:[SedentaryMinutes]])</f>
        <v>1440</v>
      </c>
      <c r="P645">
        <v>2843</v>
      </c>
    </row>
    <row r="646" spans="1:16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f>SUM(Table1[[#This Row],[VeryActiveMinutes]:[SedentaryMinutes]])</f>
        <v>1440</v>
      </c>
      <c r="P646">
        <v>3327</v>
      </c>
    </row>
    <row r="647" spans="1:16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f>SUM(Table1[[#This Row],[VeryActiveMinutes]:[SedentaryMinutes]])</f>
        <v>1440</v>
      </c>
      <c r="P647">
        <v>2725</v>
      </c>
    </row>
    <row r="648" spans="1:16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f>SUM(Table1[[#This Row],[VeryActiveMinutes]:[SedentaryMinutes]])</f>
        <v>1440</v>
      </c>
      <c r="P648">
        <v>2671</v>
      </c>
    </row>
    <row r="649" spans="1:16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f>SUM(Table1[[#This Row],[VeryActiveMinutes]:[SedentaryMinutes]])</f>
        <v>1440</v>
      </c>
      <c r="P649">
        <v>2718</v>
      </c>
    </row>
    <row r="650" spans="1:16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f>SUM(Table1[[#This Row],[VeryActiveMinutes]:[SedentaryMinutes]])</f>
        <v>1440</v>
      </c>
      <c r="P650">
        <v>2682</v>
      </c>
    </row>
    <row r="651" spans="1:16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f>SUM(Table1[[#This Row],[VeryActiveMinutes]:[SedentaryMinutes]])</f>
        <v>1440</v>
      </c>
      <c r="P651">
        <v>2806</v>
      </c>
    </row>
    <row r="652" spans="1:16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f>SUM(Table1[[#This Row],[VeryActiveMinutes]:[SedentaryMinutes]])</f>
        <v>1440</v>
      </c>
      <c r="P652">
        <v>2613</v>
      </c>
    </row>
    <row r="653" spans="1:16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f>SUM(Table1[[#This Row],[VeryActiveMinutes]:[SedentaryMinutes]])</f>
        <v>1440</v>
      </c>
      <c r="P653">
        <v>2712</v>
      </c>
    </row>
    <row r="654" spans="1:16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f>SUM(Table1[[#This Row],[VeryActiveMinutes]:[SedentaryMinutes]])</f>
        <v>1064</v>
      </c>
      <c r="P654">
        <v>2175</v>
      </c>
    </row>
    <row r="655" spans="1:16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f>SUM(Table1[[#This Row],[VeryActiveMinutes]:[SedentaryMinutes]])</f>
        <v>1440</v>
      </c>
      <c r="P655">
        <v>0</v>
      </c>
    </row>
    <row r="656" spans="1:16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f>SUM(Table1[[#This Row],[VeryActiveMinutes]:[SedentaryMinutes]])</f>
        <v>1440</v>
      </c>
      <c r="P656">
        <v>1841</v>
      </c>
    </row>
    <row r="657" spans="1:16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f>SUM(Table1[[#This Row],[VeryActiveMinutes]:[SedentaryMinutes]])</f>
        <v>1173</v>
      </c>
      <c r="P657">
        <v>2400</v>
      </c>
    </row>
    <row r="658" spans="1:16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f>SUM(Table1[[#This Row],[VeryActiveMinutes]:[SedentaryMinutes]])</f>
        <v>1006</v>
      </c>
      <c r="P658">
        <v>2507</v>
      </c>
    </row>
    <row r="659" spans="1:16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f>SUM(Table1[[#This Row],[VeryActiveMinutes]:[SedentaryMinutes]])</f>
        <v>1034</v>
      </c>
      <c r="P659">
        <v>2127</v>
      </c>
    </row>
    <row r="660" spans="1:16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f>SUM(Table1[[#This Row],[VeryActiveMinutes]:[SedentaryMinutes]])</f>
        <v>1440</v>
      </c>
      <c r="P660">
        <v>2225</v>
      </c>
    </row>
    <row r="661" spans="1:16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f>SUM(Table1[[#This Row],[VeryActiveMinutes]:[SedentaryMinutes]])</f>
        <v>1440</v>
      </c>
      <c r="P661">
        <v>2067</v>
      </c>
    </row>
    <row r="662" spans="1:16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f>SUM(Table1[[#This Row],[VeryActiveMinutes]:[SedentaryMinutes]])</f>
        <v>1440</v>
      </c>
      <c r="P662">
        <v>2798</v>
      </c>
    </row>
    <row r="663" spans="1:16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f>SUM(Table1[[#This Row],[VeryActiveMinutes]:[SedentaryMinutes]])</f>
        <v>1440</v>
      </c>
      <c r="P663">
        <v>1841</v>
      </c>
    </row>
    <row r="664" spans="1:16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f>SUM(Table1[[#This Row],[VeryActiveMinutes]:[SedentaryMinutes]])</f>
        <v>1440</v>
      </c>
      <c r="P664">
        <v>3727</v>
      </c>
    </row>
    <row r="665" spans="1:16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f>SUM(Table1[[#This Row],[VeryActiveMinutes]:[SedentaryMinutes]])</f>
        <v>1440</v>
      </c>
      <c r="P665">
        <v>1841</v>
      </c>
    </row>
    <row r="666" spans="1:16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f>SUM(Table1[[#This Row],[VeryActiveMinutes]:[SedentaryMinutes]])</f>
        <v>1440</v>
      </c>
      <c r="P666">
        <v>1922</v>
      </c>
    </row>
    <row r="667" spans="1:16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f>SUM(Table1[[#This Row],[VeryActiveMinutes]:[SedentaryMinutes]])</f>
        <v>1440</v>
      </c>
      <c r="P667">
        <v>1841</v>
      </c>
    </row>
    <row r="668" spans="1:16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f>SUM(Table1[[#This Row],[VeryActiveMinutes]:[SedentaryMinutes]])</f>
        <v>1440</v>
      </c>
      <c r="P668">
        <v>2053</v>
      </c>
    </row>
    <row r="669" spans="1:16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f>SUM(Table1[[#This Row],[VeryActiveMinutes]:[SedentaryMinutes]])</f>
        <v>1440</v>
      </c>
      <c r="P669">
        <v>2484</v>
      </c>
    </row>
    <row r="670" spans="1:16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f>SUM(Table1[[#This Row],[VeryActiveMinutes]:[SedentaryMinutes]])</f>
        <v>1440</v>
      </c>
      <c r="P670">
        <v>2584</v>
      </c>
    </row>
    <row r="671" spans="1:16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f>SUM(Table1[[#This Row],[VeryActiveMinutes]:[SedentaryMinutes]])</f>
        <v>1440</v>
      </c>
      <c r="P671">
        <v>1841</v>
      </c>
    </row>
    <row r="672" spans="1:16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f>SUM(Table1[[#This Row],[VeryActiveMinutes]:[SedentaryMinutes]])</f>
        <v>1440</v>
      </c>
      <c r="P672">
        <v>1993</v>
      </c>
    </row>
    <row r="673" spans="1:16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f>SUM(Table1[[#This Row],[VeryActiveMinutes]:[SedentaryMinutes]])</f>
        <v>1440</v>
      </c>
      <c r="P673">
        <v>1841</v>
      </c>
    </row>
    <row r="674" spans="1:16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f>SUM(Table1[[#This Row],[VeryActiveMinutes]:[SedentaryMinutes]])</f>
        <v>1440</v>
      </c>
      <c r="P674">
        <v>2280</v>
      </c>
    </row>
    <row r="675" spans="1:16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f>SUM(Table1[[#This Row],[VeryActiveMinutes]:[SedentaryMinutes]])</f>
        <v>1440</v>
      </c>
      <c r="P675">
        <v>2319</v>
      </c>
    </row>
    <row r="676" spans="1:16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f>SUM(Table1[[#This Row],[VeryActiveMinutes]:[SedentaryMinutes]])</f>
        <v>1440</v>
      </c>
      <c r="P676">
        <v>1841</v>
      </c>
    </row>
    <row r="677" spans="1:16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f>SUM(Table1[[#This Row],[VeryActiveMinutes]:[SedentaryMinutes]])</f>
        <v>1440</v>
      </c>
      <c r="P677">
        <v>1843</v>
      </c>
    </row>
    <row r="678" spans="1:16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f>SUM(Table1[[#This Row],[VeryActiveMinutes]:[SedentaryMinutes]])</f>
        <v>1440</v>
      </c>
      <c r="P678">
        <v>1841</v>
      </c>
    </row>
    <row r="679" spans="1:16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f>SUM(Table1[[#This Row],[VeryActiveMinutes]:[SedentaryMinutes]])</f>
        <v>1440</v>
      </c>
      <c r="P679">
        <v>1841</v>
      </c>
    </row>
    <row r="680" spans="1:16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f>SUM(Table1[[#This Row],[VeryActiveMinutes]:[SedentaryMinutes]])</f>
        <v>1440</v>
      </c>
      <c r="P680">
        <v>2496</v>
      </c>
    </row>
    <row r="681" spans="1:16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f>SUM(Table1[[#This Row],[VeryActiveMinutes]:[SedentaryMinutes]])</f>
        <v>607</v>
      </c>
      <c r="P681">
        <v>1032</v>
      </c>
    </row>
    <row r="682" spans="1:16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f>SUM(Table1[[#This Row],[VeryActiveMinutes]:[SedentaryMinutes]])</f>
        <v>1049</v>
      </c>
      <c r="P682">
        <v>1994</v>
      </c>
    </row>
    <row r="683" spans="1:16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f>SUM(Table1[[#This Row],[VeryActiveMinutes]:[SedentaryMinutes]])</f>
        <v>722</v>
      </c>
      <c r="P683">
        <v>1718</v>
      </c>
    </row>
    <row r="684" spans="1:16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f>SUM(Table1[[#This Row],[VeryActiveMinutes]:[SedentaryMinutes]])</f>
        <v>948</v>
      </c>
      <c r="P684">
        <v>1466</v>
      </c>
    </row>
    <row r="685" spans="1:16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f>SUM(Table1[[#This Row],[VeryActiveMinutes]:[SedentaryMinutes]])</f>
        <v>1054</v>
      </c>
      <c r="P685">
        <v>1756</v>
      </c>
    </row>
    <row r="686" spans="1:16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f>SUM(Table1[[#This Row],[VeryActiveMinutes]:[SedentaryMinutes]])</f>
        <v>1074</v>
      </c>
      <c r="P686">
        <v>2173</v>
      </c>
    </row>
    <row r="687" spans="1:16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f>SUM(Table1[[#This Row],[VeryActiveMinutes]:[SedentaryMinutes]])</f>
        <v>947</v>
      </c>
      <c r="P687">
        <v>2027</v>
      </c>
    </row>
    <row r="688" spans="1:16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f>SUM(Table1[[#This Row],[VeryActiveMinutes]:[SedentaryMinutes]])</f>
        <v>982</v>
      </c>
      <c r="P688">
        <v>2039</v>
      </c>
    </row>
    <row r="689" spans="1:16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f>SUM(Table1[[#This Row],[VeryActiveMinutes]:[SedentaryMinutes]])</f>
        <v>930</v>
      </c>
      <c r="P689">
        <v>2046</v>
      </c>
    </row>
    <row r="690" spans="1:16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f>SUM(Table1[[#This Row],[VeryActiveMinutes]:[SedentaryMinutes]])</f>
        <v>988</v>
      </c>
      <c r="P690">
        <v>2174</v>
      </c>
    </row>
    <row r="691" spans="1:16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f>SUM(Table1[[#This Row],[VeryActiveMinutes]:[SedentaryMinutes]])</f>
        <v>1002</v>
      </c>
      <c r="P691">
        <v>2179</v>
      </c>
    </row>
    <row r="692" spans="1:16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f>SUM(Table1[[#This Row],[VeryActiveMinutes]:[SedentaryMinutes]])</f>
        <v>962</v>
      </c>
      <c r="P692">
        <v>2086</v>
      </c>
    </row>
    <row r="693" spans="1:16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f>SUM(Table1[[#This Row],[VeryActiveMinutes]:[SedentaryMinutes]])</f>
        <v>930</v>
      </c>
      <c r="P693">
        <v>2571</v>
      </c>
    </row>
    <row r="694" spans="1:16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f>SUM(Table1[[#This Row],[VeryActiveMinutes]:[SedentaryMinutes]])</f>
        <v>919</v>
      </c>
      <c r="P694">
        <v>1705</v>
      </c>
    </row>
    <row r="695" spans="1:16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f>SUM(Table1[[#This Row],[VeryActiveMinutes]:[SedentaryMinutes]])</f>
        <v>985</v>
      </c>
      <c r="P695">
        <v>2194</v>
      </c>
    </row>
    <row r="696" spans="1:16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f>SUM(Table1[[#This Row],[VeryActiveMinutes]:[SedentaryMinutes]])</f>
        <v>977</v>
      </c>
      <c r="P696">
        <v>2012</v>
      </c>
    </row>
    <row r="697" spans="1:16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f>SUM(Table1[[#This Row],[VeryActiveMinutes]:[SedentaryMinutes]])</f>
        <v>1021</v>
      </c>
      <c r="P697">
        <v>2034</v>
      </c>
    </row>
    <row r="698" spans="1:16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f>SUM(Table1[[#This Row],[VeryActiveMinutes]:[SedentaryMinutes]])</f>
        <v>955</v>
      </c>
      <c r="P698">
        <v>2182</v>
      </c>
    </row>
    <row r="699" spans="1:16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f>SUM(Table1[[#This Row],[VeryActiveMinutes]:[SedentaryMinutes]])</f>
        <v>1041</v>
      </c>
      <c r="P699">
        <v>2254</v>
      </c>
    </row>
    <row r="700" spans="1:16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f>SUM(Table1[[#This Row],[VeryActiveMinutes]:[SedentaryMinutes]])</f>
        <v>1016</v>
      </c>
      <c r="P700">
        <v>2002</v>
      </c>
    </row>
    <row r="701" spans="1:16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f>SUM(Table1[[#This Row],[VeryActiveMinutes]:[SedentaryMinutes]])</f>
        <v>937</v>
      </c>
      <c r="P701">
        <v>1740</v>
      </c>
    </row>
    <row r="702" spans="1:16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f>SUM(Table1[[#This Row],[VeryActiveMinutes]:[SedentaryMinutes]])</f>
        <v>1025</v>
      </c>
      <c r="P702">
        <v>2162</v>
      </c>
    </row>
    <row r="703" spans="1:16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f>SUM(Table1[[#This Row],[VeryActiveMinutes]:[SedentaryMinutes]])</f>
        <v>978</v>
      </c>
      <c r="P703">
        <v>2072</v>
      </c>
    </row>
    <row r="704" spans="1:16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f>SUM(Table1[[#This Row],[VeryActiveMinutes]:[SedentaryMinutes]])</f>
        <v>1018</v>
      </c>
      <c r="P704">
        <v>2086</v>
      </c>
    </row>
    <row r="705" spans="1:16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f>SUM(Table1[[#This Row],[VeryActiveMinutes]:[SedentaryMinutes]])</f>
        <v>932</v>
      </c>
      <c r="P705">
        <v>2066</v>
      </c>
    </row>
    <row r="706" spans="1:16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f>SUM(Table1[[#This Row],[VeryActiveMinutes]:[SedentaryMinutes]])</f>
        <v>1016</v>
      </c>
      <c r="P706">
        <v>1850</v>
      </c>
    </row>
    <row r="707" spans="1:16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f>SUM(Table1[[#This Row],[VeryActiveMinutes]:[SedentaryMinutes]])</f>
        <v>1073</v>
      </c>
      <c r="P707">
        <v>1947</v>
      </c>
    </row>
    <row r="708" spans="1:16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f>SUM(Table1[[#This Row],[VeryActiveMinutes]:[SedentaryMinutes]])</f>
        <v>874</v>
      </c>
      <c r="P708">
        <v>1659</v>
      </c>
    </row>
    <row r="709" spans="1:16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f>SUM(Table1[[#This Row],[VeryActiveMinutes]:[SedentaryMinutes]])</f>
        <v>902</v>
      </c>
      <c r="P709">
        <v>2105</v>
      </c>
    </row>
    <row r="710" spans="1:16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f>SUM(Table1[[#This Row],[VeryActiveMinutes]:[SedentaryMinutes]])</f>
        <v>997</v>
      </c>
      <c r="P710">
        <v>2361</v>
      </c>
    </row>
    <row r="711" spans="1:16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f>SUM(Table1[[#This Row],[VeryActiveMinutes]:[SedentaryMinutes]])</f>
        <v>939</v>
      </c>
      <c r="P711">
        <v>1855</v>
      </c>
    </row>
    <row r="712" spans="1:16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f>SUM(Table1[[#This Row],[VeryActiveMinutes]:[SedentaryMinutes]])</f>
        <v>240</v>
      </c>
      <c r="P712">
        <v>928</v>
      </c>
    </row>
    <row r="713" spans="1:16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f>SUM(Table1[[#This Row],[VeryActiveMinutes]:[SedentaryMinutes]])</f>
        <v>1440</v>
      </c>
      <c r="P713">
        <v>2937</v>
      </c>
    </row>
    <row r="714" spans="1:16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f>SUM(Table1[[#This Row],[VeryActiveMinutes]:[SedentaryMinutes]])</f>
        <v>1440</v>
      </c>
      <c r="P714">
        <v>2742</v>
      </c>
    </row>
    <row r="715" spans="1:16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f>SUM(Table1[[#This Row],[VeryActiveMinutes]:[SedentaryMinutes]])</f>
        <v>1440</v>
      </c>
      <c r="P715">
        <v>2668</v>
      </c>
    </row>
    <row r="716" spans="1:16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f>SUM(Table1[[#This Row],[VeryActiveMinutes]:[SedentaryMinutes]])</f>
        <v>1440</v>
      </c>
      <c r="P716">
        <v>2098</v>
      </c>
    </row>
    <row r="717" spans="1:16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f>SUM(Table1[[#This Row],[VeryActiveMinutes]:[SedentaryMinutes]])</f>
        <v>1358</v>
      </c>
      <c r="P717">
        <v>2076</v>
      </c>
    </row>
    <row r="718" spans="1:16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f>SUM(Table1[[#This Row],[VeryActiveMinutes]:[SedentaryMinutes]])</f>
        <v>1440</v>
      </c>
      <c r="P718">
        <v>2383</v>
      </c>
    </row>
    <row r="719" spans="1:16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f>SUM(Table1[[#This Row],[VeryActiveMinutes]:[SedentaryMinutes]])</f>
        <v>1440</v>
      </c>
      <c r="P719">
        <v>2832</v>
      </c>
    </row>
    <row r="720" spans="1:16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f>SUM(Table1[[#This Row],[VeryActiveMinutes]:[SedentaryMinutes]])</f>
        <v>1440</v>
      </c>
      <c r="P720">
        <v>2812</v>
      </c>
    </row>
    <row r="721" spans="1:16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f>SUM(Table1[[#This Row],[VeryActiveMinutes]:[SedentaryMinutes]])</f>
        <v>1440</v>
      </c>
      <c r="P721">
        <v>3096</v>
      </c>
    </row>
    <row r="722" spans="1:16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f>SUM(Table1[[#This Row],[VeryActiveMinutes]:[SedentaryMinutes]])</f>
        <v>1440</v>
      </c>
      <c r="P722">
        <v>2763</v>
      </c>
    </row>
    <row r="723" spans="1:16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f>SUM(Table1[[#This Row],[VeryActiveMinutes]:[SedentaryMinutes]])</f>
        <v>1440</v>
      </c>
      <c r="P723">
        <v>2889</v>
      </c>
    </row>
    <row r="724" spans="1:16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f>SUM(Table1[[#This Row],[VeryActiveMinutes]:[SedentaryMinutes]])</f>
        <v>1440</v>
      </c>
      <c r="P724">
        <v>2284</v>
      </c>
    </row>
    <row r="725" spans="1:16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f>SUM(Table1[[#This Row],[VeryActiveMinutes]:[SedentaryMinutes]])</f>
        <v>1440</v>
      </c>
      <c r="P725">
        <v>2667</v>
      </c>
    </row>
    <row r="726" spans="1:16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f>SUM(Table1[[#This Row],[VeryActiveMinutes]:[SedentaryMinutes]])</f>
        <v>1440</v>
      </c>
      <c r="P726">
        <v>3055</v>
      </c>
    </row>
    <row r="727" spans="1:16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f>SUM(Table1[[#This Row],[VeryActiveMinutes]:[SedentaryMinutes]])</f>
        <v>1440</v>
      </c>
      <c r="P727">
        <v>2939</v>
      </c>
    </row>
    <row r="728" spans="1:16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f>SUM(Table1[[#This Row],[VeryActiveMinutes]:[SedentaryMinutes]])</f>
        <v>1440</v>
      </c>
      <c r="P728">
        <v>2830</v>
      </c>
    </row>
    <row r="729" spans="1:16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f>SUM(Table1[[#This Row],[VeryActiveMinutes]:[SedentaryMinutes]])</f>
        <v>1440</v>
      </c>
      <c r="P729">
        <v>2836</v>
      </c>
    </row>
    <row r="730" spans="1:16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f>SUM(Table1[[#This Row],[VeryActiveMinutes]:[SedentaryMinutes]])</f>
        <v>1440</v>
      </c>
      <c r="P730">
        <v>3180</v>
      </c>
    </row>
    <row r="731" spans="1:16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f>SUM(Table1[[#This Row],[VeryActiveMinutes]:[SedentaryMinutes]])</f>
        <v>1440</v>
      </c>
      <c r="P731">
        <v>2051</v>
      </c>
    </row>
    <row r="732" spans="1:16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f>SUM(Table1[[#This Row],[VeryActiveMinutes]:[SedentaryMinutes]])</f>
        <v>1379</v>
      </c>
      <c r="P732">
        <v>2225</v>
      </c>
    </row>
    <row r="733" spans="1:16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f>SUM(Table1[[#This Row],[VeryActiveMinutes]:[SedentaryMinutes]])</f>
        <v>1440</v>
      </c>
      <c r="P733">
        <v>2642</v>
      </c>
    </row>
    <row r="734" spans="1:16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f>SUM(Table1[[#This Row],[VeryActiveMinutes]:[SedentaryMinutes]])</f>
        <v>1440</v>
      </c>
      <c r="P734">
        <v>2976</v>
      </c>
    </row>
    <row r="735" spans="1:16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f>SUM(Table1[[#This Row],[VeryActiveMinutes]:[SedentaryMinutes]])</f>
        <v>1440</v>
      </c>
      <c r="P735">
        <v>1557</v>
      </c>
    </row>
    <row r="736" spans="1:16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f>SUM(Table1[[#This Row],[VeryActiveMinutes]:[SedentaryMinutes]])</f>
        <v>1440</v>
      </c>
      <c r="P736">
        <v>2933</v>
      </c>
    </row>
    <row r="737" spans="1:16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f>SUM(Table1[[#This Row],[VeryActiveMinutes]:[SedentaryMinutes]])</f>
        <v>1440</v>
      </c>
      <c r="P737">
        <v>2553</v>
      </c>
    </row>
    <row r="738" spans="1:16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f>SUM(Table1[[#This Row],[VeryActiveMinutes]:[SedentaryMinutes]])</f>
        <v>111</v>
      </c>
      <c r="P738">
        <v>120</v>
      </c>
    </row>
    <row r="739" spans="1:16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f>SUM(Table1[[#This Row],[VeryActiveMinutes]:[SedentaryMinutes]])</f>
        <v>963</v>
      </c>
      <c r="P739">
        <v>2772</v>
      </c>
    </row>
    <row r="740" spans="1:16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f>SUM(Table1[[#This Row],[VeryActiveMinutes]:[SedentaryMinutes]])</f>
        <v>956</v>
      </c>
      <c r="P740">
        <v>2516</v>
      </c>
    </row>
    <row r="741" spans="1:16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f>SUM(Table1[[#This Row],[VeryActiveMinutes]:[SedentaryMinutes]])</f>
        <v>1043</v>
      </c>
      <c r="P741">
        <v>2734</v>
      </c>
    </row>
    <row r="742" spans="1:16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f>SUM(Table1[[#This Row],[VeryActiveMinutes]:[SedentaryMinutes]])</f>
        <v>1054</v>
      </c>
      <c r="P742">
        <v>2395</v>
      </c>
    </row>
    <row r="743" spans="1:16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f>SUM(Table1[[#This Row],[VeryActiveMinutes]:[SedentaryMinutes]])</f>
        <v>1440</v>
      </c>
      <c r="P743">
        <v>1635</v>
      </c>
    </row>
    <row r="744" spans="1:16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f>SUM(Table1[[#This Row],[VeryActiveMinutes]:[SedentaryMinutes]])</f>
        <v>1440</v>
      </c>
      <c r="P744">
        <v>1629</v>
      </c>
    </row>
    <row r="745" spans="1:16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f>SUM(Table1[[#This Row],[VeryActiveMinutes]:[SedentaryMinutes]])</f>
        <v>1362</v>
      </c>
      <c r="P745">
        <v>2743</v>
      </c>
    </row>
    <row r="746" spans="1:16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f>SUM(Table1[[#This Row],[VeryActiveMinutes]:[SedentaryMinutes]])</f>
        <v>931</v>
      </c>
      <c r="P746">
        <v>2944</v>
      </c>
    </row>
    <row r="747" spans="1:16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f>SUM(Table1[[#This Row],[VeryActiveMinutes]:[SedentaryMinutes]])</f>
        <v>1042</v>
      </c>
      <c r="P747">
        <v>2997</v>
      </c>
    </row>
    <row r="748" spans="1:16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f>SUM(Table1[[#This Row],[VeryActiveMinutes]:[SedentaryMinutes]])</f>
        <v>989</v>
      </c>
      <c r="P748">
        <v>2463</v>
      </c>
    </row>
    <row r="749" spans="1:16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f>SUM(Table1[[#This Row],[VeryActiveMinutes]:[SedentaryMinutes]])</f>
        <v>1032</v>
      </c>
      <c r="P749">
        <v>2846</v>
      </c>
    </row>
    <row r="750" spans="1:16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f>SUM(Table1[[#This Row],[VeryActiveMinutes]:[SedentaryMinutes]])</f>
        <v>1440</v>
      </c>
      <c r="P750">
        <v>1965</v>
      </c>
    </row>
    <row r="751" spans="1:16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f>SUM(Table1[[#This Row],[VeryActiveMinutes]:[SedentaryMinutes]])</f>
        <v>691</v>
      </c>
      <c r="P751">
        <v>2049</v>
      </c>
    </row>
    <row r="752" spans="1:16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f>SUM(Table1[[#This Row],[VeryActiveMinutes]:[SedentaryMinutes]])</f>
        <v>943</v>
      </c>
      <c r="P752">
        <v>2752</v>
      </c>
    </row>
    <row r="753" spans="1:16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f>SUM(Table1[[#This Row],[VeryActiveMinutes]:[SedentaryMinutes]])</f>
        <v>961</v>
      </c>
      <c r="P753">
        <v>2781</v>
      </c>
    </row>
    <row r="754" spans="1:16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f>SUM(Table1[[#This Row],[VeryActiveMinutes]:[SedentaryMinutes]])</f>
        <v>1035</v>
      </c>
      <c r="P754">
        <v>2693</v>
      </c>
    </row>
    <row r="755" spans="1:16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f>SUM(Table1[[#This Row],[VeryActiveMinutes]:[SedentaryMinutes]])</f>
        <v>1073</v>
      </c>
      <c r="P755">
        <v>2862</v>
      </c>
    </row>
    <row r="756" spans="1:16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f>SUM(Table1[[#This Row],[VeryActiveMinutes]:[SedentaryMinutes]])</f>
        <v>1440</v>
      </c>
      <c r="P756">
        <v>2616</v>
      </c>
    </row>
    <row r="757" spans="1:16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f>SUM(Table1[[#This Row],[VeryActiveMinutes]:[SedentaryMinutes]])</f>
        <v>951</v>
      </c>
      <c r="P757">
        <v>2995</v>
      </c>
    </row>
    <row r="758" spans="1:16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f>SUM(Table1[[#This Row],[VeryActiveMinutes]:[SedentaryMinutes]])</f>
        <v>988</v>
      </c>
      <c r="P758">
        <v>2730</v>
      </c>
    </row>
    <row r="759" spans="1:16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f>SUM(Table1[[#This Row],[VeryActiveMinutes]:[SedentaryMinutes]])</f>
        <v>968</v>
      </c>
      <c r="P759">
        <v>2754</v>
      </c>
    </row>
    <row r="760" spans="1:16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f>SUM(Table1[[#This Row],[VeryActiveMinutes]:[SedentaryMinutes]])</f>
        <v>1006</v>
      </c>
      <c r="P760">
        <v>2754</v>
      </c>
    </row>
    <row r="761" spans="1:16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f>SUM(Table1[[#This Row],[VeryActiveMinutes]:[SedentaryMinutes]])</f>
        <v>1035</v>
      </c>
      <c r="P761">
        <v>2655</v>
      </c>
    </row>
    <row r="762" spans="1:16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f>SUM(Table1[[#This Row],[VeryActiveMinutes]:[SedentaryMinutes]])</f>
        <v>1440</v>
      </c>
      <c r="P762">
        <v>2386</v>
      </c>
    </row>
    <row r="763" spans="1:16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f>SUM(Table1[[#This Row],[VeryActiveMinutes]:[SedentaryMinutes]])</f>
        <v>1107</v>
      </c>
      <c r="P763">
        <v>2924</v>
      </c>
    </row>
    <row r="764" spans="1:16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f>SUM(Table1[[#This Row],[VeryActiveMinutes]:[SedentaryMinutes]])</f>
        <v>892</v>
      </c>
      <c r="P764">
        <v>2739</v>
      </c>
    </row>
    <row r="765" spans="1:16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f>SUM(Table1[[#This Row],[VeryActiveMinutes]:[SedentaryMinutes]])</f>
        <v>901</v>
      </c>
      <c r="P765">
        <v>2534</v>
      </c>
    </row>
    <row r="766" spans="1:16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f>SUM(Table1[[#This Row],[VeryActiveMinutes]:[SedentaryMinutes]])</f>
        <v>1031</v>
      </c>
      <c r="P766">
        <v>2960</v>
      </c>
    </row>
    <row r="767" spans="1:16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f>SUM(Table1[[#This Row],[VeryActiveMinutes]:[SedentaryMinutes]])</f>
        <v>1383</v>
      </c>
      <c r="P767">
        <v>2800</v>
      </c>
    </row>
    <row r="768" spans="1:16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f>SUM(Table1[[#This Row],[VeryActiveMinutes]:[SedentaryMinutes]])</f>
        <v>982</v>
      </c>
      <c r="P768">
        <v>2735</v>
      </c>
    </row>
    <row r="769" spans="1:16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f>SUM(Table1[[#This Row],[VeryActiveMinutes]:[SedentaryMinutes]])</f>
        <v>410</v>
      </c>
      <c r="P769">
        <v>1199</v>
      </c>
    </row>
    <row r="770" spans="1:16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f>SUM(Table1[[#This Row],[VeryActiveMinutes]:[SedentaryMinutes]])</f>
        <v>1440</v>
      </c>
      <c r="P770">
        <v>3186</v>
      </c>
    </row>
    <row r="771" spans="1:16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f>SUM(Table1[[#This Row],[VeryActiveMinutes]:[SedentaryMinutes]])</f>
        <v>1440</v>
      </c>
      <c r="P771">
        <v>3140</v>
      </c>
    </row>
    <row r="772" spans="1:16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f>SUM(Table1[[#This Row],[VeryActiveMinutes]:[SedentaryMinutes]])</f>
        <v>1440</v>
      </c>
      <c r="P772">
        <v>3411</v>
      </c>
    </row>
    <row r="773" spans="1:16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f>SUM(Table1[[#This Row],[VeryActiveMinutes]:[SedentaryMinutes]])</f>
        <v>1440</v>
      </c>
      <c r="P773">
        <v>3410</v>
      </c>
    </row>
    <row r="774" spans="1:16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f>SUM(Table1[[#This Row],[VeryActiveMinutes]:[SedentaryMinutes]])</f>
        <v>1440</v>
      </c>
      <c r="P774">
        <v>2867</v>
      </c>
    </row>
    <row r="775" spans="1:16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f>SUM(Table1[[#This Row],[VeryActiveMinutes]:[SedentaryMinutes]])</f>
        <v>1440</v>
      </c>
      <c r="P775">
        <v>3213</v>
      </c>
    </row>
    <row r="776" spans="1:16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f>SUM(Table1[[#This Row],[VeryActiveMinutes]:[SedentaryMinutes]])</f>
        <v>1440</v>
      </c>
      <c r="P776">
        <v>3133</v>
      </c>
    </row>
    <row r="777" spans="1:16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f>SUM(Table1[[#This Row],[VeryActiveMinutes]:[SedentaryMinutes]])</f>
        <v>1440</v>
      </c>
      <c r="P777">
        <v>3114</v>
      </c>
    </row>
    <row r="778" spans="1:16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f>SUM(Table1[[#This Row],[VeryActiveMinutes]:[SedentaryMinutes]])</f>
        <v>947</v>
      </c>
      <c r="P778">
        <v>3043</v>
      </c>
    </row>
    <row r="779" spans="1:16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f>SUM(Table1[[#This Row],[VeryActiveMinutes]:[SedentaryMinutes]])</f>
        <v>1440</v>
      </c>
      <c r="P779">
        <v>3103</v>
      </c>
    </row>
    <row r="780" spans="1:16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f>SUM(Table1[[#This Row],[VeryActiveMinutes]:[SedentaryMinutes]])</f>
        <v>1440</v>
      </c>
      <c r="P780">
        <v>2655</v>
      </c>
    </row>
    <row r="781" spans="1:16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f>SUM(Table1[[#This Row],[VeryActiveMinutes]:[SedentaryMinutes]])</f>
        <v>1103</v>
      </c>
      <c r="P781">
        <v>3554</v>
      </c>
    </row>
    <row r="782" spans="1:16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f>SUM(Table1[[#This Row],[VeryActiveMinutes]:[SedentaryMinutes]])</f>
        <v>1440</v>
      </c>
      <c r="P782">
        <v>3577</v>
      </c>
    </row>
    <row r="783" spans="1:16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f>SUM(Table1[[#This Row],[VeryActiveMinutes]:[SedentaryMinutes]])</f>
        <v>1440</v>
      </c>
      <c r="P783">
        <v>3403</v>
      </c>
    </row>
    <row r="784" spans="1:16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f>SUM(Table1[[#This Row],[VeryActiveMinutes]:[SedentaryMinutes]])</f>
        <v>1440</v>
      </c>
      <c r="P784">
        <v>2846</v>
      </c>
    </row>
    <row r="785" spans="1:16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f>SUM(Table1[[#This Row],[VeryActiveMinutes]:[SedentaryMinutes]])</f>
        <v>1440</v>
      </c>
      <c r="P785">
        <v>2852</v>
      </c>
    </row>
    <row r="786" spans="1:16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f>SUM(Table1[[#This Row],[VeryActiveMinutes]:[SedentaryMinutes]])</f>
        <v>1440</v>
      </c>
      <c r="P786">
        <v>3062</v>
      </c>
    </row>
    <row r="787" spans="1:16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f>SUM(Table1[[#This Row],[VeryActiveMinutes]:[SedentaryMinutes]])</f>
        <v>1440</v>
      </c>
      <c r="P787">
        <v>2794</v>
      </c>
    </row>
    <row r="788" spans="1:16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f>SUM(Table1[[#This Row],[VeryActiveMinutes]:[SedentaryMinutes]])</f>
        <v>1440</v>
      </c>
      <c r="P788">
        <v>2408</v>
      </c>
    </row>
    <row r="789" spans="1:16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f>SUM(Table1[[#This Row],[VeryActiveMinutes]:[SedentaryMinutes]])</f>
        <v>1440</v>
      </c>
      <c r="P789">
        <v>1886</v>
      </c>
    </row>
    <row r="790" spans="1:16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f>SUM(Table1[[#This Row],[VeryActiveMinutes]:[SedentaryMinutes]])</f>
        <v>1440</v>
      </c>
      <c r="P790">
        <v>1988</v>
      </c>
    </row>
    <row r="791" spans="1:16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f>SUM(Table1[[#This Row],[VeryActiveMinutes]:[SedentaryMinutes]])</f>
        <v>1440</v>
      </c>
      <c r="P791">
        <v>3023</v>
      </c>
    </row>
    <row r="792" spans="1:16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f>SUM(Table1[[#This Row],[VeryActiveMinutes]:[SedentaryMinutes]])</f>
        <v>1440</v>
      </c>
      <c r="P792">
        <v>2918</v>
      </c>
    </row>
    <row r="793" spans="1:16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f>SUM(Table1[[#This Row],[VeryActiveMinutes]:[SedentaryMinutes]])</f>
        <v>1440</v>
      </c>
      <c r="P793">
        <v>2950</v>
      </c>
    </row>
    <row r="794" spans="1:16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f>SUM(Table1[[#This Row],[VeryActiveMinutes]:[SedentaryMinutes]])</f>
        <v>1440</v>
      </c>
      <c r="P794">
        <v>2859</v>
      </c>
    </row>
    <row r="795" spans="1:16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f>SUM(Table1[[#This Row],[VeryActiveMinutes]:[SedentaryMinutes]])</f>
        <v>1365</v>
      </c>
      <c r="P795">
        <v>3331</v>
      </c>
    </row>
    <row r="796" spans="1:16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f>SUM(Table1[[#This Row],[VeryActiveMinutes]:[SedentaryMinutes]])</f>
        <v>1440</v>
      </c>
      <c r="P796">
        <v>3589</v>
      </c>
    </row>
    <row r="797" spans="1:16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f>SUM(Table1[[#This Row],[VeryActiveMinutes]:[SedentaryMinutes]])</f>
        <v>1440</v>
      </c>
      <c r="P797">
        <v>2765</v>
      </c>
    </row>
    <row r="798" spans="1:16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f>SUM(Table1[[#This Row],[VeryActiveMinutes]:[SedentaryMinutes]])</f>
        <v>1440</v>
      </c>
      <c r="P798">
        <v>2926</v>
      </c>
    </row>
    <row r="799" spans="1:16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f>SUM(Table1[[#This Row],[VeryActiveMinutes]:[SedentaryMinutes]])</f>
        <v>1440</v>
      </c>
      <c r="P799">
        <v>2809</v>
      </c>
    </row>
    <row r="800" spans="1:16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f>SUM(Table1[[#This Row],[VeryActiveMinutes]:[SedentaryMinutes]])</f>
        <v>910</v>
      </c>
      <c r="P800">
        <v>1505</v>
      </c>
    </row>
    <row r="801" spans="1:16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f>SUM(Table1[[#This Row],[VeryActiveMinutes]:[SedentaryMinutes]])</f>
        <v>1440</v>
      </c>
      <c r="P801">
        <v>2044</v>
      </c>
    </row>
    <row r="802" spans="1:16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f>SUM(Table1[[#This Row],[VeryActiveMinutes]:[SedentaryMinutes]])</f>
        <v>1440</v>
      </c>
      <c r="P802">
        <v>1935</v>
      </c>
    </row>
    <row r="803" spans="1:16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f>SUM(Table1[[#This Row],[VeryActiveMinutes]:[SedentaryMinutes]])</f>
        <v>1440</v>
      </c>
      <c r="P803">
        <v>1705</v>
      </c>
    </row>
    <row r="804" spans="1:16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f>SUM(Table1[[#This Row],[VeryActiveMinutes]:[SedentaryMinutes]])</f>
        <v>1440</v>
      </c>
      <c r="P804">
        <v>1632</v>
      </c>
    </row>
    <row r="805" spans="1:16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f>SUM(Table1[[#This Row],[VeryActiveMinutes]:[SedentaryMinutes]])</f>
        <v>1440</v>
      </c>
      <c r="P805">
        <v>1880</v>
      </c>
    </row>
    <row r="806" spans="1:16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f>SUM(Table1[[#This Row],[VeryActiveMinutes]:[SedentaryMinutes]])</f>
        <v>1440</v>
      </c>
      <c r="P806">
        <v>2112</v>
      </c>
    </row>
    <row r="807" spans="1:16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f>SUM(Table1[[#This Row],[VeryActiveMinutes]:[SedentaryMinutes]])</f>
        <v>1440</v>
      </c>
      <c r="P807">
        <v>1829</v>
      </c>
    </row>
    <row r="808" spans="1:16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f>SUM(Table1[[#This Row],[VeryActiveMinutes]:[SedentaryMinutes]])</f>
        <v>1440</v>
      </c>
      <c r="P808">
        <v>1763</v>
      </c>
    </row>
    <row r="809" spans="1:16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f>SUM(Table1[[#This Row],[VeryActiveMinutes]:[SedentaryMinutes]])</f>
        <v>1440</v>
      </c>
      <c r="P809">
        <v>1931</v>
      </c>
    </row>
    <row r="810" spans="1:16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f>SUM(Table1[[#This Row],[VeryActiveMinutes]:[SedentaryMinutes]])</f>
        <v>1440</v>
      </c>
      <c r="P810">
        <v>2218</v>
      </c>
    </row>
    <row r="811" spans="1:16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f>SUM(Table1[[#This Row],[VeryActiveMinutes]:[SedentaryMinutes]])</f>
        <v>1440</v>
      </c>
      <c r="P811">
        <v>1651</v>
      </c>
    </row>
    <row r="812" spans="1:16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f>SUM(Table1[[#This Row],[VeryActiveMinutes]:[SedentaryMinutes]])</f>
        <v>1440</v>
      </c>
      <c r="P812">
        <v>2132</v>
      </c>
    </row>
    <row r="813" spans="1:16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f>SUM(Table1[[#This Row],[VeryActiveMinutes]:[SedentaryMinutes]])</f>
        <v>1440</v>
      </c>
      <c r="P813">
        <v>1976</v>
      </c>
    </row>
    <row r="814" spans="1:16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f>SUM(Table1[[#This Row],[VeryActiveMinutes]:[SedentaryMinutes]])</f>
        <v>1440</v>
      </c>
      <c r="P814">
        <v>1909</v>
      </c>
    </row>
    <row r="815" spans="1:16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f>SUM(Table1[[#This Row],[VeryActiveMinutes]:[SedentaryMinutes]])</f>
        <v>1440</v>
      </c>
      <c r="P815">
        <v>1813</v>
      </c>
    </row>
    <row r="816" spans="1:16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f>SUM(Table1[[#This Row],[VeryActiveMinutes]:[SedentaryMinutes]])</f>
        <v>1440</v>
      </c>
      <c r="P816">
        <v>2008</v>
      </c>
    </row>
    <row r="817" spans="1:16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f>SUM(Table1[[#This Row],[VeryActiveMinutes]:[SedentaryMinutes]])</f>
        <v>1440</v>
      </c>
      <c r="P817">
        <v>1580</v>
      </c>
    </row>
    <row r="818" spans="1:16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f>SUM(Table1[[#This Row],[VeryActiveMinutes]:[SedentaryMinutes]])</f>
        <v>1423</v>
      </c>
      <c r="P818">
        <v>1854</v>
      </c>
    </row>
    <row r="819" spans="1:16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f>SUM(Table1[[#This Row],[VeryActiveMinutes]:[SedentaryMinutes]])</f>
        <v>1440</v>
      </c>
      <c r="P819">
        <v>0</v>
      </c>
    </row>
    <row r="820" spans="1:16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f>SUM(Table1[[#This Row],[VeryActiveMinutes]:[SedentaryMinutes]])</f>
        <v>959</v>
      </c>
      <c r="P820">
        <v>3635</v>
      </c>
    </row>
    <row r="821" spans="1:16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f>SUM(Table1[[#This Row],[VeryActiveMinutes]:[SedentaryMinutes]])</f>
        <v>979</v>
      </c>
      <c r="P821">
        <v>4079</v>
      </c>
    </row>
    <row r="822" spans="1:16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f>SUM(Table1[[#This Row],[VeryActiveMinutes]:[SedentaryMinutes]])</f>
        <v>1017</v>
      </c>
      <c r="P822">
        <v>4163</v>
      </c>
    </row>
    <row r="823" spans="1:16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f>SUM(Table1[[#This Row],[VeryActiveMinutes]:[SedentaryMinutes]])</f>
        <v>1002</v>
      </c>
      <c r="P823">
        <v>3666</v>
      </c>
    </row>
    <row r="824" spans="1:16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f>SUM(Table1[[#This Row],[VeryActiveMinutes]:[SedentaryMinutes]])</f>
        <v>790</v>
      </c>
      <c r="P824">
        <v>3363</v>
      </c>
    </row>
    <row r="825" spans="1:16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f>SUM(Table1[[#This Row],[VeryActiveMinutes]:[SedentaryMinutes]])</f>
        <v>692</v>
      </c>
      <c r="P825">
        <v>2572</v>
      </c>
    </row>
    <row r="826" spans="1:16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f>SUM(Table1[[#This Row],[VeryActiveMinutes]:[SedentaryMinutes]])</f>
        <v>1021</v>
      </c>
      <c r="P826">
        <v>4157</v>
      </c>
    </row>
    <row r="827" spans="1:16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f>SUM(Table1[[#This Row],[VeryActiveMinutes]:[SedentaryMinutes]])</f>
        <v>1030</v>
      </c>
      <c r="P827">
        <v>4092</v>
      </c>
    </row>
    <row r="828" spans="1:16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f>SUM(Table1[[#This Row],[VeryActiveMinutes]:[SedentaryMinutes]])</f>
        <v>1022</v>
      </c>
      <c r="P828">
        <v>3787</v>
      </c>
    </row>
    <row r="829" spans="1:16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f>SUM(Table1[[#This Row],[VeryActiveMinutes]:[SedentaryMinutes]])</f>
        <v>975</v>
      </c>
      <c r="P829">
        <v>4236</v>
      </c>
    </row>
    <row r="830" spans="1:16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f>SUM(Table1[[#This Row],[VeryActiveMinutes]:[SedentaryMinutes]])</f>
        <v>1053</v>
      </c>
      <c r="P830">
        <v>4044</v>
      </c>
    </row>
    <row r="831" spans="1:16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f>SUM(Table1[[#This Row],[VeryActiveMinutes]:[SedentaryMinutes]])</f>
        <v>905</v>
      </c>
      <c r="P831">
        <v>2908</v>
      </c>
    </row>
    <row r="832" spans="1:16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f>SUM(Table1[[#This Row],[VeryActiveMinutes]:[SedentaryMinutes]])</f>
        <v>869</v>
      </c>
      <c r="P832">
        <v>2741</v>
      </c>
    </row>
    <row r="833" spans="1:16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f>SUM(Table1[[#This Row],[VeryActiveMinutes]:[SedentaryMinutes]])</f>
        <v>966</v>
      </c>
      <c r="P833">
        <v>4005</v>
      </c>
    </row>
    <row r="834" spans="1:16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f>SUM(Table1[[#This Row],[VeryActiveMinutes]:[SedentaryMinutes]])</f>
        <v>862</v>
      </c>
      <c r="P834">
        <v>3763</v>
      </c>
    </row>
    <row r="835" spans="1:16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f>SUM(Table1[[#This Row],[VeryActiveMinutes]:[SedentaryMinutes]])</f>
        <v>876</v>
      </c>
      <c r="P835">
        <v>3061</v>
      </c>
    </row>
    <row r="836" spans="1:16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f>SUM(Table1[[#This Row],[VeryActiveMinutes]:[SedentaryMinutes]])</f>
        <v>871</v>
      </c>
      <c r="P836">
        <v>2884</v>
      </c>
    </row>
    <row r="837" spans="1:16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f>SUM(Table1[[#This Row],[VeryActiveMinutes]:[SedentaryMinutes]])</f>
        <v>949</v>
      </c>
      <c r="P837">
        <v>2982</v>
      </c>
    </row>
    <row r="838" spans="1:16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f>SUM(Table1[[#This Row],[VeryActiveMinutes]:[SedentaryMinutes]])</f>
        <v>901</v>
      </c>
      <c r="P838">
        <v>2660</v>
      </c>
    </row>
    <row r="839" spans="1:16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f>SUM(Table1[[#This Row],[VeryActiveMinutes]:[SedentaryMinutes]])</f>
        <v>877</v>
      </c>
      <c r="P839">
        <v>3369</v>
      </c>
    </row>
    <row r="840" spans="1:16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f>SUM(Table1[[#This Row],[VeryActiveMinutes]:[SedentaryMinutes]])</f>
        <v>1011</v>
      </c>
      <c r="P840">
        <v>3491</v>
      </c>
    </row>
    <row r="841" spans="1:16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f>SUM(Table1[[#This Row],[VeryActiveMinutes]:[SedentaryMinutes]])</f>
        <v>1108</v>
      </c>
      <c r="P841">
        <v>3784</v>
      </c>
    </row>
    <row r="842" spans="1:16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f>SUM(Table1[[#This Row],[VeryActiveMinutes]:[SedentaryMinutes]])</f>
        <v>876</v>
      </c>
      <c r="P842">
        <v>3110</v>
      </c>
    </row>
    <row r="843" spans="1:16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f>SUM(Table1[[#This Row],[VeryActiveMinutes]:[SedentaryMinutes]])</f>
        <v>1047</v>
      </c>
      <c r="P843">
        <v>3783</v>
      </c>
    </row>
    <row r="844" spans="1:16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f>SUM(Table1[[#This Row],[VeryActiveMinutes]:[SedentaryMinutes]])</f>
        <v>1076</v>
      </c>
      <c r="P844">
        <v>3644</v>
      </c>
    </row>
    <row r="845" spans="1:16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f>SUM(Table1[[#This Row],[VeryActiveMinutes]:[SedentaryMinutes]])</f>
        <v>1009</v>
      </c>
      <c r="P845">
        <v>2799</v>
      </c>
    </row>
    <row r="846" spans="1:16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f>SUM(Table1[[#This Row],[VeryActiveMinutes]:[SedentaryMinutes]])</f>
        <v>760</v>
      </c>
      <c r="P846">
        <v>2685</v>
      </c>
    </row>
    <row r="847" spans="1:16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f>SUM(Table1[[#This Row],[VeryActiveMinutes]:[SedentaryMinutes]])</f>
        <v>1027</v>
      </c>
      <c r="P847">
        <v>3721</v>
      </c>
    </row>
    <row r="848" spans="1:16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f>SUM(Table1[[#This Row],[VeryActiveMinutes]:[SedentaryMinutes]])</f>
        <v>1068</v>
      </c>
      <c r="P848">
        <v>3586</v>
      </c>
    </row>
    <row r="849" spans="1:16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f>SUM(Table1[[#This Row],[VeryActiveMinutes]:[SedentaryMinutes]])</f>
        <v>1029</v>
      </c>
      <c r="P849">
        <v>3788</v>
      </c>
    </row>
    <row r="850" spans="1:16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f>SUM(Table1[[#This Row],[VeryActiveMinutes]:[SedentaryMinutes]])</f>
        <v>549</v>
      </c>
      <c r="P850">
        <v>1976</v>
      </c>
    </row>
    <row r="851" spans="1:16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f>SUM(Table1[[#This Row],[VeryActiveMinutes]:[SedentaryMinutes]])</f>
        <v>1440</v>
      </c>
      <c r="P851">
        <v>2650</v>
      </c>
    </row>
    <row r="852" spans="1:16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f>SUM(Table1[[#This Row],[VeryActiveMinutes]:[SedentaryMinutes]])</f>
        <v>1440</v>
      </c>
      <c r="P852">
        <v>2654</v>
      </c>
    </row>
    <row r="853" spans="1:16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f>SUM(Table1[[#This Row],[VeryActiveMinutes]:[SedentaryMinutes]])</f>
        <v>1440</v>
      </c>
      <c r="P853">
        <v>2443</v>
      </c>
    </row>
    <row r="854" spans="1:16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f>SUM(Table1[[#This Row],[VeryActiveMinutes]:[SedentaryMinutes]])</f>
        <v>1440</v>
      </c>
      <c r="P854">
        <v>2505</v>
      </c>
    </row>
    <row r="855" spans="1:16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f>SUM(Table1[[#This Row],[VeryActiveMinutes]:[SedentaryMinutes]])</f>
        <v>1440</v>
      </c>
      <c r="P855">
        <v>2693</v>
      </c>
    </row>
    <row r="856" spans="1:16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f>SUM(Table1[[#This Row],[VeryActiveMinutes]:[SedentaryMinutes]])</f>
        <v>1440</v>
      </c>
      <c r="P856">
        <v>2439</v>
      </c>
    </row>
    <row r="857" spans="1:16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f>SUM(Table1[[#This Row],[VeryActiveMinutes]:[SedentaryMinutes]])</f>
        <v>1440</v>
      </c>
      <c r="P857">
        <v>2536</v>
      </c>
    </row>
    <row r="858" spans="1:16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f>SUM(Table1[[#This Row],[VeryActiveMinutes]:[SedentaryMinutes]])</f>
        <v>1440</v>
      </c>
      <c r="P858">
        <v>2668</v>
      </c>
    </row>
    <row r="859" spans="1:16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f>SUM(Table1[[#This Row],[VeryActiveMinutes]:[SedentaryMinutes]])</f>
        <v>1440</v>
      </c>
      <c r="P859">
        <v>2647</v>
      </c>
    </row>
    <row r="860" spans="1:16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f>SUM(Table1[[#This Row],[VeryActiveMinutes]:[SedentaryMinutes]])</f>
        <v>1440</v>
      </c>
      <c r="P860">
        <v>2883</v>
      </c>
    </row>
    <row r="861" spans="1:16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f>SUM(Table1[[#This Row],[VeryActiveMinutes]:[SedentaryMinutes]])</f>
        <v>1440</v>
      </c>
      <c r="P861">
        <v>2944</v>
      </c>
    </row>
    <row r="862" spans="1:16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f>SUM(Table1[[#This Row],[VeryActiveMinutes]:[SedentaryMinutes]])</f>
        <v>1440</v>
      </c>
      <c r="P862">
        <v>3012</v>
      </c>
    </row>
    <row r="863" spans="1:16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f>SUM(Table1[[#This Row],[VeryActiveMinutes]:[SedentaryMinutes]])</f>
        <v>1440</v>
      </c>
      <c r="P863">
        <v>2889</v>
      </c>
    </row>
    <row r="864" spans="1:16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f>SUM(Table1[[#This Row],[VeryActiveMinutes]:[SedentaryMinutes]])</f>
        <v>1440</v>
      </c>
      <c r="P864">
        <v>2547</v>
      </c>
    </row>
    <row r="865" spans="1:16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f>SUM(Table1[[#This Row],[VeryActiveMinutes]:[SedentaryMinutes]])</f>
        <v>1440</v>
      </c>
      <c r="P865">
        <v>3093</v>
      </c>
    </row>
    <row r="866" spans="1:16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f>SUM(Table1[[#This Row],[VeryActiveMinutes]:[SedentaryMinutes]])</f>
        <v>1440</v>
      </c>
      <c r="P866">
        <v>3142</v>
      </c>
    </row>
    <row r="867" spans="1:16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f>SUM(Table1[[#This Row],[VeryActiveMinutes]:[SedentaryMinutes]])</f>
        <v>1440</v>
      </c>
      <c r="P867">
        <v>2757</v>
      </c>
    </row>
    <row r="868" spans="1:16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f>SUM(Table1[[#This Row],[VeryActiveMinutes]:[SedentaryMinutes]])</f>
        <v>1440</v>
      </c>
      <c r="P868">
        <v>3513</v>
      </c>
    </row>
    <row r="869" spans="1:16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f>SUM(Table1[[#This Row],[VeryActiveMinutes]:[SedentaryMinutes]])</f>
        <v>1440</v>
      </c>
      <c r="P869">
        <v>3164</v>
      </c>
    </row>
    <row r="870" spans="1:16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f>SUM(Table1[[#This Row],[VeryActiveMinutes]:[SedentaryMinutes]])</f>
        <v>1440</v>
      </c>
      <c r="P870">
        <v>2596</v>
      </c>
    </row>
    <row r="871" spans="1:16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f>SUM(Table1[[#This Row],[VeryActiveMinutes]:[SedentaryMinutes]])</f>
        <v>1440</v>
      </c>
      <c r="P871">
        <v>2894</v>
      </c>
    </row>
    <row r="872" spans="1:16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f>SUM(Table1[[#This Row],[VeryActiveMinutes]:[SedentaryMinutes]])</f>
        <v>1440</v>
      </c>
      <c r="P872">
        <v>3212</v>
      </c>
    </row>
    <row r="873" spans="1:16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f>SUM(Table1[[#This Row],[VeryActiveMinutes]:[SedentaryMinutes]])</f>
        <v>1440</v>
      </c>
      <c r="P873">
        <v>2516</v>
      </c>
    </row>
    <row r="874" spans="1:16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f>SUM(Table1[[#This Row],[VeryActiveMinutes]:[SedentaryMinutes]])</f>
        <v>1440</v>
      </c>
      <c r="P874">
        <v>3266</v>
      </c>
    </row>
    <row r="875" spans="1:16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f>SUM(Table1[[#This Row],[VeryActiveMinutes]:[SedentaryMinutes]])</f>
        <v>1440</v>
      </c>
      <c r="P875">
        <v>2683</v>
      </c>
    </row>
    <row r="876" spans="1:16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f>SUM(Table1[[#This Row],[VeryActiveMinutes]:[SedentaryMinutes]])</f>
        <v>1440</v>
      </c>
      <c r="P876">
        <v>2810</v>
      </c>
    </row>
    <row r="877" spans="1:16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f>SUM(Table1[[#This Row],[VeryActiveMinutes]:[SedentaryMinutes]])</f>
        <v>1440</v>
      </c>
      <c r="P877">
        <v>2940</v>
      </c>
    </row>
    <row r="878" spans="1:16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f>SUM(Table1[[#This Row],[VeryActiveMinutes]:[SedentaryMinutes]])</f>
        <v>1440</v>
      </c>
      <c r="P878">
        <v>2947</v>
      </c>
    </row>
    <row r="879" spans="1:16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f>SUM(Table1[[#This Row],[VeryActiveMinutes]:[SedentaryMinutes]])</f>
        <v>1440</v>
      </c>
      <c r="P879">
        <v>2846</v>
      </c>
    </row>
    <row r="880" spans="1:16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f>SUM(Table1[[#This Row],[VeryActiveMinutes]:[SedentaryMinutes]])</f>
        <v>1359</v>
      </c>
      <c r="P880">
        <v>2804</v>
      </c>
    </row>
    <row r="881" spans="1:16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f>SUM(Table1[[#This Row],[VeryActiveMinutes]:[SedentaryMinutes]])</f>
        <v>1440</v>
      </c>
      <c r="P881">
        <v>0</v>
      </c>
    </row>
    <row r="882" spans="1:16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f>SUM(Table1[[#This Row],[VeryActiveMinutes]:[SedentaryMinutes]])</f>
        <v>947</v>
      </c>
      <c r="P882">
        <v>2044</v>
      </c>
    </row>
    <row r="883" spans="1:16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f>SUM(Table1[[#This Row],[VeryActiveMinutes]:[SedentaryMinutes]])</f>
        <v>888</v>
      </c>
      <c r="P883">
        <v>1934</v>
      </c>
    </row>
    <row r="884" spans="1:16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f>SUM(Table1[[#This Row],[VeryActiveMinutes]:[SedentaryMinutes]])</f>
        <v>937</v>
      </c>
      <c r="P884">
        <v>1963</v>
      </c>
    </row>
    <row r="885" spans="1:16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f>SUM(Table1[[#This Row],[VeryActiveMinutes]:[SedentaryMinutes]])</f>
        <v>1063</v>
      </c>
      <c r="P885">
        <v>2009</v>
      </c>
    </row>
    <row r="886" spans="1:16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f>SUM(Table1[[#This Row],[VeryActiveMinutes]:[SedentaryMinutes]])</f>
        <v>1440</v>
      </c>
      <c r="P886">
        <v>1721</v>
      </c>
    </row>
    <row r="887" spans="1:16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f>SUM(Table1[[#This Row],[VeryActiveMinutes]:[SedentaryMinutes]])</f>
        <v>1440</v>
      </c>
      <c r="P887">
        <v>1688</v>
      </c>
    </row>
    <row r="888" spans="1:16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f>SUM(Table1[[#This Row],[VeryActiveMinutes]:[SedentaryMinutes]])</f>
        <v>1440</v>
      </c>
      <c r="P888">
        <v>1688</v>
      </c>
    </row>
    <row r="889" spans="1:16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f>SUM(Table1[[#This Row],[VeryActiveMinutes]:[SedentaryMinutes]])</f>
        <v>1440</v>
      </c>
      <c r="P889">
        <v>1688</v>
      </c>
    </row>
    <row r="890" spans="1:16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f>SUM(Table1[[#This Row],[VeryActiveMinutes]:[SedentaryMinutes]])</f>
        <v>893</v>
      </c>
      <c r="P890">
        <v>2188</v>
      </c>
    </row>
    <row r="891" spans="1:16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f>SUM(Table1[[#This Row],[VeryActiveMinutes]:[SedentaryMinutes]])</f>
        <v>1440</v>
      </c>
      <c r="P891">
        <v>1720</v>
      </c>
    </row>
    <row r="892" spans="1:16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f>SUM(Table1[[#This Row],[VeryActiveMinutes]:[SedentaryMinutes]])</f>
        <v>1033</v>
      </c>
      <c r="P892">
        <v>2419</v>
      </c>
    </row>
    <row r="893" spans="1:16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f>SUM(Table1[[#This Row],[VeryActiveMinutes]:[SedentaryMinutes]])</f>
        <v>1080</v>
      </c>
      <c r="P893">
        <v>2748</v>
      </c>
    </row>
    <row r="894" spans="1:16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f>SUM(Table1[[#This Row],[VeryActiveMinutes]:[SedentaryMinutes]])</f>
        <v>1440</v>
      </c>
      <c r="P894">
        <v>1799</v>
      </c>
    </row>
    <row r="895" spans="1:16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f>SUM(Table1[[#This Row],[VeryActiveMinutes]:[SedentaryMinutes]])</f>
        <v>1440</v>
      </c>
      <c r="P895">
        <v>1688</v>
      </c>
    </row>
    <row r="896" spans="1:16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f>SUM(Table1[[#This Row],[VeryActiveMinutes]:[SedentaryMinutes]])</f>
        <v>1440</v>
      </c>
      <c r="P896">
        <v>1928</v>
      </c>
    </row>
    <row r="897" spans="1:16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f>SUM(Table1[[#This Row],[VeryActiveMinutes]:[SedentaryMinutes]])</f>
        <v>1012</v>
      </c>
      <c r="P897">
        <v>2067</v>
      </c>
    </row>
    <row r="898" spans="1:16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f>SUM(Table1[[#This Row],[VeryActiveMinutes]:[SedentaryMinutes]])</f>
        <v>1024</v>
      </c>
      <c r="P898">
        <v>2780</v>
      </c>
    </row>
    <row r="899" spans="1:16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f>SUM(Table1[[#This Row],[VeryActiveMinutes]:[SedentaryMinutes]])</f>
        <v>1034</v>
      </c>
      <c r="P899">
        <v>3101</v>
      </c>
    </row>
    <row r="900" spans="1:16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f>SUM(Table1[[#This Row],[VeryActiveMinutes]:[SedentaryMinutes]])</f>
        <v>1080</v>
      </c>
      <c r="P900">
        <v>2896</v>
      </c>
    </row>
    <row r="901" spans="1:16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f>SUM(Table1[[#This Row],[VeryActiveMinutes]:[SedentaryMinutes]])</f>
        <v>913</v>
      </c>
      <c r="P901">
        <v>1962</v>
      </c>
    </row>
    <row r="902" spans="1:16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f>SUM(Table1[[#This Row],[VeryActiveMinutes]:[SedentaryMinutes]])</f>
        <v>1017</v>
      </c>
      <c r="P902">
        <v>2015</v>
      </c>
    </row>
    <row r="903" spans="1:16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f>SUM(Table1[[#This Row],[VeryActiveMinutes]:[SedentaryMinutes]])</f>
        <v>895</v>
      </c>
      <c r="P903">
        <v>2297</v>
      </c>
    </row>
    <row r="904" spans="1:16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f>SUM(Table1[[#This Row],[VeryActiveMinutes]:[SedentaryMinutes]])</f>
        <v>977</v>
      </c>
      <c r="P904">
        <v>2067</v>
      </c>
    </row>
    <row r="905" spans="1:16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f>SUM(Table1[[#This Row],[VeryActiveMinutes]:[SedentaryMinutes]])</f>
        <v>1440</v>
      </c>
      <c r="P905">
        <v>1688</v>
      </c>
    </row>
    <row r="906" spans="1:16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f>SUM(Table1[[#This Row],[VeryActiveMinutes]:[SedentaryMinutes]])</f>
        <v>1440</v>
      </c>
      <c r="P906">
        <v>1688</v>
      </c>
    </row>
    <row r="907" spans="1:16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f>SUM(Table1[[#This Row],[VeryActiveMinutes]:[SedentaryMinutes]])</f>
        <v>1440</v>
      </c>
      <c r="P907">
        <v>1688</v>
      </c>
    </row>
    <row r="908" spans="1:16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f>SUM(Table1[[#This Row],[VeryActiveMinutes]:[SedentaryMinutes]])</f>
        <v>1440</v>
      </c>
      <c r="P908">
        <v>1688</v>
      </c>
    </row>
    <row r="909" spans="1:16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f>SUM(Table1[[#This Row],[VeryActiveMinutes]:[SedentaryMinutes]])</f>
        <v>1440</v>
      </c>
      <c r="P909">
        <v>1688</v>
      </c>
    </row>
    <row r="910" spans="1:16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f>SUM(Table1[[#This Row],[VeryActiveMinutes]:[SedentaryMinutes]])</f>
        <v>48</v>
      </c>
      <c r="P910">
        <v>57</v>
      </c>
    </row>
    <row r="911" spans="1:16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f>SUM(Table1[[#This Row],[VeryActiveMinutes]:[SedentaryMinutes]])</f>
        <v>1440</v>
      </c>
      <c r="P911">
        <v>3921</v>
      </c>
    </row>
    <row r="912" spans="1:16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f>SUM(Table1[[#This Row],[VeryActiveMinutes]:[SedentaryMinutes]])</f>
        <v>1440</v>
      </c>
      <c r="P912">
        <v>3566</v>
      </c>
    </row>
    <row r="913" spans="1:16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f>SUM(Table1[[#This Row],[VeryActiveMinutes]:[SedentaryMinutes]])</f>
        <v>1440</v>
      </c>
      <c r="P913">
        <v>3793</v>
      </c>
    </row>
    <row r="914" spans="1:16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f>SUM(Table1[[#This Row],[VeryActiveMinutes]:[SedentaryMinutes]])</f>
        <v>1440</v>
      </c>
      <c r="P914">
        <v>3934</v>
      </c>
    </row>
    <row r="915" spans="1:16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f>SUM(Table1[[#This Row],[VeryActiveMinutes]:[SedentaryMinutes]])</f>
        <v>1440</v>
      </c>
      <c r="P915">
        <v>4547</v>
      </c>
    </row>
    <row r="916" spans="1:16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f>SUM(Table1[[#This Row],[VeryActiveMinutes]:[SedentaryMinutes]])</f>
        <v>1440</v>
      </c>
      <c r="P916">
        <v>3545</v>
      </c>
    </row>
    <row r="917" spans="1:16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f>SUM(Table1[[#This Row],[VeryActiveMinutes]:[SedentaryMinutes]])</f>
        <v>1440</v>
      </c>
      <c r="P917">
        <v>2761</v>
      </c>
    </row>
    <row r="918" spans="1:16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f>SUM(Table1[[#This Row],[VeryActiveMinutes]:[SedentaryMinutes]])</f>
        <v>1440</v>
      </c>
      <c r="P918">
        <v>3676</v>
      </c>
    </row>
    <row r="919" spans="1:16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f>SUM(Table1[[#This Row],[VeryActiveMinutes]:[SedentaryMinutes]])</f>
        <v>1440</v>
      </c>
      <c r="P919">
        <v>3679</v>
      </c>
    </row>
    <row r="920" spans="1:16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f>SUM(Table1[[#This Row],[VeryActiveMinutes]:[SedentaryMinutes]])</f>
        <v>1440</v>
      </c>
      <c r="P920">
        <v>3659</v>
      </c>
    </row>
    <row r="921" spans="1:16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f>SUM(Table1[[#This Row],[VeryActiveMinutes]:[SedentaryMinutes]])</f>
        <v>1440</v>
      </c>
      <c r="P921">
        <v>3427</v>
      </c>
    </row>
    <row r="922" spans="1:16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f>SUM(Table1[[#This Row],[VeryActiveMinutes]:[SedentaryMinutes]])</f>
        <v>1440</v>
      </c>
      <c r="P922">
        <v>3891</v>
      </c>
    </row>
    <row r="923" spans="1:16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f>SUM(Table1[[#This Row],[VeryActiveMinutes]:[SedentaryMinutes]])</f>
        <v>1440</v>
      </c>
      <c r="P923">
        <v>3455</v>
      </c>
    </row>
    <row r="924" spans="1:16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f>SUM(Table1[[#This Row],[VeryActiveMinutes]:[SedentaryMinutes]])</f>
        <v>1440</v>
      </c>
      <c r="P924">
        <v>3802</v>
      </c>
    </row>
    <row r="925" spans="1:16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f>SUM(Table1[[#This Row],[VeryActiveMinutes]:[SedentaryMinutes]])</f>
        <v>1440</v>
      </c>
      <c r="P925">
        <v>2860</v>
      </c>
    </row>
    <row r="926" spans="1:16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f>SUM(Table1[[#This Row],[VeryActiveMinutes]:[SedentaryMinutes]])</f>
        <v>1440</v>
      </c>
      <c r="P926">
        <v>3808</v>
      </c>
    </row>
    <row r="927" spans="1:16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f>SUM(Table1[[#This Row],[VeryActiveMinutes]:[SedentaryMinutes]])</f>
        <v>1440</v>
      </c>
      <c r="P927">
        <v>3060</v>
      </c>
    </row>
    <row r="928" spans="1:16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f>SUM(Table1[[#This Row],[VeryActiveMinutes]:[SedentaryMinutes]])</f>
        <v>1440</v>
      </c>
      <c r="P928">
        <v>2698</v>
      </c>
    </row>
    <row r="929" spans="1:16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f>SUM(Table1[[#This Row],[VeryActiveMinutes]:[SedentaryMinutes]])</f>
        <v>1440</v>
      </c>
      <c r="P929">
        <v>4398</v>
      </c>
    </row>
    <row r="930" spans="1:16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f>SUM(Table1[[#This Row],[VeryActiveMinutes]:[SedentaryMinutes]])</f>
        <v>1440</v>
      </c>
      <c r="P930">
        <v>2786</v>
      </c>
    </row>
    <row r="931" spans="1:16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f>SUM(Table1[[#This Row],[VeryActiveMinutes]:[SedentaryMinutes]])</f>
        <v>1440</v>
      </c>
      <c r="P931">
        <v>2189</v>
      </c>
    </row>
    <row r="932" spans="1:16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f>SUM(Table1[[#This Row],[VeryActiveMinutes]:[SedentaryMinutes]])</f>
        <v>1440</v>
      </c>
      <c r="P932">
        <v>2817</v>
      </c>
    </row>
    <row r="933" spans="1:16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f>SUM(Table1[[#This Row],[VeryActiveMinutes]:[SedentaryMinutes]])</f>
        <v>1440</v>
      </c>
      <c r="P933">
        <v>3477</v>
      </c>
    </row>
    <row r="934" spans="1:16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f>SUM(Table1[[#This Row],[VeryActiveMinutes]:[SedentaryMinutes]])</f>
        <v>1440</v>
      </c>
      <c r="P934">
        <v>3052</v>
      </c>
    </row>
    <row r="935" spans="1:16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f>SUM(Table1[[#This Row],[VeryActiveMinutes]:[SedentaryMinutes]])</f>
        <v>1440</v>
      </c>
      <c r="P935">
        <v>4015</v>
      </c>
    </row>
    <row r="936" spans="1:16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f>SUM(Table1[[#This Row],[VeryActiveMinutes]:[SedentaryMinutes]])</f>
        <v>1440</v>
      </c>
      <c r="P936">
        <v>4142</v>
      </c>
    </row>
    <row r="937" spans="1:16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f>SUM(Table1[[#This Row],[VeryActiveMinutes]:[SedentaryMinutes]])</f>
        <v>1440</v>
      </c>
      <c r="P937">
        <v>2847</v>
      </c>
    </row>
    <row r="938" spans="1:16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f>SUM(Table1[[#This Row],[VeryActiveMinutes]:[SedentaryMinutes]])</f>
        <v>1440</v>
      </c>
      <c r="P938">
        <v>3710</v>
      </c>
    </row>
    <row r="939" spans="1:16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f>SUM(Table1[[#This Row],[VeryActiveMinutes]:[SedentaryMinutes]])</f>
        <v>1440</v>
      </c>
      <c r="P939">
        <v>2832</v>
      </c>
    </row>
    <row r="940" spans="1:16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f>SUM(Table1[[#This Row],[VeryActiveMinutes]:[SedentaryMinutes]])</f>
        <v>1440</v>
      </c>
      <c r="P940">
        <v>3832</v>
      </c>
    </row>
    <row r="941" spans="1:16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f>SUM(Table1[[#This Row],[VeryActiveMinutes]:[SedentaryMinutes]])</f>
        <v>931</v>
      </c>
      <c r="P941">
        <v>1849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1AAB-AF7D-420C-ADDE-0F88EFB6341E}">
  <dimension ref="A1:F414"/>
  <sheetViews>
    <sheetView workbookViewId="0">
      <selection activeCell="D419" sqref="D419"/>
    </sheetView>
  </sheetViews>
  <sheetFormatPr defaultRowHeight="15"/>
  <cols>
    <col min="1" max="1" width="12" bestFit="1" customWidth="1"/>
    <col min="2" max="2" width="11.7109375" bestFit="1" customWidth="1"/>
    <col min="3" max="3" width="17.7109375" bestFit="1" customWidth="1"/>
    <col min="4" max="4" width="20.140625" bestFit="1" customWidth="1"/>
    <col min="5" max="5" width="21.5703125" bestFit="1" customWidth="1"/>
    <col min="6" max="6" width="17.7109375" bestFit="1" customWidth="1"/>
  </cols>
  <sheetData>
    <row r="1" spans="1:6">
      <c r="A1" t="s">
        <v>4</v>
      </c>
      <c r="B1" s="1" t="s">
        <v>972</v>
      </c>
      <c r="C1" s="5" t="s">
        <v>64</v>
      </c>
      <c r="D1" t="s">
        <v>973</v>
      </c>
      <c r="E1" t="s">
        <v>974</v>
      </c>
      <c r="F1" t="s">
        <v>70</v>
      </c>
    </row>
    <row r="2" spans="1:6">
      <c r="A2">
        <v>1503960366</v>
      </c>
      <c r="B2" s="1">
        <v>42472</v>
      </c>
      <c r="C2" s="1" t="s">
        <v>73</v>
      </c>
      <c r="D2">
        <v>1</v>
      </c>
      <c r="E2">
        <v>327</v>
      </c>
      <c r="F2">
        <v>346</v>
      </c>
    </row>
    <row r="3" spans="1:6">
      <c r="A3">
        <v>1503960366</v>
      </c>
      <c r="B3" s="1">
        <v>42473</v>
      </c>
      <c r="C3" s="1" t="s">
        <v>74</v>
      </c>
      <c r="D3">
        <v>2</v>
      </c>
      <c r="E3">
        <v>384</v>
      </c>
      <c r="F3">
        <v>407</v>
      </c>
    </row>
    <row r="4" spans="1:6">
      <c r="A4">
        <v>1503960366</v>
      </c>
      <c r="B4" s="1">
        <v>42475</v>
      </c>
      <c r="C4" s="1" t="s">
        <v>76</v>
      </c>
      <c r="D4">
        <v>1</v>
      </c>
      <c r="E4">
        <v>412</v>
      </c>
      <c r="F4">
        <v>442</v>
      </c>
    </row>
    <row r="5" spans="1:6">
      <c r="A5">
        <v>1503960366</v>
      </c>
      <c r="B5" s="1">
        <v>42476</v>
      </c>
      <c r="C5" s="1" t="s">
        <v>77</v>
      </c>
      <c r="D5">
        <v>2</v>
      </c>
      <c r="E5">
        <v>340</v>
      </c>
      <c r="F5">
        <v>367</v>
      </c>
    </row>
    <row r="6" spans="1:6">
      <c r="A6">
        <v>1503960366</v>
      </c>
      <c r="B6" s="1">
        <v>42477</v>
      </c>
      <c r="C6" s="1" t="s">
        <v>78</v>
      </c>
      <c r="D6">
        <v>1</v>
      </c>
      <c r="E6">
        <v>700</v>
      </c>
      <c r="F6">
        <v>712</v>
      </c>
    </row>
    <row r="7" spans="1:6">
      <c r="A7">
        <v>1503960366</v>
      </c>
      <c r="B7" s="1">
        <v>42479</v>
      </c>
      <c r="C7" s="1" t="s">
        <v>80</v>
      </c>
      <c r="D7">
        <v>1</v>
      </c>
      <c r="E7">
        <v>304</v>
      </c>
      <c r="F7">
        <v>320</v>
      </c>
    </row>
    <row r="8" spans="1:6">
      <c r="A8">
        <v>1503960366</v>
      </c>
      <c r="B8" s="1">
        <v>42480</v>
      </c>
      <c r="C8" s="1" t="s">
        <v>81</v>
      </c>
      <c r="D8">
        <v>1</v>
      </c>
      <c r="E8">
        <v>360</v>
      </c>
      <c r="F8">
        <v>377</v>
      </c>
    </row>
    <row r="9" spans="1:6">
      <c r="A9">
        <v>1503960366</v>
      </c>
      <c r="B9" s="1">
        <v>42481</v>
      </c>
      <c r="C9" s="1" t="s">
        <v>82</v>
      </c>
      <c r="D9">
        <v>1</v>
      </c>
      <c r="E9">
        <v>325</v>
      </c>
      <c r="F9">
        <v>364</v>
      </c>
    </row>
    <row r="10" spans="1:6">
      <c r="A10">
        <v>1503960366</v>
      </c>
      <c r="B10" s="1">
        <v>42483</v>
      </c>
      <c r="C10" s="1" t="s">
        <v>84</v>
      </c>
      <c r="D10">
        <v>1</v>
      </c>
      <c r="E10">
        <v>361</v>
      </c>
      <c r="F10">
        <v>384</v>
      </c>
    </row>
    <row r="11" spans="1:6">
      <c r="A11">
        <v>1503960366</v>
      </c>
      <c r="B11" s="1">
        <v>42484</v>
      </c>
      <c r="C11" s="1" t="s">
        <v>85</v>
      </c>
      <c r="D11">
        <v>1</v>
      </c>
      <c r="E11">
        <v>430</v>
      </c>
      <c r="F11">
        <v>449</v>
      </c>
    </row>
    <row r="12" spans="1:6">
      <c r="A12">
        <v>1503960366</v>
      </c>
      <c r="B12" s="1">
        <v>42485</v>
      </c>
      <c r="C12" s="1" t="s">
        <v>86</v>
      </c>
      <c r="D12">
        <v>1</v>
      </c>
      <c r="E12">
        <v>277</v>
      </c>
      <c r="F12">
        <v>323</v>
      </c>
    </row>
    <row r="13" spans="1:6">
      <c r="A13">
        <v>1503960366</v>
      </c>
      <c r="B13" s="1">
        <v>42486</v>
      </c>
      <c r="C13" s="1" t="s">
        <v>87</v>
      </c>
      <c r="D13">
        <v>1</v>
      </c>
      <c r="E13">
        <v>245</v>
      </c>
      <c r="F13">
        <v>274</v>
      </c>
    </row>
    <row r="14" spans="1:6">
      <c r="A14">
        <v>1503960366</v>
      </c>
      <c r="B14" s="1">
        <v>42488</v>
      </c>
      <c r="C14" s="1" t="s">
        <v>89</v>
      </c>
      <c r="D14">
        <v>1</v>
      </c>
      <c r="E14">
        <v>366</v>
      </c>
      <c r="F14">
        <v>393</v>
      </c>
    </row>
    <row r="15" spans="1:6">
      <c r="A15">
        <v>1503960366</v>
      </c>
      <c r="B15" s="1">
        <v>42489</v>
      </c>
      <c r="C15" s="1" t="s">
        <v>90</v>
      </c>
      <c r="D15">
        <v>1</v>
      </c>
      <c r="E15">
        <v>341</v>
      </c>
      <c r="F15">
        <v>354</v>
      </c>
    </row>
    <row r="16" spans="1:6">
      <c r="A16">
        <v>1503960366</v>
      </c>
      <c r="B16" s="1">
        <v>42490</v>
      </c>
      <c r="C16" s="1" t="s">
        <v>91</v>
      </c>
      <c r="D16">
        <v>1</v>
      </c>
      <c r="E16">
        <v>404</v>
      </c>
      <c r="F16">
        <v>425</v>
      </c>
    </row>
    <row r="17" spans="1:6">
      <c r="A17">
        <v>1503960366</v>
      </c>
      <c r="B17" s="1">
        <v>42491</v>
      </c>
      <c r="C17" s="1" t="s">
        <v>92</v>
      </c>
      <c r="D17">
        <v>1</v>
      </c>
      <c r="E17">
        <v>369</v>
      </c>
      <c r="F17">
        <v>396</v>
      </c>
    </row>
    <row r="18" spans="1:6">
      <c r="A18">
        <v>1503960366</v>
      </c>
      <c r="B18" s="1">
        <v>42492</v>
      </c>
      <c r="C18" s="1" t="s">
        <v>93</v>
      </c>
      <c r="D18">
        <v>1</v>
      </c>
      <c r="E18">
        <v>277</v>
      </c>
      <c r="F18">
        <v>309</v>
      </c>
    </row>
    <row r="19" spans="1:6">
      <c r="A19">
        <v>1503960366</v>
      </c>
      <c r="B19" s="1">
        <v>42493</v>
      </c>
      <c r="C19" s="1" t="s">
        <v>94</v>
      </c>
      <c r="D19">
        <v>1</v>
      </c>
      <c r="E19">
        <v>273</v>
      </c>
      <c r="F19">
        <v>296</v>
      </c>
    </row>
    <row r="20" spans="1:6">
      <c r="A20">
        <v>1503960366</v>
      </c>
      <c r="B20" s="1">
        <v>42495</v>
      </c>
      <c r="C20" s="1" t="s">
        <v>96</v>
      </c>
      <c r="D20">
        <v>1</v>
      </c>
      <c r="E20">
        <v>247</v>
      </c>
      <c r="F20">
        <v>264</v>
      </c>
    </row>
    <row r="21" spans="1:6">
      <c r="A21">
        <v>1503960366</v>
      </c>
      <c r="B21" s="1">
        <v>42496</v>
      </c>
      <c r="C21" s="1" t="s">
        <v>97</v>
      </c>
      <c r="D21">
        <v>1</v>
      </c>
      <c r="E21">
        <v>334</v>
      </c>
      <c r="F21">
        <v>367</v>
      </c>
    </row>
    <row r="22" spans="1:6">
      <c r="A22">
        <v>1503960366</v>
      </c>
      <c r="B22" s="1">
        <v>42497</v>
      </c>
      <c r="C22" s="1" t="s">
        <v>98</v>
      </c>
      <c r="D22">
        <v>1</v>
      </c>
      <c r="E22">
        <v>331</v>
      </c>
      <c r="F22">
        <v>349</v>
      </c>
    </row>
    <row r="23" spans="1:6">
      <c r="A23">
        <v>1503960366</v>
      </c>
      <c r="B23" s="1">
        <v>42498</v>
      </c>
      <c r="C23" s="1" t="s">
        <v>99</v>
      </c>
      <c r="D23">
        <v>1</v>
      </c>
      <c r="E23">
        <v>594</v>
      </c>
      <c r="F23">
        <v>611</v>
      </c>
    </row>
    <row r="24" spans="1:6">
      <c r="A24">
        <v>1503960366</v>
      </c>
      <c r="B24" s="1">
        <v>42499</v>
      </c>
      <c r="C24" s="1" t="s">
        <v>100</v>
      </c>
      <c r="D24">
        <v>1</v>
      </c>
      <c r="E24">
        <v>338</v>
      </c>
      <c r="F24">
        <v>342</v>
      </c>
    </row>
    <row r="25" spans="1:6">
      <c r="A25">
        <v>1503960366</v>
      </c>
      <c r="B25" s="1">
        <v>42500</v>
      </c>
      <c r="C25" s="1" t="s">
        <v>101</v>
      </c>
      <c r="D25">
        <v>1</v>
      </c>
      <c r="E25">
        <v>383</v>
      </c>
      <c r="F25">
        <v>403</v>
      </c>
    </row>
    <row r="26" spans="1:6">
      <c r="A26">
        <v>1503960366</v>
      </c>
      <c r="B26" s="1">
        <v>42501</v>
      </c>
      <c r="C26" s="1" t="s">
        <v>102</v>
      </c>
      <c r="D26">
        <v>1</v>
      </c>
      <c r="E26">
        <v>285</v>
      </c>
      <c r="F26">
        <v>306</v>
      </c>
    </row>
    <row r="27" spans="1:6">
      <c r="A27">
        <v>1644430081</v>
      </c>
      <c r="B27" s="1">
        <v>42489</v>
      </c>
      <c r="C27" s="1" t="s">
        <v>152</v>
      </c>
      <c r="D27">
        <v>1</v>
      </c>
      <c r="E27">
        <v>119</v>
      </c>
      <c r="F27">
        <v>127</v>
      </c>
    </row>
    <row r="28" spans="1:6">
      <c r="A28">
        <v>1644430081</v>
      </c>
      <c r="B28" s="1">
        <v>42490</v>
      </c>
      <c r="C28" s="1" t="s">
        <v>153</v>
      </c>
      <c r="D28">
        <v>1</v>
      </c>
      <c r="E28">
        <v>124</v>
      </c>
      <c r="F28">
        <v>142</v>
      </c>
    </row>
    <row r="29" spans="1:6">
      <c r="A29">
        <v>1644430081</v>
      </c>
      <c r="B29" s="1">
        <v>42492</v>
      </c>
      <c r="C29" s="1" t="s">
        <v>155</v>
      </c>
      <c r="D29">
        <v>1</v>
      </c>
      <c r="E29">
        <v>796</v>
      </c>
      <c r="F29">
        <v>961</v>
      </c>
    </row>
    <row r="30" spans="1:6">
      <c r="A30">
        <v>1644430081</v>
      </c>
      <c r="B30" s="1">
        <v>42498</v>
      </c>
      <c r="C30" s="1" t="s">
        <v>161</v>
      </c>
      <c r="D30">
        <v>1</v>
      </c>
      <c r="E30">
        <v>137</v>
      </c>
      <c r="F30">
        <v>154</v>
      </c>
    </row>
    <row r="31" spans="1:6">
      <c r="A31">
        <v>1844505072</v>
      </c>
      <c r="B31" s="1">
        <v>42475</v>
      </c>
      <c r="C31" s="1" t="s">
        <v>168</v>
      </c>
      <c r="D31">
        <v>1</v>
      </c>
      <c r="E31">
        <v>644</v>
      </c>
      <c r="F31">
        <v>961</v>
      </c>
    </row>
    <row r="32" spans="1:6">
      <c r="A32">
        <v>1844505072</v>
      </c>
      <c r="B32" s="1">
        <v>42490</v>
      </c>
      <c r="C32" s="1" t="s">
        <v>183</v>
      </c>
      <c r="D32">
        <v>1</v>
      </c>
      <c r="E32">
        <v>722</v>
      </c>
      <c r="F32">
        <v>961</v>
      </c>
    </row>
    <row r="33" spans="1:6">
      <c r="A33">
        <v>1844505072</v>
      </c>
      <c r="B33" s="1">
        <v>42491</v>
      </c>
      <c r="C33" s="1" t="s">
        <v>184</v>
      </c>
      <c r="D33">
        <v>1</v>
      </c>
      <c r="E33">
        <v>590</v>
      </c>
      <c r="F33">
        <v>961</v>
      </c>
    </row>
    <row r="34" spans="1:6">
      <c r="A34">
        <v>1927972279</v>
      </c>
      <c r="B34" s="1">
        <v>42472</v>
      </c>
      <c r="C34" s="1" t="s">
        <v>196</v>
      </c>
      <c r="D34">
        <v>3</v>
      </c>
      <c r="E34">
        <v>750</v>
      </c>
      <c r="F34">
        <v>775</v>
      </c>
    </row>
    <row r="35" spans="1:6">
      <c r="A35">
        <v>1927972279</v>
      </c>
      <c r="B35" s="1">
        <v>42473</v>
      </c>
      <c r="C35" s="1" t="s">
        <v>197</v>
      </c>
      <c r="D35">
        <v>1</v>
      </c>
      <c r="E35">
        <v>398</v>
      </c>
      <c r="F35">
        <v>422</v>
      </c>
    </row>
    <row r="36" spans="1:6">
      <c r="A36">
        <v>1927972279</v>
      </c>
      <c r="B36" s="1">
        <v>42475</v>
      </c>
      <c r="C36" s="1" t="s">
        <v>199</v>
      </c>
      <c r="D36">
        <v>2</v>
      </c>
      <c r="E36">
        <v>475</v>
      </c>
      <c r="F36">
        <v>499</v>
      </c>
    </row>
    <row r="37" spans="1:6">
      <c r="A37">
        <v>1927972279</v>
      </c>
      <c r="B37" s="1">
        <v>42486</v>
      </c>
      <c r="C37" s="1" t="s">
        <v>210</v>
      </c>
      <c r="D37">
        <v>1</v>
      </c>
      <c r="E37">
        <v>296</v>
      </c>
      <c r="F37">
        <v>315</v>
      </c>
    </row>
    <row r="38" spans="1:6">
      <c r="A38">
        <v>1927972279</v>
      </c>
      <c r="B38" s="1">
        <v>42488</v>
      </c>
      <c r="C38" s="1" t="s">
        <v>212</v>
      </c>
      <c r="D38">
        <v>1</v>
      </c>
      <c r="E38">
        <v>166</v>
      </c>
      <c r="F38">
        <v>178</v>
      </c>
    </row>
    <row r="39" spans="1:6">
      <c r="A39">
        <v>2026352035</v>
      </c>
      <c r="B39" s="1">
        <v>42472</v>
      </c>
      <c r="C39" s="1" t="s">
        <v>258</v>
      </c>
      <c r="D39">
        <v>1</v>
      </c>
      <c r="E39">
        <v>503</v>
      </c>
      <c r="F39">
        <v>546</v>
      </c>
    </row>
    <row r="40" spans="1:6">
      <c r="A40">
        <v>2026352035</v>
      </c>
      <c r="B40" s="1">
        <v>42473</v>
      </c>
      <c r="C40" s="1" t="s">
        <v>259</v>
      </c>
      <c r="D40">
        <v>1</v>
      </c>
      <c r="E40">
        <v>531</v>
      </c>
      <c r="F40">
        <v>565</v>
      </c>
    </row>
    <row r="41" spans="1:6">
      <c r="A41">
        <v>2026352035</v>
      </c>
      <c r="B41" s="1">
        <v>42474</v>
      </c>
      <c r="C41" s="1" t="s">
        <v>260</v>
      </c>
      <c r="D41">
        <v>1</v>
      </c>
      <c r="E41">
        <v>545</v>
      </c>
      <c r="F41">
        <v>568</v>
      </c>
    </row>
    <row r="42" spans="1:6">
      <c r="A42">
        <v>2026352035</v>
      </c>
      <c r="B42" s="1">
        <v>42475</v>
      </c>
      <c r="C42" s="1" t="s">
        <v>261</v>
      </c>
      <c r="D42">
        <v>1</v>
      </c>
      <c r="E42">
        <v>523</v>
      </c>
      <c r="F42">
        <v>573</v>
      </c>
    </row>
    <row r="43" spans="1:6">
      <c r="A43">
        <v>2026352035</v>
      </c>
      <c r="B43" s="1">
        <v>42476</v>
      </c>
      <c r="C43" s="1" t="s">
        <v>262</v>
      </c>
      <c r="D43">
        <v>1</v>
      </c>
      <c r="E43">
        <v>524</v>
      </c>
      <c r="F43">
        <v>567</v>
      </c>
    </row>
    <row r="44" spans="1:6">
      <c r="A44">
        <v>2026352035</v>
      </c>
      <c r="B44" s="1">
        <v>42477</v>
      </c>
      <c r="C44" s="1" t="s">
        <v>263</v>
      </c>
      <c r="D44">
        <v>1</v>
      </c>
      <c r="E44">
        <v>437</v>
      </c>
      <c r="F44">
        <v>498</v>
      </c>
    </row>
    <row r="45" spans="1:6">
      <c r="A45">
        <v>2026352035</v>
      </c>
      <c r="B45" s="1">
        <v>42479</v>
      </c>
      <c r="C45" s="1" t="s">
        <v>265</v>
      </c>
      <c r="D45">
        <v>1</v>
      </c>
      <c r="E45">
        <v>498</v>
      </c>
      <c r="F45">
        <v>540</v>
      </c>
    </row>
    <row r="46" spans="1:6">
      <c r="A46">
        <v>2026352035</v>
      </c>
      <c r="B46" s="1">
        <v>42480</v>
      </c>
      <c r="C46" s="1" t="s">
        <v>266</v>
      </c>
      <c r="D46">
        <v>1</v>
      </c>
      <c r="E46">
        <v>461</v>
      </c>
      <c r="F46">
        <v>510</v>
      </c>
    </row>
    <row r="47" spans="1:6">
      <c r="A47">
        <v>2026352035</v>
      </c>
      <c r="B47" s="1">
        <v>42481</v>
      </c>
      <c r="C47" s="1" t="s">
        <v>267</v>
      </c>
      <c r="D47">
        <v>1</v>
      </c>
      <c r="E47">
        <v>477</v>
      </c>
      <c r="F47">
        <v>514</v>
      </c>
    </row>
    <row r="48" spans="1:6">
      <c r="A48">
        <v>2026352035</v>
      </c>
      <c r="B48" s="1">
        <v>42482</v>
      </c>
      <c r="C48" s="1" t="s">
        <v>268</v>
      </c>
      <c r="D48">
        <v>1</v>
      </c>
      <c r="E48">
        <v>520</v>
      </c>
      <c r="F48">
        <v>545</v>
      </c>
    </row>
    <row r="49" spans="1:6">
      <c r="A49">
        <v>2026352035</v>
      </c>
      <c r="B49" s="1">
        <v>42483</v>
      </c>
      <c r="C49" s="1" t="s">
        <v>269</v>
      </c>
      <c r="D49">
        <v>1</v>
      </c>
      <c r="E49">
        <v>522</v>
      </c>
      <c r="F49">
        <v>554</v>
      </c>
    </row>
    <row r="50" spans="1:6">
      <c r="A50">
        <v>2026352035</v>
      </c>
      <c r="B50" s="1">
        <v>42484</v>
      </c>
      <c r="C50" s="1" t="s">
        <v>270</v>
      </c>
      <c r="D50">
        <v>1</v>
      </c>
      <c r="E50">
        <v>555</v>
      </c>
      <c r="F50">
        <v>591</v>
      </c>
    </row>
    <row r="51" spans="1:6">
      <c r="A51">
        <v>2026352035</v>
      </c>
      <c r="B51" s="1">
        <v>42485</v>
      </c>
      <c r="C51" s="1" t="s">
        <v>271</v>
      </c>
      <c r="D51">
        <v>1</v>
      </c>
      <c r="E51">
        <v>506</v>
      </c>
      <c r="F51">
        <v>531</v>
      </c>
    </row>
    <row r="52" spans="1:6">
      <c r="A52">
        <v>2026352035</v>
      </c>
      <c r="B52" s="1">
        <v>42487</v>
      </c>
      <c r="C52" s="1" t="s">
        <v>273</v>
      </c>
      <c r="D52">
        <v>1</v>
      </c>
      <c r="E52">
        <v>508</v>
      </c>
      <c r="F52">
        <v>545</v>
      </c>
    </row>
    <row r="53" spans="1:6">
      <c r="A53">
        <v>2026352035</v>
      </c>
      <c r="B53" s="1">
        <v>42488</v>
      </c>
      <c r="C53" s="1" t="s">
        <v>274</v>
      </c>
      <c r="D53">
        <v>1</v>
      </c>
      <c r="E53">
        <v>513</v>
      </c>
      <c r="F53">
        <v>545</v>
      </c>
    </row>
    <row r="54" spans="1:6">
      <c r="A54">
        <v>2026352035</v>
      </c>
      <c r="B54" s="1">
        <v>42489</v>
      </c>
      <c r="C54" s="1" t="s">
        <v>275</v>
      </c>
      <c r="D54">
        <v>1</v>
      </c>
      <c r="E54">
        <v>490</v>
      </c>
      <c r="F54">
        <v>510</v>
      </c>
    </row>
    <row r="55" spans="1:6">
      <c r="A55">
        <v>2026352035</v>
      </c>
      <c r="B55" s="1">
        <v>42490</v>
      </c>
      <c r="C55" s="1" t="s">
        <v>276</v>
      </c>
      <c r="D55">
        <v>1</v>
      </c>
      <c r="E55">
        <v>573</v>
      </c>
      <c r="F55">
        <v>607</v>
      </c>
    </row>
    <row r="56" spans="1:6">
      <c r="A56">
        <v>2026352035</v>
      </c>
      <c r="B56" s="1">
        <v>42491</v>
      </c>
      <c r="C56" s="1" t="s">
        <v>277</v>
      </c>
      <c r="D56">
        <v>1</v>
      </c>
      <c r="E56">
        <v>527</v>
      </c>
      <c r="F56">
        <v>546</v>
      </c>
    </row>
    <row r="57" spans="1:6">
      <c r="A57">
        <v>2026352035</v>
      </c>
      <c r="B57" s="1">
        <v>42492</v>
      </c>
      <c r="C57" s="1" t="s">
        <v>278</v>
      </c>
      <c r="D57">
        <v>1</v>
      </c>
      <c r="E57">
        <v>511</v>
      </c>
      <c r="F57">
        <v>543</v>
      </c>
    </row>
    <row r="58" spans="1:6">
      <c r="A58">
        <v>2026352035</v>
      </c>
      <c r="B58" s="1">
        <v>42494</v>
      </c>
      <c r="C58" s="1" t="s">
        <v>280</v>
      </c>
      <c r="D58">
        <v>1</v>
      </c>
      <c r="E58">
        <v>538</v>
      </c>
      <c r="F58">
        <v>560</v>
      </c>
    </row>
    <row r="59" spans="1:6">
      <c r="A59">
        <v>2026352035</v>
      </c>
      <c r="B59" s="1">
        <v>42495</v>
      </c>
      <c r="C59" s="1" t="s">
        <v>281</v>
      </c>
      <c r="D59">
        <v>1</v>
      </c>
      <c r="E59">
        <v>468</v>
      </c>
      <c r="F59">
        <v>485</v>
      </c>
    </row>
    <row r="60" spans="1:6">
      <c r="A60">
        <v>2026352035</v>
      </c>
      <c r="B60" s="1">
        <v>42496</v>
      </c>
      <c r="C60" s="1" t="s">
        <v>282</v>
      </c>
      <c r="D60">
        <v>1</v>
      </c>
      <c r="E60">
        <v>524</v>
      </c>
      <c r="F60">
        <v>548</v>
      </c>
    </row>
    <row r="61" spans="1:6">
      <c r="A61">
        <v>2026352035</v>
      </c>
      <c r="B61" s="1">
        <v>42497</v>
      </c>
      <c r="C61" s="1" t="s">
        <v>283</v>
      </c>
      <c r="D61">
        <v>1</v>
      </c>
      <c r="E61">
        <v>511</v>
      </c>
      <c r="F61">
        <v>521</v>
      </c>
    </row>
    <row r="62" spans="1:6">
      <c r="A62">
        <v>2026352035</v>
      </c>
      <c r="B62" s="1">
        <v>42498</v>
      </c>
      <c r="C62" s="1" t="s">
        <v>284</v>
      </c>
      <c r="D62">
        <v>1</v>
      </c>
      <c r="E62">
        <v>541</v>
      </c>
      <c r="F62">
        <v>568</v>
      </c>
    </row>
    <row r="63" spans="1:6">
      <c r="A63">
        <v>2026352035</v>
      </c>
      <c r="B63" s="1">
        <v>42499</v>
      </c>
      <c r="C63" s="1" t="s">
        <v>285</v>
      </c>
      <c r="D63">
        <v>1</v>
      </c>
      <c r="E63">
        <v>531</v>
      </c>
      <c r="F63">
        <v>556</v>
      </c>
    </row>
    <row r="64" spans="1:6">
      <c r="A64">
        <v>2026352035</v>
      </c>
      <c r="B64" s="1">
        <v>42500</v>
      </c>
      <c r="C64" s="1" t="s">
        <v>286</v>
      </c>
      <c r="D64">
        <v>1</v>
      </c>
      <c r="E64">
        <v>357</v>
      </c>
      <c r="F64">
        <v>380</v>
      </c>
    </row>
    <row r="65" spans="1:6">
      <c r="A65">
        <v>2026352035</v>
      </c>
      <c r="B65" s="1">
        <v>42501</v>
      </c>
      <c r="C65" s="1" t="s">
        <v>287</v>
      </c>
      <c r="D65">
        <v>1</v>
      </c>
      <c r="E65">
        <v>523</v>
      </c>
      <c r="F65">
        <v>553</v>
      </c>
    </row>
    <row r="66" spans="1:6">
      <c r="A66">
        <v>2026352035</v>
      </c>
      <c r="B66" s="1">
        <v>42502</v>
      </c>
      <c r="C66" s="1" t="s">
        <v>288</v>
      </c>
      <c r="D66">
        <v>1</v>
      </c>
      <c r="E66">
        <v>456</v>
      </c>
      <c r="F66">
        <v>485</v>
      </c>
    </row>
    <row r="67" spans="1:6">
      <c r="A67">
        <v>2320127002</v>
      </c>
      <c r="B67" s="1">
        <v>42483</v>
      </c>
      <c r="C67" s="1" t="s">
        <v>300</v>
      </c>
      <c r="D67">
        <v>1</v>
      </c>
      <c r="E67">
        <v>61</v>
      </c>
      <c r="F67">
        <v>69</v>
      </c>
    </row>
    <row r="68" spans="1:6">
      <c r="A68">
        <v>2347167796</v>
      </c>
      <c r="B68" s="1">
        <v>42473</v>
      </c>
      <c r="C68" s="1" t="s">
        <v>975</v>
      </c>
      <c r="D68">
        <v>1</v>
      </c>
      <c r="E68">
        <v>467</v>
      </c>
      <c r="F68">
        <v>531</v>
      </c>
    </row>
    <row r="69" spans="1:6">
      <c r="A69">
        <v>2347167796</v>
      </c>
      <c r="B69" s="1">
        <v>42474</v>
      </c>
      <c r="C69" s="1" t="s">
        <v>976</v>
      </c>
      <c r="D69">
        <v>1</v>
      </c>
      <c r="E69">
        <v>445</v>
      </c>
      <c r="F69">
        <v>489</v>
      </c>
    </row>
    <row r="70" spans="1:6">
      <c r="A70">
        <v>2347167796</v>
      </c>
      <c r="B70" s="1">
        <v>42475</v>
      </c>
      <c r="C70" s="1" t="s">
        <v>977</v>
      </c>
      <c r="D70">
        <v>1</v>
      </c>
      <c r="E70">
        <v>452</v>
      </c>
      <c r="F70">
        <v>504</v>
      </c>
    </row>
    <row r="71" spans="1:6">
      <c r="A71">
        <v>2347167796</v>
      </c>
      <c r="B71" s="1">
        <v>42477</v>
      </c>
      <c r="C71" s="1" t="s">
        <v>978</v>
      </c>
      <c r="D71">
        <v>1</v>
      </c>
      <c r="E71">
        <v>556</v>
      </c>
      <c r="F71">
        <v>602</v>
      </c>
    </row>
    <row r="72" spans="1:6">
      <c r="A72">
        <v>2347167796</v>
      </c>
      <c r="B72" s="1">
        <v>42478</v>
      </c>
      <c r="C72" s="1" t="s">
        <v>979</v>
      </c>
      <c r="D72">
        <v>1</v>
      </c>
      <c r="E72">
        <v>500</v>
      </c>
      <c r="F72">
        <v>557</v>
      </c>
    </row>
    <row r="73" spans="1:6">
      <c r="A73">
        <v>2347167796</v>
      </c>
      <c r="B73" s="1">
        <v>42479</v>
      </c>
      <c r="C73" s="1" t="s">
        <v>980</v>
      </c>
      <c r="D73">
        <v>1</v>
      </c>
      <c r="E73">
        <v>465</v>
      </c>
      <c r="F73">
        <v>514</v>
      </c>
    </row>
    <row r="74" spans="1:6">
      <c r="A74">
        <v>2347167796</v>
      </c>
      <c r="B74" s="1">
        <v>42481</v>
      </c>
      <c r="C74" s="1" t="s">
        <v>981</v>
      </c>
      <c r="D74">
        <v>1</v>
      </c>
      <c r="E74">
        <v>460</v>
      </c>
      <c r="F74">
        <v>484</v>
      </c>
    </row>
    <row r="75" spans="1:6">
      <c r="A75">
        <v>2347167796</v>
      </c>
      <c r="B75" s="1">
        <v>42482</v>
      </c>
      <c r="C75" s="1" t="s">
        <v>982</v>
      </c>
      <c r="D75">
        <v>1</v>
      </c>
      <c r="E75">
        <v>405</v>
      </c>
      <c r="F75">
        <v>461</v>
      </c>
    </row>
    <row r="76" spans="1:6">
      <c r="A76">
        <v>2347167796</v>
      </c>
      <c r="B76" s="1">
        <v>42483</v>
      </c>
      <c r="C76" s="1" t="s">
        <v>983</v>
      </c>
      <c r="D76">
        <v>1</v>
      </c>
      <c r="E76">
        <v>374</v>
      </c>
      <c r="F76">
        <v>386</v>
      </c>
    </row>
    <row r="77" spans="1:6">
      <c r="A77">
        <v>2347167796</v>
      </c>
      <c r="B77" s="1">
        <v>42484</v>
      </c>
      <c r="C77" s="1" t="s">
        <v>984</v>
      </c>
      <c r="D77">
        <v>1</v>
      </c>
      <c r="E77">
        <v>442</v>
      </c>
      <c r="F77">
        <v>459</v>
      </c>
    </row>
    <row r="78" spans="1:6">
      <c r="A78">
        <v>2347167796</v>
      </c>
      <c r="B78" s="1">
        <v>42485</v>
      </c>
      <c r="C78" s="1" t="s">
        <v>985</v>
      </c>
      <c r="D78">
        <v>1</v>
      </c>
      <c r="E78">
        <v>433</v>
      </c>
      <c r="F78">
        <v>471</v>
      </c>
    </row>
    <row r="79" spans="1:6">
      <c r="A79">
        <v>2347167796</v>
      </c>
      <c r="B79" s="1">
        <v>42486</v>
      </c>
      <c r="C79" s="1" t="s">
        <v>986</v>
      </c>
      <c r="D79">
        <v>1</v>
      </c>
      <c r="E79">
        <v>436</v>
      </c>
      <c r="F79">
        <v>490</v>
      </c>
    </row>
    <row r="80" spans="1:6">
      <c r="A80">
        <v>2347167796</v>
      </c>
      <c r="B80" s="1">
        <v>42487</v>
      </c>
      <c r="C80" s="1" t="s">
        <v>987</v>
      </c>
      <c r="D80">
        <v>1</v>
      </c>
      <c r="E80">
        <v>448</v>
      </c>
      <c r="F80">
        <v>499</v>
      </c>
    </row>
    <row r="81" spans="1:6">
      <c r="A81">
        <v>2347167796</v>
      </c>
      <c r="B81" s="1">
        <v>42488</v>
      </c>
      <c r="C81" s="1" t="s">
        <v>988</v>
      </c>
      <c r="D81">
        <v>1</v>
      </c>
      <c r="E81">
        <v>408</v>
      </c>
      <c r="F81">
        <v>450</v>
      </c>
    </row>
    <row r="82" spans="1:6">
      <c r="A82">
        <v>2347167796</v>
      </c>
      <c r="B82" s="1">
        <v>42489</v>
      </c>
      <c r="C82" s="1" t="s">
        <v>989</v>
      </c>
      <c r="D82">
        <v>1</v>
      </c>
      <c r="E82">
        <v>411</v>
      </c>
      <c r="F82">
        <v>473</v>
      </c>
    </row>
    <row r="83" spans="1:6">
      <c r="A83">
        <v>3977333714</v>
      </c>
      <c r="B83" s="1">
        <v>42472</v>
      </c>
      <c r="C83" s="1" t="s">
        <v>351</v>
      </c>
      <c r="D83">
        <v>1</v>
      </c>
      <c r="E83">
        <v>274</v>
      </c>
      <c r="F83">
        <v>469</v>
      </c>
    </row>
    <row r="84" spans="1:6">
      <c r="A84">
        <v>3977333714</v>
      </c>
      <c r="B84" s="1">
        <v>42473</v>
      </c>
      <c r="C84" s="1" t="s">
        <v>352</v>
      </c>
      <c r="D84">
        <v>2</v>
      </c>
      <c r="E84">
        <v>295</v>
      </c>
      <c r="F84">
        <v>456</v>
      </c>
    </row>
    <row r="85" spans="1:6">
      <c r="A85">
        <v>3977333714</v>
      </c>
      <c r="B85" s="1">
        <v>42474</v>
      </c>
      <c r="C85" s="1" t="s">
        <v>353</v>
      </c>
      <c r="D85">
        <v>1</v>
      </c>
      <c r="E85">
        <v>291</v>
      </c>
      <c r="F85">
        <v>397</v>
      </c>
    </row>
    <row r="86" spans="1:6">
      <c r="A86">
        <v>3977333714</v>
      </c>
      <c r="B86" s="1">
        <v>42475</v>
      </c>
      <c r="C86" s="1" t="s">
        <v>354</v>
      </c>
      <c r="D86">
        <v>1</v>
      </c>
      <c r="E86">
        <v>424</v>
      </c>
      <c r="F86">
        <v>556</v>
      </c>
    </row>
    <row r="87" spans="1:6">
      <c r="A87">
        <v>3977333714</v>
      </c>
      <c r="B87" s="1">
        <v>42476</v>
      </c>
      <c r="C87" s="1" t="s">
        <v>355</v>
      </c>
      <c r="D87">
        <v>1</v>
      </c>
      <c r="E87">
        <v>283</v>
      </c>
      <c r="F87">
        <v>510</v>
      </c>
    </row>
    <row r="88" spans="1:6">
      <c r="A88">
        <v>3977333714</v>
      </c>
      <c r="B88" s="1">
        <v>42477</v>
      </c>
      <c r="C88" s="1" t="s">
        <v>356</v>
      </c>
      <c r="D88">
        <v>1</v>
      </c>
      <c r="E88">
        <v>381</v>
      </c>
      <c r="F88">
        <v>566</v>
      </c>
    </row>
    <row r="89" spans="1:6">
      <c r="A89">
        <v>3977333714</v>
      </c>
      <c r="B89" s="1">
        <v>42478</v>
      </c>
      <c r="C89" s="1" t="s">
        <v>357</v>
      </c>
      <c r="D89">
        <v>2</v>
      </c>
      <c r="E89">
        <v>412</v>
      </c>
      <c r="F89">
        <v>522</v>
      </c>
    </row>
    <row r="90" spans="1:6">
      <c r="A90">
        <v>3977333714</v>
      </c>
      <c r="B90" s="1">
        <v>42479</v>
      </c>
      <c r="C90" s="1" t="s">
        <v>358</v>
      </c>
      <c r="D90">
        <v>1</v>
      </c>
      <c r="E90">
        <v>219</v>
      </c>
      <c r="F90">
        <v>395</v>
      </c>
    </row>
    <row r="91" spans="1:6">
      <c r="A91">
        <v>3977333714</v>
      </c>
      <c r="B91" s="1">
        <v>42480</v>
      </c>
      <c r="C91" s="1" t="s">
        <v>359</v>
      </c>
      <c r="D91">
        <v>2</v>
      </c>
      <c r="E91">
        <v>152</v>
      </c>
      <c r="F91">
        <v>305</v>
      </c>
    </row>
    <row r="92" spans="1:6">
      <c r="A92">
        <v>3977333714</v>
      </c>
      <c r="B92" s="1">
        <v>42481</v>
      </c>
      <c r="C92" s="1" t="s">
        <v>360</v>
      </c>
      <c r="D92">
        <v>1</v>
      </c>
      <c r="E92">
        <v>332</v>
      </c>
      <c r="F92">
        <v>512</v>
      </c>
    </row>
    <row r="93" spans="1:6">
      <c r="A93">
        <v>3977333714</v>
      </c>
      <c r="B93" s="1">
        <v>42482</v>
      </c>
      <c r="C93" s="1" t="s">
        <v>361</v>
      </c>
      <c r="D93">
        <v>1</v>
      </c>
      <c r="E93">
        <v>355</v>
      </c>
      <c r="F93">
        <v>476</v>
      </c>
    </row>
    <row r="94" spans="1:6">
      <c r="A94">
        <v>3977333714</v>
      </c>
      <c r="B94" s="1">
        <v>42483</v>
      </c>
      <c r="C94" s="1" t="s">
        <v>362</v>
      </c>
      <c r="D94">
        <v>1</v>
      </c>
      <c r="E94">
        <v>235</v>
      </c>
      <c r="F94">
        <v>372</v>
      </c>
    </row>
    <row r="95" spans="1:6">
      <c r="A95">
        <v>3977333714</v>
      </c>
      <c r="B95" s="1">
        <v>42484</v>
      </c>
      <c r="C95" s="1" t="s">
        <v>363</v>
      </c>
      <c r="D95">
        <v>1</v>
      </c>
      <c r="E95">
        <v>310</v>
      </c>
      <c r="F95">
        <v>526</v>
      </c>
    </row>
    <row r="96" spans="1:6">
      <c r="A96">
        <v>3977333714</v>
      </c>
      <c r="B96" s="1">
        <v>42485</v>
      </c>
      <c r="C96" s="1" t="s">
        <v>364</v>
      </c>
      <c r="D96">
        <v>1</v>
      </c>
      <c r="E96">
        <v>262</v>
      </c>
      <c r="F96">
        <v>467</v>
      </c>
    </row>
    <row r="97" spans="1:6">
      <c r="A97">
        <v>3977333714</v>
      </c>
      <c r="B97" s="1">
        <v>42486</v>
      </c>
      <c r="C97" s="1" t="s">
        <v>365</v>
      </c>
      <c r="D97">
        <v>1</v>
      </c>
      <c r="E97">
        <v>250</v>
      </c>
      <c r="F97">
        <v>371</v>
      </c>
    </row>
    <row r="98" spans="1:6">
      <c r="A98">
        <v>3977333714</v>
      </c>
      <c r="B98" s="1">
        <v>42487</v>
      </c>
      <c r="C98" s="1" t="s">
        <v>366</v>
      </c>
      <c r="D98">
        <v>1</v>
      </c>
      <c r="E98">
        <v>349</v>
      </c>
      <c r="F98">
        <v>540</v>
      </c>
    </row>
    <row r="99" spans="1:6">
      <c r="A99">
        <v>3977333714</v>
      </c>
      <c r="B99" s="1">
        <v>42488</v>
      </c>
      <c r="C99" s="1" t="s">
        <v>367</v>
      </c>
      <c r="D99">
        <v>1</v>
      </c>
      <c r="E99">
        <v>261</v>
      </c>
      <c r="F99">
        <v>423</v>
      </c>
    </row>
    <row r="100" spans="1:6">
      <c r="A100">
        <v>3977333714</v>
      </c>
      <c r="B100" s="1">
        <v>42489</v>
      </c>
      <c r="C100" s="1" t="s">
        <v>368</v>
      </c>
      <c r="D100">
        <v>1</v>
      </c>
      <c r="E100">
        <v>333</v>
      </c>
      <c r="F100">
        <v>478</v>
      </c>
    </row>
    <row r="101" spans="1:6">
      <c r="A101">
        <v>3977333714</v>
      </c>
      <c r="B101" s="1">
        <v>42490</v>
      </c>
      <c r="C101" s="1" t="s">
        <v>369</v>
      </c>
      <c r="D101">
        <v>1</v>
      </c>
      <c r="E101">
        <v>237</v>
      </c>
      <c r="F101">
        <v>382</v>
      </c>
    </row>
    <row r="102" spans="1:6">
      <c r="A102">
        <v>3977333714</v>
      </c>
      <c r="B102" s="1">
        <v>42491</v>
      </c>
      <c r="C102" s="1" t="s">
        <v>370</v>
      </c>
      <c r="D102">
        <v>1</v>
      </c>
      <c r="E102">
        <v>383</v>
      </c>
      <c r="F102">
        <v>626</v>
      </c>
    </row>
    <row r="103" spans="1:6">
      <c r="A103">
        <v>3977333714</v>
      </c>
      <c r="B103" s="1">
        <v>42492</v>
      </c>
      <c r="C103" s="1" t="s">
        <v>371</v>
      </c>
      <c r="D103">
        <v>1</v>
      </c>
      <c r="E103">
        <v>230</v>
      </c>
      <c r="F103">
        <v>384</v>
      </c>
    </row>
    <row r="104" spans="1:6">
      <c r="A104">
        <v>3977333714</v>
      </c>
      <c r="B104" s="1">
        <v>42493</v>
      </c>
      <c r="C104" s="1" t="s">
        <v>372</v>
      </c>
      <c r="D104">
        <v>1</v>
      </c>
      <c r="E104">
        <v>292</v>
      </c>
      <c r="F104">
        <v>500</v>
      </c>
    </row>
    <row r="105" spans="1:6">
      <c r="A105">
        <v>3977333714</v>
      </c>
      <c r="B105" s="1">
        <v>42494</v>
      </c>
      <c r="C105" s="1" t="s">
        <v>373</v>
      </c>
      <c r="D105">
        <v>1</v>
      </c>
      <c r="E105">
        <v>213</v>
      </c>
      <c r="F105">
        <v>336</v>
      </c>
    </row>
    <row r="106" spans="1:6">
      <c r="A106">
        <v>3977333714</v>
      </c>
      <c r="B106" s="1">
        <v>42495</v>
      </c>
      <c r="C106" s="1" t="s">
        <v>374</v>
      </c>
      <c r="D106">
        <v>1</v>
      </c>
      <c r="E106">
        <v>318</v>
      </c>
      <c r="F106">
        <v>480</v>
      </c>
    </row>
    <row r="107" spans="1:6">
      <c r="A107">
        <v>3977333714</v>
      </c>
      <c r="B107" s="1">
        <v>42496</v>
      </c>
      <c r="C107" s="1" t="s">
        <v>375</v>
      </c>
      <c r="D107">
        <v>1</v>
      </c>
      <c r="E107">
        <v>323</v>
      </c>
      <c r="F107">
        <v>512</v>
      </c>
    </row>
    <row r="108" spans="1:6">
      <c r="A108">
        <v>3977333714</v>
      </c>
      <c r="B108" s="1">
        <v>42497</v>
      </c>
      <c r="C108" s="1" t="s">
        <v>376</v>
      </c>
      <c r="D108">
        <v>1</v>
      </c>
      <c r="E108">
        <v>237</v>
      </c>
      <c r="F108">
        <v>443</v>
      </c>
    </row>
    <row r="109" spans="1:6">
      <c r="A109">
        <v>3977333714</v>
      </c>
      <c r="B109" s="1">
        <v>42498</v>
      </c>
      <c r="C109" s="1" t="s">
        <v>377</v>
      </c>
      <c r="D109">
        <v>2</v>
      </c>
      <c r="E109">
        <v>259</v>
      </c>
      <c r="F109">
        <v>456</v>
      </c>
    </row>
    <row r="110" spans="1:6">
      <c r="A110">
        <v>3977333714</v>
      </c>
      <c r="B110" s="1">
        <v>42500</v>
      </c>
      <c r="C110" s="1" t="s">
        <v>379</v>
      </c>
      <c r="D110">
        <v>1</v>
      </c>
      <c r="E110">
        <v>312</v>
      </c>
      <c r="F110">
        <v>452</v>
      </c>
    </row>
    <row r="111" spans="1:6">
      <c r="A111">
        <v>4020332650</v>
      </c>
      <c r="B111" s="1">
        <v>42472</v>
      </c>
      <c r="C111" s="1" t="s">
        <v>381</v>
      </c>
      <c r="D111">
        <v>1</v>
      </c>
      <c r="E111">
        <v>501</v>
      </c>
      <c r="F111">
        <v>541</v>
      </c>
    </row>
    <row r="112" spans="1:6">
      <c r="A112">
        <v>4020332650</v>
      </c>
      <c r="B112" s="1">
        <v>42476</v>
      </c>
      <c r="C112" s="1" t="s">
        <v>385</v>
      </c>
      <c r="D112">
        <v>1</v>
      </c>
      <c r="E112">
        <v>77</v>
      </c>
      <c r="F112">
        <v>77</v>
      </c>
    </row>
    <row r="113" spans="1:6">
      <c r="A113">
        <v>4020332650</v>
      </c>
      <c r="B113" s="1">
        <v>42493</v>
      </c>
      <c r="C113" s="1" t="s">
        <v>402</v>
      </c>
      <c r="D113">
        <v>1</v>
      </c>
      <c r="E113">
        <v>322</v>
      </c>
      <c r="F113">
        <v>332</v>
      </c>
    </row>
    <row r="114" spans="1:6">
      <c r="A114">
        <v>4020332650</v>
      </c>
      <c r="B114" s="1">
        <v>42494</v>
      </c>
      <c r="C114" s="1" t="s">
        <v>403</v>
      </c>
      <c r="D114">
        <v>1</v>
      </c>
      <c r="E114">
        <v>478</v>
      </c>
      <c r="F114">
        <v>536</v>
      </c>
    </row>
    <row r="115" spans="1:6">
      <c r="A115">
        <v>4020332650</v>
      </c>
      <c r="B115" s="1">
        <v>42495</v>
      </c>
      <c r="C115" s="1" t="s">
        <v>404</v>
      </c>
      <c r="D115">
        <v>1</v>
      </c>
      <c r="E115">
        <v>226</v>
      </c>
      <c r="F115">
        <v>248</v>
      </c>
    </row>
    <row r="116" spans="1:6">
      <c r="A116">
        <v>4020332650</v>
      </c>
      <c r="B116" s="1">
        <v>42496</v>
      </c>
      <c r="C116" s="1" t="s">
        <v>405</v>
      </c>
      <c r="D116">
        <v>1</v>
      </c>
      <c r="E116">
        <v>385</v>
      </c>
      <c r="F116">
        <v>408</v>
      </c>
    </row>
    <row r="117" spans="1:6">
      <c r="A117">
        <v>4020332650</v>
      </c>
      <c r="B117" s="1">
        <v>42498</v>
      </c>
      <c r="C117" s="1" t="s">
        <v>407</v>
      </c>
      <c r="D117">
        <v>1</v>
      </c>
      <c r="E117">
        <v>364</v>
      </c>
      <c r="F117">
        <v>402</v>
      </c>
    </row>
    <row r="118" spans="1:6">
      <c r="A118">
        <v>4020332650</v>
      </c>
      <c r="B118" s="1">
        <v>42500</v>
      </c>
      <c r="C118" s="1" t="s">
        <v>409</v>
      </c>
      <c r="D118">
        <v>1</v>
      </c>
      <c r="E118">
        <v>442</v>
      </c>
      <c r="F118">
        <v>494</v>
      </c>
    </row>
    <row r="119" spans="1:6">
      <c r="A119">
        <v>4319703577</v>
      </c>
      <c r="B119" s="1">
        <v>42474</v>
      </c>
      <c r="C119" s="1" t="s">
        <v>414</v>
      </c>
      <c r="D119">
        <v>1</v>
      </c>
      <c r="E119">
        <v>535</v>
      </c>
      <c r="F119">
        <v>557</v>
      </c>
    </row>
    <row r="120" spans="1:6">
      <c r="A120">
        <v>4319703577</v>
      </c>
      <c r="B120" s="1">
        <v>42475</v>
      </c>
      <c r="C120" s="1" t="s">
        <v>415</v>
      </c>
      <c r="D120">
        <v>1</v>
      </c>
      <c r="E120">
        <v>465</v>
      </c>
      <c r="F120">
        <v>491</v>
      </c>
    </row>
    <row r="121" spans="1:6">
      <c r="A121">
        <v>4319703577</v>
      </c>
      <c r="B121" s="1">
        <v>42476</v>
      </c>
      <c r="C121" s="1" t="s">
        <v>416</v>
      </c>
      <c r="D121">
        <v>1</v>
      </c>
      <c r="E121">
        <v>506</v>
      </c>
      <c r="F121">
        <v>522</v>
      </c>
    </row>
    <row r="122" spans="1:6">
      <c r="A122">
        <v>4319703577</v>
      </c>
      <c r="B122" s="1">
        <v>42478</v>
      </c>
      <c r="C122" s="1" t="s">
        <v>418</v>
      </c>
      <c r="D122">
        <v>1</v>
      </c>
      <c r="E122">
        <v>515</v>
      </c>
      <c r="F122">
        <v>551</v>
      </c>
    </row>
    <row r="123" spans="1:6">
      <c r="A123">
        <v>4319703577</v>
      </c>
      <c r="B123" s="1">
        <v>42479</v>
      </c>
      <c r="C123" s="1" t="s">
        <v>419</v>
      </c>
      <c r="D123">
        <v>2</v>
      </c>
      <c r="E123">
        <v>461</v>
      </c>
      <c r="F123">
        <v>498</v>
      </c>
    </row>
    <row r="124" spans="1:6">
      <c r="A124">
        <v>4319703577</v>
      </c>
      <c r="B124" s="1">
        <v>42480</v>
      </c>
      <c r="C124" s="1" t="s">
        <v>420</v>
      </c>
      <c r="D124">
        <v>1</v>
      </c>
      <c r="E124">
        <v>523</v>
      </c>
      <c r="F124">
        <v>543</v>
      </c>
    </row>
    <row r="125" spans="1:6">
      <c r="A125">
        <v>4319703577</v>
      </c>
      <c r="B125" s="1">
        <v>42481</v>
      </c>
      <c r="C125" s="1" t="s">
        <v>421</v>
      </c>
      <c r="D125">
        <v>1</v>
      </c>
      <c r="E125">
        <v>59</v>
      </c>
      <c r="F125">
        <v>65</v>
      </c>
    </row>
    <row r="126" spans="1:6">
      <c r="A126">
        <v>4319703577</v>
      </c>
      <c r="B126" s="1">
        <v>42482</v>
      </c>
      <c r="C126" s="1" t="s">
        <v>422</v>
      </c>
      <c r="D126">
        <v>1</v>
      </c>
      <c r="E126">
        <v>533</v>
      </c>
      <c r="F126">
        <v>550</v>
      </c>
    </row>
    <row r="127" spans="1:6">
      <c r="A127">
        <v>4319703577</v>
      </c>
      <c r="B127" s="1">
        <v>42483</v>
      </c>
      <c r="C127" s="1" t="s">
        <v>423</v>
      </c>
      <c r="D127">
        <v>1</v>
      </c>
      <c r="E127">
        <v>692</v>
      </c>
      <c r="F127">
        <v>722</v>
      </c>
    </row>
    <row r="128" spans="1:6">
      <c r="A128">
        <v>4319703577</v>
      </c>
      <c r="B128" s="1">
        <v>42484</v>
      </c>
      <c r="C128" s="1" t="s">
        <v>424</v>
      </c>
      <c r="D128">
        <v>1</v>
      </c>
      <c r="E128">
        <v>467</v>
      </c>
      <c r="F128">
        <v>501</v>
      </c>
    </row>
    <row r="129" spans="1:6">
      <c r="A129">
        <v>4319703577</v>
      </c>
      <c r="B129" s="1">
        <v>42485</v>
      </c>
      <c r="C129" s="1" t="s">
        <v>425</v>
      </c>
      <c r="D129">
        <v>1</v>
      </c>
      <c r="E129">
        <v>488</v>
      </c>
      <c r="F129">
        <v>506</v>
      </c>
    </row>
    <row r="130" spans="1:6">
      <c r="A130">
        <v>4319703577</v>
      </c>
      <c r="B130" s="1">
        <v>42486</v>
      </c>
      <c r="C130" s="1" t="s">
        <v>426</v>
      </c>
      <c r="D130">
        <v>1</v>
      </c>
      <c r="E130">
        <v>505</v>
      </c>
      <c r="F130">
        <v>516</v>
      </c>
    </row>
    <row r="131" spans="1:6">
      <c r="A131">
        <v>4319703577</v>
      </c>
      <c r="B131" s="1">
        <v>42487</v>
      </c>
      <c r="C131" s="1" t="s">
        <v>427</v>
      </c>
      <c r="D131">
        <v>1</v>
      </c>
      <c r="E131">
        <v>286</v>
      </c>
      <c r="F131">
        <v>307</v>
      </c>
    </row>
    <row r="132" spans="1:6">
      <c r="A132">
        <v>4319703577</v>
      </c>
      <c r="B132" s="1">
        <v>42488</v>
      </c>
      <c r="C132" s="1" t="s">
        <v>428</v>
      </c>
      <c r="D132">
        <v>1</v>
      </c>
      <c r="E132">
        <v>497</v>
      </c>
      <c r="F132">
        <v>522</v>
      </c>
    </row>
    <row r="133" spans="1:6">
      <c r="A133">
        <v>4319703577</v>
      </c>
      <c r="B133" s="1">
        <v>42489</v>
      </c>
      <c r="C133" s="1" t="s">
        <v>429</v>
      </c>
      <c r="D133">
        <v>1</v>
      </c>
      <c r="E133">
        <v>523</v>
      </c>
      <c r="F133">
        <v>546</v>
      </c>
    </row>
    <row r="134" spans="1:6">
      <c r="A134">
        <v>4319703577</v>
      </c>
      <c r="B134" s="1">
        <v>42490</v>
      </c>
      <c r="C134" s="1" t="s">
        <v>430</v>
      </c>
      <c r="D134">
        <v>1</v>
      </c>
      <c r="E134">
        <v>490</v>
      </c>
      <c r="F134">
        <v>516</v>
      </c>
    </row>
    <row r="135" spans="1:6">
      <c r="A135">
        <v>4319703577</v>
      </c>
      <c r="B135" s="1">
        <v>42491</v>
      </c>
      <c r="C135" s="1" t="s">
        <v>431</v>
      </c>
      <c r="D135">
        <v>1</v>
      </c>
      <c r="E135">
        <v>484</v>
      </c>
      <c r="F135">
        <v>500</v>
      </c>
    </row>
    <row r="136" spans="1:6">
      <c r="A136">
        <v>4319703577</v>
      </c>
      <c r="B136" s="1">
        <v>42492</v>
      </c>
      <c r="C136" s="1" t="s">
        <v>432</v>
      </c>
      <c r="D136">
        <v>1</v>
      </c>
      <c r="E136">
        <v>478</v>
      </c>
      <c r="F136">
        <v>506</v>
      </c>
    </row>
    <row r="137" spans="1:6">
      <c r="A137">
        <v>4319703577</v>
      </c>
      <c r="B137" s="1">
        <v>42493</v>
      </c>
      <c r="C137" s="1" t="s">
        <v>433</v>
      </c>
      <c r="D137">
        <v>1</v>
      </c>
      <c r="E137">
        <v>474</v>
      </c>
      <c r="F137">
        <v>512</v>
      </c>
    </row>
    <row r="138" spans="1:6">
      <c r="A138">
        <v>4319703577</v>
      </c>
      <c r="B138" s="1">
        <v>42496</v>
      </c>
      <c r="C138" s="1" t="s">
        <v>436</v>
      </c>
      <c r="D138">
        <v>1</v>
      </c>
      <c r="E138">
        <v>450</v>
      </c>
      <c r="F138">
        <v>491</v>
      </c>
    </row>
    <row r="139" spans="1:6">
      <c r="A139">
        <v>4319703577</v>
      </c>
      <c r="B139" s="1">
        <v>42497</v>
      </c>
      <c r="C139" s="1" t="s">
        <v>437</v>
      </c>
      <c r="D139">
        <v>1</v>
      </c>
      <c r="E139">
        <v>507</v>
      </c>
      <c r="F139">
        <v>530</v>
      </c>
    </row>
    <row r="140" spans="1:6">
      <c r="A140">
        <v>4319703577</v>
      </c>
      <c r="B140" s="1">
        <v>42498</v>
      </c>
      <c r="C140" s="1" t="s">
        <v>438</v>
      </c>
      <c r="D140">
        <v>1</v>
      </c>
      <c r="E140">
        <v>602</v>
      </c>
      <c r="F140">
        <v>638</v>
      </c>
    </row>
    <row r="141" spans="1:6">
      <c r="A141">
        <v>4319703577</v>
      </c>
      <c r="B141" s="1">
        <v>42499</v>
      </c>
      <c r="C141" s="1" t="s">
        <v>439</v>
      </c>
      <c r="D141">
        <v>1</v>
      </c>
      <c r="E141">
        <v>535</v>
      </c>
      <c r="F141">
        <v>565</v>
      </c>
    </row>
    <row r="142" spans="1:6">
      <c r="A142">
        <v>4319703577</v>
      </c>
      <c r="B142" s="1">
        <v>42500</v>
      </c>
      <c r="C142" s="1" t="s">
        <v>440</v>
      </c>
      <c r="D142">
        <v>1</v>
      </c>
      <c r="E142">
        <v>487</v>
      </c>
      <c r="F142">
        <v>517</v>
      </c>
    </row>
    <row r="143" spans="1:6">
      <c r="A143">
        <v>4319703577</v>
      </c>
      <c r="B143" s="1">
        <v>42501</v>
      </c>
      <c r="C143" s="1" t="s">
        <v>441</v>
      </c>
      <c r="D143">
        <v>1</v>
      </c>
      <c r="E143">
        <v>529</v>
      </c>
      <c r="F143">
        <v>558</v>
      </c>
    </row>
    <row r="144" spans="1:6">
      <c r="A144">
        <v>4319703577</v>
      </c>
      <c r="B144" s="1">
        <v>42502</v>
      </c>
      <c r="C144" s="1" t="s">
        <v>442</v>
      </c>
      <c r="D144">
        <v>1</v>
      </c>
      <c r="E144">
        <v>302</v>
      </c>
      <c r="F144">
        <v>321</v>
      </c>
    </row>
    <row r="145" spans="1:6">
      <c r="A145">
        <v>4388161847</v>
      </c>
      <c r="B145" s="1">
        <v>42475</v>
      </c>
      <c r="C145" s="1" t="s">
        <v>446</v>
      </c>
      <c r="D145">
        <v>1</v>
      </c>
      <c r="E145">
        <v>499</v>
      </c>
      <c r="F145">
        <v>526</v>
      </c>
    </row>
    <row r="146" spans="1:6">
      <c r="A146">
        <v>4388161847</v>
      </c>
      <c r="B146" s="1">
        <v>42476</v>
      </c>
      <c r="C146" s="1" t="s">
        <v>447</v>
      </c>
      <c r="D146">
        <v>2</v>
      </c>
      <c r="E146">
        <v>426</v>
      </c>
      <c r="F146">
        <v>448</v>
      </c>
    </row>
    <row r="147" spans="1:6">
      <c r="A147">
        <v>4388161847</v>
      </c>
      <c r="B147" s="1">
        <v>42477</v>
      </c>
      <c r="C147" s="1" t="s">
        <v>448</v>
      </c>
      <c r="D147">
        <v>2</v>
      </c>
      <c r="E147">
        <v>619</v>
      </c>
      <c r="F147">
        <v>641</v>
      </c>
    </row>
    <row r="148" spans="1:6">
      <c r="A148">
        <v>4388161847</v>
      </c>
      <c r="B148" s="1">
        <v>42478</v>
      </c>
      <c r="C148" s="1" t="s">
        <v>449</v>
      </c>
      <c r="D148">
        <v>1</v>
      </c>
      <c r="E148">
        <v>99</v>
      </c>
      <c r="F148">
        <v>104</v>
      </c>
    </row>
    <row r="149" spans="1:6">
      <c r="A149">
        <v>4388161847</v>
      </c>
      <c r="B149" s="1">
        <v>42479</v>
      </c>
      <c r="C149" s="1" t="s">
        <v>450</v>
      </c>
      <c r="D149">
        <v>1</v>
      </c>
      <c r="E149">
        <v>329</v>
      </c>
      <c r="F149">
        <v>338</v>
      </c>
    </row>
    <row r="150" spans="1:6">
      <c r="A150">
        <v>4388161847</v>
      </c>
      <c r="B150" s="1">
        <v>42480</v>
      </c>
      <c r="C150" s="1" t="s">
        <v>451</v>
      </c>
      <c r="D150">
        <v>1</v>
      </c>
      <c r="E150">
        <v>421</v>
      </c>
      <c r="F150">
        <v>451</v>
      </c>
    </row>
    <row r="151" spans="1:6">
      <c r="A151">
        <v>4388161847</v>
      </c>
      <c r="B151" s="1">
        <v>42481</v>
      </c>
      <c r="C151" s="1" t="s">
        <v>452</v>
      </c>
      <c r="D151">
        <v>1</v>
      </c>
      <c r="E151">
        <v>442</v>
      </c>
      <c r="F151">
        <v>458</v>
      </c>
    </row>
    <row r="152" spans="1:6">
      <c r="A152">
        <v>4388161847</v>
      </c>
      <c r="B152" s="1">
        <v>42482</v>
      </c>
      <c r="C152" s="1" t="s">
        <v>453</v>
      </c>
      <c r="D152">
        <v>1</v>
      </c>
      <c r="E152">
        <v>82</v>
      </c>
      <c r="F152">
        <v>85</v>
      </c>
    </row>
    <row r="153" spans="1:6">
      <c r="A153">
        <v>4388161847</v>
      </c>
      <c r="B153" s="1">
        <v>42483</v>
      </c>
      <c r="C153" s="1" t="s">
        <v>454</v>
      </c>
      <c r="D153">
        <v>1</v>
      </c>
      <c r="E153">
        <v>478</v>
      </c>
      <c r="F153">
        <v>501</v>
      </c>
    </row>
    <row r="154" spans="1:6">
      <c r="A154">
        <v>4388161847</v>
      </c>
      <c r="B154" s="1">
        <v>42484</v>
      </c>
      <c r="C154" s="1" t="s">
        <v>455</v>
      </c>
      <c r="D154">
        <v>3</v>
      </c>
      <c r="E154">
        <v>552</v>
      </c>
      <c r="F154">
        <v>595</v>
      </c>
    </row>
    <row r="155" spans="1:6">
      <c r="A155">
        <v>4388161847</v>
      </c>
      <c r="B155" s="1">
        <v>42486</v>
      </c>
      <c r="C155" s="1" t="s">
        <v>457</v>
      </c>
      <c r="D155">
        <v>1</v>
      </c>
      <c r="E155">
        <v>319</v>
      </c>
      <c r="F155">
        <v>346</v>
      </c>
    </row>
    <row r="156" spans="1:6">
      <c r="A156">
        <v>4388161847</v>
      </c>
      <c r="B156" s="1">
        <v>42487</v>
      </c>
      <c r="C156" s="1" t="s">
        <v>458</v>
      </c>
      <c r="D156">
        <v>1</v>
      </c>
      <c r="E156">
        <v>439</v>
      </c>
      <c r="F156">
        <v>500</v>
      </c>
    </row>
    <row r="157" spans="1:6">
      <c r="A157">
        <v>4388161847</v>
      </c>
      <c r="B157" s="1">
        <v>42488</v>
      </c>
      <c r="C157" s="1" t="s">
        <v>459</v>
      </c>
      <c r="D157">
        <v>1</v>
      </c>
      <c r="E157">
        <v>428</v>
      </c>
      <c r="F157">
        <v>458</v>
      </c>
    </row>
    <row r="158" spans="1:6">
      <c r="A158">
        <v>4388161847</v>
      </c>
      <c r="B158" s="1">
        <v>42490</v>
      </c>
      <c r="C158" s="1" t="s">
        <v>461</v>
      </c>
      <c r="D158">
        <v>2</v>
      </c>
      <c r="E158">
        <v>409</v>
      </c>
      <c r="F158">
        <v>430</v>
      </c>
    </row>
    <row r="159" spans="1:6">
      <c r="A159">
        <v>4388161847</v>
      </c>
      <c r="B159" s="1">
        <v>42491</v>
      </c>
      <c r="C159" s="1" t="s">
        <v>462</v>
      </c>
      <c r="D159">
        <v>1</v>
      </c>
      <c r="E159">
        <v>547</v>
      </c>
      <c r="F159">
        <v>597</v>
      </c>
    </row>
    <row r="160" spans="1:6">
      <c r="A160">
        <v>4388161847</v>
      </c>
      <c r="B160" s="1">
        <v>42492</v>
      </c>
      <c r="C160" s="1" t="s">
        <v>463</v>
      </c>
      <c r="D160">
        <v>2</v>
      </c>
      <c r="E160">
        <v>368</v>
      </c>
      <c r="F160">
        <v>376</v>
      </c>
    </row>
    <row r="161" spans="1:6">
      <c r="A161">
        <v>4388161847</v>
      </c>
      <c r="B161" s="1">
        <v>42494</v>
      </c>
      <c r="C161" s="1" t="s">
        <v>465</v>
      </c>
      <c r="D161">
        <v>1</v>
      </c>
      <c r="E161">
        <v>390</v>
      </c>
      <c r="F161">
        <v>414</v>
      </c>
    </row>
    <row r="162" spans="1:6">
      <c r="A162">
        <v>4388161847</v>
      </c>
      <c r="B162" s="1">
        <v>42495</v>
      </c>
      <c r="C162" s="1" t="s">
        <v>466</v>
      </c>
      <c r="D162">
        <v>1</v>
      </c>
      <c r="E162">
        <v>471</v>
      </c>
      <c r="F162">
        <v>495</v>
      </c>
    </row>
    <row r="163" spans="1:6">
      <c r="A163">
        <v>4388161847</v>
      </c>
      <c r="B163" s="1">
        <v>42495</v>
      </c>
      <c r="C163" s="1" t="s">
        <v>466</v>
      </c>
      <c r="D163">
        <v>1</v>
      </c>
      <c r="E163">
        <v>471</v>
      </c>
      <c r="F163">
        <v>495</v>
      </c>
    </row>
    <row r="164" spans="1:6">
      <c r="A164">
        <v>4388161847</v>
      </c>
      <c r="B164" s="1">
        <v>42497</v>
      </c>
      <c r="C164" s="1" t="s">
        <v>468</v>
      </c>
      <c r="D164">
        <v>1</v>
      </c>
      <c r="E164">
        <v>472</v>
      </c>
      <c r="F164">
        <v>496</v>
      </c>
    </row>
    <row r="165" spans="1:6">
      <c r="A165">
        <v>4388161847</v>
      </c>
      <c r="B165" s="1">
        <v>42498</v>
      </c>
      <c r="C165" s="1" t="s">
        <v>469</v>
      </c>
      <c r="D165">
        <v>2</v>
      </c>
      <c r="E165">
        <v>529</v>
      </c>
      <c r="F165">
        <v>541</v>
      </c>
    </row>
    <row r="166" spans="1:6">
      <c r="A166">
        <v>4388161847</v>
      </c>
      <c r="B166" s="1">
        <v>42499</v>
      </c>
      <c r="C166" s="1" t="s">
        <v>470</v>
      </c>
      <c r="D166">
        <v>1</v>
      </c>
      <c r="E166">
        <v>62</v>
      </c>
      <c r="F166">
        <v>65</v>
      </c>
    </row>
    <row r="167" spans="1:6">
      <c r="A167">
        <v>4388161847</v>
      </c>
      <c r="B167" s="1">
        <v>42500</v>
      </c>
      <c r="C167" s="1" t="s">
        <v>471</v>
      </c>
      <c r="D167">
        <v>1</v>
      </c>
      <c r="E167">
        <v>354</v>
      </c>
      <c r="F167">
        <v>375</v>
      </c>
    </row>
    <row r="168" spans="1:6">
      <c r="A168">
        <v>4388161847</v>
      </c>
      <c r="B168" s="1">
        <v>42501</v>
      </c>
      <c r="C168" s="1" t="s">
        <v>472</v>
      </c>
      <c r="D168">
        <v>1</v>
      </c>
      <c r="E168">
        <v>469</v>
      </c>
      <c r="F168">
        <v>494</v>
      </c>
    </row>
    <row r="169" spans="1:6">
      <c r="A169">
        <v>4445114986</v>
      </c>
      <c r="B169" s="1">
        <v>42472</v>
      </c>
      <c r="C169" s="1" t="s">
        <v>474</v>
      </c>
      <c r="D169">
        <v>2</v>
      </c>
      <c r="E169">
        <v>429</v>
      </c>
      <c r="F169">
        <v>457</v>
      </c>
    </row>
    <row r="170" spans="1:6">
      <c r="A170">
        <v>4445114986</v>
      </c>
      <c r="B170" s="1">
        <v>42473</v>
      </c>
      <c r="C170" s="1" t="s">
        <v>475</v>
      </c>
      <c r="D170">
        <v>2</v>
      </c>
      <c r="E170">
        <v>370</v>
      </c>
      <c r="F170">
        <v>406</v>
      </c>
    </row>
    <row r="171" spans="1:6">
      <c r="A171">
        <v>4445114986</v>
      </c>
      <c r="B171" s="1">
        <v>42474</v>
      </c>
      <c r="C171" s="1" t="s">
        <v>476</v>
      </c>
      <c r="D171">
        <v>1</v>
      </c>
      <c r="E171">
        <v>441</v>
      </c>
      <c r="F171">
        <v>492</v>
      </c>
    </row>
    <row r="172" spans="1:6">
      <c r="A172">
        <v>4445114986</v>
      </c>
      <c r="B172" s="1">
        <v>42475</v>
      </c>
      <c r="C172" s="1" t="s">
        <v>477</v>
      </c>
      <c r="D172">
        <v>2</v>
      </c>
      <c r="E172">
        <v>337</v>
      </c>
      <c r="F172">
        <v>379</v>
      </c>
    </row>
    <row r="173" spans="1:6">
      <c r="A173">
        <v>4445114986</v>
      </c>
      <c r="B173" s="1">
        <v>42476</v>
      </c>
      <c r="C173" s="1" t="s">
        <v>478</v>
      </c>
      <c r="D173">
        <v>1</v>
      </c>
      <c r="E173">
        <v>462</v>
      </c>
      <c r="F173">
        <v>499</v>
      </c>
    </row>
    <row r="174" spans="1:6">
      <c r="A174">
        <v>4445114986</v>
      </c>
      <c r="B174" s="1">
        <v>42477</v>
      </c>
      <c r="C174" s="1" t="s">
        <v>479</v>
      </c>
      <c r="D174">
        <v>1</v>
      </c>
      <c r="E174">
        <v>98</v>
      </c>
      <c r="F174">
        <v>107</v>
      </c>
    </row>
    <row r="175" spans="1:6">
      <c r="A175">
        <v>4445114986</v>
      </c>
      <c r="B175" s="1">
        <v>42479</v>
      </c>
      <c r="C175" s="1" t="s">
        <v>481</v>
      </c>
      <c r="D175">
        <v>2</v>
      </c>
      <c r="E175">
        <v>388</v>
      </c>
      <c r="F175">
        <v>424</v>
      </c>
    </row>
    <row r="176" spans="1:6">
      <c r="A176">
        <v>4445114986</v>
      </c>
      <c r="B176" s="1">
        <v>42480</v>
      </c>
      <c r="C176" s="1" t="s">
        <v>482</v>
      </c>
      <c r="D176">
        <v>1</v>
      </c>
      <c r="E176">
        <v>439</v>
      </c>
      <c r="F176">
        <v>462</v>
      </c>
    </row>
    <row r="177" spans="1:6">
      <c r="A177">
        <v>4445114986</v>
      </c>
      <c r="B177" s="1">
        <v>42481</v>
      </c>
      <c r="C177" s="1" t="s">
        <v>483</v>
      </c>
      <c r="D177">
        <v>1</v>
      </c>
      <c r="E177">
        <v>436</v>
      </c>
      <c r="F177">
        <v>469</v>
      </c>
    </row>
    <row r="178" spans="1:6">
      <c r="A178">
        <v>4445114986</v>
      </c>
      <c r="B178" s="1">
        <v>42482</v>
      </c>
      <c r="C178" s="1" t="s">
        <v>484</v>
      </c>
      <c r="D178">
        <v>1</v>
      </c>
      <c r="E178">
        <v>388</v>
      </c>
      <c r="F178">
        <v>417</v>
      </c>
    </row>
    <row r="179" spans="1:6">
      <c r="A179">
        <v>4445114986</v>
      </c>
      <c r="B179" s="1">
        <v>42485</v>
      </c>
      <c r="C179" s="1" t="s">
        <v>487</v>
      </c>
      <c r="D179">
        <v>1</v>
      </c>
      <c r="E179">
        <v>328</v>
      </c>
      <c r="F179">
        <v>345</v>
      </c>
    </row>
    <row r="180" spans="1:6">
      <c r="A180">
        <v>4445114986</v>
      </c>
      <c r="B180" s="1">
        <v>42486</v>
      </c>
      <c r="C180" s="1" t="s">
        <v>488</v>
      </c>
      <c r="D180">
        <v>2</v>
      </c>
      <c r="E180">
        <v>353</v>
      </c>
      <c r="F180">
        <v>391</v>
      </c>
    </row>
    <row r="181" spans="1:6">
      <c r="A181">
        <v>4445114986</v>
      </c>
      <c r="B181" s="1">
        <v>42487</v>
      </c>
      <c r="C181" s="1" t="s">
        <v>489</v>
      </c>
      <c r="D181">
        <v>1</v>
      </c>
      <c r="E181">
        <v>332</v>
      </c>
      <c r="F181">
        <v>374</v>
      </c>
    </row>
    <row r="182" spans="1:6">
      <c r="A182">
        <v>4445114986</v>
      </c>
      <c r="B182" s="1">
        <v>42488</v>
      </c>
      <c r="C182" s="1" t="s">
        <v>490</v>
      </c>
      <c r="D182">
        <v>1</v>
      </c>
      <c r="E182">
        <v>419</v>
      </c>
      <c r="F182">
        <v>442</v>
      </c>
    </row>
    <row r="183" spans="1:6">
      <c r="A183">
        <v>4445114986</v>
      </c>
      <c r="B183" s="1">
        <v>42489</v>
      </c>
      <c r="C183" s="1" t="s">
        <v>491</v>
      </c>
      <c r="D183">
        <v>1</v>
      </c>
      <c r="E183">
        <v>106</v>
      </c>
      <c r="F183">
        <v>108</v>
      </c>
    </row>
    <row r="184" spans="1:6">
      <c r="A184">
        <v>4445114986</v>
      </c>
      <c r="B184" s="1">
        <v>42490</v>
      </c>
      <c r="C184" s="1" t="s">
        <v>492</v>
      </c>
      <c r="D184">
        <v>1</v>
      </c>
      <c r="E184">
        <v>322</v>
      </c>
      <c r="F184">
        <v>353</v>
      </c>
    </row>
    <row r="185" spans="1:6">
      <c r="A185">
        <v>4445114986</v>
      </c>
      <c r="B185" s="1">
        <v>42491</v>
      </c>
      <c r="C185" s="1" t="s">
        <v>493</v>
      </c>
      <c r="D185">
        <v>2</v>
      </c>
      <c r="E185">
        <v>439</v>
      </c>
      <c r="F185">
        <v>459</v>
      </c>
    </row>
    <row r="186" spans="1:6">
      <c r="A186">
        <v>4445114986</v>
      </c>
      <c r="B186" s="1">
        <v>42492</v>
      </c>
      <c r="C186" s="1" t="s">
        <v>494</v>
      </c>
      <c r="D186">
        <v>1</v>
      </c>
      <c r="E186">
        <v>502</v>
      </c>
      <c r="F186">
        <v>542</v>
      </c>
    </row>
    <row r="187" spans="1:6">
      <c r="A187">
        <v>4445114986</v>
      </c>
      <c r="B187" s="1">
        <v>42493</v>
      </c>
      <c r="C187" s="1" t="s">
        <v>495</v>
      </c>
      <c r="D187">
        <v>2</v>
      </c>
      <c r="E187">
        <v>417</v>
      </c>
      <c r="F187">
        <v>450</v>
      </c>
    </row>
    <row r="188" spans="1:6">
      <c r="A188">
        <v>4445114986</v>
      </c>
      <c r="B188" s="1">
        <v>42494</v>
      </c>
      <c r="C188" s="1" t="s">
        <v>496</v>
      </c>
      <c r="D188">
        <v>2</v>
      </c>
      <c r="E188">
        <v>337</v>
      </c>
      <c r="F188">
        <v>363</v>
      </c>
    </row>
    <row r="189" spans="1:6">
      <c r="A189">
        <v>4445114986</v>
      </c>
      <c r="B189" s="1">
        <v>42495</v>
      </c>
      <c r="C189" s="1" t="s">
        <v>497</v>
      </c>
      <c r="D189">
        <v>2</v>
      </c>
      <c r="E189">
        <v>462</v>
      </c>
      <c r="F189">
        <v>513</v>
      </c>
    </row>
    <row r="190" spans="1:6">
      <c r="A190">
        <v>4445114986</v>
      </c>
      <c r="B190" s="1">
        <v>42496</v>
      </c>
      <c r="C190" s="1" t="s">
        <v>498</v>
      </c>
      <c r="D190">
        <v>2</v>
      </c>
      <c r="E190">
        <v>374</v>
      </c>
      <c r="F190">
        <v>402</v>
      </c>
    </row>
    <row r="191" spans="1:6">
      <c r="A191">
        <v>4445114986</v>
      </c>
      <c r="B191" s="1">
        <v>42497</v>
      </c>
      <c r="C191" s="1" t="s">
        <v>499</v>
      </c>
      <c r="D191">
        <v>2</v>
      </c>
      <c r="E191">
        <v>401</v>
      </c>
      <c r="F191">
        <v>436</v>
      </c>
    </row>
    <row r="192" spans="1:6">
      <c r="A192">
        <v>4445114986</v>
      </c>
      <c r="B192" s="1">
        <v>42498</v>
      </c>
      <c r="C192" s="1" t="s">
        <v>500</v>
      </c>
      <c r="D192">
        <v>1</v>
      </c>
      <c r="E192">
        <v>361</v>
      </c>
      <c r="F192">
        <v>391</v>
      </c>
    </row>
    <row r="193" spans="1:6">
      <c r="A193">
        <v>4445114986</v>
      </c>
      <c r="B193" s="1">
        <v>42499</v>
      </c>
      <c r="C193" s="1" t="s">
        <v>501</v>
      </c>
      <c r="D193">
        <v>1</v>
      </c>
      <c r="E193">
        <v>457</v>
      </c>
      <c r="F193">
        <v>533</v>
      </c>
    </row>
    <row r="194" spans="1:6">
      <c r="A194">
        <v>4445114986</v>
      </c>
      <c r="B194" s="1">
        <v>42500</v>
      </c>
      <c r="C194" s="1" t="s">
        <v>502</v>
      </c>
      <c r="D194">
        <v>1</v>
      </c>
      <c r="E194">
        <v>405</v>
      </c>
      <c r="F194">
        <v>426</v>
      </c>
    </row>
    <row r="195" spans="1:6">
      <c r="A195">
        <v>4445114986</v>
      </c>
      <c r="B195" s="1">
        <v>42501</v>
      </c>
      <c r="C195" s="1" t="s">
        <v>503</v>
      </c>
      <c r="D195">
        <v>1</v>
      </c>
      <c r="E195">
        <v>499</v>
      </c>
      <c r="F195">
        <v>530</v>
      </c>
    </row>
    <row r="196" spans="1:6">
      <c r="A196">
        <v>4445114986</v>
      </c>
      <c r="B196" s="1">
        <v>42502</v>
      </c>
      <c r="C196" s="1" t="s">
        <v>504</v>
      </c>
      <c r="D196">
        <v>1</v>
      </c>
      <c r="E196">
        <v>483</v>
      </c>
      <c r="F196">
        <v>501</v>
      </c>
    </row>
    <row r="197" spans="1:6">
      <c r="A197">
        <v>4558609924</v>
      </c>
      <c r="B197" s="1">
        <v>42481</v>
      </c>
      <c r="C197" s="1" t="s">
        <v>514</v>
      </c>
      <c r="D197">
        <v>1</v>
      </c>
      <c r="E197">
        <v>126</v>
      </c>
      <c r="F197">
        <v>137</v>
      </c>
    </row>
    <row r="198" spans="1:6">
      <c r="A198">
        <v>4558609924</v>
      </c>
      <c r="B198" s="1">
        <v>42486</v>
      </c>
      <c r="C198" s="1" t="s">
        <v>519</v>
      </c>
      <c r="D198">
        <v>1</v>
      </c>
      <c r="E198">
        <v>103</v>
      </c>
      <c r="F198">
        <v>121</v>
      </c>
    </row>
    <row r="199" spans="1:6">
      <c r="A199">
        <v>4558609924</v>
      </c>
      <c r="B199" s="1">
        <v>42489</v>
      </c>
      <c r="C199" s="1" t="s">
        <v>522</v>
      </c>
      <c r="D199">
        <v>1</v>
      </c>
      <c r="E199">
        <v>171</v>
      </c>
      <c r="F199">
        <v>179</v>
      </c>
    </row>
    <row r="200" spans="1:6">
      <c r="A200">
        <v>4558609924</v>
      </c>
      <c r="B200" s="1">
        <v>42491</v>
      </c>
      <c r="C200" s="1" t="s">
        <v>524</v>
      </c>
      <c r="D200">
        <v>1</v>
      </c>
      <c r="E200">
        <v>115</v>
      </c>
      <c r="F200">
        <v>129</v>
      </c>
    </row>
    <row r="201" spans="1:6">
      <c r="A201">
        <v>4558609924</v>
      </c>
      <c r="B201" s="1">
        <v>42498</v>
      </c>
      <c r="C201" s="1" t="s">
        <v>531</v>
      </c>
      <c r="D201">
        <v>1</v>
      </c>
      <c r="E201">
        <v>123</v>
      </c>
      <c r="F201">
        <v>134</v>
      </c>
    </row>
    <row r="202" spans="1:6">
      <c r="A202">
        <v>4702921684</v>
      </c>
      <c r="B202" s="1">
        <v>42472</v>
      </c>
      <c r="C202" s="1" t="s">
        <v>536</v>
      </c>
      <c r="D202">
        <v>1</v>
      </c>
      <c r="E202">
        <v>425</v>
      </c>
      <c r="F202">
        <v>439</v>
      </c>
    </row>
    <row r="203" spans="1:6">
      <c r="A203">
        <v>4702921684</v>
      </c>
      <c r="B203" s="1">
        <v>42473</v>
      </c>
      <c r="C203" s="1" t="s">
        <v>537</v>
      </c>
      <c r="D203">
        <v>2</v>
      </c>
      <c r="E203">
        <v>400</v>
      </c>
      <c r="F203">
        <v>430</v>
      </c>
    </row>
    <row r="204" spans="1:6">
      <c r="A204">
        <v>4702921684</v>
      </c>
      <c r="B204" s="1">
        <v>42474</v>
      </c>
      <c r="C204" s="1" t="s">
        <v>538</v>
      </c>
      <c r="D204">
        <v>1</v>
      </c>
      <c r="E204">
        <v>384</v>
      </c>
      <c r="F204">
        <v>415</v>
      </c>
    </row>
    <row r="205" spans="1:6">
      <c r="A205">
        <v>4702921684</v>
      </c>
      <c r="B205" s="1">
        <v>42475</v>
      </c>
      <c r="C205" s="1" t="s">
        <v>539</v>
      </c>
      <c r="D205">
        <v>1</v>
      </c>
      <c r="E205">
        <v>253</v>
      </c>
      <c r="F205">
        <v>257</v>
      </c>
    </row>
    <row r="206" spans="1:6">
      <c r="A206">
        <v>4702921684</v>
      </c>
      <c r="B206" s="1">
        <v>42476</v>
      </c>
      <c r="C206" s="1" t="s">
        <v>540</v>
      </c>
      <c r="D206">
        <v>2</v>
      </c>
      <c r="E206">
        <v>382</v>
      </c>
      <c r="F206">
        <v>406</v>
      </c>
    </row>
    <row r="207" spans="1:6">
      <c r="A207">
        <v>4702921684</v>
      </c>
      <c r="B207" s="1">
        <v>42477</v>
      </c>
      <c r="C207" s="1" t="s">
        <v>541</v>
      </c>
      <c r="D207">
        <v>1</v>
      </c>
      <c r="E207">
        <v>591</v>
      </c>
      <c r="F207">
        <v>612</v>
      </c>
    </row>
    <row r="208" spans="1:6">
      <c r="A208">
        <v>4702921684</v>
      </c>
      <c r="B208" s="1">
        <v>42478</v>
      </c>
      <c r="C208" s="1" t="s">
        <v>542</v>
      </c>
      <c r="D208">
        <v>1</v>
      </c>
      <c r="E208">
        <v>293</v>
      </c>
      <c r="F208">
        <v>312</v>
      </c>
    </row>
    <row r="209" spans="1:6">
      <c r="A209">
        <v>4702921684</v>
      </c>
      <c r="B209" s="1">
        <v>42479</v>
      </c>
      <c r="C209" s="1" t="s">
        <v>543</v>
      </c>
      <c r="D209">
        <v>1</v>
      </c>
      <c r="E209">
        <v>457</v>
      </c>
      <c r="F209">
        <v>487</v>
      </c>
    </row>
    <row r="210" spans="1:6">
      <c r="A210">
        <v>4702921684</v>
      </c>
      <c r="B210" s="1">
        <v>42480</v>
      </c>
      <c r="C210" s="1" t="s">
        <v>544</v>
      </c>
      <c r="D210">
        <v>1</v>
      </c>
      <c r="E210">
        <v>454</v>
      </c>
      <c r="F210">
        <v>468</v>
      </c>
    </row>
    <row r="211" spans="1:6">
      <c r="A211">
        <v>4702921684</v>
      </c>
      <c r="B211" s="1">
        <v>42481</v>
      </c>
      <c r="C211" s="1" t="s">
        <v>545</v>
      </c>
      <c r="D211">
        <v>1</v>
      </c>
      <c r="E211">
        <v>425</v>
      </c>
      <c r="F211">
        <v>434</v>
      </c>
    </row>
    <row r="212" spans="1:6">
      <c r="A212">
        <v>4702921684</v>
      </c>
      <c r="B212" s="1">
        <v>42483</v>
      </c>
      <c r="C212" s="1" t="s">
        <v>547</v>
      </c>
      <c r="D212">
        <v>1</v>
      </c>
      <c r="E212">
        <v>465</v>
      </c>
      <c r="F212">
        <v>475</v>
      </c>
    </row>
    <row r="213" spans="1:6">
      <c r="A213">
        <v>4702921684</v>
      </c>
      <c r="B213" s="1">
        <v>42484</v>
      </c>
      <c r="C213" s="1" t="s">
        <v>548</v>
      </c>
      <c r="D213">
        <v>1</v>
      </c>
      <c r="E213">
        <v>480</v>
      </c>
      <c r="F213">
        <v>506</v>
      </c>
    </row>
    <row r="214" spans="1:6">
      <c r="A214">
        <v>4702921684</v>
      </c>
      <c r="B214" s="1">
        <v>42485</v>
      </c>
      <c r="C214" s="1" t="s">
        <v>549</v>
      </c>
      <c r="D214">
        <v>1</v>
      </c>
      <c r="E214">
        <v>370</v>
      </c>
      <c r="F214">
        <v>380</v>
      </c>
    </row>
    <row r="215" spans="1:6">
      <c r="A215">
        <v>4702921684</v>
      </c>
      <c r="B215" s="1">
        <v>42486</v>
      </c>
      <c r="C215" s="1" t="s">
        <v>550</v>
      </c>
      <c r="D215">
        <v>1</v>
      </c>
      <c r="E215">
        <v>421</v>
      </c>
      <c r="F215">
        <v>429</v>
      </c>
    </row>
    <row r="216" spans="1:6">
      <c r="A216">
        <v>4702921684</v>
      </c>
      <c r="B216" s="1">
        <v>42487</v>
      </c>
      <c r="C216" s="1" t="s">
        <v>551</v>
      </c>
      <c r="D216">
        <v>1</v>
      </c>
      <c r="E216">
        <v>432</v>
      </c>
      <c r="F216">
        <v>449</v>
      </c>
    </row>
    <row r="217" spans="1:6">
      <c r="A217">
        <v>4702921684</v>
      </c>
      <c r="B217" s="1">
        <v>42488</v>
      </c>
      <c r="C217" s="1" t="s">
        <v>552</v>
      </c>
      <c r="D217">
        <v>1</v>
      </c>
      <c r="E217">
        <v>442</v>
      </c>
      <c r="F217">
        <v>461</v>
      </c>
    </row>
    <row r="218" spans="1:6">
      <c r="A218">
        <v>4702921684</v>
      </c>
      <c r="B218" s="1">
        <v>42489</v>
      </c>
      <c r="C218" s="1" t="s">
        <v>553</v>
      </c>
      <c r="D218">
        <v>1</v>
      </c>
      <c r="E218">
        <v>433</v>
      </c>
      <c r="F218">
        <v>447</v>
      </c>
    </row>
    <row r="219" spans="1:6">
      <c r="A219">
        <v>4702921684</v>
      </c>
      <c r="B219" s="1">
        <v>42490</v>
      </c>
      <c r="C219" s="1" t="s">
        <v>554</v>
      </c>
      <c r="D219">
        <v>1</v>
      </c>
      <c r="E219">
        <v>479</v>
      </c>
      <c r="F219">
        <v>501</v>
      </c>
    </row>
    <row r="220" spans="1:6">
      <c r="A220">
        <v>4702921684</v>
      </c>
      <c r="B220" s="1">
        <v>42493</v>
      </c>
      <c r="C220" s="1" t="s">
        <v>557</v>
      </c>
      <c r="D220">
        <v>1</v>
      </c>
      <c r="E220">
        <v>327</v>
      </c>
      <c r="F220">
        <v>373</v>
      </c>
    </row>
    <row r="221" spans="1:6">
      <c r="A221">
        <v>4702921684</v>
      </c>
      <c r="B221" s="1">
        <v>42494</v>
      </c>
      <c r="C221" s="1" t="s">
        <v>558</v>
      </c>
      <c r="D221">
        <v>1</v>
      </c>
      <c r="E221">
        <v>412</v>
      </c>
      <c r="F221">
        <v>434</v>
      </c>
    </row>
    <row r="222" spans="1:6">
      <c r="A222">
        <v>4702921684</v>
      </c>
      <c r="B222" s="1">
        <v>42495</v>
      </c>
      <c r="C222" s="1" t="s">
        <v>559</v>
      </c>
      <c r="D222">
        <v>1</v>
      </c>
      <c r="E222">
        <v>414</v>
      </c>
      <c r="F222">
        <v>428</v>
      </c>
    </row>
    <row r="223" spans="1:6">
      <c r="A223">
        <v>4702921684</v>
      </c>
      <c r="B223" s="1">
        <v>42496</v>
      </c>
      <c r="C223" s="1" t="s">
        <v>560</v>
      </c>
      <c r="D223">
        <v>1</v>
      </c>
      <c r="E223">
        <v>404</v>
      </c>
      <c r="F223">
        <v>449</v>
      </c>
    </row>
    <row r="224" spans="1:6">
      <c r="A224">
        <v>4702921684</v>
      </c>
      <c r="B224" s="1">
        <v>42497</v>
      </c>
      <c r="C224" s="1" t="s">
        <v>561</v>
      </c>
      <c r="D224">
        <v>1</v>
      </c>
      <c r="E224">
        <v>520</v>
      </c>
      <c r="F224">
        <v>543</v>
      </c>
    </row>
    <row r="225" spans="1:6">
      <c r="A225">
        <v>4702921684</v>
      </c>
      <c r="B225" s="1">
        <v>42497</v>
      </c>
      <c r="C225" s="1" t="s">
        <v>561</v>
      </c>
      <c r="D225">
        <v>1</v>
      </c>
      <c r="E225">
        <v>520</v>
      </c>
      <c r="F225">
        <v>543</v>
      </c>
    </row>
    <row r="226" spans="1:6">
      <c r="A226">
        <v>4702921684</v>
      </c>
      <c r="B226" s="1">
        <v>42499</v>
      </c>
      <c r="C226" s="1" t="s">
        <v>563</v>
      </c>
      <c r="D226">
        <v>1</v>
      </c>
      <c r="E226">
        <v>435</v>
      </c>
      <c r="F226">
        <v>458</v>
      </c>
    </row>
    <row r="227" spans="1:6">
      <c r="A227">
        <v>4702921684</v>
      </c>
      <c r="B227" s="1">
        <v>42500</v>
      </c>
      <c r="C227" s="1" t="s">
        <v>564</v>
      </c>
      <c r="D227">
        <v>1</v>
      </c>
      <c r="E227">
        <v>416</v>
      </c>
      <c r="F227">
        <v>431</v>
      </c>
    </row>
    <row r="228" spans="1:6">
      <c r="A228">
        <v>4702921684</v>
      </c>
      <c r="B228" s="1">
        <v>42501</v>
      </c>
      <c r="C228" s="1" t="s">
        <v>565</v>
      </c>
      <c r="D228">
        <v>1</v>
      </c>
      <c r="E228">
        <v>354</v>
      </c>
      <c r="F228">
        <v>366</v>
      </c>
    </row>
    <row r="229" spans="1:6">
      <c r="A229">
        <v>4702921684</v>
      </c>
      <c r="B229" s="1">
        <v>42502</v>
      </c>
      <c r="C229" s="1" t="s">
        <v>566</v>
      </c>
      <c r="D229">
        <v>1</v>
      </c>
      <c r="E229">
        <v>404</v>
      </c>
      <c r="F229">
        <v>442</v>
      </c>
    </row>
    <row r="230" spans="1:6">
      <c r="A230">
        <v>5553957443</v>
      </c>
      <c r="B230" s="1">
        <v>42472</v>
      </c>
      <c r="C230" s="1" t="s">
        <v>567</v>
      </c>
      <c r="D230">
        <v>1</v>
      </c>
      <c r="E230">
        <v>441</v>
      </c>
      <c r="F230">
        <v>464</v>
      </c>
    </row>
    <row r="231" spans="1:6">
      <c r="A231">
        <v>5553957443</v>
      </c>
      <c r="B231" s="1">
        <v>42473</v>
      </c>
      <c r="C231" s="1" t="s">
        <v>568</v>
      </c>
      <c r="D231">
        <v>2</v>
      </c>
      <c r="E231">
        <v>455</v>
      </c>
      <c r="F231">
        <v>488</v>
      </c>
    </row>
    <row r="232" spans="1:6">
      <c r="A232">
        <v>5553957443</v>
      </c>
      <c r="B232" s="1">
        <v>42474</v>
      </c>
      <c r="C232" s="1" t="s">
        <v>569</v>
      </c>
      <c r="D232">
        <v>1</v>
      </c>
      <c r="E232">
        <v>357</v>
      </c>
      <c r="F232">
        <v>418</v>
      </c>
    </row>
    <row r="233" spans="1:6">
      <c r="A233">
        <v>5553957443</v>
      </c>
      <c r="B233" s="1">
        <v>42475</v>
      </c>
      <c r="C233" s="1" t="s">
        <v>570</v>
      </c>
      <c r="D233">
        <v>1</v>
      </c>
      <c r="E233">
        <v>377</v>
      </c>
      <c r="F233">
        <v>409</v>
      </c>
    </row>
    <row r="234" spans="1:6">
      <c r="A234">
        <v>5553957443</v>
      </c>
      <c r="B234" s="1">
        <v>42476</v>
      </c>
      <c r="C234" s="1" t="s">
        <v>571</v>
      </c>
      <c r="D234">
        <v>2</v>
      </c>
      <c r="E234">
        <v>651</v>
      </c>
      <c r="F234">
        <v>686</v>
      </c>
    </row>
    <row r="235" spans="1:6">
      <c r="A235">
        <v>5553957443</v>
      </c>
      <c r="B235" s="1">
        <v>42477</v>
      </c>
      <c r="C235" s="1" t="s">
        <v>572</v>
      </c>
      <c r="D235">
        <v>1</v>
      </c>
      <c r="E235">
        <v>350</v>
      </c>
      <c r="F235">
        <v>402</v>
      </c>
    </row>
    <row r="236" spans="1:6">
      <c r="A236">
        <v>5553957443</v>
      </c>
      <c r="B236" s="1">
        <v>42478</v>
      </c>
      <c r="C236" s="1" t="s">
        <v>573</v>
      </c>
      <c r="D236">
        <v>2</v>
      </c>
      <c r="E236">
        <v>520</v>
      </c>
      <c r="F236">
        <v>541</v>
      </c>
    </row>
    <row r="237" spans="1:6">
      <c r="A237">
        <v>5553957443</v>
      </c>
      <c r="B237" s="1">
        <v>42479</v>
      </c>
      <c r="C237" s="1" t="s">
        <v>574</v>
      </c>
      <c r="D237">
        <v>1</v>
      </c>
      <c r="E237">
        <v>357</v>
      </c>
      <c r="F237">
        <v>410</v>
      </c>
    </row>
    <row r="238" spans="1:6">
      <c r="A238">
        <v>5553957443</v>
      </c>
      <c r="B238" s="1">
        <v>42480</v>
      </c>
      <c r="C238" s="1" t="s">
        <v>575</v>
      </c>
      <c r="D238">
        <v>1</v>
      </c>
      <c r="E238">
        <v>658</v>
      </c>
      <c r="F238">
        <v>678</v>
      </c>
    </row>
    <row r="239" spans="1:6">
      <c r="A239">
        <v>5553957443</v>
      </c>
      <c r="B239" s="1">
        <v>42481</v>
      </c>
      <c r="C239" s="1" t="s">
        <v>576</v>
      </c>
      <c r="D239">
        <v>1</v>
      </c>
      <c r="E239">
        <v>399</v>
      </c>
      <c r="F239">
        <v>431</v>
      </c>
    </row>
    <row r="240" spans="1:6">
      <c r="A240">
        <v>5553957443</v>
      </c>
      <c r="B240" s="1">
        <v>42482</v>
      </c>
      <c r="C240" s="1" t="s">
        <v>577</v>
      </c>
      <c r="D240">
        <v>1</v>
      </c>
      <c r="E240">
        <v>322</v>
      </c>
      <c r="F240">
        <v>353</v>
      </c>
    </row>
    <row r="241" spans="1:6">
      <c r="A241">
        <v>5553957443</v>
      </c>
      <c r="B241" s="1">
        <v>42483</v>
      </c>
      <c r="C241" s="1" t="s">
        <v>578</v>
      </c>
      <c r="D241">
        <v>2</v>
      </c>
      <c r="E241">
        <v>631</v>
      </c>
      <c r="F241">
        <v>725</v>
      </c>
    </row>
    <row r="242" spans="1:6">
      <c r="A242">
        <v>5553957443</v>
      </c>
      <c r="B242" s="1">
        <v>42484</v>
      </c>
      <c r="C242" s="1" t="s">
        <v>579</v>
      </c>
      <c r="D242">
        <v>2</v>
      </c>
      <c r="E242">
        <v>553</v>
      </c>
      <c r="F242">
        <v>640</v>
      </c>
    </row>
    <row r="243" spans="1:6">
      <c r="A243">
        <v>5553957443</v>
      </c>
      <c r="B243" s="1">
        <v>42485</v>
      </c>
      <c r="C243" s="1" t="s">
        <v>580</v>
      </c>
      <c r="D243">
        <v>1</v>
      </c>
      <c r="E243">
        <v>433</v>
      </c>
      <c r="F243">
        <v>468</v>
      </c>
    </row>
    <row r="244" spans="1:6">
      <c r="A244">
        <v>5553957443</v>
      </c>
      <c r="B244" s="1">
        <v>42486</v>
      </c>
      <c r="C244" s="1" t="s">
        <v>581</v>
      </c>
      <c r="D244">
        <v>1</v>
      </c>
      <c r="E244">
        <v>412</v>
      </c>
      <c r="F244">
        <v>453</v>
      </c>
    </row>
    <row r="245" spans="1:6">
      <c r="A245">
        <v>5553957443</v>
      </c>
      <c r="B245" s="1">
        <v>42487</v>
      </c>
      <c r="C245" s="1" t="s">
        <v>582</v>
      </c>
      <c r="D245">
        <v>1</v>
      </c>
      <c r="E245">
        <v>347</v>
      </c>
      <c r="F245">
        <v>391</v>
      </c>
    </row>
    <row r="246" spans="1:6">
      <c r="A246">
        <v>5553957443</v>
      </c>
      <c r="B246" s="1">
        <v>42488</v>
      </c>
      <c r="C246" s="1" t="s">
        <v>583</v>
      </c>
      <c r="D246">
        <v>1</v>
      </c>
      <c r="E246">
        <v>421</v>
      </c>
      <c r="F246">
        <v>457</v>
      </c>
    </row>
    <row r="247" spans="1:6">
      <c r="A247">
        <v>5553957443</v>
      </c>
      <c r="B247" s="1">
        <v>42489</v>
      </c>
      <c r="C247" s="1" t="s">
        <v>584</v>
      </c>
      <c r="D247">
        <v>1</v>
      </c>
      <c r="E247">
        <v>450</v>
      </c>
      <c r="F247">
        <v>495</v>
      </c>
    </row>
    <row r="248" spans="1:6">
      <c r="A248">
        <v>5553957443</v>
      </c>
      <c r="B248" s="1">
        <v>42490</v>
      </c>
      <c r="C248" s="1" t="s">
        <v>585</v>
      </c>
      <c r="D248">
        <v>2</v>
      </c>
      <c r="E248">
        <v>775</v>
      </c>
      <c r="F248">
        <v>843</v>
      </c>
    </row>
    <row r="249" spans="1:6">
      <c r="A249">
        <v>5553957443</v>
      </c>
      <c r="B249" s="1">
        <v>42491</v>
      </c>
      <c r="C249" s="1" t="s">
        <v>586</v>
      </c>
      <c r="D249">
        <v>2</v>
      </c>
      <c r="E249">
        <v>622</v>
      </c>
      <c r="F249">
        <v>686</v>
      </c>
    </row>
    <row r="250" spans="1:6">
      <c r="A250">
        <v>5553957443</v>
      </c>
      <c r="B250" s="1">
        <v>42492</v>
      </c>
      <c r="C250" s="1" t="s">
        <v>587</v>
      </c>
      <c r="D250">
        <v>1</v>
      </c>
      <c r="E250">
        <v>409</v>
      </c>
      <c r="F250">
        <v>471</v>
      </c>
    </row>
    <row r="251" spans="1:6">
      <c r="A251">
        <v>5553957443</v>
      </c>
      <c r="B251" s="1">
        <v>42493</v>
      </c>
      <c r="C251" s="1" t="s">
        <v>588</v>
      </c>
      <c r="D251">
        <v>1</v>
      </c>
      <c r="E251">
        <v>380</v>
      </c>
      <c r="F251">
        <v>429</v>
      </c>
    </row>
    <row r="252" spans="1:6">
      <c r="A252">
        <v>5553957443</v>
      </c>
      <c r="B252" s="1">
        <v>42494</v>
      </c>
      <c r="C252" s="1" t="s">
        <v>589</v>
      </c>
      <c r="D252">
        <v>1</v>
      </c>
      <c r="E252">
        <v>447</v>
      </c>
      <c r="F252">
        <v>470</v>
      </c>
    </row>
    <row r="253" spans="1:6">
      <c r="A253">
        <v>5553957443</v>
      </c>
      <c r="B253" s="1">
        <v>42495</v>
      </c>
      <c r="C253" s="1" t="s">
        <v>590</v>
      </c>
      <c r="D253">
        <v>1</v>
      </c>
      <c r="E253">
        <v>419</v>
      </c>
      <c r="F253">
        <v>464</v>
      </c>
    </row>
    <row r="254" spans="1:6">
      <c r="A254">
        <v>5553957443</v>
      </c>
      <c r="B254" s="1">
        <v>42496</v>
      </c>
      <c r="C254" s="1" t="s">
        <v>591</v>
      </c>
      <c r="D254">
        <v>1</v>
      </c>
      <c r="E254">
        <v>400</v>
      </c>
      <c r="F254">
        <v>434</v>
      </c>
    </row>
    <row r="255" spans="1:6">
      <c r="A255">
        <v>5553957443</v>
      </c>
      <c r="B255" s="1">
        <v>42497</v>
      </c>
      <c r="C255" s="1" t="s">
        <v>592</v>
      </c>
      <c r="D255">
        <v>1</v>
      </c>
      <c r="E255">
        <v>442</v>
      </c>
      <c r="F255">
        <v>470</v>
      </c>
    </row>
    <row r="256" spans="1:6">
      <c r="A256">
        <v>5553957443</v>
      </c>
      <c r="B256" s="1">
        <v>42498</v>
      </c>
      <c r="C256" s="1" t="s">
        <v>593</v>
      </c>
      <c r="D256">
        <v>1</v>
      </c>
      <c r="E256">
        <v>568</v>
      </c>
      <c r="F256">
        <v>608</v>
      </c>
    </row>
    <row r="257" spans="1:6">
      <c r="A257">
        <v>5553957443</v>
      </c>
      <c r="B257" s="1">
        <v>42499</v>
      </c>
      <c r="C257" s="1" t="s">
        <v>594</v>
      </c>
      <c r="D257">
        <v>1</v>
      </c>
      <c r="E257">
        <v>453</v>
      </c>
      <c r="F257">
        <v>494</v>
      </c>
    </row>
    <row r="258" spans="1:6">
      <c r="A258">
        <v>5553957443</v>
      </c>
      <c r="B258" s="1">
        <v>42500</v>
      </c>
      <c r="C258" s="1" t="s">
        <v>595</v>
      </c>
      <c r="D258">
        <v>1</v>
      </c>
      <c r="E258">
        <v>418</v>
      </c>
      <c r="F258">
        <v>443</v>
      </c>
    </row>
    <row r="259" spans="1:6">
      <c r="A259">
        <v>5553957443</v>
      </c>
      <c r="B259" s="1">
        <v>42501</v>
      </c>
      <c r="C259" s="1" t="s">
        <v>596</v>
      </c>
      <c r="D259">
        <v>1</v>
      </c>
      <c r="E259">
        <v>463</v>
      </c>
      <c r="F259">
        <v>486</v>
      </c>
    </row>
    <row r="260" spans="1:6">
      <c r="A260">
        <v>5553957443</v>
      </c>
      <c r="B260" s="1">
        <v>42502</v>
      </c>
      <c r="C260" s="1" t="s">
        <v>597</v>
      </c>
      <c r="D260">
        <v>1</v>
      </c>
      <c r="E260">
        <v>438</v>
      </c>
      <c r="F260">
        <v>475</v>
      </c>
    </row>
    <row r="261" spans="1:6">
      <c r="A261">
        <v>5577150313</v>
      </c>
      <c r="B261" s="1">
        <v>42472</v>
      </c>
      <c r="C261" s="1" t="s">
        <v>598</v>
      </c>
      <c r="D261">
        <v>1</v>
      </c>
      <c r="E261">
        <v>419</v>
      </c>
      <c r="F261">
        <v>438</v>
      </c>
    </row>
    <row r="262" spans="1:6">
      <c r="A262">
        <v>5577150313</v>
      </c>
      <c r="B262" s="1">
        <v>42473</v>
      </c>
      <c r="C262" s="1" t="s">
        <v>599</v>
      </c>
      <c r="D262">
        <v>1</v>
      </c>
      <c r="E262">
        <v>432</v>
      </c>
      <c r="F262">
        <v>458</v>
      </c>
    </row>
    <row r="263" spans="1:6">
      <c r="A263">
        <v>5577150313</v>
      </c>
      <c r="B263" s="1">
        <v>42474</v>
      </c>
      <c r="C263" s="1" t="s">
        <v>600</v>
      </c>
      <c r="D263">
        <v>1</v>
      </c>
      <c r="E263">
        <v>477</v>
      </c>
      <c r="F263">
        <v>497</v>
      </c>
    </row>
    <row r="264" spans="1:6">
      <c r="A264">
        <v>5577150313</v>
      </c>
      <c r="B264" s="1">
        <v>42475</v>
      </c>
      <c r="C264" s="1" t="s">
        <v>601</v>
      </c>
      <c r="D264">
        <v>1</v>
      </c>
      <c r="E264">
        <v>392</v>
      </c>
      <c r="F264">
        <v>413</v>
      </c>
    </row>
    <row r="265" spans="1:6">
      <c r="A265">
        <v>5577150313</v>
      </c>
      <c r="B265" s="1">
        <v>42476</v>
      </c>
      <c r="C265" s="1" t="s">
        <v>602</v>
      </c>
      <c r="D265">
        <v>1</v>
      </c>
      <c r="E265">
        <v>406</v>
      </c>
      <c r="F265">
        <v>445</v>
      </c>
    </row>
    <row r="266" spans="1:6">
      <c r="A266">
        <v>5577150313</v>
      </c>
      <c r="B266" s="1">
        <v>42477</v>
      </c>
      <c r="C266" s="1" t="s">
        <v>603</v>
      </c>
      <c r="D266">
        <v>1</v>
      </c>
      <c r="E266">
        <v>549</v>
      </c>
      <c r="F266">
        <v>583</v>
      </c>
    </row>
    <row r="267" spans="1:6">
      <c r="A267">
        <v>5577150313</v>
      </c>
      <c r="B267" s="1">
        <v>42478</v>
      </c>
      <c r="C267" s="1" t="s">
        <v>604</v>
      </c>
      <c r="D267">
        <v>1</v>
      </c>
      <c r="E267">
        <v>527</v>
      </c>
      <c r="F267">
        <v>553</v>
      </c>
    </row>
    <row r="268" spans="1:6">
      <c r="A268">
        <v>5577150313</v>
      </c>
      <c r="B268" s="1">
        <v>42479</v>
      </c>
      <c r="C268" s="1" t="s">
        <v>605</v>
      </c>
      <c r="D268">
        <v>1</v>
      </c>
      <c r="E268">
        <v>449</v>
      </c>
      <c r="F268">
        <v>465</v>
      </c>
    </row>
    <row r="269" spans="1:6">
      <c r="A269">
        <v>5577150313</v>
      </c>
      <c r="B269" s="1">
        <v>42480</v>
      </c>
      <c r="C269" s="1" t="s">
        <v>606</v>
      </c>
      <c r="D269">
        <v>1</v>
      </c>
      <c r="E269">
        <v>447</v>
      </c>
      <c r="F269">
        <v>480</v>
      </c>
    </row>
    <row r="270" spans="1:6">
      <c r="A270">
        <v>5577150313</v>
      </c>
      <c r="B270" s="1">
        <v>42481</v>
      </c>
      <c r="C270" s="1" t="s">
        <v>607</v>
      </c>
      <c r="D270">
        <v>1</v>
      </c>
      <c r="E270">
        <v>414</v>
      </c>
      <c r="F270">
        <v>437</v>
      </c>
    </row>
    <row r="271" spans="1:6">
      <c r="A271">
        <v>5577150313</v>
      </c>
      <c r="B271" s="1">
        <v>42482</v>
      </c>
      <c r="C271" s="1" t="s">
        <v>608</v>
      </c>
      <c r="D271">
        <v>1</v>
      </c>
      <c r="E271">
        <v>338</v>
      </c>
      <c r="F271">
        <v>366</v>
      </c>
    </row>
    <row r="272" spans="1:6">
      <c r="A272">
        <v>5577150313</v>
      </c>
      <c r="B272" s="1">
        <v>42483</v>
      </c>
      <c r="C272" s="1" t="s">
        <v>609</v>
      </c>
      <c r="D272">
        <v>1</v>
      </c>
      <c r="E272">
        <v>384</v>
      </c>
      <c r="F272">
        <v>402</v>
      </c>
    </row>
    <row r="273" spans="1:6">
      <c r="A273">
        <v>5577150313</v>
      </c>
      <c r="B273" s="1">
        <v>42484</v>
      </c>
      <c r="C273" s="1" t="s">
        <v>610</v>
      </c>
      <c r="D273">
        <v>1</v>
      </c>
      <c r="E273">
        <v>543</v>
      </c>
      <c r="F273">
        <v>615</v>
      </c>
    </row>
    <row r="274" spans="1:6">
      <c r="A274">
        <v>5577150313</v>
      </c>
      <c r="B274" s="1">
        <v>42485</v>
      </c>
      <c r="C274" s="1" t="s">
        <v>611</v>
      </c>
      <c r="D274">
        <v>1</v>
      </c>
      <c r="E274">
        <v>421</v>
      </c>
      <c r="F274">
        <v>461</v>
      </c>
    </row>
    <row r="275" spans="1:6">
      <c r="A275">
        <v>5577150313</v>
      </c>
      <c r="B275" s="1">
        <v>42486</v>
      </c>
      <c r="C275" s="1" t="s">
        <v>612</v>
      </c>
      <c r="D275">
        <v>1</v>
      </c>
      <c r="E275">
        <v>354</v>
      </c>
      <c r="F275">
        <v>377</v>
      </c>
    </row>
    <row r="276" spans="1:6">
      <c r="A276">
        <v>5577150313</v>
      </c>
      <c r="B276" s="1">
        <v>42487</v>
      </c>
      <c r="C276" s="1" t="s">
        <v>613</v>
      </c>
      <c r="D276">
        <v>1</v>
      </c>
      <c r="E276">
        <v>424</v>
      </c>
      <c r="F276">
        <v>452</v>
      </c>
    </row>
    <row r="277" spans="1:6">
      <c r="A277">
        <v>5577150313</v>
      </c>
      <c r="B277" s="1">
        <v>42488</v>
      </c>
      <c r="C277" s="1" t="s">
        <v>614</v>
      </c>
      <c r="D277">
        <v>1</v>
      </c>
      <c r="E277">
        <v>361</v>
      </c>
      <c r="F277">
        <v>372</v>
      </c>
    </row>
    <row r="278" spans="1:6">
      <c r="A278">
        <v>5577150313</v>
      </c>
      <c r="B278" s="1">
        <v>42489</v>
      </c>
      <c r="C278" s="1" t="s">
        <v>615</v>
      </c>
      <c r="D278">
        <v>1</v>
      </c>
      <c r="E278">
        <v>459</v>
      </c>
      <c r="F278">
        <v>485</v>
      </c>
    </row>
    <row r="279" spans="1:6">
      <c r="A279">
        <v>5577150313</v>
      </c>
      <c r="B279" s="1">
        <v>42490</v>
      </c>
      <c r="C279" s="1" t="s">
        <v>616</v>
      </c>
      <c r="D279">
        <v>1</v>
      </c>
      <c r="E279">
        <v>412</v>
      </c>
      <c r="F279">
        <v>433</v>
      </c>
    </row>
    <row r="280" spans="1:6">
      <c r="A280">
        <v>5577150313</v>
      </c>
      <c r="B280" s="1">
        <v>42491</v>
      </c>
      <c r="C280" s="1" t="s">
        <v>617</v>
      </c>
      <c r="D280">
        <v>1</v>
      </c>
      <c r="E280">
        <v>379</v>
      </c>
      <c r="F280">
        <v>398</v>
      </c>
    </row>
    <row r="281" spans="1:6">
      <c r="A281">
        <v>5577150313</v>
      </c>
      <c r="B281" s="1">
        <v>42492</v>
      </c>
      <c r="C281" s="1" t="s">
        <v>618</v>
      </c>
      <c r="D281">
        <v>2</v>
      </c>
      <c r="E281">
        <v>525</v>
      </c>
      <c r="F281">
        <v>553</v>
      </c>
    </row>
    <row r="282" spans="1:6">
      <c r="A282">
        <v>5577150313</v>
      </c>
      <c r="B282" s="1">
        <v>42493</v>
      </c>
      <c r="C282" s="1" t="s">
        <v>619</v>
      </c>
      <c r="D282">
        <v>1</v>
      </c>
      <c r="E282">
        <v>508</v>
      </c>
      <c r="F282">
        <v>543</v>
      </c>
    </row>
    <row r="283" spans="1:6">
      <c r="A283">
        <v>5577150313</v>
      </c>
      <c r="B283" s="1">
        <v>42494</v>
      </c>
      <c r="C283" s="1" t="s">
        <v>620</v>
      </c>
      <c r="D283">
        <v>1</v>
      </c>
      <c r="E283">
        <v>603</v>
      </c>
      <c r="F283">
        <v>634</v>
      </c>
    </row>
    <row r="284" spans="1:6">
      <c r="A284">
        <v>5577150313</v>
      </c>
      <c r="B284" s="1">
        <v>42495</v>
      </c>
      <c r="C284" s="1" t="s">
        <v>621</v>
      </c>
      <c r="D284">
        <v>1</v>
      </c>
      <c r="E284">
        <v>74</v>
      </c>
      <c r="F284">
        <v>78</v>
      </c>
    </row>
    <row r="285" spans="1:6">
      <c r="A285">
        <v>5577150313</v>
      </c>
      <c r="B285" s="1">
        <v>42500</v>
      </c>
      <c r="C285" s="1" t="s">
        <v>626</v>
      </c>
      <c r="D285">
        <v>1</v>
      </c>
      <c r="E285">
        <v>504</v>
      </c>
      <c r="F285">
        <v>562</v>
      </c>
    </row>
    <row r="286" spans="1:6">
      <c r="A286">
        <v>5577150313</v>
      </c>
      <c r="B286" s="1">
        <v>42501</v>
      </c>
      <c r="C286" s="1" t="s">
        <v>627</v>
      </c>
      <c r="D286">
        <v>1</v>
      </c>
      <c r="E286">
        <v>431</v>
      </c>
      <c r="F286">
        <v>476</v>
      </c>
    </row>
    <row r="287" spans="1:6">
      <c r="A287">
        <v>6117666160</v>
      </c>
      <c r="B287" s="1">
        <v>42476</v>
      </c>
      <c r="C287" s="1" t="s">
        <v>632</v>
      </c>
      <c r="D287">
        <v>1</v>
      </c>
      <c r="E287">
        <v>380</v>
      </c>
      <c r="F287">
        <v>398</v>
      </c>
    </row>
    <row r="288" spans="1:6">
      <c r="A288">
        <v>6117666160</v>
      </c>
      <c r="B288" s="1">
        <v>42477</v>
      </c>
      <c r="C288" s="1" t="s">
        <v>633</v>
      </c>
      <c r="D288">
        <v>2</v>
      </c>
      <c r="E288">
        <v>336</v>
      </c>
      <c r="F288">
        <v>350</v>
      </c>
    </row>
    <row r="289" spans="1:6">
      <c r="A289">
        <v>6117666160</v>
      </c>
      <c r="B289" s="1">
        <v>42478</v>
      </c>
      <c r="C289" s="1" t="s">
        <v>634</v>
      </c>
      <c r="D289">
        <v>2</v>
      </c>
      <c r="E289">
        <v>493</v>
      </c>
      <c r="F289">
        <v>510</v>
      </c>
    </row>
    <row r="290" spans="1:6">
      <c r="A290">
        <v>6117666160</v>
      </c>
      <c r="B290" s="1">
        <v>42479</v>
      </c>
      <c r="C290" s="1" t="s">
        <v>635</v>
      </c>
      <c r="D290">
        <v>1</v>
      </c>
      <c r="E290">
        <v>465</v>
      </c>
      <c r="F290">
        <v>492</v>
      </c>
    </row>
    <row r="291" spans="1:6">
      <c r="A291">
        <v>6117666160</v>
      </c>
      <c r="B291" s="1">
        <v>42480</v>
      </c>
      <c r="C291" s="1" t="s">
        <v>636</v>
      </c>
      <c r="D291">
        <v>1</v>
      </c>
      <c r="E291">
        <v>474</v>
      </c>
      <c r="F291">
        <v>502</v>
      </c>
    </row>
    <row r="292" spans="1:6">
      <c r="A292">
        <v>6117666160</v>
      </c>
      <c r="B292" s="1">
        <v>42481</v>
      </c>
      <c r="C292" s="1" t="s">
        <v>637</v>
      </c>
      <c r="D292">
        <v>1</v>
      </c>
      <c r="E292">
        <v>508</v>
      </c>
      <c r="F292">
        <v>550</v>
      </c>
    </row>
    <row r="293" spans="1:6">
      <c r="A293">
        <v>6117666160</v>
      </c>
      <c r="B293" s="1">
        <v>42482</v>
      </c>
      <c r="C293" s="1" t="s">
        <v>638</v>
      </c>
      <c r="D293">
        <v>1</v>
      </c>
      <c r="E293">
        <v>480</v>
      </c>
      <c r="F293">
        <v>546</v>
      </c>
    </row>
    <row r="294" spans="1:6">
      <c r="A294">
        <v>6117666160</v>
      </c>
      <c r="B294" s="1">
        <v>42483</v>
      </c>
      <c r="C294" s="1" t="s">
        <v>639</v>
      </c>
      <c r="D294">
        <v>1</v>
      </c>
      <c r="E294">
        <v>492</v>
      </c>
      <c r="F294">
        <v>539</v>
      </c>
    </row>
    <row r="295" spans="1:6">
      <c r="A295">
        <v>6117666160</v>
      </c>
      <c r="B295" s="1">
        <v>42484</v>
      </c>
      <c r="C295" s="1" t="s">
        <v>640</v>
      </c>
      <c r="D295">
        <v>1</v>
      </c>
      <c r="E295">
        <v>353</v>
      </c>
      <c r="F295">
        <v>367</v>
      </c>
    </row>
    <row r="296" spans="1:6">
      <c r="A296">
        <v>6117666160</v>
      </c>
      <c r="B296" s="1">
        <v>42487</v>
      </c>
      <c r="C296" s="1" t="s">
        <v>643</v>
      </c>
      <c r="D296">
        <v>1</v>
      </c>
      <c r="E296">
        <v>542</v>
      </c>
      <c r="F296">
        <v>557</v>
      </c>
    </row>
    <row r="297" spans="1:6">
      <c r="A297">
        <v>6117666160</v>
      </c>
      <c r="B297" s="1">
        <v>42488</v>
      </c>
      <c r="C297" s="1" t="s">
        <v>644</v>
      </c>
      <c r="D297">
        <v>1</v>
      </c>
      <c r="E297">
        <v>393</v>
      </c>
      <c r="F297">
        <v>416</v>
      </c>
    </row>
    <row r="298" spans="1:6">
      <c r="A298">
        <v>6117666160</v>
      </c>
      <c r="B298" s="1">
        <v>42489</v>
      </c>
      <c r="C298" s="1" t="s">
        <v>645</v>
      </c>
      <c r="D298">
        <v>1</v>
      </c>
      <c r="E298">
        <v>600</v>
      </c>
      <c r="F298">
        <v>636</v>
      </c>
    </row>
    <row r="299" spans="1:6">
      <c r="A299">
        <v>6117666160</v>
      </c>
      <c r="B299" s="1">
        <v>42491</v>
      </c>
      <c r="C299" s="1" t="s">
        <v>647</v>
      </c>
      <c r="D299">
        <v>1</v>
      </c>
      <c r="E299">
        <v>507</v>
      </c>
      <c r="F299">
        <v>575</v>
      </c>
    </row>
    <row r="300" spans="1:6">
      <c r="A300">
        <v>6117666160</v>
      </c>
      <c r="B300" s="1">
        <v>42495</v>
      </c>
      <c r="C300" s="1" t="s">
        <v>651</v>
      </c>
      <c r="D300">
        <v>1</v>
      </c>
      <c r="E300">
        <v>392</v>
      </c>
      <c r="F300">
        <v>415</v>
      </c>
    </row>
    <row r="301" spans="1:6">
      <c r="A301">
        <v>6117666160</v>
      </c>
      <c r="B301" s="1">
        <v>42496</v>
      </c>
      <c r="C301" s="1" t="s">
        <v>652</v>
      </c>
      <c r="D301">
        <v>2</v>
      </c>
      <c r="E301">
        <v>658</v>
      </c>
      <c r="F301">
        <v>698</v>
      </c>
    </row>
    <row r="302" spans="1:6">
      <c r="A302">
        <v>6117666160</v>
      </c>
      <c r="B302" s="1">
        <v>42497</v>
      </c>
      <c r="C302" s="1" t="s">
        <v>653</v>
      </c>
      <c r="D302">
        <v>2</v>
      </c>
      <c r="E302">
        <v>498</v>
      </c>
      <c r="F302">
        <v>507</v>
      </c>
    </row>
    <row r="303" spans="1:6">
      <c r="A303">
        <v>6117666160</v>
      </c>
      <c r="B303" s="1">
        <v>42498</v>
      </c>
      <c r="C303" s="1" t="s">
        <v>654</v>
      </c>
      <c r="D303">
        <v>1</v>
      </c>
      <c r="E303">
        <v>555</v>
      </c>
      <c r="F303">
        <v>603</v>
      </c>
    </row>
    <row r="304" spans="1:6">
      <c r="A304">
        <v>6117666160</v>
      </c>
      <c r="B304" s="1">
        <v>42499</v>
      </c>
      <c r="C304" s="1" t="s">
        <v>655</v>
      </c>
      <c r="D304">
        <v>1</v>
      </c>
      <c r="E304">
        <v>492</v>
      </c>
      <c r="F304">
        <v>522</v>
      </c>
    </row>
    <row r="305" spans="1:6">
      <c r="A305">
        <v>6775888955</v>
      </c>
      <c r="B305" s="1">
        <v>42473</v>
      </c>
      <c r="C305" s="1" t="s">
        <v>686</v>
      </c>
      <c r="D305">
        <v>1</v>
      </c>
      <c r="E305">
        <v>235</v>
      </c>
      <c r="F305">
        <v>260</v>
      </c>
    </row>
    <row r="306" spans="1:6">
      <c r="A306">
        <v>6775888955</v>
      </c>
      <c r="B306" s="1">
        <v>42474</v>
      </c>
      <c r="C306" s="1" t="s">
        <v>687</v>
      </c>
      <c r="D306">
        <v>1</v>
      </c>
      <c r="E306">
        <v>423</v>
      </c>
      <c r="F306">
        <v>441</v>
      </c>
    </row>
    <row r="307" spans="1:6">
      <c r="A307">
        <v>6775888955</v>
      </c>
      <c r="B307" s="1">
        <v>42475</v>
      </c>
      <c r="C307" s="1" t="s">
        <v>688</v>
      </c>
      <c r="D307">
        <v>1</v>
      </c>
      <c r="E307">
        <v>391</v>
      </c>
      <c r="F307">
        <v>406</v>
      </c>
    </row>
    <row r="308" spans="1:6">
      <c r="A308">
        <v>6962181067</v>
      </c>
      <c r="B308" s="1">
        <v>42472</v>
      </c>
      <c r="C308" s="1" t="s">
        <v>711</v>
      </c>
      <c r="D308">
        <v>1</v>
      </c>
      <c r="E308">
        <v>366</v>
      </c>
      <c r="F308">
        <v>387</v>
      </c>
    </row>
    <row r="309" spans="1:6">
      <c r="A309">
        <v>6962181067</v>
      </c>
      <c r="B309" s="1">
        <v>42473</v>
      </c>
      <c r="C309" s="1" t="s">
        <v>712</v>
      </c>
      <c r="D309">
        <v>3</v>
      </c>
      <c r="E309">
        <v>630</v>
      </c>
      <c r="F309">
        <v>679</v>
      </c>
    </row>
    <row r="310" spans="1:6">
      <c r="A310">
        <v>6962181067</v>
      </c>
      <c r="B310" s="1">
        <v>42474</v>
      </c>
      <c r="C310" s="1" t="s">
        <v>713</v>
      </c>
      <c r="D310">
        <v>2</v>
      </c>
      <c r="E310">
        <v>508</v>
      </c>
      <c r="F310">
        <v>535</v>
      </c>
    </row>
    <row r="311" spans="1:6">
      <c r="A311">
        <v>6962181067</v>
      </c>
      <c r="B311" s="1">
        <v>42475</v>
      </c>
      <c r="C311" s="1" t="s">
        <v>714</v>
      </c>
      <c r="D311">
        <v>1</v>
      </c>
      <c r="E311">
        <v>370</v>
      </c>
      <c r="F311">
        <v>386</v>
      </c>
    </row>
    <row r="312" spans="1:6">
      <c r="A312">
        <v>6962181067</v>
      </c>
      <c r="B312" s="1">
        <v>42476</v>
      </c>
      <c r="C312" s="1" t="s">
        <v>715</v>
      </c>
      <c r="D312">
        <v>1</v>
      </c>
      <c r="E312">
        <v>357</v>
      </c>
      <c r="F312">
        <v>366</v>
      </c>
    </row>
    <row r="313" spans="1:6">
      <c r="A313">
        <v>6962181067</v>
      </c>
      <c r="B313" s="1">
        <v>42477</v>
      </c>
      <c r="C313" s="1" t="s">
        <v>716</v>
      </c>
      <c r="D313">
        <v>1</v>
      </c>
      <c r="E313">
        <v>427</v>
      </c>
      <c r="F313">
        <v>446</v>
      </c>
    </row>
    <row r="314" spans="1:6">
      <c r="A314">
        <v>6962181067</v>
      </c>
      <c r="B314" s="1">
        <v>42478</v>
      </c>
      <c r="C314" s="1" t="s">
        <v>717</v>
      </c>
      <c r="D314">
        <v>1</v>
      </c>
      <c r="E314">
        <v>442</v>
      </c>
      <c r="F314">
        <v>458</v>
      </c>
    </row>
    <row r="315" spans="1:6">
      <c r="A315">
        <v>6962181067</v>
      </c>
      <c r="B315" s="1">
        <v>42479</v>
      </c>
      <c r="C315" s="1" t="s">
        <v>718</v>
      </c>
      <c r="D315">
        <v>1</v>
      </c>
      <c r="E315">
        <v>476</v>
      </c>
      <c r="F315">
        <v>535</v>
      </c>
    </row>
    <row r="316" spans="1:6">
      <c r="A316">
        <v>6962181067</v>
      </c>
      <c r="B316" s="1">
        <v>42480</v>
      </c>
      <c r="C316" s="1" t="s">
        <v>719</v>
      </c>
      <c r="D316">
        <v>1</v>
      </c>
      <c r="E316">
        <v>418</v>
      </c>
      <c r="F316">
        <v>424</v>
      </c>
    </row>
    <row r="317" spans="1:6">
      <c r="A317">
        <v>6962181067</v>
      </c>
      <c r="B317" s="1">
        <v>42481</v>
      </c>
      <c r="C317" s="1" t="s">
        <v>720</v>
      </c>
      <c r="D317">
        <v>1</v>
      </c>
      <c r="E317">
        <v>451</v>
      </c>
      <c r="F317">
        <v>457</v>
      </c>
    </row>
    <row r="318" spans="1:6">
      <c r="A318">
        <v>6962181067</v>
      </c>
      <c r="B318" s="1">
        <v>42482</v>
      </c>
      <c r="C318" s="1" t="s">
        <v>721</v>
      </c>
      <c r="D318">
        <v>1</v>
      </c>
      <c r="E318">
        <v>425</v>
      </c>
      <c r="F318">
        <v>435</v>
      </c>
    </row>
    <row r="319" spans="1:6">
      <c r="A319">
        <v>6962181067</v>
      </c>
      <c r="B319" s="1">
        <v>42483</v>
      </c>
      <c r="C319" s="1" t="s">
        <v>722</v>
      </c>
      <c r="D319">
        <v>1</v>
      </c>
      <c r="E319">
        <v>528</v>
      </c>
      <c r="F319">
        <v>546</v>
      </c>
    </row>
    <row r="320" spans="1:6">
      <c r="A320">
        <v>6962181067</v>
      </c>
      <c r="B320" s="1">
        <v>42484</v>
      </c>
      <c r="C320" s="1" t="s">
        <v>723</v>
      </c>
      <c r="D320">
        <v>1</v>
      </c>
      <c r="E320">
        <v>511</v>
      </c>
      <c r="F320">
        <v>514</v>
      </c>
    </row>
    <row r="321" spans="1:6">
      <c r="A321">
        <v>6962181067</v>
      </c>
      <c r="B321" s="1">
        <v>42485</v>
      </c>
      <c r="C321" s="1" t="s">
        <v>724</v>
      </c>
      <c r="D321">
        <v>1</v>
      </c>
      <c r="E321">
        <v>400</v>
      </c>
      <c r="F321">
        <v>415</v>
      </c>
    </row>
    <row r="322" spans="1:6">
      <c r="A322">
        <v>6962181067</v>
      </c>
      <c r="B322" s="1">
        <v>42486</v>
      </c>
      <c r="C322" s="1" t="s">
        <v>725</v>
      </c>
      <c r="D322">
        <v>1</v>
      </c>
      <c r="E322">
        <v>441</v>
      </c>
      <c r="F322">
        <v>446</v>
      </c>
    </row>
    <row r="323" spans="1:6">
      <c r="A323">
        <v>6962181067</v>
      </c>
      <c r="B323" s="1">
        <v>42487</v>
      </c>
      <c r="C323" s="1" t="s">
        <v>726</v>
      </c>
      <c r="D323">
        <v>1</v>
      </c>
      <c r="E323">
        <v>455</v>
      </c>
      <c r="F323">
        <v>467</v>
      </c>
    </row>
    <row r="324" spans="1:6">
      <c r="A324">
        <v>6962181067</v>
      </c>
      <c r="B324" s="1">
        <v>42488</v>
      </c>
      <c r="C324" s="1" t="s">
        <v>727</v>
      </c>
      <c r="D324">
        <v>1</v>
      </c>
      <c r="E324">
        <v>440</v>
      </c>
      <c r="F324">
        <v>453</v>
      </c>
    </row>
    <row r="325" spans="1:6">
      <c r="A325">
        <v>6962181067</v>
      </c>
      <c r="B325" s="1">
        <v>42489</v>
      </c>
      <c r="C325" s="1" t="s">
        <v>728</v>
      </c>
      <c r="D325">
        <v>1</v>
      </c>
      <c r="E325">
        <v>433</v>
      </c>
      <c r="F325">
        <v>447</v>
      </c>
    </row>
    <row r="326" spans="1:6">
      <c r="A326">
        <v>6962181067</v>
      </c>
      <c r="B326" s="1">
        <v>42490</v>
      </c>
      <c r="C326" s="1" t="s">
        <v>729</v>
      </c>
      <c r="D326">
        <v>1</v>
      </c>
      <c r="E326">
        <v>422</v>
      </c>
      <c r="F326">
        <v>424</v>
      </c>
    </row>
    <row r="327" spans="1:6">
      <c r="A327">
        <v>6962181067</v>
      </c>
      <c r="B327" s="1">
        <v>42491</v>
      </c>
      <c r="C327" s="1" t="s">
        <v>730</v>
      </c>
      <c r="D327">
        <v>1</v>
      </c>
      <c r="E327">
        <v>411</v>
      </c>
      <c r="F327">
        <v>426</v>
      </c>
    </row>
    <row r="328" spans="1:6">
      <c r="A328">
        <v>6962181067</v>
      </c>
      <c r="B328" s="1">
        <v>42492</v>
      </c>
      <c r="C328" s="1" t="s">
        <v>731</v>
      </c>
      <c r="D328">
        <v>1</v>
      </c>
      <c r="E328">
        <v>466</v>
      </c>
      <c r="F328">
        <v>482</v>
      </c>
    </row>
    <row r="329" spans="1:6">
      <c r="A329">
        <v>6962181067</v>
      </c>
      <c r="B329" s="1">
        <v>42493</v>
      </c>
      <c r="C329" s="1" t="s">
        <v>732</v>
      </c>
      <c r="D329">
        <v>1</v>
      </c>
      <c r="E329">
        <v>394</v>
      </c>
      <c r="F329">
        <v>418</v>
      </c>
    </row>
    <row r="330" spans="1:6">
      <c r="A330">
        <v>6962181067</v>
      </c>
      <c r="B330" s="1">
        <v>42494</v>
      </c>
      <c r="C330" s="1" t="s">
        <v>733</v>
      </c>
      <c r="D330">
        <v>1</v>
      </c>
      <c r="E330">
        <v>442</v>
      </c>
      <c r="F330">
        <v>455</v>
      </c>
    </row>
    <row r="331" spans="1:6">
      <c r="A331">
        <v>6962181067</v>
      </c>
      <c r="B331" s="1">
        <v>42495</v>
      </c>
      <c r="C331" s="1" t="s">
        <v>734</v>
      </c>
      <c r="D331">
        <v>1</v>
      </c>
      <c r="E331">
        <v>467</v>
      </c>
      <c r="F331">
        <v>491</v>
      </c>
    </row>
    <row r="332" spans="1:6">
      <c r="A332">
        <v>6962181067</v>
      </c>
      <c r="B332" s="1">
        <v>42496</v>
      </c>
      <c r="C332" s="1" t="s">
        <v>735</v>
      </c>
      <c r="D332">
        <v>1</v>
      </c>
      <c r="E332">
        <v>443</v>
      </c>
      <c r="F332">
        <v>462</v>
      </c>
    </row>
    <row r="333" spans="1:6">
      <c r="A333">
        <v>6962181067</v>
      </c>
      <c r="B333" s="1">
        <v>42497</v>
      </c>
      <c r="C333" s="1" t="s">
        <v>736</v>
      </c>
      <c r="D333">
        <v>1</v>
      </c>
      <c r="E333">
        <v>298</v>
      </c>
      <c r="F333">
        <v>334</v>
      </c>
    </row>
    <row r="334" spans="1:6">
      <c r="A334">
        <v>6962181067</v>
      </c>
      <c r="B334" s="1">
        <v>42498</v>
      </c>
      <c r="C334" s="1" t="s">
        <v>737</v>
      </c>
      <c r="D334">
        <v>1</v>
      </c>
      <c r="E334">
        <v>541</v>
      </c>
      <c r="F334">
        <v>569</v>
      </c>
    </row>
    <row r="335" spans="1:6">
      <c r="A335">
        <v>6962181067</v>
      </c>
      <c r="B335" s="1">
        <v>42499</v>
      </c>
      <c r="C335" s="1" t="s">
        <v>738</v>
      </c>
      <c r="D335">
        <v>1</v>
      </c>
      <c r="E335">
        <v>489</v>
      </c>
      <c r="F335">
        <v>497</v>
      </c>
    </row>
    <row r="336" spans="1:6">
      <c r="A336">
        <v>6962181067</v>
      </c>
      <c r="B336" s="1">
        <v>42500</v>
      </c>
      <c r="C336" s="1" t="s">
        <v>739</v>
      </c>
      <c r="D336">
        <v>1</v>
      </c>
      <c r="E336">
        <v>469</v>
      </c>
      <c r="F336">
        <v>481</v>
      </c>
    </row>
    <row r="337" spans="1:6">
      <c r="A337">
        <v>6962181067</v>
      </c>
      <c r="B337" s="1">
        <v>42501</v>
      </c>
      <c r="C337" s="1" t="s">
        <v>740</v>
      </c>
      <c r="D337">
        <v>1</v>
      </c>
      <c r="E337">
        <v>452</v>
      </c>
      <c r="F337">
        <v>480</v>
      </c>
    </row>
    <row r="338" spans="1:6">
      <c r="A338">
        <v>6962181067</v>
      </c>
      <c r="B338" s="1">
        <v>42502</v>
      </c>
      <c r="C338" s="1" t="s">
        <v>741</v>
      </c>
      <c r="D338">
        <v>1</v>
      </c>
      <c r="E338">
        <v>516</v>
      </c>
      <c r="F338">
        <v>535</v>
      </c>
    </row>
    <row r="339" spans="1:6">
      <c r="A339">
        <v>7007744171</v>
      </c>
      <c r="B339" s="1">
        <v>42476</v>
      </c>
      <c r="C339" s="1" t="s">
        <v>746</v>
      </c>
      <c r="D339">
        <v>1</v>
      </c>
      <c r="E339">
        <v>79</v>
      </c>
      <c r="F339">
        <v>82</v>
      </c>
    </row>
    <row r="340" spans="1:6">
      <c r="A340">
        <v>7007744171</v>
      </c>
      <c r="B340" s="1">
        <v>42491</v>
      </c>
      <c r="C340" s="1" t="s">
        <v>761</v>
      </c>
      <c r="D340">
        <v>1</v>
      </c>
      <c r="E340">
        <v>58</v>
      </c>
      <c r="F340">
        <v>61</v>
      </c>
    </row>
    <row r="341" spans="1:6">
      <c r="A341">
        <v>7086361926</v>
      </c>
      <c r="B341" s="1">
        <v>42472</v>
      </c>
      <c r="C341" s="1" t="s">
        <v>768</v>
      </c>
      <c r="D341">
        <v>1</v>
      </c>
      <c r="E341">
        <v>514</v>
      </c>
      <c r="F341">
        <v>525</v>
      </c>
    </row>
    <row r="342" spans="1:6">
      <c r="A342">
        <v>7086361926</v>
      </c>
      <c r="B342" s="1">
        <v>42473</v>
      </c>
      <c r="C342" s="1" t="s">
        <v>769</v>
      </c>
      <c r="D342">
        <v>1</v>
      </c>
      <c r="E342">
        <v>451</v>
      </c>
      <c r="F342">
        <v>465</v>
      </c>
    </row>
    <row r="343" spans="1:6">
      <c r="A343">
        <v>7086361926</v>
      </c>
      <c r="B343" s="1">
        <v>42474</v>
      </c>
      <c r="C343" s="1" t="s">
        <v>770</v>
      </c>
      <c r="D343">
        <v>1</v>
      </c>
      <c r="E343">
        <v>472</v>
      </c>
      <c r="F343">
        <v>476</v>
      </c>
    </row>
    <row r="344" spans="1:6">
      <c r="A344">
        <v>7086361926</v>
      </c>
      <c r="B344" s="1">
        <v>42475</v>
      </c>
      <c r="C344" s="1" t="s">
        <v>771</v>
      </c>
      <c r="D344">
        <v>1</v>
      </c>
      <c r="E344">
        <v>377</v>
      </c>
      <c r="F344">
        <v>386</v>
      </c>
    </row>
    <row r="345" spans="1:6">
      <c r="A345">
        <v>7086361926</v>
      </c>
      <c r="B345" s="1">
        <v>42479</v>
      </c>
      <c r="C345" s="1" t="s">
        <v>775</v>
      </c>
      <c r="D345">
        <v>1</v>
      </c>
      <c r="E345">
        <v>472</v>
      </c>
      <c r="F345">
        <v>483</v>
      </c>
    </row>
    <row r="346" spans="1:6">
      <c r="A346">
        <v>7086361926</v>
      </c>
      <c r="B346" s="1">
        <v>42480</v>
      </c>
      <c r="C346" s="1" t="s">
        <v>776</v>
      </c>
      <c r="D346">
        <v>1</v>
      </c>
      <c r="E346">
        <v>492</v>
      </c>
      <c r="F346">
        <v>502</v>
      </c>
    </row>
    <row r="347" spans="1:6">
      <c r="A347">
        <v>7086361926</v>
      </c>
      <c r="B347" s="1">
        <v>42481</v>
      </c>
      <c r="C347" s="1" t="s">
        <v>777</v>
      </c>
      <c r="D347">
        <v>1</v>
      </c>
      <c r="E347">
        <v>390</v>
      </c>
      <c r="F347">
        <v>411</v>
      </c>
    </row>
    <row r="348" spans="1:6">
      <c r="A348">
        <v>7086361926</v>
      </c>
      <c r="B348" s="1">
        <v>42482</v>
      </c>
      <c r="C348" s="1" t="s">
        <v>778</v>
      </c>
      <c r="D348">
        <v>1</v>
      </c>
      <c r="E348">
        <v>428</v>
      </c>
      <c r="F348">
        <v>448</v>
      </c>
    </row>
    <row r="349" spans="1:6">
      <c r="A349">
        <v>7086361926</v>
      </c>
      <c r="B349" s="1">
        <v>42484</v>
      </c>
      <c r="C349" s="1" t="s">
        <v>780</v>
      </c>
      <c r="D349">
        <v>1</v>
      </c>
      <c r="E349">
        <v>681</v>
      </c>
      <c r="F349">
        <v>704</v>
      </c>
    </row>
    <row r="350" spans="1:6">
      <c r="A350">
        <v>7086361926</v>
      </c>
      <c r="B350" s="1">
        <v>42485</v>
      </c>
      <c r="C350" s="1" t="s">
        <v>781</v>
      </c>
      <c r="D350">
        <v>1</v>
      </c>
      <c r="E350">
        <v>446</v>
      </c>
      <c r="F350">
        <v>447</v>
      </c>
    </row>
    <row r="351" spans="1:6">
      <c r="A351">
        <v>7086361926</v>
      </c>
      <c r="B351" s="1">
        <v>42486</v>
      </c>
      <c r="C351" s="1" t="s">
        <v>782</v>
      </c>
      <c r="D351">
        <v>1</v>
      </c>
      <c r="E351">
        <v>485</v>
      </c>
      <c r="F351">
        <v>500</v>
      </c>
    </row>
    <row r="352" spans="1:6">
      <c r="A352">
        <v>7086361926</v>
      </c>
      <c r="B352" s="1">
        <v>42487</v>
      </c>
      <c r="C352" s="1" t="s">
        <v>783</v>
      </c>
      <c r="D352">
        <v>1</v>
      </c>
      <c r="E352">
        <v>469</v>
      </c>
      <c r="F352">
        <v>479</v>
      </c>
    </row>
    <row r="353" spans="1:6">
      <c r="A353">
        <v>7086361926</v>
      </c>
      <c r="B353" s="1">
        <v>42488</v>
      </c>
      <c r="C353" s="1" t="s">
        <v>784</v>
      </c>
      <c r="D353">
        <v>1</v>
      </c>
      <c r="E353">
        <v>354</v>
      </c>
      <c r="F353">
        <v>367</v>
      </c>
    </row>
    <row r="354" spans="1:6">
      <c r="A354">
        <v>7086361926</v>
      </c>
      <c r="B354" s="1">
        <v>42490</v>
      </c>
      <c r="C354" s="1" t="s">
        <v>786</v>
      </c>
      <c r="D354">
        <v>1</v>
      </c>
      <c r="E354">
        <v>485</v>
      </c>
      <c r="F354">
        <v>489</v>
      </c>
    </row>
    <row r="355" spans="1:6">
      <c r="A355">
        <v>7086361926</v>
      </c>
      <c r="B355" s="1">
        <v>42491</v>
      </c>
      <c r="C355" s="1" t="s">
        <v>787</v>
      </c>
      <c r="D355">
        <v>1</v>
      </c>
      <c r="E355">
        <v>388</v>
      </c>
      <c r="F355">
        <v>407</v>
      </c>
    </row>
    <row r="356" spans="1:6">
      <c r="A356">
        <v>7086361926</v>
      </c>
      <c r="B356" s="1">
        <v>42492</v>
      </c>
      <c r="C356" s="1" t="s">
        <v>788</v>
      </c>
      <c r="D356">
        <v>1</v>
      </c>
      <c r="E356">
        <v>440</v>
      </c>
      <c r="F356">
        <v>459</v>
      </c>
    </row>
    <row r="357" spans="1:6">
      <c r="A357">
        <v>7086361926</v>
      </c>
      <c r="B357" s="1">
        <v>42493</v>
      </c>
      <c r="C357" s="1" t="s">
        <v>789</v>
      </c>
      <c r="D357">
        <v>1</v>
      </c>
      <c r="E357">
        <v>456</v>
      </c>
      <c r="F357">
        <v>461</v>
      </c>
    </row>
    <row r="358" spans="1:6">
      <c r="A358">
        <v>7086361926</v>
      </c>
      <c r="B358" s="1">
        <v>42494</v>
      </c>
      <c r="C358" s="1" t="s">
        <v>790</v>
      </c>
      <c r="D358">
        <v>1</v>
      </c>
      <c r="E358">
        <v>420</v>
      </c>
      <c r="F358">
        <v>436</v>
      </c>
    </row>
    <row r="359" spans="1:6">
      <c r="A359">
        <v>7086361926</v>
      </c>
      <c r="B359" s="1">
        <v>42496</v>
      </c>
      <c r="C359" s="1" t="s">
        <v>792</v>
      </c>
      <c r="D359">
        <v>1</v>
      </c>
      <c r="E359">
        <v>322</v>
      </c>
      <c r="F359">
        <v>333</v>
      </c>
    </row>
    <row r="360" spans="1:6">
      <c r="A360">
        <v>7086361926</v>
      </c>
      <c r="B360" s="1">
        <v>42497</v>
      </c>
      <c r="C360" s="1" t="s">
        <v>793</v>
      </c>
      <c r="D360">
        <v>1</v>
      </c>
      <c r="E360">
        <v>530</v>
      </c>
      <c r="F360">
        <v>548</v>
      </c>
    </row>
    <row r="361" spans="1:6">
      <c r="A361">
        <v>7086361926</v>
      </c>
      <c r="B361" s="1">
        <v>42498</v>
      </c>
      <c r="C361" s="1" t="s">
        <v>794</v>
      </c>
      <c r="D361">
        <v>1</v>
      </c>
      <c r="E361">
        <v>481</v>
      </c>
      <c r="F361">
        <v>510</v>
      </c>
    </row>
    <row r="362" spans="1:6">
      <c r="A362">
        <v>7086361926</v>
      </c>
      <c r="B362" s="1">
        <v>42499</v>
      </c>
      <c r="C362" s="1" t="s">
        <v>795</v>
      </c>
      <c r="D362">
        <v>1</v>
      </c>
      <c r="E362">
        <v>427</v>
      </c>
      <c r="F362">
        <v>438</v>
      </c>
    </row>
    <row r="363" spans="1:6">
      <c r="A363">
        <v>7086361926</v>
      </c>
      <c r="B363" s="1">
        <v>42501</v>
      </c>
      <c r="C363" s="1" t="s">
        <v>797</v>
      </c>
      <c r="D363">
        <v>1</v>
      </c>
      <c r="E363">
        <v>451</v>
      </c>
      <c r="F363">
        <v>463</v>
      </c>
    </row>
    <row r="364" spans="1:6">
      <c r="A364">
        <v>7086361926</v>
      </c>
      <c r="B364" s="1">
        <v>42502</v>
      </c>
      <c r="C364" s="1" t="s">
        <v>798</v>
      </c>
      <c r="D364">
        <v>1</v>
      </c>
      <c r="E364">
        <v>444</v>
      </c>
      <c r="F364">
        <v>457</v>
      </c>
    </row>
    <row r="365" spans="1:6">
      <c r="A365">
        <v>8053475328</v>
      </c>
      <c r="B365" s="1">
        <v>42480</v>
      </c>
      <c r="C365" s="1" t="s">
        <v>807</v>
      </c>
      <c r="D365">
        <v>1</v>
      </c>
      <c r="E365">
        <v>486</v>
      </c>
      <c r="F365">
        <v>493</v>
      </c>
    </row>
    <row r="366" spans="1:6">
      <c r="A366">
        <v>8053475328</v>
      </c>
      <c r="B366" s="1">
        <v>42483</v>
      </c>
      <c r="C366" s="1" t="s">
        <v>810</v>
      </c>
      <c r="D366">
        <v>1</v>
      </c>
      <c r="E366">
        <v>331</v>
      </c>
      <c r="F366">
        <v>337</v>
      </c>
    </row>
    <row r="367" spans="1:6">
      <c r="A367">
        <v>8053475328</v>
      </c>
      <c r="B367" s="1">
        <v>42497</v>
      </c>
      <c r="C367" s="1" t="s">
        <v>824</v>
      </c>
      <c r="D367">
        <v>1</v>
      </c>
      <c r="E367">
        <v>74</v>
      </c>
      <c r="F367">
        <v>75</v>
      </c>
    </row>
    <row r="368" spans="1:6">
      <c r="A368">
        <v>8378563200</v>
      </c>
      <c r="B368" s="1">
        <v>42472</v>
      </c>
      <c r="C368" s="1" t="s">
        <v>849</v>
      </c>
      <c r="D368">
        <v>1</v>
      </c>
      <c r="E368">
        <v>338</v>
      </c>
      <c r="F368">
        <v>356</v>
      </c>
    </row>
    <row r="369" spans="1:6">
      <c r="A369">
        <v>8378563200</v>
      </c>
      <c r="B369" s="1">
        <v>42473</v>
      </c>
      <c r="C369" s="1" t="s">
        <v>850</v>
      </c>
      <c r="D369">
        <v>2</v>
      </c>
      <c r="E369">
        <v>447</v>
      </c>
      <c r="F369">
        <v>487</v>
      </c>
    </row>
    <row r="370" spans="1:6">
      <c r="A370">
        <v>8378563200</v>
      </c>
      <c r="B370" s="1">
        <v>42474</v>
      </c>
      <c r="C370" s="1" t="s">
        <v>851</v>
      </c>
      <c r="D370">
        <v>1</v>
      </c>
      <c r="E370">
        <v>424</v>
      </c>
      <c r="F370">
        <v>455</v>
      </c>
    </row>
    <row r="371" spans="1:6">
      <c r="A371">
        <v>8378563200</v>
      </c>
      <c r="B371" s="1">
        <v>42475</v>
      </c>
      <c r="C371" s="1" t="s">
        <v>852</v>
      </c>
      <c r="D371">
        <v>1</v>
      </c>
      <c r="E371">
        <v>513</v>
      </c>
      <c r="F371">
        <v>533</v>
      </c>
    </row>
    <row r="372" spans="1:6">
      <c r="A372">
        <v>8378563200</v>
      </c>
      <c r="B372" s="1">
        <v>42476</v>
      </c>
      <c r="C372" s="1" t="s">
        <v>853</v>
      </c>
      <c r="D372">
        <v>2</v>
      </c>
      <c r="E372">
        <v>611</v>
      </c>
      <c r="F372">
        <v>689</v>
      </c>
    </row>
    <row r="373" spans="1:6">
      <c r="A373">
        <v>8378563200</v>
      </c>
      <c r="B373" s="1">
        <v>42477</v>
      </c>
      <c r="C373" s="1" t="s">
        <v>854</v>
      </c>
      <c r="D373">
        <v>2</v>
      </c>
      <c r="E373">
        <v>525</v>
      </c>
      <c r="F373">
        <v>591</v>
      </c>
    </row>
    <row r="374" spans="1:6">
      <c r="A374">
        <v>8378563200</v>
      </c>
      <c r="B374" s="1">
        <v>42478</v>
      </c>
      <c r="C374" s="1" t="s">
        <v>855</v>
      </c>
      <c r="D374">
        <v>1</v>
      </c>
      <c r="E374">
        <v>398</v>
      </c>
      <c r="F374">
        <v>451</v>
      </c>
    </row>
    <row r="375" spans="1:6">
      <c r="A375">
        <v>8378563200</v>
      </c>
      <c r="B375" s="1">
        <v>42479</v>
      </c>
      <c r="C375" s="1" t="s">
        <v>856</v>
      </c>
      <c r="D375">
        <v>1</v>
      </c>
      <c r="E375">
        <v>387</v>
      </c>
      <c r="F375">
        <v>421</v>
      </c>
    </row>
    <row r="376" spans="1:6">
      <c r="A376">
        <v>8378563200</v>
      </c>
      <c r="B376" s="1">
        <v>42480</v>
      </c>
      <c r="C376" s="1" t="s">
        <v>857</v>
      </c>
      <c r="D376">
        <v>1</v>
      </c>
      <c r="E376">
        <v>381</v>
      </c>
      <c r="F376">
        <v>409</v>
      </c>
    </row>
    <row r="377" spans="1:6">
      <c r="A377">
        <v>8378563200</v>
      </c>
      <c r="B377" s="1">
        <v>42481</v>
      </c>
      <c r="C377" s="1" t="s">
        <v>858</v>
      </c>
      <c r="D377">
        <v>1</v>
      </c>
      <c r="E377">
        <v>396</v>
      </c>
      <c r="F377">
        <v>417</v>
      </c>
    </row>
    <row r="378" spans="1:6">
      <c r="A378">
        <v>8378563200</v>
      </c>
      <c r="B378" s="1">
        <v>42482</v>
      </c>
      <c r="C378" s="1" t="s">
        <v>859</v>
      </c>
      <c r="D378">
        <v>1</v>
      </c>
      <c r="E378">
        <v>441</v>
      </c>
      <c r="F378">
        <v>469</v>
      </c>
    </row>
    <row r="379" spans="1:6">
      <c r="A379">
        <v>8378563200</v>
      </c>
      <c r="B379" s="1">
        <v>42483</v>
      </c>
      <c r="C379" s="1" t="s">
        <v>860</v>
      </c>
      <c r="D379">
        <v>1</v>
      </c>
      <c r="E379">
        <v>565</v>
      </c>
      <c r="F379">
        <v>591</v>
      </c>
    </row>
    <row r="380" spans="1:6">
      <c r="A380">
        <v>8378563200</v>
      </c>
      <c r="B380" s="1">
        <v>42484</v>
      </c>
      <c r="C380" s="1" t="s">
        <v>861</v>
      </c>
      <c r="D380">
        <v>1</v>
      </c>
      <c r="E380">
        <v>458</v>
      </c>
      <c r="F380">
        <v>492</v>
      </c>
    </row>
    <row r="381" spans="1:6">
      <c r="A381">
        <v>8378563200</v>
      </c>
      <c r="B381" s="1">
        <v>42485</v>
      </c>
      <c r="C381" s="1" t="s">
        <v>862</v>
      </c>
      <c r="D381">
        <v>1</v>
      </c>
      <c r="E381">
        <v>388</v>
      </c>
      <c r="F381">
        <v>402</v>
      </c>
    </row>
    <row r="382" spans="1:6">
      <c r="A382">
        <v>8378563200</v>
      </c>
      <c r="B382" s="1">
        <v>42485</v>
      </c>
      <c r="C382" s="1" t="s">
        <v>862</v>
      </c>
      <c r="D382">
        <v>1</v>
      </c>
      <c r="E382">
        <v>388</v>
      </c>
      <c r="F382">
        <v>402</v>
      </c>
    </row>
    <row r="383" spans="1:6">
      <c r="A383">
        <v>8378563200</v>
      </c>
      <c r="B383" s="1">
        <v>42486</v>
      </c>
      <c r="C383" s="1" t="s">
        <v>863</v>
      </c>
      <c r="D383">
        <v>1</v>
      </c>
      <c r="E383">
        <v>550</v>
      </c>
      <c r="F383">
        <v>584</v>
      </c>
    </row>
    <row r="384" spans="1:6">
      <c r="A384">
        <v>8378563200</v>
      </c>
      <c r="B384" s="1">
        <v>42487</v>
      </c>
      <c r="C384" s="1" t="s">
        <v>864</v>
      </c>
      <c r="D384">
        <v>1</v>
      </c>
      <c r="E384">
        <v>531</v>
      </c>
      <c r="F384">
        <v>600</v>
      </c>
    </row>
    <row r="385" spans="1:6">
      <c r="A385">
        <v>8378563200</v>
      </c>
      <c r="B385" s="1">
        <v>42488</v>
      </c>
      <c r="C385" s="1" t="s">
        <v>865</v>
      </c>
      <c r="D385">
        <v>1</v>
      </c>
      <c r="E385">
        <v>506</v>
      </c>
      <c r="F385">
        <v>556</v>
      </c>
    </row>
    <row r="386" spans="1:6">
      <c r="A386">
        <v>8378563200</v>
      </c>
      <c r="B386" s="1">
        <v>42489</v>
      </c>
      <c r="C386" s="1" t="s">
        <v>866</v>
      </c>
      <c r="D386">
        <v>1</v>
      </c>
      <c r="E386">
        <v>527</v>
      </c>
      <c r="F386">
        <v>562</v>
      </c>
    </row>
    <row r="387" spans="1:6">
      <c r="A387">
        <v>8378563200</v>
      </c>
      <c r="B387" s="1">
        <v>42490</v>
      </c>
      <c r="C387" s="1" t="s">
        <v>867</v>
      </c>
      <c r="D387">
        <v>1</v>
      </c>
      <c r="E387">
        <v>468</v>
      </c>
      <c r="F387">
        <v>555</v>
      </c>
    </row>
    <row r="388" spans="1:6">
      <c r="A388">
        <v>8378563200</v>
      </c>
      <c r="B388" s="1">
        <v>42491</v>
      </c>
      <c r="C388" s="1" t="s">
        <v>868</v>
      </c>
      <c r="D388">
        <v>1</v>
      </c>
      <c r="E388">
        <v>475</v>
      </c>
      <c r="F388">
        <v>539</v>
      </c>
    </row>
    <row r="389" spans="1:6">
      <c r="A389">
        <v>8378563200</v>
      </c>
      <c r="B389" s="1">
        <v>42492</v>
      </c>
      <c r="C389" s="1" t="s">
        <v>869</v>
      </c>
      <c r="D389">
        <v>1</v>
      </c>
      <c r="E389">
        <v>351</v>
      </c>
      <c r="F389">
        <v>385</v>
      </c>
    </row>
    <row r="390" spans="1:6">
      <c r="A390">
        <v>8378563200</v>
      </c>
      <c r="B390" s="1">
        <v>42493</v>
      </c>
      <c r="C390" s="1" t="s">
        <v>870</v>
      </c>
      <c r="D390">
        <v>1</v>
      </c>
      <c r="E390">
        <v>405</v>
      </c>
      <c r="F390">
        <v>429</v>
      </c>
    </row>
    <row r="391" spans="1:6">
      <c r="A391">
        <v>8378563200</v>
      </c>
      <c r="B391" s="1">
        <v>42494</v>
      </c>
      <c r="C391" s="1" t="s">
        <v>871</v>
      </c>
      <c r="D391">
        <v>1</v>
      </c>
      <c r="E391">
        <v>441</v>
      </c>
      <c r="F391">
        <v>477</v>
      </c>
    </row>
    <row r="392" spans="1:6">
      <c r="A392">
        <v>8378563200</v>
      </c>
      <c r="B392" s="1">
        <v>42495</v>
      </c>
      <c r="C392" s="1" t="s">
        <v>872</v>
      </c>
      <c r="D392">
        <v>1</v>
      </c>
      <c r="E392">
        <v>381</v>
      </c>
      <c r="F392">
        <v>417</v>
      </c>
    </row>
    <row r="393" spans="1:6">
      <c r="A393">
        <v>8378563200</v>
      </c>
      <c r="B393" s="1">
        <v>42496</v>
      </c>
      <c r="C393" s="1" t="s">
        <v>873</v>
      </c>
      <c r="D393">
        <v>1</v>
      </c>
      <c r="E393">
        <v>323</v>
      </c>
      <c r="F393">
        <v>355</v>
      </c>
    </row>
    <row r="394" spans="1:6">
      <c r="A394">
        <v>8378563200</v>
      </c>
      <c r="B394" s="1">
        <v>42497</v>
      </c>
      <c r="C394" s="1" t="s">
        <v>874</v>
      </c>
      <c r="D394">
        <v>2</v>
      </c>
      <c r="E394">
        <v>459</v>
      </c>
      <c r="F394">
        <v>513</v>
      </c>
    </row>
    <row r="395" spans="1:6">
      <c r="A395">
        <v>8378563200</v>
      </c>
      <c r="B395" s="1">
        <v>42498</v>
      </c>
      <c r="C395" s="1" t="s">
        <v>875</v>
      </c>
      <c r="D395">
        <v>1</v>
      </c>
      <c r="E395">
        <v>545</v>
      </c>
      <c r="F395">
        <v>606</v>
      </c>
    </row>
    <row r="396" spans="1:6">
      <c r="A396">
        <v>8378563200</v>
      </c>
      <c r="B396" s="1">
        <v>42499</v>
      </c>
      <c r="C396" s="1" t="s">
        <v>876</v>
      </c>
      <c r="D396">
        <v>1</v>
      </c>
      <c r="E396">
        <v>359</v>
      </c>
      <c r="F396">
        <v>399</v>
      </c>
    </row>
    <row r="397" spans="1:6">
      <c r="A397">
        <v>8378563200</v>
      </c>
      <c r="B397" s="1">
        <v>42500</v>
      </c>
      <c r="C397" s="1" t="s">
        <v>877</v>
      </c>
      <c r="D397">
        <v>1</v>
      </c>
      <c r="E397">
        <v>342</v>
      </c>
      <c r="F397">
        <v>391</v>
      </c>
    </row>
    <row r="398" spans="1:6">
      <c r="A398">
        <v>8378563200</v>
      </c>
      <c r="B398" s="1">
        <v>42501</v>
      </c>
      <c r="C398" s="1" t="s">
        <v>878</v>
      </c>
      <c r="D398">
        <v>1</v>
      </c>
      <c r="E398">
        <v>368</v>
      </c>
      <c r="F398">
        <v>387</v>
      </c>
    </row>
    <row r="399" spans="1:6">
      <c r="A399">
        <v>8378563200</v>
      </c>
      <c r="B399" s="1">
        <v>42502</v>
      </c>
      <c r="C399" s="1" t="s">
        <v>879</v>
      </c>
      <c r="D399">
        <v>1</v>
      </c>
      <c r="E399">
        <v>496</v>
      </c>
      <c r="F399">
        <v>546</v>
      </c>
    </row>
    <row r="400" spans="1:6">
      <c r="A400">
        <v>8792009665</v>
      </c>
      <c r="B400" s="1">
        <v>42472</v>
      </c>
      <c r="C400" s="1" t="s">
        <v>911</v>
      </c>
      <c r="D400">
        <v>1</v>
      </c>
      <c r="E400">
        <v>458</v>
      </c>
      <c r="F400">
        <v>493</v>
      </c>
    </row>
    <row r="401" spans="1:6">
      <c r="A401">
        <v>8792009665</v>
      </c>
      <c r="B401" s="1">
        <v>42473</v>
      </c>
      <c r="C401" s="1" t="s">
        <v>912</v>
      </c>
      <c r="D401">
        <v>1</v>
      </c>
      <c r="E401">
        <v>531</v>
      </c>
      <c r="F401">
        <v>552</v>
      </c>
    </row>
    <row r="402" spans="1:6">
      <c r="A402">
        <v>8792009665</v>
      </c>
      <c r="B402" s="1">
        <v>42474</v>
      </c>
      <c r="C402" s="1" t="s">
        <v>913</v>
      </c>
      <c r="D402">
        <v>1</v>
      </c>
      <c r="E402">
        <v>486</v>
      </c>
      <c r="F402">
        <v>503</v>
      </c>
    </row>
    <row r="403" spans="1:6">
      <c r="A403">
        <v>8792009665</v>
      </c>
      <c r="B403" s="1">
        <v>42475</v>
      </c>
      <c r="C403" s="1" t="s">
        <v>914</v>
      </c>
      <c r="D403">
        <v>1</v>
      </c>
      <c r="E403">
        <v>363</v>
      </c>
      <c r="F403">
        <v>377</v>
      </c>
    </row>
    <row r="404" spans="1:6">
      <c r="A404">
        <v>8792009665</v>
      </c>
      <c r="B404" s="1">
        <v>42480</v>
      </c>
      <c r="C404" s="1" t="s">
        <v>919</v>
      </c>
      <c r="D404">
        <v>1</v>
      </c>
      <c r="E404">
        <v>528</v>
      </c>
      <c r="F404">
        <v>547</v>
      </c>
    </row>
    <row r="405" spans="1:6">
      <c r="A405">
        <v>8792009665</v>
      </c>
      <c r="B405" s="1">
        <v>42482</v>
      </c>
      <c r="C405" s="1" t="s">
        <v>921</v>
      </c>
      <c r="D405">
        <v>1</v>
      </c>
      <c r="E405">
        <v>391</v>
      </c>
      <c r="F405">
        <v>407</v>
      </c>
    </row>
    <row r="406" spans="1:6">
      <c r="A406">
        <v>8792009665</v>
      </c>
      <c r="B406" s="1">
        <v>42483</v>
      </c>
      <c r="C406" s="1" t="s">
        <v>922</v>
      </c>
      <c r="D406">
        <v>1</v>
      </c>
      <c r="E406">
        <v>339</v>
      </c>
      <c r="F406">
        <v>360</v>
      </c>
    </row>
    <row r="407" spans="1:6">
      <c r="A407">
        <v>8792009665</v>
      </c>
      <c r="B407" s="1">
        <v>42487</v>
      </c>
      <c r="C407" s="1" t="s">
        <v>926</v>
      </c>
      <c r="D407">
        <v>1</v>
      </c>
      <c r="E407">
        <v>423</v>
      </c>
      <c r="F407">
        <v>428</v>
      </c>
    </row>
    <row r="408" spans="1:6">
      <c r="A408">
        <v>8792009665</v>
      </c>
      <c r="B408" s="1">
        <v>42488</v>
      </c>
      <c r="C408" s="1" t="s">
        <v>927</v>
      </c>
      <c r="D408">
        <v>1</v>
      </c>
      <c r="E408">
        <v>402</v>
      </c>
      <c r="F408">
        <v>416</v>
      </c>
    </row>
    <row r="409" spans="1:6">
      <c r="A409">
        <v>8792009665</v>
      </c>
      <c r="B409" s="1">
        <v>42489</v>
      </c>
      <c r="C409" s="1" t="s">
        <v>928</v>
      </c>
      <c r="D409">
        <v>1</v>
      </c>
      <c r="E409">
        <v>398</v>
      </c>
      <c r="F409">
        <v>406</v>
      </c>
    </row>
    <row r="410" spans="1:6">
      <c r="A410">
        <v>8792009665</v>
      </c>
      <c r="B410" s="1">
        <v>42490</v>
      </c>
      <c r="C410" s="1" t="s">
        <v>929</v>
      </c>
      <c r="D410">
        <v>1</v>
      </c>
      <c r="E410">
        <v>343</v>
      </c>
      <c r="F410">
        <v>360</v>
      </c>
    </row>
    <row r="411" spans="1:6">
      <c r="A411">
        <v>8792009665</v>
      </c>
      <c r="B411" s="1">
        <v>42491</v>
      </c>
      <c r="C411" s="1" t="s">
        <v>930</v>
      </c>
      <c r="D411">
        <v>1</v>
      </c>
      <c r="E411">
        <v>503</v>
      </c>
      <c r="F411">
        <v>527</v>
      </c>
    </row>
    <row r="412" spans="1:6">
      <c r="A412">
        <v>8792009665</v>
      </c>
      <c r="B412" s="1">
        <v>42492</v>
      </c>
      <c r="C412" s="1" t="s">
        <v>931</v>
      </c>
      <c r="D412">
        <v>1</v>
      </c>
      <c r="E412">
        <v>415</v>
      </c>
      <c r="F412">
        <v>423</v>
      </c>
    </row>
    <row r="413" spans="1:6">
      <c r="A413">
        <v>8792009665</v>
      </c>
      <c r="B413" s="1">
        <v>42493</v>
      </c>
      <c r="C413" s="1" t="s">
        <v>932</v>
      </c>
      <c r="D413">
        <v>1</v>
      </c>
      <c r="E413">
        <v>516</v>
      </c>
      <c r="F413">
        <v>545</v>
      </c>
    </row>
    <row r="414" spans="1:6">
      <c r="A414">
        <v>8792009665</v>
      </c>
      <c r="B414" s="1">
        <v>42494</v>
      </c>
      <c r="C414" s="1" t="s">
        <v>933</v>
      </c>
      <c r="D414">
        <v>1</v>
      </c>
      <c r="E414">
        <v>439</v>
      </c>
      <c r="F414">
        <v>463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2023-02-20T18:55:09Z</dcterms:created>
  <dcterms:modified xsi:type="dcterms:W3CDTF">2023-02-21T20:10:30Z</dcterms:modified>
  <cp:category/>
  <cp:contentStatus/>
</cp:coreProperties>
</file>