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
    </mc:Choice>
  </mc:AlternateContent>
  <xr:revisionPtr revIDLastSave="0" documentId="13_ncr:1_{7D9FB9CD-82DF-4DCA-8B33-774FE680330D}" xr6:coauthVersionLast="46" xr6:coauthVersionMax="46" xr10:uidLastSave="{00000000-0000-0000-0000-000000000000}"/>
  <bookViews>
    <workbookView xWindow="-108" yWindow="-108" windowWidth="23256" windowHeight="12456" tabRatio="914" xr2:uid="{00000000-000D-0000-FFFF-FFFF00000000}"/>
  </bookViews>
  <sheets>
    <sheet name="A4" sheetId="60" r:id="rId1"/>
    <sheet name="A5" sheetId="65" r:id="rId2"/>
    <sheet name="103 VS 104" sheetId="73" r:id="rId3"/>
    <sheet name="103 VS ATS" sheetId="74" r:id="rId4"/>
    <sheet name="104 VS ATS" sheetId="75" r:id="rId5"/>
    <sheet name="FECHAS" sheetId="77" r:id="rId6"/>
    <sheet name="activo" sheetId="66" state="hidden" r:id="rId7"/>
    <sheet name="VENTAS" sheetId="68" state="hidden" r:id="rId8"/>
  </sheets>
  <definedNames>
    <definedName name="_xlnm._FilterDatabase" localSheetId="6"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E12" i="75" l="1"/>
  <c r="L43" i="74"/>
  <c r="L46" i="74" s="1"/>
  <c r="F43" i="74"/>
  <c r="F46" i="74" s="1"/>
  <c r="C43" i="74"/>
  <c r="C46" i="74" s="1"/>
  <c r="E43" i="74"/>
  <c r="T16" i="75"/>
  <c r="C11" i="73"/>
  <c r="O51" i="60"/>
  <c r="O50" i="60"/>
  <c r="O49" i="60"/>
  <c r="B43" i="74"/>
  <c r="AB21" i="74" l="1"/>
  <c r="AB11" i="74"/>
  <c r="T19" i="75"/>
  <c r="Y21" i="74"/>
  <c r="Y11" i="74"/>
  <c r="V21" i="74"/>
  <c r="V11" i="74"/>
  <c r="S21" i="74" l="1"/>
  <c r="S11" i="74"/>
  <c r="P21" i="74"/>
  <c r="P11" i="74"/>
  <c r="M21" i="74"/>
  <c r="M11" i="74"/>
  <c r="J21" i="74"/>
  <c r="J11" i="74"/>
  <c r="R11" i="73"/>
  <c r="T22" i="75"/>
  <c r="T21" i="75"/>
  <c r="T20" i="75"/>
  <c r="T18" i="75"/>
  <c r="T17" i="75"/>
  <c r="T15" i="75"/>
  <c r="T14" i="75"/>
  <c r="T13" i="75"/>
  <c r="T12" i="75"/>
  <c r="T11" i="75"/>
  <c r="R12" i="73"/>
  <c r="R22" i="73"/>
  <c r="R21" i="73"/>
  <c r="R20" i="73"/>
  <c r="R19" i="73"/>
  <c r="R18" i="73"/>
  <c r="R17" i="73"/>
  <c r="R16" i="73"/>
  <c r="R15" i="73"/>
  <c r="R14" i="73"/>
  <c r="R13" i="73"/>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8"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18" i="74"/>
  <c r="D19" i="74"/>
  <c r="D20"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8"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S23" i="75" l="1"/>
  <c r="N23" i="75"/>
  <c r="M23" i="75"/>
  <c r="L23" i="75"/>
  <c r="K23" i="75"/>
  <c r="J23" i="75"/>
  <c r="I23" i="75"/>
  <c r="H23" i="75"/>
  <c r="G23" i="75"/>
  <c r="D23" i="75"/>
  <c r="C23" i="75"/>
  <c r="B23" i="75"/>
  <c r="E22" i="75"/>
  <c r="E21" i="75"/>
  <c r="E20" i="75"/>
  <c r="E19" i="75"/>
  <c r="E18" i="75"/>
  <c r="E17" i="75"/>
  <c r="E16" i="75"/>
  <c r="U16" i="75" s="1"/>
  <c r="E15" i="75"/>
  <c r="E14" i="75"/>
  <c r="E13"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W46" i="74"/>
  <c r="T46" i="74"/>
  <c r="Z46" i="74"/>
  <c r="AF46" i="74"/>
  <c r="AI46" i="74"/>
  <c r="H46" i="74"/>
  <c r="K46" i="74"/>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3" i="74"/>
  <c r="D46" i="74" s="1"/>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<sst xmlns="http://schemas.openxmlformats.org/spreadsheetml/2006/main" count="12973" uniqueCount="3276">
  <si>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</si>
  <si>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</si>
  <si>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</si>
  <si>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</si>
  <si>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</si>
  <si>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</si>
  <si>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</si>
  <si>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</si>
  <si>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</si>
  <si>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</si>
  <si>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</si>
  <si>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</si>
  <si>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</si>
  <si>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</si>
  <si>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</si>
  <si>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</si>
  <si>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</si>
  <si>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</si>
  <si>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</si>
  <si>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</si>
  <si>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</si>
  <si>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</si>
  <si>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</si>
  <si>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</si>
  <si>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</si>
  <si>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</si>
  <si>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</si>
  <si>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</si>
  <si>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</si>
  <si>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</si>
  <si>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</si>
  <si>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</si>
  <si>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</si>
  <si>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</si>
  <si>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</si>
  <si>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</si>
  <si>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</si>
  <si>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</si>
  <si>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</si>
  <si>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</si>
  <si>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</si>
  <si>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</si>
  <si>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</si>
  <si>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</si>
  <si>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</si>
  <si>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</si>
  <si>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</si>
  <si>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</si>
  <si>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</si>
  <si>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</si>
  <si>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</si>
  <si>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</si>
  <si>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</si>
  <si>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</si>
  <si>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</si>
  <si>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</si>
  <si>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</si>
  <si>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</si>
  <si>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</si>
  <si>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</si>
  <si>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</si>
  <si>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</si>
  <si>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</si>
  <si>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</si>
  <si>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</si>
  <si>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</si>
  <si>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</si>
  <si>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</si>
  <si>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</si>
  <si>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</si>
  <si>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</si>
  <si>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</si>
  <si>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</si>
  <si>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</si>
  <si>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</si>
  <si>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</si>
  <si>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</si>
  <si>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</si>
  <si>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</si>
  <si>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</si>
  <si>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</si>
  <si>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</si>
  <si>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</si>
  <si>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</si>
  <si>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</si>
  <si>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</si>
  <si>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</si>
  <si>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</si>
  <si>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</si>
  <si>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</si>
  <si>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</si>
  <si>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</si>
  <si>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</si>
  <si>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</si>
  <si>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</si>
  <si>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</si>
  <si>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</si>
  <si>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</si>
  <si>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</si>
  <si>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</si>
  <si>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</si>
  <si>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</si>
  <si>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</si>
  <si>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</si>
  <si>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</si>
  <si>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</si>
  <si>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</si>
  <si>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</si>
  <si>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</si>
  <si>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</si>
  <si>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</si>
  <si>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</si>
  <si>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</si>
  <si>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</si>
  <si>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</si>
  <si>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</si>
  <si>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</si>
  <si>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</si>
  <si>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</si>
  <si>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</si>
  <si>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</si>
  <si>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</si>
  <si>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</si>
  <si>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</si>
  <si>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</si>
  <si>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</si>
  <si>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</si>
  <si>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</si>
  <si>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</si>
  <si>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</si>
  <si>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</si>
  <si>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</si>
  <si>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</si>
  <si>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</si>
  <si>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</si>
  <si>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</si>
  <si>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</si>
  <si>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</si>
  <si>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</si>
  <si>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</si>
  <si>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</si>
  <si>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</si>
  <si>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</si>
  <si>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</si>
  <si>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</si>
  <si>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</si>
  <si>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</si>
  <si>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</si>
  <si>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</si>
  <si>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</si>
  <si>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</si>
  <si>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</si>
  <si>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</si>
  <si>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</si>
  <si>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</si>
  <si>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</si>
  <si>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</si>
  <si>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</si>
  <si>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</si>
  <si>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</si>
  <si>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</si>
  <si>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</si>
  <si>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</si>
  <si>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</si>
  <si>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</si>
  <si>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</si>
  <si>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</si>
  <si>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</si>
  <si>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</si>
  <si>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</si>
  <si>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</si>
  <si>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</si>
  <si>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</si>
  <si>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</si>
  <si>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</si>
  <si>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</si>
  <si>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</si>
  <si>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</si>
  <si>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</si>
  <si>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</si>
  <si>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</si>
  <si>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</si>
  <si>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</si>
  <si>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</si>
  <si>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</si>
  <si>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</si>
  <si>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</si>
  <si>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</si>
  <si>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</si>
  <si>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</si>
  <si>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</si>
  <si>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</si>
  <si>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</si>
  <si>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</si>
  <si>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</si>
  <si>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</si>
  <si>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</si>
  <si>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</si>
  <si>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</si>
  <si>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</si>
  <si>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</si>
  <si>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</si>
  <si>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</si>
  <si>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</si>
  <si>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</si>
  <si>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</si>
  <si>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</si>
  <si>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</si>
  <si>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</si>
  <si>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</si>
  <si>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</si>
  <si>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</si>
  <si>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</si>
  <si>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</si>
  <si>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</si>
  <si>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</si>
  <si>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</si>
  <si>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</si>
  <si>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</si>
  <si>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</si>
  <si>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</si>
  <si>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</si>
  <si>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</si>
  <si>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</si>
  <si>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</si>
  <si>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</si>
  <si>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</si>
  <si>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</si>
  <si>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</si>
  <si>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</si>
  <si>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</si>
  <si>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</si>
  <si>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</si>
  <si>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</si>
  <si>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</si>
  <si>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</si>
  <si>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</si>
  <si>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</si>
  <si>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</si>
  <si>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</si>
  <si>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</si>
  <si>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</si>
  <si>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</si>
  <si>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</si>
  <si>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</si>
  <si>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</si>
  <si>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</si>
  <si>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</si>
  <si>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</si>
  <si>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</si>
  <si>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</si>
  <si>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</si>
  <si>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</si>
  <si>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</si>
  <si>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</si>
  <si>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</si>
  <si>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</si>
  <si>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</si>
  <si>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</si>
  <si>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</si>
  <si>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</si>
  <si>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</si>
  <si>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</si>
  <si>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</si>
  <si>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</si>
  <si>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</si>
  <si>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</si>
  <si>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</si>
  <si>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</si>
  <si>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</si>
  <si>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</si>
  <si>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</si>
  <si>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</si>
  <si>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</si>
  <si>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</si>
  <si>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</si>
  <si>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</si>
  <si>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</si>
  <si>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</si>
  <si>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</si>
  <si>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</si>
  <si>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</si>
  <si>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</si>
  <si>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</si>
  <si>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</si>
  <si>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</si>
  <si>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</si>
  <si>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</si>
  <si>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</si>
  <si>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</si>
  <si>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</si>
  <si>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</si>
  <si>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</si>
  <si>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</si>
  <si>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</si>
  <si>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</si>
  <si>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</si>
  <si>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</si>
  <si>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</si>
  <si>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</si>
  <si>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</si>
  <si>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</si>
  <si>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</si>
  <si>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</si>
  <si>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</si>
  <si>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</si>
  <si>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</si>
  <si>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</si>
  <si>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</si>
  <si>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</si>
  <si>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</si>
  <si>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</si>
  <si>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</si>
  <si>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</si>
  <si>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</si>
  <si>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</si>
  <si>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</si>
  <si>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</si>
  <si>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</si>
  <si>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</si>
  <si>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</si>
  <si>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</si>
  <si>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</si>
  <si>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</si>
  <si>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</si>
  <si>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</si>
  <si>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</si>
  <si>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</si>
  <si>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</si>
  <si>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</si>
  <si>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</si>
  <si>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</si>
  <si>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</si>
  <si>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</si>
  <si>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</si>
  <si>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</si>
  <si>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</si>
  <si>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</si>
  <si>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</si>
  <si>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</si>
  <si>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</si>
  <si>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</si>
  <si>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</si>
  <si>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</si>
  <si>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</si>
  <si>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</si>
  <si>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</si>
  <si>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</si>
  <si>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</si>
  <si>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</si>
  <si>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</si>
  <si>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</si>
  <si>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</si>
  <si>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</si>
  <si>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</si>
  <si>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</si>
  <si>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</si>
  <si>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</si>
  <si>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</si>
  <si>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</si>
  <si>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</si>
  <si>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</si>
  <si>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</si>
  <si>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</si>
  <si>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</si>
  <si>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</si>
  <si>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</si>
  <si>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</si>
  <si>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</si>
  <si>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</si>
  <si>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</si>
  <si>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</si>
  <si>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</si>
  <si>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</si>
  <si>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</si>
  <si>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</si>
  <si>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</si>
  <si>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</si>
  <si>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</si>
  <si>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</si>
  <si>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</si>
  <si>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</si>
  <si>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</si>
  <si>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</si>
  <si>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</si>
  <si>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</si>
  <si>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</si>
  <si>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</si>
  <si>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</si>
  <si>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</si>
  <si>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</si>
  <si>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</si>
  <si>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</si>
  <si>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</si>
  <si>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</si>
  <si>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</si>
  <si>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</si>
  <si>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</si>
  <si>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</si>
  <si>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</si>
  <si>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</si>
  <si>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</si>
  <si>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</si>
  <si>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</si>
  <si>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</si>
  <si>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</si>
  <si>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</si>
  <si>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</si>
  <si>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</si>
  <si>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</si>
  <si>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</si>
  <si>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</si>
  <si>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</si>
  <si>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</si>
  <si>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</si>
  <si>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</si>
  <si>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</si>
  <si>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</si>
  <si>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</si>
  <si>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</si>
  <si>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</si>
  <si>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</si>
  <si>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</si>
  <si>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</si>
  <si>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</si>
  <si>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</si>
  <si>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</si>
  <si>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</si>
  <si>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</si>
  <si>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</si>
  <si>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</si>
  <si>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</si>
  <si>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</si>
  <si>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</si>
  <si>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</si>
  <si>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</si>
  <si>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</si>
  <si>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</si>
  <si>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</si>
  <si>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</si>
  <si>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</si>
  <si>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</si>
  <si>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</si>
  <si>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</si>
  <si>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</si>
  <si>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</si>
  <si>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</si>
  <si>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</si>
  <si>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</si>
  <si>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</si>
  <si>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</si>
  <si>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</si>
  <si>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</si>
  <si>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</si>
  <si>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</si>
  <si>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</si>
  <si>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</si>
  <si>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</si>
  <si>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</si>
  <si>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</si>
  <si>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</si>
  <si>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</si>
  <si>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</si>
  <si>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</si>
  <si>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</si>
  <si>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</si>
  <si>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</si>
  <si>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</si>
  <si>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</si>
  <si>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</si>
  <si>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</si>
  <si>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</si>
  <si>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</si>
  <si>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</si>
  <si>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</si>
  <si>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</si>
  <si>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</si>
  <si>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</si>
  <si>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</si>
  <si>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</si>
  <si>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</si>
  <si>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</si>
  <si>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</si>
  <si>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</si>
  <si>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</si>
  <si>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</si>
  <si>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</si>
  <si>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</si>
  <si>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</si>
  <si>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</si>
  <si>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</si>
  <si>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</si>
  <si>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</si>
  <si>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</si>
  <si>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</si>
  <si>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</si>
  <si>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</si>
  <si>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</si>
  <si>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</si>
  <si>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</si>
  <si>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</si>
  <si>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</si>
  <si>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</si>
  <si>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</si>
  <si>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</si>
  <si>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</si>
  <si>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</si>
  <si>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</si>
  <si>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</si>
  <si>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</si>
  <si>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</si>
  <si>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</si>
  <si>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</si>
  <si>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</si>
  <si>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</si>
  <si>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</si>
  <si>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</si>
  <si>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</si>
  <si>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</si>
  <si>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</si>
  <si>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</si>
  <si>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</si>
  <si>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</si>
  <si>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</si>
  <si>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</si>
  <si>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</si>
  <si>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</si>
  <si>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</si>
  <si>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</si>
  <si>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</si>
  <si>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</si>
  <si>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</si>
  <si>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</si>
  <si>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</si>
  <si>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</si>
  <si>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</si>
  <si>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</si>
  <si>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</si>
  <si>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</si>
  <si>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</si>
  <si>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</si>
  <si>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</si>
  <si>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</si>
  <si>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</si>
  <si>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</si>
  <si>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</si>
  <si>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</si>
  <si>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</si>
  <si>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</si>
  <si>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</si>
  <si>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</si>
  <si>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</si>
  <si>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</si>
  <si>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</si>
  <si>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</si>
  <si>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</si>
  <si>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</si>
  <si>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</si>
  <si>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</si>
  <si>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</si>
  <si>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</si>
  <si>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</si>
  <si>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</si>
  <si>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</si>
  <si>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</si>
  <si>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</si>
  <si>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</si>
  <si>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</si>
  <si>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</si>
  <si>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</si>
  <si>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</si>
  <si>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</si>
  <si>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</si>
  <si>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</si>
  <si>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</si>
  <si>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</si>
  <si>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</si>
  <si>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</si>
  <si>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</si>
  <si>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</si>
  <si>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</si>
  <si>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</si>
  <si>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</si>
  <si>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</si>
  <si>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</si>
  <si>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</si>
  <si>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</si>
  <si>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</si>
  <si>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</si>
  <si>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</si>
  <si>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</si>
  <si>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</si>
  <si>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</si>
  <si>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</si>
  <si>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</si>
  <si>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</si>
  <si>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</si>
  <si>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</si>
  <si>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</si>
  <si>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</si>
  <si>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</si>
  <si>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</si>
  <si>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</si>
  <si>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</si>
  <si>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</si>
  <si>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</si>
  <si>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</si>
  <si>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</si>
  <si>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</si>
  <si>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</si>
  <si>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</si>
  <si>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</si>
  <si>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</si>
  <si>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</si>
  <si>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</si>
  <si>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</si>
  <si>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</si>
  <si>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</si>
  <si>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</si>
  <si>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</si>
  <si>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</si>
  <si>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</si>
  <si>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</si>
  <si>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</si>
  <si>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</si>
  <si>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</si>
  <si>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</si>
  <si>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</si>
  <si>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</si>
  <si>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</si>
  <si>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</si>
  <si>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</si>
  <si>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</si>
  <si>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</si>
  <si>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</si>
  <si>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</si>
  <si>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</si>
  <si>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</si>
  <si>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</si>
  <si>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</si>
  <si>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</si>
  <si>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</si>
  <si>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</si>
  <si>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</si>
  <si>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</si>
  <si>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</si>
  <si>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</si>
  <si>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</si>
  <si>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</si>
  <si>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</si>
  <si>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</si>
  <si>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</si>
  <si>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</si>
  <si>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</si>
  <si>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</si>
  <si>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</si>
  <si>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</si>
  <si>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</si>
  <si>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</si>
  <si>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</si>
  <si>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</si>
  <si>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</si>
  <si>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</si>
  <si>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</si>
  <si>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</si>
  <si>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</si>
  <si>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</si>
  <si>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</si>
  <si>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</si>
  <si>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</si>
  <si>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</si>
  <si>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</si>
  <si>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</si>
  <si>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</si>
  <si>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</si>
  <si>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</si>
  <si>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</si>
  <si>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</si>
  <si>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</si>
  <si>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</si>
  <si>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</si>
  <si>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</si>
  <si>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</si>
  <si>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</si>
  <si>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</si>
  <si>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</si>
  <si>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</si>
  <si>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</si>
  <si>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</si>
  <si>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</si>
  <si>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</si>
  <si>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</si>
  <si>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</si>
  <si>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</si>
  <si>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</si>
  <si>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</si>
  <si>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</si>
  <si>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</si>
  <si>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</si>
  <si>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</si>
  <si>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</si>
  <si>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</si>
  <si>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</si>
  <si>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</si>
  <si>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</si>
  <si>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</si>
  <si>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</si>
  <si>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</si>
  <si>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</si>
  <si>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</si>
  <si>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</si>
  <si>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</si>
  <si>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</si>
  <si>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</si>
  <si>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</si>
  <si>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</si>
  <si>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</si>
  <si>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</si>
  <si>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</si>
  <si>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</si>
  <si>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</si>
  <si>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</si>
  <si>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</si>
  <si>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</si>
  <si>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</si>
  <si>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</si>
  <si>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</si>
  <si>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</si>
  <si>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</si>
  <si>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</si>
  <si>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</si>
  <si>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</si>
  <si>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</si>
  <si>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</si>
  <si>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</si>
  <si>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</si>
  <si>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</si>
  <si>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</si>
  <si>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</si>
  <si>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</si>
  <si>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</si>
  <si>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</si>
  <si>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</si>
  <si>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</si>
  <si>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</si>
  <si>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</si>
  <si>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</si>
  <si>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</si>
  <si>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</si>
  <si>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</si>
  <si>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</si>
  <si>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</si>
  <si>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</si>
  <si>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</si>
  <si>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</si>
  <si>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</si>
  <si>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</si>
  <si>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</si>
  <si>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</si>
  <si>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</si>
  <si>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</si>
  <si>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</si>
  <si>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</si>
  <si>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</si>
  <si>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</si>
  <si>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</si>
  <si>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</si>
  <si>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</si>
  <si>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</si>
  <si>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</si>
  <si>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</si>
  <si>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</si>
  <si>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</si>
  <si>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</si>
  <si>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</si>
  <si>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</si>
  <si>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</si>
  <si>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</si>
  <si>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</si>
  <si>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</si>
  <si>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</si>
  <si>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</si>
  <si>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</si>
  <si>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</si>
  <si>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</si>
  <si>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</si>
  <si>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</si>
  <si>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</si>
  <si>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</si>
  <si>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</si>
  <si>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</si>
  <si>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</si>
  <si>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</si>
  <si>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</si>
  <si>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</si>
  <si>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</si>
  <si>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</si>
  <si>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</si>
  <si>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</si>
  <si>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</si>
  <si>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</si>
  <si>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</si>
  <si>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</si>
  <si>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</si>
  <si>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</si>
  <si>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</si>
  <si>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</si>
  <si>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</si>
  <si>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</si>
  <si>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</si>
  <si>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</si>
  <si>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</si>
  <si>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</si>
  <si>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</si>
  <si>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</si>
  <si>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</si>
  <si>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</si>
  <si>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</si>
  <si>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</si>
  <si>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</si>
  <si>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</si>
  <si>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</si>
  <si>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</si>
  <si>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</si>
  <si>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</si>
  <si>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</si>
  <si>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</si>
  <si>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</si>
  <si>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</si>
  <si>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</si>
  <si>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</si>
  <si>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</si>
  <si>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</si>
  <si>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</si>
  <si>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</si>
  <si>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</si>
  <si>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</si>
  <si>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</si>
  <si>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</si>
  <si>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</si>
  <si>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</si>
  <si>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</si>
  <si>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</si>
  <si>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</si>
  <si>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</si>
  <si>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</si>
  <si>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</si>
  <si>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</si>
  <si>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</si>
  <si>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</si>
  <si>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</si>
  <si>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</si>
  <si>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</si>
  <si>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</si>
  <si>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</si>
  <si>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</si>
  <si>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</si>
  <si>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</si>
  <si>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</si>
  <si>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</si>
  <si>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</si>
  <si>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</si>
  <si>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</si>
  <si>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</si>
  <si>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</si>
  <si>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</si>
  <si>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</si>
  <si>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</si>
  <si>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</si>
  <si>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</si>
  <si>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</si>
  <si>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</si>
  <si>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</si>
  <si>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</si>
  <si>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</si>
  <si>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</si>
  <si>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</si>
  <si>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</si>
  <si>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</si>
  <si>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</si>
  <si>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</si>
  <si>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</si>
  <si>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</si>
  <si>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</si>
  <si>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</si>
  <si>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</si>
  <si>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</si>
  <si>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</si>
  <si>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</si>
  <si>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</si>
  <si>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</si>
  <si>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</si>
  <si>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</si>
  <si>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</si>
  <si>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</si>
  <si>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</si>
  <si>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</si>
  <si>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</si>
  <si>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</si>
  <si>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</si>
  <si>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</si>
  <si>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</si>
  <si>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</si>
  <si>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</si>
  <si>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</si>
  <si>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</si>
  <si>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</si>
  <si>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</si>
  <si>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</si>
  <si>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</si>
  <si>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</si>
  <si>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</si>
  <si>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</si>
  <si>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</si>
  <si>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</si>
  <si>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</si>
  <si>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</si>
  <si>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</si>
  <si>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</si>
  <si>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</si>
  <si>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</si>
  <si>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</si>
  <si>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</si>
  <si>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</si>
  <si>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</si>
  <si>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</si>
  <si>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</si>
  <si>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</si>
  <si>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</si>
  <si>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</si>
  <si>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</si>
  <si>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</si>
  <si>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</si>
  <si>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</si>
  <si>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</si>
  <si>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</si>
  <si>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</si>
  <si>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</si>
  <si>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</si>
  <si>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</si>
  <si>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</si>
  <si>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</si>
  <si>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</si>
  <si>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</si>
  <si>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</si>
  <si>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</si>
  <si>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</si>
  <si>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</si>
  <si>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</si>
  <si>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</si>
  <si>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</si>
  <si>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</si>
  <si>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</si>
  <si>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</si>
  <si>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</si>
  <si>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</si>
  <si>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</si>
  <si>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</si>
  <si>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</si>
  <si>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</si>
  <si>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</si>
  <si>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</si>
  <si>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</si>
  <si>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</si>
  <si>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</si>
  <si>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</si>
  <si>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</si>
  <si>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</si>
  <si>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</si>
  <si>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</si>
  <si>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</si>
  <si>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</si>
  <si>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</si>
  <si>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</si>
  <si>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</si>
  <si>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</si>
  <si>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</si>
  <si>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</si>
  <si>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</si>
  <si>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</si>
  <si>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</si>
  <si>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</si>
  <si>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</si>
  <si>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</si>
  <si>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</si>
  <si>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</si>
  <si>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</si>
  <si>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</si>
  <si>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</si>
  <si>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</si>
  <si>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</si>
  <si>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</si>
  <si>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</si>
  <si>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</si>
  <si>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</si>
  <si>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</si>
  <si>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</si>
  <si>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</si>
  <si>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</si>
  <si>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</si>
  <si>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</si>
  <si>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</si>
  <si>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</si>
  <si>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</si>
  <si>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</si>
  <si>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</si>
  <si>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</si>
  <si>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</si>
  <si>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</si>
  <si>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</si>
  <si>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</si>
  <si>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</si>
  <si>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</si>
  <si>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</si>
  <si>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</si>
  <si>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</si>
  <si>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</si>
  <si>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</si>
  <si>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</si>
  <si>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</si>
  <si>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</si>
  <si>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</si>
  <si>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</si>
  <si>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</si>
  <si>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</si>
  <si>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</si>
  <si>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</si>
  <si>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</si>
  <si>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</si>
  <si>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</si>
  <si>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</si>
  <si>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</si>
  <si>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</si>
  <si>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</si>
  <si>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</si>
  <si>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</si>
  <si>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</si>
  <si>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</si>
  <si>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</si>
  <si>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</si>
  <si>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</si>
  <si>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</si>
  <si>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</si>
  <si>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</si>
  <si>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</si>
  <si>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</si>
  <si>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</si>
  <si>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</si>
  <si>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</si>
  <si>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</si>
  <si>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</si>
  <si>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</si>
  <si>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</si>
  <si>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</si>
  <si>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</si>
  <si>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</si>
  <si>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</si>
  <si>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</si>
  <si>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</si>
  <si>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</si>
  <si>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</si>
  <si>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</si>
  <si>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</si>
  <si>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</si>
  <si>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</si>
  <si>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</si>
  <si>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</si>
  <si>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</si>
  <si>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</si>
  <si>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</si>
  <si>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</si>
  <si>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</si>
  <si>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</si>
  <si>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</si>
  <si>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</si>
  <si>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</si>
  <si>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</si>
  <si>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</si>
  <si>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</si>
  <si>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</si>
  <si>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</si>
  <si>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</si>
  <si>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</si>
  <si>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</si>
  <si>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</si>
  <si>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</si>
  <si>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</si>
  <si>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</si>
  <si>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</si>
  <si>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</si>
  <si>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</si>
  <si>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</si>
  <si>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</si>
  <si>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</si>
  <si>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</si>
  <si>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</si>
  <si>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</si>
  <si>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</si>
  <si>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</si>
  <si>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</si>
  <si>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</si>
  <si>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</si>
  <si>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</si>
  <si>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</si>
  <si>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</si>
  <si>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</si>
  <si>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</si>
  <si>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</si>
  <si>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</si>
  <si>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</si>
  <si>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</si>
  <si>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</si>
  <si>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</si>
  <si>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</si>
  <si>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</si>
  <si>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</si>
  <si>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</si>
  <si>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</si>
  <si>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</si>
  <si>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</si>
  <si>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</si>
  <si>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</si>
  <si>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</si>
  <si>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</si>
  <si>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</si>
  <si>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</si>
  <si>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</si>
  <si>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</si>
  <si>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</si>
  <si>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</si>
  <si>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</si>
  <si>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</si>
  <si>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</si>
  <si>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</si>
  <si>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</si>
  <si>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</si>
  <si>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</si>
  <si>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</si>
  <si>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</si>
  <si>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</si>
  <si>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</si>
  <si>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</si>
  <si>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</si>
  <si>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</si>
  <si>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</si>
  <si>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</si>
  <si>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</si>
  <si>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</si>
  <si>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</si>
  <si>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</si>
  <si>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</si>
  <si>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</si>
  <si>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</si>
  <si>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</si>
  <si>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</si>
  <si>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</si>
  <si>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</si>
  <si>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</si>
  <si>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</si>
  <si>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</si>
  <si>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</si>
  <si>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</si>
  <si>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</si>
  <si>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</si>
  <si>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</si>
  <si>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</si>
  <si>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</si>
  <si>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</si>
  <si>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</si>
  <si>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</si>
  <si>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</si>
  <si>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</si>
  <si>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</si>
  <si>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</si>
  <si>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</si>
  <si>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</si>
  <si>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</si>
  <si>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</si>
  <si>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</si>
  <si>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</si>
  <si>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</si>
  <si>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</si>
  <si>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</si>
  <si>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</si>
  <si>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</si>
  <si>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</si>
  <si>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</si>
  <si>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</si>
  <si>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</si>
  <si>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</si>
  <si>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</si>
  <si>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</si>
  <si>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</si>
  <si>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</si>
  <si>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</si>
  <si>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</si>
  <si>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</si>
  <si>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</si>
  <si>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</si>
  <si>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</si>
  <si>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</si>
  <si>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</si>
  <si>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</si>
  <si>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</si>
  <si>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</si>
  <si>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</si>
  <si>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</si>
  <si>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</si>
  <si>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</si>
  <si>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</si>
  <si>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</si>
  <si>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</si>
  <si>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</si>
  <si>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</si>
  <si>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</si>
  <si>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</si>
  <si>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</si>
  <si>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</si>
  <si>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</si>
  <si>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</si>
  <si>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</si>
  <si>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</si>
  <si>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</si>
  <si>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</si>
  <si>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</si>
  <si>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</si>
  <si>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</si>
  <si>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</si>
  <si>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</si>
  <si>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</si>
  <si>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</si>
  <si>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</si>
  <si>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</si>
  <si>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</si>
  <si>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</si>
  <si>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</si>
  <si>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</si>
  <si>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</si>
  <si>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</si>
  <si>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</si>
  <si>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</si>
  <si>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</si>
  <si>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</si>
  <si>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</si>
  <si>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</si>
  <si>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</si>
  <si>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</si>
  <si>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</si>
  <si>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</si>
  <si>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</si>
  <si>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</si>
  <si>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</si>
  <si>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</si>
  <si>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</si>
  <si>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</si>
  <si>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</si>
  <si>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</si>
  <si>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</si>
  <si>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</si>
  <si>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</si>
  <si>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</si>
  <si>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</si>
  <si>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</si>
  <si>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</si>
  <si>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</si>
  <si>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</si>
  <si>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</si>
  <si>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</si>
  <si>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</si>
  <si>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</si>
  <si>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</si>
  <si>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</si>
  <si>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</si>
  <si>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</si>
  <si>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</si>
  <si>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</si>
  <si>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</si>
  <si>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</si>
  <si>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</si>
  <si>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</si>
  <si>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</si>
  <si>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</si>
  <si>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</si>
  <si>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</si>
  <si>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</si>
  <si>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</si>
  <si>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</si>
  <si>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</si>
  <si>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</si>
  <si>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</si>
  <si>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</si>
  <si>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</si>
  <si>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</si>
  <si>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</si>
  <si>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</si>
  <si>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</si>
  <si>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</si>
  <si>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</si>
  <si>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</si>
  <si>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</si>
  <si>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</si>
  <si>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</si>
  <si>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</si>
  <si>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</si>
  <si>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</si>
  <si>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</si>
  <si>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</si>
  <si>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</si>
  <si>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</si>
  <si>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</si>
  <si>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</si>
  <si>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</si>
  <si>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</si>
  <si>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</si>
  <si>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</si>
  <si>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</si>
  <si>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</si>
  <si>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</si>
  <si>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</si>
  <si>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</si>
  <si>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</si>
  <si>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</si>
  <si>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</si>
  <si>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</si>
  <si>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</si>
  <si>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</si>
  <si>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</si>
  <si>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</si>
  <si>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</si>
  <si>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</si>
  <si>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</si>
  <si>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</si>
  <si>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</si>
  <si>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</si>
  <si>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</si>
  <si>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</si>
  <si>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</si>
  <si>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</si>
  <si>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</si>
  <si>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</si>
  <si>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</si>
  <si>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</si>
  <si>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</si>
  <si>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</si>
  <si>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</si>
  <si>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</si>
  <si>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</si>
  <si>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</si>
  <si>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</si>
  <si>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</si>
  <si>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</si>
  <si>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</si>
  <si>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</si>
  <si>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</si>
  <si>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</si>
  <si>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</si>
  <si>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</si>
  <si>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</si>
  <si>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</si>
  <si>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</si>
  <si>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</si>
  <si>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</si>
  <si>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</si>
  <si>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</si>
  <si>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</si>
  <si>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</si>
  <si>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</si>
  <si>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</si>
  <si>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</si>
  <si>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</si>
  <si>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</si>
  <si>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</si>
  <si>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</si>
  <si>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</si>
  <si>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</si>
  <si>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</si>
  <si>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</si>
  <si>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</si>
  <si>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</si>
  <si>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</si>
  <si>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</si>
  <si>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</si>
  <si>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</si>
  <si>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</si>
  <si>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</si>
  <si>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</si>
  <si>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</si>
  <si>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</si>
  <si>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</si>
  <si>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</si>
  <si>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</si>
  <si>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</si>
  <si>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</si>
  <si>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</si>
  <si>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</si>
  <si>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</si>
  <si>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</si>
  <si>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</si>
  <si>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</si>
  <si>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</si>
  <si>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</si>
  <si>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</si>
  <si>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</si>
  <si>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</si>
  <si>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</si>
  <si>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</si>
  <si>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</si>
  <si>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</si>
  <si>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</si>
  <si>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</si>
  <si>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</si>
  <si>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</si>
  <si>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</si>
  <si>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</si>
  <si>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</si>
  <si>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</si>
  <si>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</si>
  <si>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</si>
  <si>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</si>
  <si>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</si>
  <si>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</si>
  <si>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</si>
  <si>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</si>
  <si>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</si>
  <si>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</si>
  <si>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</si>
  <si>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</si>
  <si>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</si>
  <si>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</si>
  <si>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</si>
  <si>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</si>
  <si>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</si>
  <si>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</si>
  <si>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</si>
  <si>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</si>
  <si>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</si>
  <si>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</si>
  <si>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</si>
  <si>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</si>
  <si>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</si>
  <si>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</si>
  <si>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</si>
  <si>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</si>
  <si>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</si>
  <si>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</si>
  <si>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</si>
  <si>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</si>
  <si>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</si>
  <si>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</si>
  <si>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</si>
  <si>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</si>
  <si>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</si>
  <si>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</si>
  <si>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</si>
  <si>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</si>
  <si>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</si>
  <si>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</si>
  <si>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</si>
  <si>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</si>
  <si>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</si>
  <si>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</si>
  <si>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</si>
  <si>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</si>
  <si>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</si>
  <si>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</si>
  <si>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</si>
  <si>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</si>
  <si>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</si>
  <si>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</si>
  <si>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</si>
  <si>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</si>
  <si>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</si>
  <si>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</si>
  <si>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</si>
  <si>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</si>
  <si>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</si>
  <si>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</si>
  <si>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</si>
  <si>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</si>
  <si>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</si>
  <si>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</si>
  <si>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</si>
  <si>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</si>
  <si>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</si>
  <si>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</si>
  <si>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</si>
  <si>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</si>
  <si>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</si>
  <si>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</si>
  <si>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</si>
  <si>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</si>
  <si>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</si>
  <si>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</si>
  <si>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</si>
  <si>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</si>
  <si>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</si>
  <si>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</si>
  <si>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</si>
  <si>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</si>
  <si>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</si>
  <si>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</si>
  <si>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</si>
  <si>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</si>
  <si>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</si>
  <si>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</si>
  <si>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</si>
  <si>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</si>
  <si>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</si>
  <si>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</si>
  <si>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</si>
  <si>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</si>
  <si>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</si>
  <si>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</si>
  <si>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</si>
  <si>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</si>
  <si>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</si>
  <si>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</si>
  <si>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</si>
  <si>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</si>
  <si>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</si>
  <si>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</si>
  <si>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</si>
  <si>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</si>
  <si>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</si>
  <si>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</si>
  <si>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</si>
  <si>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</si>
  <si>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</si>
  <si>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</si>
  <si>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</si>
  <si>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</si>
  <si>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</si>
  <si>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</si>
  <si>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</si>
  <si>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</si>
  <si>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</si>
  <si>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</si>
  <si>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</si>
  <si>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</si>
  <si>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</si>
  <si>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</si>
  <si>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</si>
  <si>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</si>
  <si>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</si>
  <si>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</si>
  <si>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</si>
  <si>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</si>
  <si>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</si>
  <si>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</si>
  <si>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</si>
  <si>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</si>
  <si>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</si>
  <si>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</si>
  <si>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</si>
  <si>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</si>
  <si>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</si>
  <si>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</si>
  <si>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</si>
  <si>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</si>
  <si>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</si>
  <si>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</si>
  <si>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</si>
  <si>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</si>
  <si>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</si>
  <si>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</si>
  <si>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</si>
  <si>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</si>
  <si>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</si>
  <si>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</si>
  <si>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</si>
  <si>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</si>
  <si>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</si>
  <si>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</si>
  <si>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</si>
  <si>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</si>
  <si>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</si>
  <si>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</si>
  <si>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</si>
  <si>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</si>
  <si>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</si>
  <si>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</si>
  <si>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</si>
  <si>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</si>
  <si>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</si>
  <si>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</si>
  <si>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</si>
  <si>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</si>
  <si>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</si>
  <si>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</si>
  <si>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</si>
  <si>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</si>
  <si>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</si>
  <si>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</si>
  <si>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</si>
  <si>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</si>
  <si>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</si>
  <si>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</si>
  <si>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</si>
  <si>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</si>
  <si>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</si>
  <si>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</si>
  <si>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</si>
  <si>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</si>
  <si>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</si>
  <si>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</si>
  <si>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</si>
  <si>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</si>
  <si>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</si>
  <si>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</si>
  <si>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</si>
  <si>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</si>
  <si>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</si>
  <si>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</si>
  <si>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</si>
  <si>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</si>
  <si>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</si>
  <si>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</si>
  <si>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</si>
  <si>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</si>
  <si>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</si>
  <si>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</si>
  <si>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</si>
  <si>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</si>
  <si>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</si>
  <si>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</si>
  <si>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</si>
  <si>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</si>
  <si>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</si>
  <si>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</si>
  <si>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</si>
  <si>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</si>
  <si>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</si>
  <si>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</si>
  <si>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</si>
  <si>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</si>
  <si>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</si>
  <si>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</si>
  <si>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</si>
  <si>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</si>
  <si>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</si>
  <si>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</si>
  <si>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</si>
  <si>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</si>
  <si>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</si>
  <si>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</si>
  <si>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</si>
  <si>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</si>
  <si>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</si>
  <si>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</si>
  <si>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</si>
  <si>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</si>
  <si>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</si>
  <si>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</si>
  <si>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</si>
  <si>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</si>
  <si>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</si>
  <si>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</si>
  <si>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</si>
  <si>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</si>
  <si>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</si>
  <si>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</si>
  <si>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</si>
  <si>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</si>
  <si>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</si>
  <si>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</si>
  <si>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</si>
  <si>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</si>
  <si>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</si>
  <si>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</si>
  <si>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</si>
  <si>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</si>
  <si>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</si>
  <si>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</si>
  <si>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</si>
  <si>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</si>
  <si>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</si>
  <si>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</si>
  <si>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</si>
  <si>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</si>
  <si>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</si>
  <si>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</si>
  <si>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</si>
  <si>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</si>
  <si>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</si>
  <si>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</si>
  <si>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</si>
  <si>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</si>
  <si>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</si>
  <si>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</si>
  <si>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</si>
  <si>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</si>
  <si>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</si>
  <si>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</si>
  <si>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</si>
  <si>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</si>
  <si>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</si>
  <si>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</si>
  <si>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</si>
  <si>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</si>
  <si>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</si>
  <si>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</si>
  <si>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</si>
  <si>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</si>
  <si>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</si>
  <si>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</si>
  <si>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</si>
  <si>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</si>
  <si>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</si>
  <si>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</si>
  <si>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</si>
  <si>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</si>
  <si>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</si>
  <si>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</si>
  <si>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</si>
  <si>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</si>
  <si>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</si>
  <si>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</si>
  <si>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</si>
  <si>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</si>
  <si>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</si>
  <si>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</si>
  <si>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</si>
  <si>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</si>
  <si>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</si>
  <si>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</si>
  <si>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</si>
  <si>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</si>
  <si>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</si>
  <si>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</si>
  <si>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</si>
  <si>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</si>
  <si>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</si>
  <si>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</si>
  <si>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</si>
  <si>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</si>
  <si>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</si>
  <si>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</si>
  <si>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</si>
  <si>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</si>
  <si>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</si>
  <si>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</si>
  <si>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</si>
  <si>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</si>
  <si>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</si>
  <si>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</si>
  <si>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</si>
  <si>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</si>
  <si>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</si>
  <si>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</si>
  <si>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</si>
  <si>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</si>
  <si>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</si>
  <si>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</si>
  <si>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</si>
  <si>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</si>
  <si>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</si>
  <si>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</si>
  <si>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</si>
  <si>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</si>
  <si>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</si>
  <si>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</si>
  <si>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</si>
  <si>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</si>
  <si>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</si>
  <si>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</si>
  <si>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</si>
  <si>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</si>
  <si>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</si>
  <si>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</si>
  <si>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</si>
  <si>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</si>
  <si>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</si>
  <si>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</si>
  <si>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</si>
  <si>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</si>
  <si>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</si>
  <si>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</si>
  <si>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</si>
  <si>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</si>
  <si>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</si>
  <si>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</si>
  <si>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</si>
  <si>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</si>
  <si>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</si>
  <si>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</si>
  <si>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</si>
  <si>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</si>
  <si>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</si>
  <si>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</si>
  <si>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</si>
  <si>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</si>
  <si>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</si>
  <si>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</si>
  <si>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</si>
  <si>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</si>
  <si>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</si>
  <si>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</si>
  <si>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</si>
  <si>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</si>
  <si>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</si>
  <si>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</si>
  <si>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</si>
  <si>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</si>
  <si>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</si>
  <si>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</si>
  <si>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</si>
  <si>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</si>
  <si>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</si>
  <si>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</si>
  <si>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</si>
  <si>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</si>
  <si>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</si>
  <si>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</si>
  <si>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</si>
  <si>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</si>
  <si>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</si>
  <si>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</si>
  <si>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</si>
  <si>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</si>
  <si>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</si>
  <si>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</si>
  <si>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</si>
  <si>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</si>
  <si>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</si>
  <si>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</si>
  <si>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</si>
  <si>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</si>
  <si>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</si>
  <si>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</si>
  <si>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</si>
  <si>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</si>
  <si>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</si>
  <si>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</si>
  <si>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</si>
  <si>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</si>
  <si>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</si>
  <si>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</si>
  <si>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</si>
  <si>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</si>
  <si>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</si>
  <si>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</si>
  <si>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</si>
  <si>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</si>
  <si>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</si>
  <si>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</si>
  <si>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</si>
  <si>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</si>
  <si>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</si>
  <si>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</si>
  <si>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</si>
  <si>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</si>
  <si>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</si>
  <si>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</si>
  <si>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</si>
  <si>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</si>
  <si>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</si>
  <si>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</si>
  <si>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</si>
  <si>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</si>
  <si>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</si>
  <si>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</si>
  <si>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</si>
  <si>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</si>
  <si>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</si>
  <si>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</si>
  <si>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</si>
  <si>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</si>
  <si>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</si>
  <si>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</si>
  <si>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</si>
  <si>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</si>
  <si>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</si>
  <si>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</si>
  <si>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</si>
  <si>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</si>
  <si>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</si>
  <si>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</si>
  <si>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</si>
  <si>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</si>
  <si>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</si>
  <si>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</si>
  <si>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</si>
  <si>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</si>
  <si>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</si>
  <si>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</si>
  <si>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</si>
  <si>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</si>
  <si>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</si>
  <si>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</si>
  <si>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</si>
  <si>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</si>
  <si>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</si>
  <si>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</si>
  <si>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</si>
  <si>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</si>
  <si>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</si>
  <si>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</si>
  <si>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</si>
  <si>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</si>
  <si>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</si>
  <si>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</si>
  <si>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</si>
  <si>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</si>
  <si>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</si>
  <si>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</si>
  <si>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</si>
  <si>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</si>
  <si>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</si>
  <si>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</si>
  <si>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</si>
  <si>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</si>
  <si>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</si>
  <si>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</si>
  <si>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</si>
  <si>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</si>
  <si>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</si>
  <si>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</si>
  <si>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</si>
  <si>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</si>
  <si>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</si>
  <si>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</si>
  <si>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</si>
  <si>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</si>
  <si>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</si>
  <si>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</si>
  <si>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</si>
  <si>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</si>
  <si>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</si>
  <si>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</si>
  <si>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</si>
  <si>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</si>
  <si>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</si>
  <si>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</si>
  <si>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</si>
  <si>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</si>
  <si>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</si>
  <si>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</si>
  <si>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</si>
  <si>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</si>
  <si>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</si>
  <si>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</si>
  <si>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</si>
  <si>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</si>
  <si>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</si>
  <si>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</si>
  <si>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</si>
  <si>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</si>
  <si>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</si>
  <si>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</si>
  <si>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</si>
  <si>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</si>
  <si>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</si>
  <si>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</si>
  <si>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</si>
  <si>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</si>
  <si>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</si>
  <si>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</si>
  <si>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</si>
  <si>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</si>
  <si>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</si>
  <si>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</si>
  <si>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</si>
  <si>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</si>
  <si>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</si>
  <si>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</si>
  <si>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</si>
  <si>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</si>
  <si>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</si>
  <si>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</si>
  <si>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</si>
  <si>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</si>
  <si>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</si>
  <si>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</si>
  <si>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</si>
  <si>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</si>
  <si>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</si>
  <si>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</si>
  <si>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</si>
  <si>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</si>
  <si>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</si>
  <si>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</si>
  <si>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</si>
  <si>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</si>
  <si>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</si>
  <si>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</si>
  <si>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</si>
  <si>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</si>
  <si>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</si>
  <si>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</si>
  <si>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</si>
  <si>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</si>
  <si>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</si>
  <si>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</si>
  <si>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</si>
  <si>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</si>
  <si>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</si>
  <si>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</si>
  <si>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</si>
  <si>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</si>
  <si>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</si>
  <si>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</si>
  <si>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</si>
  <si>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</si>
  <si>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</si>
  <si>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</si>
  <si>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</si>
  <si>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</si>
  <si>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</si>
  <si>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</si>
  <si>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</si>
  <si>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</si>
  <si>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</si>
  <si>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</si>
  <si>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</si>
  <si>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</si>
  <si>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</si>
  <si>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</si>
  <si>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</si>
  <si>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</si>
  <si>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</si>
  <si>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</si>
  <si>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</si>
  <si>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</si>
  <si>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</si>
  <si>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</si>
  <si>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</si>
  <si>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</si>
  <si>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</si>
  <si>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</si>
  <si>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</si>
  <si>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</si>
  <si>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</si>
  <si>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</si>
  <si>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</si>
  <si>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</si>
  <si>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</si>
  <si>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</si>
  <si>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</si>
  <si>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</si>
  <si>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</si>
  <si>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</si>
  <si>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</si>
  <si>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</si>
  <si>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</si>
  <si>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</si>
  <si>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</si>
  <si>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</si>
  <si>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</si>
  <si>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</si>
  <si>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</si>
  <si>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</si>
  <si>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</si>
  <si>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</si>
  <si>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</si>
  <si>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</si>
  <si>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</si>
  <si>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</si>
  <si>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</si>
  <si>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</si>
  <si>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</si>
  <si>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</si>
  <si>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</si>
  <si>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</si>
  <si>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</si>
  <si>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</si>
  <si>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</si>
  <si>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</si>
  <si>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</si>
  <si>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</si>
  <si>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</si>
  <si>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</si>
  <si>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</si>
  <si>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</si>
  <si>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</si>
  <si>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</si>
  <si>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</si>
  <si>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</si>
  <si>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</si>
  <si>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</si>
  <si>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</si>
  <si>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</si>
  <si>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</si>
  <si>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</si>
  <si>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</si>
  <si>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</si>
  <si>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</si>
  <si>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</si>
  <si>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</si>
  <si>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</si>
  <si>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</si>
  <si>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</si>
  <si>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</si>
  <si>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</si>
  <si>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</si>
  <si>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</si>
  <si>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</si>
  <si>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</si>
  <si>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</si>
  <si>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</si>
  <si>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</si>
  <si>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</si>
  <si>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</si>
  <si>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</si>
  <si>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</si>
  <si>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</si>
  <si>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</si>
  <si>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</si>
  <si>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</si>
  <si>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</si>
  <si>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</si>
  <si>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</si>
  <si>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</si>
  <si>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</si>
  <si>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</si>
  <si>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</si>
  <si>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</si>
  <si>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</si>
  <si>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</si>
  <si>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</si>
  <si>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</si>
  <si>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</si>
  <si>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</si>
  <si>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</si>
  <si>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</si>
  <si>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</si>
  <si>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</si>
  <si>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</si>
  <si>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</si>
  <si>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</si>
  <si>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</si>
  <si>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</si>
  <si>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</si>
  <si>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</si>
  <si>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</si>
  <si>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</si>
  <si>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</si>
  <si>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</si>
  <si>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</si>
  <si>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</si>
  <si>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</si>
  <si>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</si>
  <si>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</si>
  <si>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</si>
  <si>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</si>
  <si>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</si>
  <si>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</si>
  <si>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</si>
  <si>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</si>
  <si>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</si>
  <si>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</si>
  <si>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</si>
  <si>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</si>
  <si>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</si>
  <si>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</si>
  <si>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</si>
  <si>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</si>
  <si>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</si>
  <si>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</si>
  <si>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</si>
  <si>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</si>
  <si>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</si>
  <si>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</si>
  <si>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</si>
  <si>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</si>
  <si>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</si>
  <si>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</si>
  <si>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</si>
  <si>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</si>
  <si>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</si>
  <si>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</si>
  <si>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</si>
  <si>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</si>
  <si>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</si>
  <si>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</si>
  <si>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</si>
  <si>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</si>
  <si>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</si>
  <si>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</si>
  <si>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</si>
  <si>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</si>
  <si>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</si>
  <si>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</si>
  <si>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</si>
  <si>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</si>
  <si>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</si>
  <si>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</si>
  <si>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</si>
  <si>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</si>
  <si>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</si>
  <si>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</si>
  <si>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</si>
  <si>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</si>
  <si>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</si>
  <si>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</si>
  <si>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</si>
  <si>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</si>
  <si>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</si>
  <si>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</si>
  <si>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</si>
  <si>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</si>
  <si>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</si>
  <si>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</si>
  <si>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</si>
  <si>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</si>
  <si>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</si>
  <si>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</si>
  <si>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</si>
  <si>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</si>
  <si>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</si>
  <si>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</si>
  <si>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</si>
  <si>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</si>
  <si>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</si>
  <si>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</si>
  <si>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</si>
  <si>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</si>
  <si>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</si>
  <si>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</si>
  <si>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</si>
  <si>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</si>
  <si>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</si>
  <si>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</si>
  <si>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</si>
  <si>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</si>
  <si>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</si>
  <si>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</si>
  <si>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</si>
  <si>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</si>
  <si>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</si>
  <si>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</si>
  <si>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</si>
  <si>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</si>
  <si>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</si>
  <si>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</si>
  <si>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</si>
  <si>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</si>
  <si>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</si>
  <si>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</si>
  <si>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</si>
  <si>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</si>
  <si>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</si>
  <si>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</si>
  <si>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</si>
  <si>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</si>
  <si>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</si>
  <si>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</si>
  <si>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</si>
  <si>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</si>
  <si>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</si>
  <si>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</si>
  <si>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</si>
  <si>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</si>
  <si>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</si>
  <si>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</si>
  <si>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</si>
  <si>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</si>
  <si>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</si>
  <si>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</si>
  <si>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</si>
  <si>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</si>
  <si>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</si>
  <si>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</si>
  <si>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</si>
  <si>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</si>
  <si>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</si>
  <si>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</si>
  <si>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</si>
  <si>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</si>
  <si>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</si>
  <si>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</si>
  <si>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</si>
  <si>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</si>
  <si>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</si>
  <si>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</si>
  <si>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</si>
  <si>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</si>
  <si>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</si>
  <si>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</si>
  <si>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</si>
  <si>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</si>
  <si>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</si>
  <si>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</si>
  <si>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</si>
  <si>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</si>
  <si>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</si>
  <si>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</si>
  <si>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</si>
  <si>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</si>
  <si>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</si>
  <si>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</si>
  <si>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</si>
  <si>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</si>
  <si>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</si>
  <si>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</si>
  <si>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</si>
  <si>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</si>
  <si>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</si>
  <si>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</si>
  <si>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</si>
  <si>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</si>
  <si>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</si>
  <si>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</si>
  <si>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</si>
  <si>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</si>
  <si>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</si>
  <si>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</si>
  <si>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</si>
  <si>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</si>
  <si>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</si>
  <si>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</si>
  <si>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</si>
  <si>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</si>
  <si>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</si>
  <si>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</si>
  <si>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</si>
  <si>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</si>
  <si>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</si>
  <si>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</si>
  <si>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</si>
  <si>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</si>
  <si>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</si>
  <si>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</si>
  <si>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</si>
  <si>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</si>
  <si>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</si>
  <si>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</si>
  <si>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</si>
  <si>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</si>
  <si>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</si>
  <si>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</si>
  <si>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</si>
  <si>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</si>
  <si>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</si>
  <si>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</si>
  <si>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</si>
  <si>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</si>
  <si>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</si>
  <si>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</si>
  <si>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</si>
  <si>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</si>
  <si>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</si>
  <si>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</si>
  <si>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</si>
  <si>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</si>
  <si>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</si>
  <si>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</si>
  <si>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</si>
  <si>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</si>
  <si>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</si>
  <si>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</si>
  <si>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</si>
  <si>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</si>
  <si>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</si>
  <si>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</si>
  <si>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</si>
  <si>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</si>
  <si>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</si>
  <si>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</si>
  <si>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</si>
  <si>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</si>
  <si>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</si>
  <si>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</si>
  <si>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</si>
  <si>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</si>
  <si>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</si>
  <si>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</si>
  <si>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</si>
  <si>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</si>
  <si>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</si>
  <si>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</si>
  <si>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</si>
  <si>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</si>
  <si>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</si>
  <si>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</si>
  <si>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</si>
  <si>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</si>
  <si>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</si>
  <si>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</si>
  <si>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</si>
  <si>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</si>
  <si>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</si>
  <si>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</si>
  <si>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</si>
  <si>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</si>
  <si>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</si>
  <si>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</si>
  <si>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</si>
  <si>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</si>
  <si>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</si>
  <si>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</si>
  <si>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</si>
  <si>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</si>
  <si>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</si>
  <si>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</si>
  <si>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</si>
  <si>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</si>
  <si>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</si>
  <si>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</si>
  <si>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</si>
  <si>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</si>
  <si>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</si>
  <si>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</si>
  <si>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</si>
  <si>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</si>
  <si>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</si>
  <si>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</si>
  <si>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</si>
  <si>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</si>
  <si>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</si>
  <si>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</si>
  <si>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</si>
  <si>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</si>
  <si>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</si>
  <si>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</si>
  <si>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</si>
  <si>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</si>
  <si>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</si>
  <si>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</si>
  <si>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</si>
  <si>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</si>
  <si>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</si>
  <si>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</si>
  <si>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</si>
  <si>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</si>
  <si>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</si>
  <si>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</si>
  <si>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</si>
  <si>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</si>
  <si>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</si>
  <si>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</si>
  <si>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</si>
  <si>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</si>
  <si>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</si>
  <si>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</si>
  <si>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</si>
  <si>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</si>
  <si>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</si>
  <si>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</si>
  <si>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</si>
  <si>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</si>
  <si>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</si>
  <si>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</si>
  <si>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</si>
  <si>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</si>
  <si>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</si>
  <si>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</si>
  <si>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</si>
  <si>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</si>
  <si>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</si>
  <si>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</si>
  <si>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</si>
  <si>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</si>
  <si>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</si>
  <si>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</si>
  <si>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</si>
  <si>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</si>
  <si>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</si>
  <si>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</si>
  <si>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</si>
  <si>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</si>
  <si>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</si>
  <si>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</si>
  <si>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</si>
  <si>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</si>
  <si>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</si>
  <si>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</si>
  <si>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</si>
  <si>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</si>
  <si>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</si>
  <si>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</si>
  <si>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</si>
  <si>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</si>
  <si>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</si>
  <si>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</si>
  <si>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</si>
  <si>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</si>
  <si>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</si>
  <si>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</si>
  <si>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</si>
  <si>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</si>
  <si>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</si>
  <si>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</si>
  <si>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</si>
  <si>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</si>
  <si>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</si>
  <si>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</si>
  <si>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</si>
  <si>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</si>
  <si>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</si>
  <si>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</si>
  <si>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</si>
  <si>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</si>
  <si>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</si>
  <si>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</si>
  <si>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</si>
  <si>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</si>
  <si>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</si>
  <si>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</si>
  <si>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</si>
  <si>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</si>
  <si>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</si>
  <si>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</si>
  <si>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</si>
  <si>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</si>
  <si>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</si>
  <si>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</si>
  <si>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</si>
  <si>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</si>
  <si>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</si>
  <si>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</si>
  <si>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</si>
  <si>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</si>
  <si>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</si>
  <si>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</si>
  <si>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</si>
  <si>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</si>
  <si>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</si>
  <si>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</si>
  <si>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</si>
  <si>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</si>
  <si>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</si>
  <si>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</si>
  <si>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</si>
  <si>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</si>
  <si>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</si>
  <si>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</si>
  <si>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</si>
  <si>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</si>
  <si>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</si>
  <si>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</si>
  <si>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</si>
  <si>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</si>
  <si>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</si>
  <si>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</si>
  <si>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</si>
  <si>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</si>
  <si>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</si>
  <si>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</si>
  <si>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</si>
  <si>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</si>
  <si>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</si>
  <si>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</si>
  <si>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</si>
  <si>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</si>
  <si>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</si>
  <si>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</si>
  <si>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</si>
  <si>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</si>
  <si>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</si>
  <si>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</si>
  <si>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</si>
  <si>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</si>
  <si>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</si>
  <si>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</si>
  <si>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</si>
  <si>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</si>
  <si>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</si>
  <si>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</si>
  <si>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</si>
  <si>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</si>
  <si>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</si>
  <si>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</si>
  <si>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</si>
  <si>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</si>
  <si>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</si>
  <si>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</si>
  <si>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</si>
  <si>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</si>
  <si>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</si>
  <si>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</si>
  <si>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</si>
  <si>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</si>
  <si>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</si>
  <si>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</si>
  <si>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</si>
  <si>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</si>
  <si>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</si>
  <si>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</si>
  <si>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</si>
  <si>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</si>
  <si>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</si>
  <si>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</si>
  <si>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</si>
  <si>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</si>
  <si>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</si>
  <si>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</si>
  <si>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</si>
  <si>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</si>
  <si>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</si>
  <si>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</si>
  <si>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</si>
  <si>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</si>
  <si>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</si>
  <si>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</si>
  <si>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</si>
  <si>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</si>
  <si>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</si>
  <si>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</si>
  <si>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</si>
  <si>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</si>
  <si>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</si>
  <si>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</si>
  <si>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</si>
  <si>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</si>
  <si>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</si>
  <si>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</si>
  <si>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</si>
  <si>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</si>
  <si>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</si>
  <si>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</si>
  <si>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</si>
  <si>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</si>
  <si>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</si>
  <si>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</si>
  <si>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</si>
  <si>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</si>
  <si>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</si>
  <si>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</si>
  <si>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</si>
  <si>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</si>
  <si>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</si>
  <si>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</si>
  <si>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</si>
  <si>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</si>
  <si>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</si>
  <si>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</si>
  <si>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</si>
  <si>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</si>
  <si>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</si>
  <si>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</si>
  <si>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</si>
  <si>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</si>
  <si>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</si>
  <si>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</si>
  <si>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</si>
  <si>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</si>
  <si>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</si>
  <si>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</si>
  <si>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</si>
  <si>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</si>
  <si>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</si>
  <si>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</si>
  <si>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</si>
  <si>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</si>
  <si>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</si>
  <si>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</si>
  <si>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</si>
  <si>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</si>
  <si>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</si>
  <si>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</si>
  <si>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</si>
  <si>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</si>
  <si>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</si>
  <si>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</si>
  <si>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</si>
  <si>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</si>
  <si>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</si>
  <si>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</si>
  <si>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</si>
  <si>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</si>
  <si>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</si>
  <si>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</si>
  <si>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</si>
  <si>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</si>
  <si>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</si>
  <si>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</si>
  <si>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</si>
  <si>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</si>
  <si>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</si>
  <si>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</si>
  <si>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</si>
  <si>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</si>
  <si>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</si>
  <si>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</si>
  <si>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</si>
  <si>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</si>
  <si>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</si>
  <si>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</si>
  <si>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</si>
  <si>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</si>
  <si>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</si>
  <si>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</si>
  <si>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</si>
  <si>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</si>
  <si>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</si>
  <si>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</si>
  <si>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</si>
  <si>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</si>
  <si>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</si>
  <si>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</si>
  <si>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</si>
  <si>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</si>
  <si>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</si>
  <si>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</si>
  <si>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</si>
  <si>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</si>
  <si>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</si>
  <si>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</si>
  <si>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</si>
  <si>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</si>
  <si>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</si>
  <si>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</si>
  <si>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</si>
  <si>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</si>
  <si>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</si>
  <si>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</si>
  <si>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</si>
  <si>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</si>
  <si>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</si>
  <si>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</si>
  <si>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</si>
  <si>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</si>
  <si>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</si>
  <si>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</si>
  <si>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</si>
  <si>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</si>
  <si>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</si>
  <si>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</si>
  <si>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</si>
  <si>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</si>
  <si>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</si>
  <si>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</si>
  <si>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</si>
  <si>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</si>
  <si>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</si>
  <si>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</si>
  <si>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</si>
  <si>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</si>
  <si>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</si>
  <si>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</si>
  <si>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</si>
  <si>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</si>
  <si>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</si>
  <si>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</si>
  <si>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</si>
  <si>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</si>
  <si>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</si>
  <si>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</si>
  <si>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</si>
  <si>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</si>
  <si>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</si>
  <si>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</si>
  <si>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</si>
  <si>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</si>
  <si>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</si>
  <si>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</si>
  <si>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</si>
  <si>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</si>
  <si>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</si>
  <si>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</si>
  <si>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</si>
  <si>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</si>
  <si>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</si>
  <si>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</si>
  <si>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</si>
  <si>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</si>
  <si>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</si>
  <si>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</si>
  <si>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</si>
  <si>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</si>
  <si>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</si>
  <si>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</si>
  <si>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</si>
  <si>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</si>
  <si>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</si>
  <si>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</si>
  <si>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</si>
  <si>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</si>
  <si>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</si>
  <si>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</si>
  <si>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</si>
  <si>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</si>
  <si>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</si>
  <si>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</si>
  <si>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</si>
  <si>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</si>
  <si>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</si>
  <si>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</si>
  <si>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</si>
  <si>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</si>
  <si>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</si>
  <si>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</si>
  <si>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</si>
  <si>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</si>
  <si>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</si>
  <si>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</si>
  <si>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</si>
  <si>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</si>
  <si>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</si>
  <si>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</si>
  <si>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</si>
  <si>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</si>
  <si>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</si>
  <si>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</si>
  <si>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</si>
  <si>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</si>
  <si>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</si>
  <si>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</si>
  <si>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</si>
  <si>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</si>
  <si>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</si>
  <si>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</si>
  <si>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</si>
  <si>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</si>
  <si>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</si>
  <si>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</si>
  <si>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</si>
  <si>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</si>
  <si>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</si>
  <si>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</si>
  <si>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</si>
  <si>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</si>
  <si>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</si>
  <si>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</si>
  <si>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</si>
  <si>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</si>
  <si>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</si>
  <si>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</si>
  <si>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</si>
  <si>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</si>
  <si>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</si>
  <si>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</si>
  <si>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</si>
  <si>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</si>
  <si>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</si>
  <si>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</si>
  <si>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</si>
  <si>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</si>
  <si>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</si>
  <si>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</si>
  <si>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</si>
  <si>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</si>
  <si>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</si>
  <si>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</si>
  <si>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</si>
  <si>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</si>
  <si>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</si>
  <si>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</si>
  <si>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</si>
  <si>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</si>
  <si>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</si>
  <si>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</si>
  <si>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</si>
  <si>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</si>
  <si>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</si>
  <si>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</si>
  <si>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</si>
  <si>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</si>
  <si>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</si>
  <si>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</si>
  <si>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</si>
  <si>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</si>
  <si>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</si>
  <si>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</si>
  <si>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</si>
  <si>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</si>
  <si>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</si>
  <si>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</si>
  <si>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</si>
  <si>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</si>
  <si>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</si>
  <si>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</si>
  <si>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</si>
  <si>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</si>
  <si>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</si>
  <si>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</si>
  <si>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</si>
  <si>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</si>
  <si>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</si>
  <si>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</si>
  <si>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</si>
  <si>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</si>
  <si>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</si>
  <si>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</si>
  <si>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</si>
  <si>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</si>
  <si>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</si>
  <si>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</si>
  <si>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</si>
  <si>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</si>
  <si>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</si>
  <si>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</si>
  <si>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</si>
  <si>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</si>
  <si>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</si>
  <si>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</si>
  <si>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</si>
  <si>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</si>
  <si>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</si>
  <si>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</si>
  <si>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</si>
  <si>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</si>
  <si>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</si>
  <si>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</si>
  <si>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</si>
  <si>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</si>
  <si>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</si>
  <si>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</si>
  <si>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</si>
  <si>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</si>
  <si>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</si>
  <si>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</si>
  <si>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</si>
  <si>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</si>
  <si>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</si>
  <si>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</si>
  <si>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</si>
  <si>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</si>
  <si>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</si>
  <si>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</si>
  <si>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</si>
  <si>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</si>
  <si>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</si>
  <si>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</si>
  <si>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</si>
  <si>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</si>
  <si>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</si>
  <si>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</si>
  <si>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</si>
  <si>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</si>
  <si>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</si>
  <si>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</si>
  <si>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</si>
  <si>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</si>
  <si>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</si>
  <si>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</si>
  <si>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</si>
  <si>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</si>
  <si>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</si>
  <si>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</si>
  <si>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</si>
  <si>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</si>
  <si>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</si>
  <si>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</si>
  <si>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</si>
  <si>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</si>
  <si>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</si>
  <si>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</si>
  <si>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</si>
  <si>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</si>
  <si>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</si>
  <si>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</si>
  <si>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</si>
  <si>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</si>
  <si>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</si>
  <si>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</si>
  <si>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</si>
  <si>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</si>
  <si>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</si>
  <si>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</si>
  <si>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</si>
  <si>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</si>
  <si>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</si>
  <si>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</si>
  <si>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</si>
  <si>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</si>
  <si>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</si>
  <si>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</si>
  <si>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</si>
  <si>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</si>
  <si>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</si>
  <si>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</si>
  <si>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</si>
  <si>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</si>
  <si>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</si>
  <si>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</si>
  <si>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</si>
  <si>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</si>
  <si>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</si>
  <si>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</si>
  <si>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</si>
  <si>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</si>
  <si>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</si>
  <si>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</si>
  <si>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</si>
  <si>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</si>
  <si>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</si>
  <si>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</si>
  <si>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</si>
  <si>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</si>
  <si>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</si>
  <si>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</si>
  <si>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</si>
  <si>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</si>
  <si>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</si>
  <si>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</si>
  <si>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</si>
  <si>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</si>
  <si>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</si>
  <si>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</si>
  <si>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</si>
  <si>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</si>
  <si>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</si>
  <si>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</si>
  <si>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</si>
  <si>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</si>
  <si>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</si>
  <si>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</si>
  <si>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</si>
  <si>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</si>
  <si>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</si>
  <si>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</si>
  <si>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</si>
  <si>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</si>
  <si>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</si>
  <si>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</si>
  <si>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</si>
  <si>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</si>
  <si>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</si>
  <si>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</si>
  <si>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</si>
  <si>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</si>
  <si>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</si>
  <si>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</si>
  <si>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</si>
  <si>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</si>
  <si>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</si>
  <si>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</si>
  <si>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</si>
  <si>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</si>
  <si>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</si>
  <si>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</si>
  <si>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</si>
  <si>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</si>
  <si>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</si>
  <si>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</si>
  <si>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</si>
  <si>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</si>
  <si>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</si>
  <si>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</si>
  <si>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</si>
  <si>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</si>
  <si>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</si>
  <si>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</si>
  <si>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</si>
  <si>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</si>
  <si>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</si>
  <si>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</si>
  <si>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</si>
  <si>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</si>
  <si>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</si>
  <si>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</si>
  <si>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</si>
  <si>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</si>
  <si>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</si>
  <si>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</si>
  <si>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</si>
  <si>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</si>
  <si>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</si>
  <si>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</si>
  <si>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</si>
  <si>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</si>
  <si>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</si>
  <si>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</si>
  <si>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</si>
  <si>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</si>
  <si>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</si>
  <si>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</si>
  <si>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</si>
  <si>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</si>
  <si>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</si>
  <si>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</si>
  <si>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</si>
  <si>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</si>
  <si>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</si>
  <si>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</si>
  <si>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</si>
  <si>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</si>
  <si>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</si>
  <si>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</si>
  <si>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</si>
  <si>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</si>
  <si>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</si>
  <si>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</si>
  <si>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</si>
  <si>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</si>
  <si>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</si>
  <si>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</si>
  <si>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</si>
  <si>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</si>
  <si>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</si>
  <si>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</si>
  <si>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</si>
  <si>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</si>
  <si>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</si>
  <si>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</si>
  <si>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</si>
  <si>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</si>
  <si>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</si>
  <si>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</si>
  <si>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</si>
  <si>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</si>
  <si>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</si>
  <si>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</si>
  <si>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</si>
  <si>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</si>
  <si>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</si>
  <si>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</si>
  <si>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</si>
  <si>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</si>
  <si>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</si>
  <si>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</si>
  <si>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</si>
  <si>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</si>
  <si>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</si>
  <si>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</si>
  <si>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</si>
  <si>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</si>
  <si>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</si>
  <si>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</si>
  <si>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</si>
  <si>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</si>
  <si>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</si>
  <si>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</si>
  <si>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</si>
  <si>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</si>
  <si>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</si>
  <si>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</si>
  <si>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</si>
  <si>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</si>
  <si>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</si>
  <si>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</si>
  <si>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</si>
  <si>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</si>
  <si>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</si>
  <si>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</si>
  <si>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</si>
  <si>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</si>
  <si>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</si>
  <si>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</si>
  <si>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</si>
  <si>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</si>
  <si>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</si>
  <si>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</si>
  <si>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</si>
  <si>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</si>
  <si>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</si>
  <si>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</si>
  <si>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</si>
  <si>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</si>
  <si>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</si>
  <si>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</si>
  <si>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</si>
  <si>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</si>
  <si>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</si>
  <si>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</si>
  <si>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</si>
  <si>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</si>
  <si>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</si>
  <si>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</si>
  <si>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</si>
  <si>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</si>
  <si>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</si>
  <si>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</si>
  <si>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</si>
  <si>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</si>
  <si>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</si>
  <si>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</si>
  <si>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</si>
  <si>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</si>
  <si>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</si>
  <si>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</si>
  <si>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</si>
  <si>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</si>
  <si>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</si>
  <si>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</si>
  <si>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</si>
  <si>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</si>
  <si>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</si>
  <si>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</si>
  <si>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</si>
  <si>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</si>
  <si>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</si>
  <si>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</si>
  <si>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</si>
  <si>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</si>
  <si>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</si>
  <si>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</si>
  <si>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</si>
  <si>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</si>
  <si>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</si>
  <si>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</si>
  <si>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</si>
  <si>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</si>
  <si>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</si>
  <si>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</si>
  <si>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</si>
  <si>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</si>
  <si>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</si>
  <si>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</si>
  <si>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</si>
  <si>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</si>
  <si>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</si>
  <si>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</si>
  <si>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</si>
  <si>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</si>
  <si>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</si>
  <si>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</si>
  <si>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</si>
  <si>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</si>
  <si>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</si>
  <si>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</si>
  <si>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</si>
  <si>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</si>
  <si>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</si>
  <si>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</si>
  <si>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</si>
  <si>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</si>
  <si>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</si>
  <si>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</si>
  <si>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</si>
  <si>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</si>
  <si>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</si>
  <si>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</si>
  <si>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</si>
  <si>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</si>
  <si>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</si>
  <si>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</si>
  <si>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</si>
  <si>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</si>
  <si>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</si>
  <si>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</si>
  <si>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</si>
  <si>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</si>
  <si>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</si>
  <si>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</si>
  <si>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</si>
  <si>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</si>
  <si>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</si>
  <si>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</si>
  <si>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</si>
  <si>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</si>
  <si>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</si>
  <si>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</si>
  <si>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</si>
  <si>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</si>
  <si>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</si>
  <si>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</si>
  <si>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</si>
  <si>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</si>
  <si>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</si>
  <si>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</si>
  <si>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</si>
  <si>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</si>
  <si>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</si>
  <si>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</si>
  <si>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</si>
  <si>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</si>
  <si>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</si>
  <si>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</si>
  <si>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</si>
  <si>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</si>
  <si>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</si>
  <si>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</si>
  <si>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</si>
  <si>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</si>
  <si>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</si>
  <si>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</si>
  <si>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</si>
  <si>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</si>
  <si>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</si>
  <si>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</si>
  <si>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</si>
  <si>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</si>
  <si>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</si>
  <si>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31 de diciembre de 2024</t>
  </si>
  <si>
    <t>Declaración IVA</t>
  </si>
  <si>
    <t>Declaración retenciones fuente</t>
  </si>
  <si>
    <t>Check</t>
  </si>
  <si>
    <t>Dentro de plazo</t>
  </si>
  <si>
    <t>ADECAMOR CIA.LTDA.</t>
  </si>
  <si>
    <t>Jonathan Garcia</t>
  </si>
  <si>
    <t>CT</t>
  </si>
  <si>
    <r>
      <t>17913999</t>
    </r>
    <r>
      <rPr>
        <sz val="10"/>
        <color rgb="FFFF0000"/>
        <rFont val="Arial"/>
        <family val="2"/>
      </rPr>
      <t>2</t>
    </r>
    <r>
      <rPr>
        <sz val="10"/>
        <rFont val="Arial"/>
        <family val="2"/>
      </rPr>
      <t>7001</t>
    </r>
  </si>
  <si>
    <t>12 de cada mes</t>
  </si>
  <si>
    <t>09/05/2023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</si>
</sst>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 #,##0.00_ ;_ * \-#,##0.00_ ;_ * &quot;-&quot;??_ ;_ @_ "/>
    <numFmt numFmtId="165" formatCode="_-* #,##0.00\ _€_-;\-* #,##0.00\ _€_-;_-* &quot;-&quot;??\ _€_-;_-@_-"/>
    <numFmt numFmtId="166" formatCode="_(* #,##0.00_);_(* \(#,##0.00\);_(* &quot;-&quot;??_);_(@_)"/>
    <numFmt numFmtId="167" formatCode="&quot;$&quot;#,##0_);[Red]\(&quot;$&quot;#,##0\)"/>
    <numFmt numFmtId="168" formatCode="_ * #,##0_ ;_ * \-#,##0_ ;_ * &quot;-&quot;??_ ;_ @_ "/>
    <numFmt numFmtId="169" formatCode="&quot;$&quot;#,##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b/>
      <sz val="11"/>
      <name val="Arial"/>
      <family val="2"/>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36">
    <xf numFmtId="0" fontId="0" fillId="0" borderId="0"/>
    <xf numFmtId="166" fontId="8" fillId="0" borderId="0" applyFont="0" applyFill="0" applyBorder="0" applyAlignment="0" applyProtection="0"/>
    <xf numFmtId="166"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4" fontId="18" fillId="0" borderId="0" applyFont="0" applyFill="0" applyBorder="0" applyAlignment="0" applyProtection="0"/>
    <xf numFmtId="0" fontId="8" fillId="0" borderId="0"/>
    <xf numFmtId="9" fontId="8" fillId="0" borderId="0" applyFont="0" applyFill="0" applyBorder="0" applyAlignment="0" applyProtection="0"/>
    <xf numFmtId="164" fontId="8" fillId="0" borderId="0" applyFont="0" applyFill="0" applyBorder="0" applyAlignment="0" applyProtection="0"/>
    <xf numFmtId="0" fontId="19" fillId="0" borderId="0"/>
    <xf numFmtId="0" fontId="7" fillId="0" borderId="0"/>
    <xf numFmtId="166"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5" fontId="22" fillId="0" borderId="0" applyFont="0" applyFill="0" applyBorder="0" applyAlignment="0" applyProtection="0"/>
    <xf numFmtId="0" fontId="3" fillId="0" borderId="0"/>
    <xf numFmtId="166" fontId="3" fillId="0" borderId="0" applyFont="0" applyFill="0" applyBorder="0" applyAlignment="0" applyProtection="0"/>
    <xf numFmtId="0" fontId="2" fillId="0" borderId="0"/>
    <xf numFmtId="0" fontId="1" fillId="0" borderId="0"/>
    <xf numFmtId="0" fontId="35" fillId="0" borderId="0"/>
    <xf numFmtId="165" fontId="1" fillId="0" borderId="0" applyFont="0" applyFill="0" applyBorder="0" applyAlignment="0" applyProtection="0"/>
    <xf numFmtId="0" fontId="1" fillId="0" borderId="0"/>
    <xf numFmtId="165" fontId="8" fillId="0" borderId="0" applyFont="0" applyFill="0" applyBorder="0" applyAlignment="0" applyProtection="0"/>
    <xf numFmtId="164" fontId="8" fillId="0" borderId="0" applyFont="0" applyFill="0" applyBorder="0" applyAlignment="0" applyProtection="0"/>
  </cellStyleXfs>
  <cellXfs count="368">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7"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7"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8"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69" fontId="11" fillId="3" borderId="1" xfId="5" applyNumberFormat="1" applyFont="1" applyFill="1" applyBorder="1" applyAlignment="1">
      <alignment horizontal="center" vertical="center" wrapText="1"/>
    </xf>
    <xf numFmtId="168"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5"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6" fontId="25" fillId="0" borderId="3" xfId="17" applyNumberFormat="1" applyFont="1" applyBorder="1"/>
    <xf numFmtId="166" fontId="25" fillId="0" borderId="4" xfId="17" applyNumberFormat="1" applyFont="1" applyBorder="1"/>
    <xf numFmtId="166" fontId="25" fillId="0" borderId="15" xfId="17" applyNumberFormat="1" applyFont="1" applyBorder="1"/>
    <xf numFmtId="166" fontId="25" fillId="0" borderId="14" xfId="17" applyNumberFormat="1" applyFont="1" applyBorder="1"/>
    <xf numFmtId="166" fontId="25" fillId="0" borderId="0" xfId="13" applyNumberFormat="1" applyFont="1"/>
    <xf numFmtId="166" fontId="28" fillId="0" borderId="0" xfId="13" applyNumberFormat="1" applyFont="1"/>
    <xf numFmtId="166" fontId="25" fillId="0" borderId="0" xfId="17" applyNumberFormat="1" applyFont="1" applyBorder="1"/>
    <xf numFmtId="166" fontId="25" fillId="0" borderId="13" xfId="17" applyNumberFormat="1" applyFont="1" applyBorder="1"/>
    <xf numFmtId="166" fontId="25" fillId="0" borderId="0" xfId="17" quotePrefix="1" applyNumberFormat="1" applyFont="1" applyBorder="1"/>
    <xf numFmtId="0" fontId="27" fillId="0" borderId="0" xfId="13" applyFont="1"/>
    <xf numFmtId="166" fontId="28" fillId="0" borderId="0" xfId="17" applyNumberFormat="1" applyFont="1" applyFill="1" applyBorder="1" applyAlignment="1">
      <alignment horizontal="center" vertical="center"/>
    </xf>
    <xf numFmtId="166" fontId="25" fillId="0" borderId="0" xfId="17" applyNumberFormat="1" applyFont="1" applyFill="1" applyBorder="1" applyAlignment="1">
      <alignment horizontal="center" vertical="center"/>
    </xf>
    <xf numFmtId="166" fontId="25" fillId="0" borderId="0" xfId="17" applyNumberFormat="1" applyFont="1" applyFill="1" applyBorder="1" applyAlignment="1">
      <alignment horizontal="center"/>
    </xf>
    <xf numFmtId="166" fontId="25" fillId="0" borderId="13" xfId="17" applyNumberFormat="1" applyFont="1" applyFill="1" applyBorder="1" applyAlignment="1">
      <alignment horizontal="center"/>
    </xf>
    <xf numFmtId="0" fontId="28" fillId="0" borderId="0" xfId="13" applyFont="1"/>
    <xf numFmtId="166" fontId="28" fillId="0" borderId="0" xfId="17" applyNumberFormat="1" applyFont="1" applyFill="1" applyBorder="1"/>
    <xf numFmtId="166" fontId="25" fillId="0" borderId="0" xfId="17" applyNumberFormat="1" applyFont="1" applyFill="1" applyBorder="1"/>
    <xf numFmtId="166"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6" fontId="27" fillId="0" borderId="0" xfId="13" applyNumberFormat="1" applyFont="1"/>
    <xf numFmtId="0" fontId="25" fillId="0" borderId="0" xfId="27" applyFont="1"/>
    <xf numFmtId="166" fontId="25" fillId="0" borderId="0" xfId="28" applyFont="1" applyFill="1" applyBorder="1" applyAlignment="1">
      <alignment horizontal="center" vertical="center"/>
    </xf>
    <xf numFmtId="166" fontId="25" fillId="0" borderId="2" xfId="17" applyNumberFormat="1" applyFont="1" applyFill="1" applyBorder="1"/>
    <xf numFmtId="165" fontId="25" fillId="0" borderId="0" xfId="26" applyFont="1" applyFill="1"/>
    <xf numFmtId="165" fontId="25" fillId="0" borderId="2" xfId="26" applyFont="1" applyFill="1" applyBorder="1"/>
    <xf numFmtId="166" fontId="25" fillId="0" borderId="3" xfId="28" applyFont="1" applyFill="1" applyBorder="1" applyAlignment="1">
      <alignment horizontal="center" vertical="center"/>
    </xf>
    <xf numFmtId="166"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6" fontId="24" fillId="0" borderId="0" xfId="17" applyNumberFormat="1" applyFont="1" applyFill="1" applyBorder="1"/>
    <xf numFmtId="0" fontId="27" fillId="0" borderId="14" xfId="13" applyFont="1" applyBorder="1" applyAlignment="1">
      <alignment horizontal="center"/>
    </xf>
    <xf numFmtId="166" fontId="25" fillId="0" borderId="7" xfId="17" applyNumberFormat="1" applyFont="1" applyBorder="1"/>
    <xf numFmtId="0" fontId="12" fillId="0" borderId="2" xfId="5" applyFont="1" applyBorder="1"/>
    <xf numFmtId="165" fontId="25" fillId="0" borderId="15" xfId="26" applyFont="1" applyBorder="1"/>
    <xf numFmtId="166" fontId="28" fillId="0" borderId="4" xfId="17" applyNumberFormat="1" applyFont="1" applyFill="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6" fontId="26" fillId="0" borderId="23" xfId="13" applyNumberFormat="1" applyFont="1" applyBorder="1"/>
    <xf numFmtId="166"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6" fontId="25" fillId="0" borderId="36" xfId="17" applyNumberFormat="1" applyFont="1" applyFill="1" applyBorder="1" applyAlignment="1">
      <alignment horizontal="center" vertical="center"/>
    </xf>
    <xf numFmtId="166" fontId="25" fillId="0" borderId="33" xfId="17" applyNumberFormat="1" applyFont="1" applyFill="1" applyBorder="1" applyAlignment="1">
      <alignment horizontal="center" vertical="center"/>
    </xf>
    <xf numFmtId="166" fontId="24" fillId="0" borderId="34" xfId="17" applyNumberFormat="1" applyFont="1" applyFill="1" applyBorder="1"/>
    <xf numFmtId="166" fontId="24" fillId="0" borderId="35" xfId="17" applyNumberFormat="1" applyFont="1" applyFill="1" applyBorder="1"/>
    <xf numFmtId="39" fontId="25" fillId="0" borderId="24" xfId="17" applyNumberFormat="1" applyFont="1" applyFill="1" applyBorder="1"/>
    <xf numFmtId="166" fontId="25" fillId="0" borderId="36" xfId="17" applyNumberFormat="1" applyFont="1" applyFill="1" applyBorder="1"/>
    <xf numFmtId="166" fontId="25" fillId="0" borderId="24" xfId="17" applyNumberFormat="1" applyFont="1" applyFill="1" applyBorder="1" applyAlignment="1">
      <alignment horizontal="center"/>
    </xf>
    <xf numFmtId="166" fontId="25" fillId="0" borderId="24" xfId="17" applyNumberFormat="1" applyFont="1" applyFill="1" applyBorder="1"/>
    <xf numFmtId="166" fontId="25" fillId="0" borderId="22" xfId="17" applyNumberFormat="1" applyFont="1" applyFill="1" applyBorder="1"/>
    <xf numFmtId="39" fontId="25" fillId="0" borderId="22" xfId="17" applyNumberFormat="1" applyFont="1" applyFill="1" applyBorder="1"/>
    <xf numFmtId="166" fontId="25" fillId="0" borderId="33" xfId="17" applyNumberFormat="1" applyFont="1" applyFill="1" applyBorder="1"/>
    <xf numFmtId="166" fontId="25" fillId="0" borderId="24" xfId="17" applyNumberFormat="1" applyFont="1" applyFill="1" applyBorder="1" applyAlignment="1">
      <alignment horizontal="center" vertical="center"/>
    </xf>
    <xf numFmtId="0" fontId="25" fillId="0" borderId="24" xfId="13" applyFont="1" applyBorder="1"/>
    <xf numFmtId="166" fontId="24" fillId="0" borderId="24" xfId="17" applyNumberFormat="1" applyFont="1" applyFill="1" applyBorder="1"/>
    <xf numFmtId="166" fontId="24" fillId="0" borderId="36" xfId="17" applyNumberFormat="1" applyFont="1" applyFill="1" applyBorder="1"/>
    <xf numFmtId="166" fontId="28" fillId="0" borderId="36" xfId="17" applyNumberFormat="1" applyFont="1" applyFill="1" applyBorder="1" applyAlignment="1">
      <alignment horizontal="center" vertical="center"/>
    </xf>
    <xf numFmtId="166" fontId="28" fillId="0" borderId="33" xfId="17" applyNumberFormat="1" applyFont="1" applyFill="1" applyBorder="1" applyAlignment="1">
      <alignment horizontal="center" vertical="center"/>
    </xf>
    <xf numFmtId="166"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6" fontId="27" fillId="4" borderId="27" xfId="17" applyNumberFormat="1" applyFont="1" applyFill="1" applyBorder="1"/>
    <xf numFmtId="166" fontId="27" fillId="4" borderId="28" xfId="17" applyNumberFormat="1" applyFont="1" applyFill="1" applyBorder="1"/>
    <xf numFmtId="166" fontId="27" fillId="4" borderId="29" xfId="17" applyNumberFormat="1" applyFont="1" applyFill="1" applyBorder="1"/>
    <xf numFmtId="166"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5" fontId="25" fillId="0" borderId="14" xfId="27" applyNumberFormat="1" applyFont="1" applyBorder="1"/>
    <xf numFmtId="166"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6"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4"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4"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4"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6" fontId="27" fillId="7" borderId="48" xfId="28" applyFont="1" applyFill="1" applyBorder="1"/>
    <xf numFmtId="165" fontId="27" fillId="7" borderId="16" xfId="26" applyFont="1" applyFill="1" applyBorder="1"/>
    <xf numFmtId="165" fontId="27" fillId="7" borderId="48" xfId="26" applyFont="1" applyFill="1" applyBorder="1"/>
    <xf numFmtId="165"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6" fontId="25" fillId="0" borderId="17" xfId="28" applyFont="1" applyFill="1" applyBorder="1" applyAlignment="1">
      <alignment horizontal="center" vertical="center"/>
    </xf>
    <xf numFmtId="165" fontId="25" fillId="0" borderId="55" xfId="27" applyNumberFormat="1" applyFont="1" applyBorder="1"/>
    <xf numFmtId="166" fontId="25" fillId="0" borderId="54" xfId="17" applyNumberFormat="1" applyFont="1" applyBorder="1"/>
    <xf numFmtId="166" fontId="25" fillId="0" borderId="17" xfId="17" applyNumberFormat="1" applyFont="1" applyBorder="1"/>
    <xf numFmtId="166"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5" fontId="25" fillId="0" borderId="23" xfId="27" applyNumberFormat="1" applyFont="1" applyBorder="1"/>
    <xf numFmtId="166" fontId="25" fillId="0" borderId="55" xfId="27" applyNumberFormat="1" applyFont="1" applyBorder="1"/>
    <xf numFmtId="165"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6" fontId="25" fillId="0" borderId="36" xfId="17" applyNumberFormat="1" applyFont="1" applyBorder="1"/>
    <xf numFmtId="0" fontId="25" fillId="0" borderId="40" xfId="13" applyFont="1" applyBorder="1"/>
    <xf numFmtId="166" fontId="25" fillId="0" borderId="55" xfId="17" applyNumberFormat="1" applyFont="1" applyBorder="1"/>
    <xf numFmtId="166"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6" fontId="25" fillId="0" borderId="34" xfId="17" applyNumberFormat="1" applyFont="1" applyFill="1" applyBorder="1" applyAlignment="1">
      <alignment horizontal="center"/>
    </xf>
    <xf numFmtId="166" fontId="25" fillId="0" borderId="3" xfId="17" applyNumberFormat="1" applyFont="1" applyFill="1" applyBorder="1" applyAlignment="1">
      <alignment horizontal="center"/>
    </xf>
    <xf numFmtId="166"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6"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5"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5" fontId="27" fillId="7" borderId="16" xfId="26" applyFont="1" applyFill="1" applyBorder="1" applyAlignment="1">
      <alignment horizontal="left"/>
    </xf>
    <xf numFmtId="166"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6" fontId="25" fillId="11" borderId="0" xfId="17" applyNumberFormat="1" applyFont="1" applyFill="1" applyBorder="1" applyAlignment="1">
      <alignment horizontal="right"/>
    </xf>
    <xf numFmtId="49" fontId="25" fillId="0" borderId="0" xfId="17" applyNumberFormat="1" applyFont="1" applyFill="1" applyBorder="1" applyAlignment="1">
      <alignment horizontal="center" vertical="center"/>
    </xf>
    <xf numFmtId="49" fontId="8" fillId="0" borderId="0" xfId="13" applyNumberFormat="1"/>
    <xf numFmtId="0" fontId="8" fillId="0" borderId="0" xfId="13"/>
    <xf numFmtId="0" fontId="56" fillId="0" borderId="61" xfId="13" applyFont="1" applyBorder="1" applyAlignment="1">
      <alignment vertical="center" wrapText="1"/>
    </xf>
    <xf numFmtId="0" fontId="56" fillId="0" borderId="46" xfId="13" applyFont="1" applyBorder="1" applyAlignment="1">
      <alignment horizontal="center" vertical="center" wrapText="1"/>
    </xf>
    <xf numFmtId="0" fontId="48" fillId="0" borderId="62" xfId="13" applyFont="1" applyBorder="1" applyAlignment="1">
      <alignment vertical="center" wrapText="1"/>
    </xf>
    <xf numFmtId="14" fontId="48" fillId="0" borderId="41" xfId="13" applyNumberFormat="1" applyFont="1" applyBorder="1" applyAlignment="1">
      <alignment horizontal="center" vertical="center" wrapText="1"/>
    </xf>
    <xf numFmtId="0" fontId="48" fillId="0" borderId="41" xfId="13" applyFont="1" applyBorder="1" applyAlignment="1">
      <alignment horizontal="center" vertical="center" wrapText="1"/>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4" fontId="45" fillId="9" borderId="19" xfId="35" applyFont="1" applyFill="1" applyBorder="1" applyAlignment="1">
      <alignment horizontal="center" vertical="center"/>
    </xf>
    <xf numFmtId="164" fontId="45" fillId="9" borderId="24" xfId="35" applyFont="1" applyFill="1" applyBorder="1" applyAlignment="1">
      <alignment horizontal="center" vertical="center"/>
    </xf>
    <xf numFmtId="164" fontId="45" fillId="9" borderId="0" xfId="35" applyFont="1" applyFill="1" applyBorder="1" applyAlignment="1">
      <alignment horizontal="center" vertical="center"/>
    </xf>
    <xf numFmtId="164" fontId="45" fillId="9" borderId="40" xfId="35" applyFont="1" applyFill="1" applyBorder="1" applyAlignment="1">
      <alignment horizontal="center" vertical="center"/>
    </xf>
    <xf numFmtId="164" fontId="45" fillId="9" borderId="17" xfId="35" applyFont="1" applyFill="1" applyBorder="1" applyAlignment="1">
      <alignment horizontal="center" vertical="center"/>
    </xf>
    <xf numFmtId="164" fontId="50" fillId="9" borderId="19" xfId="35" applyFont="1" applyFill="1" applyBorder="1" applyAlignment="1">
      <alignment horizontal="center" vertical="center"/>
    </xf>
    <xf numFmtId="164" fontId="50" fillId="9" borderId="32" xfId="35" applyFont="1" applyFill="1" applyBorder="1" applyAlignment="1">
      <alignment horizontal="center" vertical="center"/>
    </xf>
    <xf numFmtId="164" fontId="50" fillId="9" borderId="0" xfId="35" applyFont="1" applyFill="1" applyBorder="1" applyAlignment="1">
      <alignment horizontal="center" vertical="center"/>
    </xf>
    <xf numFmtId="164" fontId="50" fillId="9" borderId="36" xfId="35" applyFont="1" applyFill="1" applyBorder="1" applyAlignment="1">
      <alignment horizontal="center" vertical="center"/>
    </xf>
    <xf numFmtId="164" fontId="50" fillId="9" borderId="17" xfId="35" applyFont="1" applyFill="1" applyBorder="1" applyAlignment="1">
      <alignment horizontal="center" vertical="center"/>
    </xf>
    <xf numFmtId="164" fontId="50" fillId="9" borderId="41" xfId="35" applyFont="1" applyFill="1" applyBorder="1" applyAlignment="1">
      <alignment horizontal="center" vertical="center"/>
    </xf>
    <xf numFmtId="0" fontId="12" fillId="2" borderId="14"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2" fillId="2" borderId="12" xfId="0" applyFont="1" applyFill="1" applyBorder="1" applyAlignment="1">
      <alignment horizontal="justify" vertical="top" wrapText="1"/>
    </xf>
    <xf numFmtId="0" fontId="11" fillId="3" borderId="1" xfId="5" applyFont="1" applyFill="1" applyBorder="1" applyAlignment="1">
      <alignment horizontal="center"/>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164" fontId="43" fillId="9" borderId="19" xfId="35" applyFont="1" applyFill="1" applyBorder="1" applyAlignment="1">
      <alignment horizontal="center" vertical="center"/>
    </xf>
    <xf numFmtId="164" fontId="43" fillId="9" borderId="32" xfId="35" applyFont="1" applyFill="1" applyBorder="1" applyAlignment="1">
      <alignment horizontal="center" vertical="center"/>
    </xf>
    <xf numFmtId="164" fontId="43" fillId="9" borderId="0" xfId="35" applyFont="1" applyFill="1" applyBorder="1" applyAlignment="1">
      <alignment horizontal="center" vertical="center"/>
    </xf>
    <xf numFmtId="164" fontId="43" fillId="9" borderId="36" xfId="35" applyFont="1" applyFill="1" applyBorder="1" applyAlignment="1">
      <alignment horizontal="center" vertical="center"/>
    </xf>
    <xf numFmtId="164" fontId="43" fillId="9" borderId="17" xfId="35" applyFont="1" applyFill="1" applyBorder="1" applyAlignment="1">
      <alignment horizontal="center" vertical="center"/>
    </xf>
    <xf numFmtId="164"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4" fontId="51" fillId="9" borderId="19" xfId="35" applyFont="1" applyFill="1" applyBorder="1" applyAlignment="1">
      <alignment horizontal="left" vertical="center"/>
    </xf>
    <xf numFmtId="164" fontId="51" fillId="9" borderId="32" xfId="35" applyFont="1" applyFill="1" applyBorder="1" applyAlignment="1">
      <alignment horizontal="left" vertical="center"/>
    </xf>
    <xf numFmtId="164" fontId="51" fillId="9" borderId="0" xfId="35" applyFont="1" applyFill="1" applyBorder="1" applyAlignment="1">
      <alignment horizontal="left" vertical="center"/>
    </xf>
    <xf numFmtId="164" fontId="51" fillId="9" borderId="36" xfId="35" applyFont="1" applyFill="1" applyBorder="1" applyAlignment="1">
      <alignment horizontal="left" vertical="center"/>
    </xf>
    <xf numFmtId="164" fontId="51" fillId="9" borderId="17" xfId="35" applyFont="1" applyFill="1" applyBorder="1" applyAlignment="1">
      <alignment horizontal="left" vertical="center"/>
    </xf>
    <xf numFmtId="164" fontId="51" fillId="9" borderId="41" xfId="35" applyFont="1" applyFill="1" applyBorder="1" applyAlignment="1">
      <alignment horizontal="left" vertical="center"/>
    </xf>
    <xf numFmtId="0" fontId="11" fillId="2" borderId="1" xfId="0"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5" applyFont="1" applyFill="1" applyBorder="1" applyAlignment="1">
      <alignment horizontal="justify"/>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164" fontId="51" fillId="9" borderId="32" xfId="35" applyFont="1" applyFill="1" applyBorder="1" applyAlignment="1">
      <alignment horizontal="center" vertical="center"/>
    </xf>
    <xf numFmtId="164" fontId="51" fillId="9" borderId="36" xfId="35" applyFont="1" applyFill="1" applyBorder="1" applyAlignment="1">
      <alignment horizontal="center" vertical="center"/>
    </xf>
    <xf numFmtId="164" fontId="51" fillId="9" borderId="41" xfId="35" applyFont="1" applyFill="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cellXfs>
  <cellStyles count="36">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178448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14800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abSelected="1" topLeftCell="A10" zoomScale="105" zoomScaleNormal="100" workbookViewId="0">
      <pane xSplit="1" topLeftCell="O1" activePane="topRight" state="frozen"/>
      <selection activeCell="A12" sqref="A12"/>
      <selection pane="topRight" activeCell="Y18" sqref="Y18:Z26"/>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62" t="s">
        <v>3239</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row>
    <row r="2" spans="1:30" ht="24" customHeight="1" x14ac:dyDescent="0.2">
      <c r="A2" s="262"/>
      <c r="B2" s="263"/>
      <c r="C2" s="263"/>
      <c r="D2" s="263"/>
      <c r="E2" s="263"/>
      <c r="F2" s="263"/>
      <c r="G2" s="263"/>
      <c r="H2" s="263"/>
      <c r="I2" s="263"/>
      <c r="J2" s="263"/>
      <c r="K2" s="263"/>
      <c r="L2" s="263"/>
      <c r="M2" s="263"/>
      <c r="N2" s="263"/>
      <c r="O2" s="263"/>
      <c r="P2" s="263"/>
      <c r="Q2" s="263"/>
      <c r="R2" s="263"/>
      <c r="S2" s="263"/>
      <c r="T2" s="263"/>
      <c r="U2" s="263"/>
      <c r="V2" s="263"/>
      <c r="W2" s="263"/>
      <c r="X2" s="263"/>
      <c r="Y2" s="263"/>
      <c r="Z2" s="263"/>
      <c r="AA2" s="263"/>
      <c r="AB2" s="263"/>
      <c r="AC2" s="263"/>
      <c r="AD2" s="263"/>
    </row>
    <row r="3" spans="1:30" ht="16.2" thickBot="1" x14ac:dyDescent="0.25">
      <c r="A3" s="264" t="s">
        <v>3240</v>
      </c>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row>
    <row r="4" spans="1:30" ht="16.2" thickBot="1" x14ac:dyDescent="0.25">
      <c r="A4" s="151" t="s">
        <v>3234</v>
      </c>
      <c r="B4" s="152"/>
      <c r="C4" s="229" t="s">
        <v>3270</v>
      </c>
      <c r="D4" s="157"/>
      <c r="E4" s="158"/>
      <c r="F4" s="159"/>
      <c r="G4" s="159"/>
      <c r="H4" s="159"/>
      <c r="I4" s="159"/>
      <c r="J4" s="159"/>
      <c r="K4" s="159"/>
      <c r="L4" s="159"/>
      <c r="M4" s="154" t="s">
        <v>3255</v>
      </c>
      <c r="N4" s="160"/>
      <c r="O4" s="227" t="s">
        <v>3265</v>
      </c>
      <c r="P4" s="156"/>
      <c r="Q4" s="156"/>
      <c r="R4" s="159"/>
      <c r="S4" s="159"/>
      <c r="T4" s="159"/>
      <c r="U4" s="159"/>
      <c r="V4" s="159"/>
      <c r="W4" s="159"/>
      <c r="X4" s="159"/>
      <c r="Y4" s="159"/>
      <c r="Z4" s="161"/>
      <c r="AA4" s="266" t="s">
        <v>3238</v>
      </c>
      <c r="AB4" s="266"/>
      <c r="AC4" s="271" t="s">
        <v>3241</v>
      </c>
      <c r="AD4" s="272"/>
    </row>
    <row r="5" spans="1:30" ht="16.2" thickBot="1" x14ac:dyDescent="0.25">
      <c r="A5" s="151" t="s">
        <v>3235</v>
      </c>
      <c r="B5" s="152"/>
      <c r="C5" s="153" t="s">
        <v>3271</v>
      </c>
      <c r="D5" s="159"/>
      <c r="E5" s="159"/>
      <c r="F5" s="159"/>
      <c r="G5" s="159"/>
      <c r="H5" s="154" t="s">
        <v>3237</v>
      </c>
      <c r="I5" s="155">
        <v>45919</v>
      </c>
      <c r="J5" s="159"/>
      <c r="K5" s="159"/>
      <c r="L5" s="159"/>
      <c r="M5" s="163"/>
      <c r="N5" s="163"/>
      <c r="O5" s="163"/>
      <c r="P5" s="163"/>
      <c r="Q5" s="163"/>
      <c r="R5" s="163"/>
      <c r="S5" s="163"/>
      <c r="T5" s="163"/>
      <c r="U5" s="163"/>
      <c r="V5" s="163"/>
      <c r="W5" s="163"/>
      <c r="X5" s="163"/>
      <c r="Y5" s="163"/>
      <c r="Z5" s="164"/>
      <c r="AA5" s="267"/>
      <c r="AB5" s="268"/>
      <c r="AC5" s="273"/>
      <c r="AD5" s="274"/>
    </row>
    <row r="6" spans="1:30" ht="16.2" thickBot="1" x14ac:dyDescent="0.25">
      <c r="A6" s="162" t="s">
        <v>3236</v>
      </c>
      <c r="B6" s="153" t="s">
        <v>3272</v>
      </c>
      <c r="C6" s="159"/>
      <c r="D6" s="159"/>
      <c r="E6" s="159"/>
      <c r="F6" s="159"/>
      <c r="G6" s="161"/>
      <c r="H6" s="154" t="s">
        <v>3237</v>
      </c>
      <c r="I6" s="155">
        <v>45919</v>
      </c>
      <c r="J6" s="159"/>
      <c r="K6" s="159"/>
      <c r="L6" s="159"/>
      <c r="M6" s="159"/>
      <c r="N6" s="159"/>
      <c r="O6" s="159"/>
      <c r="P6" s="159"/>
      <c r="Q6" s="159"/>
      <c r="R6" s="159"/>
      <c r="S6" s="159"/>
      <c r="T6" s="159"/>
      <c r="U6" s="159"/>
      <c r="V6" s="159"/>
      <c r="W6" s="159"/>
      <c r="X6" s="159"/>
      <c r="Y6" s="159"/>
      <c r="Z6" s="161"/>
      <c r="AA6" s="269"/>
      <c r="AB6" s="270"/>
      <c r="AC6" s="275"/>
      <c r="AD6" s="276"/>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5" t="s">
        <v>3226</v>
      </c>
      <c r="O13" s="15"/>
      <c r="P13" s="15"/>
      <c r="Q13" s="7"/>
      <c r="R13" s="7"/>
      <c r="S13" s="7"/>
      <c r="T13" s="86"/>
      <c r="U13" s="86"/>
      <c r="V13" s="7"/>
      <c r="W13" s="7"/>
      <c r="X13" s="7"/>
      <c r="Y13" s="7"/>
      <c r="Z13" s="246" t="s">
        <v>3263</v>
      </c>
      <c r="AA13" s="16"/>
    </row>
    <row r="14" spans="1:30" ht="11.25" customHeight="1" x14ac:dyDescent="0.2">
      <c r="A14" s="284" t="s">
        <v>11</v>
      </c>
      <c r="B14" s="291" t="s">
        <v>138</v>
      </c>
      <c r="C14" s="292"/>
      <c r="D14" s="292"/>
      <c r="E14" s="292"/>
      <c r="F14" s="292"/>
      <c r="G14" s="292"/>
      <c r="H14" s="292"/>
      <c r="I14" s="292"/>
      <c r="J14" s="292"/>
      <c r="K14" s="292"/>
      <c r="L14" s="292"/>
      <c r="M14" s="292"/>
      <c r="N14" s="292"/>
      <c r="O14" s="292"/>
      <c r="P14" s="292"/>
      <c r="Q14" s="292"/>
      <c r="R14" s="292"/>
      <c r="S14" s="292"/>
      <c r="T14" s="292"/>
      <c r="U14" s="292"/>
      <c r="V14" s="292"/>
      <c r="W14" s="292"/>
      <c r="X14" s="293"/>
      <c r="Y14" s="291" t="s">
        <v>160</v>
      </c>
      <c r="Z14" s="292"/>
      <c r="AA14" s="293"/>
      <c r="AB14" s="278" t="s">
        <v>162</v>
      </c>
      <c r="AC14" s="279"/>
      <c r="AD14" s="280"/>
    </row>
    <row r="15" spans="1:30" s="1" customFormat="1" ht="22.5" customHeight="1" x14ac:dyDescent="0.25">
      <c r="A15" s="285"/>
      <c r="B15" s="288" t="s">
        <v>35</v>
      </c>
      <c r="C15" s="289"/>
      <c r="D15" s="289"/>
      <c r="E15" s="289"/>
      <c r="F15" s="290"/>
      <c r="G15" s="288" t="s">
        <v>37</v>
      </c>
      <c r="H15" s="289"/>
      <c r="I15" s="289"/>
      <c r="J15" s="289"/>
      <c r="K15" s="289"/>
      <c r="L15" s="289"/>
      <c r="M15" s="290"/>
      <c r="N15" s="288" t="s">
        <v>172</v>
      </c>
      <c r="O15" s="289"/>
      <c r="P15" s="289"/>
      <c r="Q15" s="289"/>
      <c r="R15" s="290"/>
      <c r="S15" s="288" t="s">
        <v>36</v>
      </c>
      <c r="T15" s="289"/>
      <c r="U15" s="289"/>
      <c r="V15" s="289"/>
      <c r="W15" s="289"/>
      <c r="X15" s="290"/>
      <c r="Y15" s="11" t="s">
        <v>57</v>
      </c>
      <c r="Z15" s="287" t="s">
        <v>59</v>
      </c>
      <c r="AA15" s="287"/>
      <c r="AB15" s="281"/>
      <c r="AC15" s="282"/>
      <c r="AD15" s="283"/>
    </row>
    <row r="16" spans="1:30" ht="107.25" customHeight="1" x14ac:dyDescent="0.2">
      <c r="A16" s="285"/>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86"/>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8"/>
      <c r="U18" s="18"/>
      <c r="V18" s="18"/>
      <c r="W18" s="35">
        <f t="shared" ref="W18:W29" si="1">ABS(IF((M18-R18-S18-T18-U18+V18)&lt;0,(M18-R18-S18-T18-U18+V18),0))</f>
        <v>0</v>
      </c>
      <c r="X18" s="35">
        <f t="shared" ref="X18:X29" si="2">+IF((M18-R18-S18-T18-U18+V18)&gt;0,(M18-R18-S18-T18-U18+V18),0)</f>
        <v>0</v>
      </c>
      <c r="Y18" s="17">
        <v>0</v>
      </c>
      <c r="Z18" s="17">
        <v>0</v>
      </c>
      <c r="AA18" s="9">
        <v>0</v>
      </c>
      <c r="AB18" s="37">
        <f>+Y18-B18-C18-D18-E18</f>
        <v>0</v>
      </c>
      <c r="AC18" s="37">
        <f>Z18-W18</f>
        <v>0</v>
      </c>
      <c r="AD18" s="35">
        <f>AA18-X18</f>
        <v>0</v>
      </c>
      <c r="AE18" s="89">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0</v>
      </c>
      <c r="Z19" s="17">
        <v>0</v>
      </c>
      <c r="AA19" s="17">
        <v>0</v>
      </c>
      <c r="AB19" s="37">
        <f t="shared" ref="AB19:AB28" si="8">+Y19-B19-C19-D19-E19</f>
        <v>0</v>
      </c>
      <c r="AC19" s="37">
        <f t="shared" ref="AC19:AC29" si="9">Z19-W19</f>
        <v>0</v>
      </c>
      <c r="AD19" s="35">
        <f t="shared" ref="AD19:AD29" si="10">AA19-X19</f>
        <v>0</v>
      </c>
      <c r="AE19" s="89">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0</v>
      </c>
      <c r="Z20" s="17">
        <v>0</v>
      </c>
      <c r="AA20" s="17">
        <v>0</v>
      </c>
      <c r="AB20" s="37">
        <f t="shared" si="8"/>
        <v>0</v>
      </c>
      <c r="AC20" s="37">
        <f>Z20-W20</f>
        <v>0</v>
      </c>
      <c r="AD20" s="35">
        <f t="shared" si="10"/>
        <v>0</v>
      </c>
      <c r="AE20" s="89">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0</v>
      </c>
      <c r="Z21" s="17">
        <v>0</v>
      </c>
      <c r="AA21" s="17">
        <v>0</v>
      </c>
      <c r="AB21" s="37">
        <f t="shared" si="8"/>
        <v>0</v>
      </c>
      <c r="AC21" s="37">
        <f t="shared" si="9"/>
        <v>0</v>
      </c>
      <c r="AD21" s="35">
        <f t="shared" si="10"/>
        <v>0</v>
      </c>
      <c r="AE21" s="89">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0</v>
      </c>
      <c r="Z22" s="17">
        <v>0</v>
      </c>
      <c r="AA22" s="17">
        <v>0</v>
      </c>
      <c r="AB22" s="37">
        <f t="shared" si="8"/>
        <v>0</v>
      </c>
      <c r="AC22" s="37">
        <f t="shared" si="9"/>
        <v>0</v>
      </c>
      <c r="AD22" s="35">
        <f t="shared" si="10"/>
        <v>0</v>
      </c>
      <c r="AE22" s="89">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0</v>
      </c>
      <c r="Z23" s="17">
        <v>0</v>
      </c>
      <c r="AA23" s="17">
        <v>0</v>
      </c>
      <c r="AB23" s="37">
        <f t="shared" si="8"/>
        <v>0</v>
      </c>
      <c r="AC23" s="37">
        <f t="shared" si="9"/>
        <v>0</v>
      </c>
      <c r="AD23" s="35">
        <f t="shared" si="10"/>
        <v>0</v>
      </c>
      <c r="AE23" s="89">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0</v>
      </c>
      <c r="Z24" s="17">
        <v>0</v>
      </c>
      <c r="AA24" s="17">
        <v>0</v>
      </c>
      <c r="AB24" s="37">
        <f t="shared" si="8"/>
        <v>0</v>
      </c>
      <c r="AC24" s="37">
        <f t="shared" si="9"/>
        <v>0</v>
      </c>
      <c r="AD24" s="35">
        <f t="shared" si="10"/>
        <v>0</v>
      </c>
      <c r="AE24" s="89">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0</v>
      </c>
      <c r="Z25" s="17">
        <v>0</v>
      </c>
      <c r="AA25" s="17">
        <v>0</v>
      </c>
      <c r="AB25" s="37">
        <f t="shared" si="8"/>
        <v>0</v>
      </c>
      <c r="AC25" s="37">
        <f t="shared" si="9"/>
        <v>0</v>
      </c>
      <c r="AD25" s="35">
        <f t="shared" si="10"/>
        <v>0</v>
      </c>
      <c r="AE25" s="89">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0</v>
      </c>
      <c r="Z26" s="17">
        <v>0</v>
      </c>
      <c r="AA26" s="17">
        <v>0</v>
      </c>
      <c r="AB26" s="37">
        <f t="shared" si="8"/>
        <v>0</v>
      </c>
      <c r="AC26" s="37">
        <f t="shared" si="9"/>
        <v>0</v>
      </c>
      <c r="AD26" s="35">
        <f t="shared" si="10"/>
        <v>0</v>
      </c>
      <c r="AE26" s="89">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9">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9">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9">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0</v>
      </c>
      <c r="Z30" s="10">
        <f t="shared" si="16"/>
        <v>0</v>
      </c>
      <c r="AA30" s="10">
        <f t="shared" si="16"/>
        <v>0</v>
      </c>
      <c r="AB30" s="10">
        <f t="shared" si="16"/>
        <v>0</v>
      </c>
      <c r="AC30" s="10">
        <f t="shared" si="16"/>
        <v>0</v>
      </c>
      <c r="AD30" s="10">
        <f t="shared" si="16"/>
        <v>0</v>
      </c>
      <c r="AE30" s="90"/>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5" t="s">
        <v>3226</v>
      </c>
      <c r="F35" s="4"/>
      <c r="G35" s="4"/>
      <c r="H35" s="12"/>
      <c r="I35" s="4"/>
      <c r="J35" s="4"/>
      <c r="K35" s="4"/>
      <c r="L35" s="246"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84" t="s">
        <v>11</v>
      </c>
      <c r="B37" s="291" t="s">
        <v>38</v>
      </c>
      <c r="C37" s="292"/>
      <c r="D37" s="292"/>
      <c r="E37" s="292"/>
      <c r="F37" s="292"/>
      <c r="G37" s="292"/>
      <c r="H37" s="293"/>
      <c r="I37" s="295" t="s">
        <v>164</v>
      </c>
      <c r="J37" s="295"/>
      <c r="K37" s="295"/>
      <c r="L37" s="295"/>
      <c r="M37" s="295"/>
      <c r="N37" s="295"/>
      <c r="O37" s="295"/>
      <c r="P37" s="288" t="s">
        <v>162</v>
      </c>
      <c r="Q37" s="289"/>
      <c r="R37" s="289"/>
      <c r="S37" s="289"/>
      <c r="T37" s="289"/>
      <c r="U37" s="289"/>
      <c r="V37" s="290"/>
    </row>
    <row r="38" spans="1:22" ht="40.799999999999997" x14ac:dyDescent="0.2">
      <c r="A38" s="285"/>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86"/>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43.89</v>
      </c>
      <c r="J40" s="17">
        <v>86.38</v>
      </c>
      <c r="K40" s="17">
        <v>235.52</v>
      </c>
      <c r="L40" s="17">
        <v>0</v>
      </c>
      <c r="M40" s="17">
        <v>866.55</v>
      </c>
      <c r="N40" s="17">
        <v>177.4</v>
      </c>
      <c r="O40" s="17">
        <f>SUM(I40:N40)</f>
        <v>1409.74</v>
      </c>
      <c r="P40" s="37">
        <f t="shared" ref="P40:V40" si="17">+I40-B40</f>
        <v>43.89</v>
      </c>
      <c r="Q40" s="37">
        <f t="shared" si="17"/>
        <v>86.38</v>
      </c>
      <c r="R40" s="37">
        <f t="shared" si="17"/>
        <v>235.52</v>
      </c>
      <c r="S40" s="37">
        <f t="shared" si="17"/>
        <v>0</v>
      </c>
      <c r="T40" s="37">
        <f t="shared" si="17"/>
        <v>866.55</v>
      </c>
      <c r="U40" s="37">
        <f t="shared" si="17"/>
        <v>177.4</v>
      </c>
      <c r="V40" s="37">
        <f t="shared" si="17"/>
        <v>1409.74</v>
      </c>
    </row>
    <row r="41" spans="1:22" x14ac:dyDescent="0.2">
      <c r="A41" s="8" t="s">
        <v>13</v>
      </c>
      <c r="B41" s="17"/>
      <c r="C41" s="17"/>
      <c r="D41" s="17"/>
      <c r="E41" s="17"/>
      <c r="F41" s="17"/>
      <c r="G41" s="17"/>
      <c r="H41" s="35">
        <f t="shared" ref="H41:H51" si="18">SUM(D41:G41)</f>
        <v>0</v>
      </c>
      <c r="I41" s="17">
        <v>72.36</v>
      </c>
      <c r="J41" s="17">
        <v>108.08</v>
      </c>
      <c r="K41" s="17">
        <v>481.43</v>
      </c>
      <c r="L41" s="17">
        <v>0</v>
      </c>
      <c r="M41" s="17">
        <v>1254.04</v>
      </c>
      <c r="N41" s="17">
        <v>50.51</v>
      </c>
      <c r="O41" s="17">
        <f t="shared" ref="O41:O48" si="19">SUM(I41:N41)</f>
        <v>1966.4199999999998</v>
      </c>
      <c r="P41" s="37">
        <f>+I41-B41</f>
        <v>72.36</v>
      </c>
      <c r="Q41" s="37">
        <f t="shared" ref="Q41:Q51" si="20">+J41-C41</f>
        <v>108.08</v>
      </c>
      <c r="R41" s="37">
        <f t="shared" ref="R41:R51" si="21">+K41-D41</f>
        <v>481.43</v>
      </c>
      <c r="S41" s="37">
        <f t="shared" ref="S41:S51" si="22">+L41-E41</f>
        <v>0</v>
      </c>
      <c r="T41" s="37">
        <f>+M41-F41</f>
        <v>1254.04</v>
      </c>
      <c r="U41" s="37">
        <f t="shared" ref="U41:U51" si="23">+N41-G41</f>
        <v>50.51</v>
      </c>
      <c r="V41" s="37">
        <f t="shared" ref="V41:V51" si="24">+O41-H41</f>
        <v>1966.4199999999998</v>
      </c>
    </row>
    <row r="42" spans="1:22" x14ac:dyDescent="0.2">
      <c r="A42" s="8" t="s">
        <v>14</v>
      </c>
      <c r="B42" s="17"/>
      <c r="C42" s="17"/>
      <c r="D42" s="17"/>
      <c r="E42" s="17"/>
      <c r="F42" s="17"/>
      <c r="G42" s="17"/>
      <c r="H42" s="35">
        <f t="shared" si="18"/>
        <v>0</v>
      </c>
      <c r="I42" s="17">
        <v>31.5</v>
      </c>
      <c r="J42" s="17">
        <v>11.19</v>
      </c>
      <c r="K42" s="17">
        <v>1641.01</v>
      </c>
      <c r="L42" s="17">
        <v>0</v>
      </c>
      <c r="M42" s="17">
        <v>803.64</v>
      </c>
      <c r="N42" s="17">
        <v>632.66999999999996</v>
      </c>
      <c r="O42" s="17">
        <f t="shared" si="19"/>
        <v>3120.01</v>
      </c>
      <c r="P42" s="37">
        <f t="shared" ref="P42:P51" si="25">+I42-B42</f>
        <v>31.5</v>
      </c>
      <c r="Q42" s="37">
        <f t="shared" si="20"/>
        <v>11.19</v>
      </c>
      <c r="R42" s="37">
        <f t="shared" si="21"/>
        <v>1641.01</v>
      </c>
      <c r="S42" s="37">
        <f t="shared" si="22"/>
        <v>0</v>
      </c>
      <c r="T42" s="37">
        <f t="shared" ref="T42:T51" si="26">+M42-F42</f>
        <v>803.64</v>
      </c>
      <c r="U42" s="37">
        <f t="shared" si="23"/>
        <v>632.66999999999996</v>
      </c>
      <c r="V42" s="37">
        <f t="shared" si="24"/>
        <v>3120.01</v>
      </c>
    </row>
    <row r="43" spans="1:22" x14ac:dyDescent="0.2">
      <c r="A43" s="8" t="s">
        <v>15</v>
      </c>
      <c r="B43" s="17"/>
      <c r="C43" s="17"/>
      <c r="D43" s="17"/>
      <c r="E43" s="17"/>
      <c r="F43" s="17"/>
      <c r="G43" s="17"/>
      <c r="H43" s="35">
        <f t="shared" si="18"/>
        <v>0</v>
      </c>
      <c r="I43" s="17">
        <v>34.549999999999997</v>
      </c>
      <c r="J43" s="17">
        <v>277.66000000000003</v>
      </c>
      <c r="K43" s="17">
        <v>235.56</v>
      </c>
      <c r="L43" s="17">
        <v>0</v>
      </c>
      <c r="M43" s="17">
        <v>1664.05</v>
      </c>
      <c r="N43" s="17">
        <v>64.5</v>
      </c>
      <c r="O43" s="17">
        <f t="shared" si="19"/>
        <v>2276.3199999999997</v>
      </c>
      <c r="P43" s="37">
        <f t="shared" si="25"/>
        <v>34.549999999999997</v>
      </c>
      <c r="Q43" s="37">
        <f t="shared" si="20"/>
        <v>277.66000000000003</v>
      </c>
      <c r="R43" s="37">
        <f t="shared" si="21"/>
        <v>235.56</v>
      </c>
      <c r="S43" s="37">
        <f t="shared" si="22"/>
        <v>0</v>
      </c>
      <c r="T43" s="37">
        <f t="shared" si="26"/>
        <v>1664.05</v>
      </c>
      <c r="U43" s="37">
        <f t="shared" si="23"/>
        <v>64.5</v>
      </c>
      <c r="V43" s="37">
        <f t="shared" si="24"/>
        <v>2276.3199999999997</v>
      </c>
    </row>
    <row r="44" spans="1:22" x14ac:dyDescent="0.2">
      <c r="A44" s="8" t="s">
        <v>16</v>
      </c>
      <c r="B44" s="17"/>
      <c r="C44" s="17"/>
      <c r="D44" s="17"/>
      <c r="E44" s="17"/>
      <c r="F44" s="17"/>
      <c r="G44" s="17"/>
      <c r="H44" s="35">
        <f t="shared" si="18"/>
        <v>0</v>
      </c>
      <c r="I44" s="17">
        <v>65.569999999999993</v>
      </c>
      <c r="J44" s="17">
        <v>136.47</v>
      </c>
      <c r="K44" s="17">
        <v>331.7</v>
      </c>
      <c r="L44" s="17">
        <v>0</v>
      </c>
      <c r="M44" s="17">
        <v>393.2</v>
      </c>
      <c r="N44" s="17">
        <v>62.74</v>
      </c>
      <c r="O44" s="17">
        <f t="shared" si="19"/>
        <v>989.68000000000006</v>
      </c>
      <c r="P44" s="37">
        <f t="shared" si="25"/>
        <v>65.569999999999993</v>
      </c>
      <c r="Q44" s="37">
        <f t="shared" si="20"/>
        <v>136.47</v>
      </c>
      <c r="R44" s="37">
        <f t="shared" si="21"/>
        <v>331.7</v>
      </c>
      <c r="S44" s="37">
        <f t="shared" si="22"/>
        <v>0</v>
      </c>
      <c r="T44" s="37">
        <f t="shared" si="26"/>
        <v>393.2</v>
      </c>
      <c r="U44" s="37">
        <f t="shared" si="23"/>
        <v>62.74</v>
      </c>
      <c r="V44" s="37">
        <f t="shared" si="24"/>
        <v>989.68000000000006</v>
      </c>
    </row>
    <row r="45" spans="1:22" x14ac:dyDescent="0.2">
      <c r="A45" s="8" t="s">
        <v>17</v>
      </c>
      <c r="B45" s="17"/>
      <c r="C45" s="17"/>
      <c r="D45" s="17"/>
      <c r="E45" s="17"/>
      <c r="F45" s="17"/>
      <c r="G45" s="17"/>
      <c r="H45" s="35">
        <f t="shared" si="18"/>
        <v>0</v>
      </c>
      <c r="I45" s="17">
        <v>39.909999999999997</v>
      </c>
      <c r="J45" s="17">
        <v>96.63</v>
      </c>
      <c r="K45" s="17">
        <v>398.98</v>
      </c>
      <c r="L45" s="17">
        <v>0</v>
      </c>
      <c r="M45" s="17">
        <v>939.85</v>
      </c>
      <c r="N45" s="17">
        <v>352.6</v>
      </c>
      <c r="O45" s="17">
        <f t="shared" si="19"/>
        <v>1827.9699999999998</v>
      </c>
      <c r="P45" s="37">
        <f t="shared" si="25"/>
        <v>39.909999999999997</v>
      </c>
      <c r="Q45" s="37">
        <f t="shared" si="20"/>
        <v>96.63</v>
      </c>
      <c r="R45" s="37">
        <f t="shared" si="21"/>
        <v>398.98</v>
      </c>
      <c r="S45" s="37">
        <f t="shared" si="22"/>
        <v>0</v>
      </c>
      <c r="T45" s="37">
        <f t="shared" si="26"/>
        <v>939.85</v>
      </c>
      <c r="U45" s="37">
        <f t="shared" si="23"/>
        <v>352.6</v>
      </c>
      <c r="V45" s="37">
        <f t="shared" si="24"/>
        <v>1827.9699999999998</v>
      </c>
    </row>
    <row r="46" spans="1:22" x14ac:dyDescent="0.2">
      <c r="A46" s="8" t="s">
        <v>18</v>
      </c>
      <c r="B46" s="17"/>
      <c r="C46" s="17"/>
      <c r="D46" s="17"/>
      <c r="E46" s="17"/>
      <c r="F46" s="17"/>
      <c r="G46" s="17"/>
      <c r="H46" s="35">
        <f t="shared" si="18"/>
        <v>0</v>
      </c>
      <c r="I46" s="17">
        <v>44.6</v>
      </c>
      <c r="J46" s="17">
        <v>99.21</v>
      </c>
      <c r="K46" s="17">
        <v>639.9</v>
      </c>
      <c r="L46" s="17">
        <v>0</v>
      </c>
      <c r="M46" s="17">
        <v>296.75</v>
      </c>
      <c r="N46" s="17">
        <v>1350.5</v>
      </c>
      <c r="O46" s="17">
        <f t="shared" si="19"/>
        <v>2430.96</v>
      </c>
      <c r="P46" s="37">
        <f t="shared" si="25"/>
        <v>44.6</v>
      </c>
      <c r="Q46" s="37">
        <f t="shared" si="20"/>
        <v>99.21</v>
      </c>
      <c r="R46" s="37">
        <f t="shared" si="21"/>
        <v>639.9</v>
      </c>
      <c r="S46" s="37">
        <f t="shared" si="22"/>
        <v>0</v>
      </c>
      <c r="T46" s="37">
        <f t="shared" si="26"/>
        <v>296.75</v>
      </c>
      <c r="U46" s="37">
        <f t="shared" si="23"/>
        <v>1350.5</v>
      </c>
      <c r="V46" s="37">
        <f t="shared" si="24"/>
        <v>2430.96</v>
      </c>
    </row>
    <row r="47" spans="1:22" x14ac:dyDescent="0.2">
      <c r="A47" s="8" t="s">
        <v>19</v>
      </c>
      <c r="B47" s="17"/>
      <c r="C47" s="17"/>
      <c r="D47" s="17"/>
      <c r="E47" s="17"/>
      <c r="F47" s="17"/>
      <c r="G47" s="17"/>
      <c r="H47" s="35">
        <f t="shared" si="18"/>
        <v>0</v>
      </c>
      <c r="I47" s="17">
        <v>28.2</v>
      </c>
      <c r="J47" s="17">
        <v>93.17</v>
      </c>
      <c r="K47" s="17">
        <v>175.44</v>
      </c>
      <c r="L47" s="17">
        <v>0</v>
      </c>
      <c r="M47" s="17">
        <v>1034.94</v>
      </c>
      <c r="N47" s="17">
        <v>55.96</v>
      </c>
      <c r="O47" s="17">
        <f t="shared" si="19"/>
        <v>1387.71</v>
      </c>
      <c r="P47" s="37">
        <f t="shared" si="25"/>
        <v>28.2</v>
      </c>
      <c r="Q47" s="37">
        <f t="shared" si="20"/>
        <v>93.17</v>
      </c>
      <c r="R47" s="37">
        <f t="shared" si="21"/>
        <v>175.44</v>
      </c>
      <c r="S47" s="37">
        <f t="shared" si="22"/>
        <v>0</v>
      </c>
      <c r="T47" s="37">
        <f t="shared" si="26"/>
        <v>1034.94</v>
      </c>
      <c r="U47" s="37">
        <f t="shared" si="23"/>
        <v>55.96</v>
      </c>
      <c r="V47" s="37">
        <f t="shared" si="24"/>
        <v>1387.71</v>
      </c>
    </row>
    <row r="48" spans="1:22" x14ac:dyDescent="0.2">
      <c r="A48" s="8" t="s">
        <v>20</v>
      </c>
      <c r="B48" s="17"/>
      <c r="C48" s="17"/>
      <c r="D48" s="17"/>
      <c r="E48" s="17"/>
      <c r="F48" s="17"/>
      <c r="G48" s="17"/>
      <c r="H48" s="35">
        <f t="shared" si="18"/>
        <v>0</v>
      </c>
      <c r="I48" s="17">
        <v>16.149999999999999</v>
      </c>
      <c r="J48" s="17">
        <v>80.44</v>
      </c>
      <c r="K48" s="17">
        <v>587.78</v>
      </c>
      <c r="L48" s="17">
        <v>0</v>
      </c>
      <c r="M48" s="17">
        <v>565.86</v>
      </c>
      <c r="N48" s="17">
        <v>0</v>
      </c>
      <c r="O48" s="17">
        <f t="shared" si="19"/>
        <v>1250.23</v>
      </c>
      <c r="P48" s="37">
        <f t="shared" si="25"/>
        <v>16.149999999999999</v>
      </c>
      <c r="Q48" s="37">
        <f t="shared" si="20"/>
        <v>80.44</v>
      </c>
      <c r="R48" s="37">
        <f t="shared" si="21"/>
        <v>587.78</v>
      </c>
      <c r="S48" s="37">
        <f t="shared" si="22"/>
        <v>0</v>
      </c>
      <c r="T48" s="37">
        <f t="shared" si="26"/>
        <v>565.86</v>
      </c>
      <c r="U48" s="37">
        <f t="shared" si="23"/>
        <v>0</v>
      </c>
      <c r="V48" s="37">
        <f>+O48-H48</f>
        <v>1250.23</v>
      </c>
    </row>
    <row r="49" spans="1:27" x14ac:dyDescent="0.2">
      <c r="A49" s="8" t="s">
        <v>21</v>
      </c>
      <c r="B49" s="17"/>
      <c r="C49" s="17"/>
      <c r="D49" s="17"/>
      <c r="E49" s="17"/>
      <c r="F49" s="17"/>
      <c r="G49" s="17"/>
      <c r="H49" s="35">
        <f t="shared" si="18"/>
        <v>0</v>
      </c>
      <c r="I49" s="17">
        <v>51.12</v>
      </c>
      <c r="J49" s="17">
        <v>75.25</v>
      </c>
      <c r="K49" s="17">
        <v>261.62</v>
      </c>
      <c r="L49" s="17">
        <v>0</v>
      </c>
      <c r="M49" s="17">
        <v>235.88</v>
      </c>
      <c r="N49" s="17">
        <v>455.76</v>
      </c>
      <c r="O49" s="17">
        <f t="shared" ref="O49:O51" si="27">SUM(I49:N49)</f>
        <v>1079.6300000000001</v>
      </c>
      <c r="P49" s="37">
        <f t="shared" si="25"/>
        <v>51.12</v>
      </c>
      <c r="Q49" s="37">
        <f t="shared" si="20"/>
        <v>75.25</v>
      </c>
      <c r="R49" s="37">
        <f t="shared" ref="R49:U50" si="28">+K49-D49</f>
        <v>261.62</v>
      </c>
      <c r="S49" s="37">
        <f t="shared" si="28"/>
        <v>0</v>
      </c>
      <c r="T49" s="37">
        <f t="shared" si="28"/>
        <v>235.88</v>
      </c>
      <c r="U49" s="37">
        <f t="shared" si="28"/>
        <v>455.76</v>
      </c>
      <c r="V49" s="37">
        <f>+O49-H49</f>
        <v>1079.6300000000001</v>
      </c>
    </row>
    <row r="50" spans="1:27" x14ac:dyDescent="0.2">
      <c r="A50" s="8" t="s">
        <v>22</v>
      </c>
      <c r="B50" s="17"/>
      <c r="C50" s="17"/>
      <c r="D50" s="17"/>
      <c r="E50" s="17"/>
      <c r="F50" s="17"/>
      <c r="G50" s="17"/>
      <c r="H50" s="35">
        <f t="shared" si="18"/>
        <v>0</v>
      </c>
      <c r="I50" s="17">
        <v>35.46</v>
      </c>
      <c r="J50" s="17">
        <v>50.05</v>
      </c>
      <c r="K50" s="17">
        <v>175.38</v>
      </c>
      <c r="L50" s="17">
        <v>0</v>
      </c>
      <c r="M50" s="17">
        <v>658.65</v>
      </c>
      <c r="N50" s="17">
        <v>58.5</v>
      </c>
      <c r="O50" s="17">
        <f t="shared" si="27"/>
        <v>978.04</v>
      </c>
      <c r="P50" s="37">
        <f t="shared" si="25"/>
        <v>35.46</v>
      </c>
      <c r="Q50" s="37">
        <f t="shared" si="20"/>
        <v>50.05</v>
      </c>
      <c r="R50" s="37">
        <f t="shared" si="28"/>
        <v>175.38</v>
      </c>
      <c r="S50" s="37">
        <f t="shared" si="28"/>
        <v>0</v>
      </c>
      <c r="T50" s="37">
        <f t="shared" si="28"/>
        <v>658.65</v>
      </c>
      <c r="U50" s="37">
        <f t="shared" si="28"/>
        <v>58.5</v>
      </c>
      <c r="V50" s="37">
        <f>+O50-H50</f>
        <v>978.04</v>
      </c>
    </row>
    <row r="51" spans="1:27" x14ac:dyDescent="0.2">
      <c r="A51" s="8" t="s">
        <v>23</v>
      </c>
      <c r="B51" s="17"/>
      <c r="C51" s="17"/>
      <c r="D51" s="17"/>
      <c r="E51" s="17"/>
      <c r="F51" s="17"/>
      <c r="G51" s="17"/>
      <c r="H51" s="35">
        <f t="shared" si="18"/>
        <v>0</v>
      </c>
      <c r="I51" s="17">
        <v>39.200000000000003</v>
      </c>
      <c r="J51" s="17">
        <v>76.28</v>
      </c>
      <c r="K51" s="17">
        <v>114.91</v>
      </c>
      <c r="L51" s="17">
        <v>0</v>
      </c>
      <c r="M51" s="17">
        <v>885.47</v>
      </c>
      <c r="N51" s="17">
        <v>118.5</v>
      </c>
      <c r="O51" s="17">
        <f t="shared" si="27"/>
        <v>1234.3600000000001</v>
      </c>
      <c r="P51" s="37">
        <f t="shared" si="25"/>
        <v>39.200000000000003</v>
      </c>
      <c r="Q51" s="37">
        <f t="shared" si="20"/>
        <v>76.28</v>
      </c>
      <c r="R51" s="37">
        <f t="shared" si="21"/>
        <v>114.91</v>
      </c>
      <c r="S51" s="37">
        <f t="shared" si="22"/>
        <v>0</v>
      </c>
      <c r="T51" s="37">
        <f t="shared" si="26"/>
        <v>885.47</v>
      </c>
      <c r="U51" s="37">
        <f t="shared" si="23"/>
        <v>118.5</v>
      </c>
      <c r="V51" s="37">
        <f t="shared" si="24"/>
        <v>1234.3600000000001</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502.50999999999993</v>
      </c>
      <c r="J52" s="10">
        <f t="shared" si="30"/>
        <v>1190.81</v>
      </c>
      <c r="K52" s="10">
        <f t="shared" si="30"/>
        <v>5279.23</v>
      </c>
      <c r="L52" s="10">
        <f t="shared" si="30"/>
        <v>0</v>
      </c>
      <c r="M52" s="10">
        <f t="shared" si="30"/>
        <v>9598.8799999999992</v>
      </c>
      <c r="N52" s="10">
        <f t="shared" si="30"/>
        <v>3379.6400000000003</v>
      </c>
      <c r="O52" s="10">
        <f t="shared" si="30"/>
        <v>19951.07</v>
      </c>
      <c r="P52" s="10">
        <f t="shared" si="30"/>
        <v>502.50999999999993</v>
      </c>
      <c r="Q52" s="10">
        <f t="shared" si="30"/>
        <v>1190.81</v>
      </c>
      <c r="R52" s="10">
        <f t="shared" si="30"/>
        <v>5279.23</v>
      </c>
      <c r="S52" s="10">
        <f t="shared" si="30"/>
        <v>0</v>
      </c>
      <c r="T52" s="10">
        <f t="shared" si="30"/>
        <v>9598.8799999999992</v>
      </c>
      <c r="U52" s="10">
        <f t="shared" si="30"/>
        <v>3379.6400000000003</v>
      </c>
      <c r="V52" s="10">
        <f t="shared" si="30"/>
        <v>19951.07</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96" t="s">
        <v>30</v>
      </c>
      <c r="B55" s="296"/>
      <c r="C55" s="296"/>
      <c r="D55" s="296"/>
      <c r="E55" s="296"/>
      <c r="F55" s="296"/>
      <c r="G55" s="296"/>
      <c r="H55" s="296"/>
      <c r="I55" s="296"/>
      <c r="J55" s="296"/>
      <c r="K55" s="296"/>
      <c r="L55" s="296"/>
      <c r="M55" s="296"/>
      <c r="N55" s="296"/>
      <c r="O55" s="296"/>
      <c r="P55" s="296"/>
      <c r="Q55" s="296"/>
      <c r="R55" s="296"/>
      <c r="S55" s="4"/>
      <c r="T55" s="4"/>
      <c r="U55" s="4"/>
      <c r="V55" s="4"/>
      <c r="W55" s="4"/>
      <c r="X55" s="4"/>
      <c r="Y55" s="4"/>
      <c r="Z55" s="4"/>
      <c r="AA55" s="4"/>
    </row>
    <row r="56" spans="1:27" s="26" customFormat="1" x14ac:dyDescent="0.25">
      <c r="A56" s="297" t="s">
        <v>187</v>
      </c>
      <c r="B56" s="297"/>
      <c r="C56" s="297"/>
      <c r="D56" s="297"/>
      <c r="E56" s="297"/>
      <c r="F56" s="297"/>
      <c r="G56" s="297"/>
      <c r="H56" s="297"/>
      <c r="I56" s="297"/>
      <c r="J56" s="297"/>
      <c r="K56" s="297"/>
      <c r="L56" s="297"/>
      <c r="M56" s="297"/>
      <c r="N56" s="297"/>
      <c r="O56" s="297"/>
      <c r="P56" s="297"/>
      <c r="Q56" s="297"/>
      <c r="R56" s="297"/>
      <c r="S56" s="25"/>
      <c r="T56" s="25"/>
      <c r="U56" s="25"/>
      <c r="V56" s="25"/>
      <c r="W56" s="25"/>
      <c r="X56" s="25"/>
      <c r="Y56" s="25"/>
      <c r="Z56" s="25"/>
      <c r="AA56" s="25"/>
    </row>
    <row r="57" spans="1:27" s="26" customFormat="1" ht="11.25" customHeight="1" x14ac:dyDescent="0.25">
      <c r="A57" s="277" t="s">
        <v>154</v>
      </c>
      <c r="B57" s="277"/>
      <c r="C57" s="277"/>
      <c r="D57" s="277"/>
      <c r="E57" s="277"/>
      <c r="F57" s="277"/>
      <c r="G57" s="277"/>
      <c r="H57" s="277"/>
      <c r="I57" s="277"/>
      <c r="J57" s="277"/>
      <c r="K57" s="277"/>
      <c r="L57" s="277"/>
      <c r="M57" s="277"/>
      <c r="N57" s="277"/>
      <c r="O57" s="277"/>
      <c r="P57" s="277"/>
      <c r="Q57" s="277"/>
      <c r="R57" s="277"/>
      <c r="S57" s="25"/>
      <c r="T57" s="25"/>
      <c r="U57" s="25"/>
      <c r="V57" s="25"/>
      <c r="W57" s="25"/>
      <c r="X57" s="25"/>
      <c r="Y57" s="25"/>
      <c r="Z57" s="25"/>
      <c r="AA57" s="25"/>
    </row>
    <row r="58" spans="1:27" s="26" customFormat="1" ht="11.25" customHeight="1" x14ac:dyDescent="0.25">
      <c r="A58" s="277" t="s">
        <v>155</v>
      </c>
      <c r="B58" s="277"/>
      <c r="C58" s="277"/>
      <c r="D58" s="277"/>
      <c r="E58" s="277"/>
      <c r="F58" s="277"/>
      <c r="G58" s="277"/>
      <c r="H58" s="277"/>
      <c r="I58" s="277"/>
      <c r="J58" s="277"/>
      <c r="K58" s="277"/>
      <c r="L58" s="277"/>
      <c r="M58" s="277"/>
      <c r="N58" s="277"/>
      <c r="O58" s="277"/>
      <c r="P58" s="277"/>
      <c r="Q58" s="277"/>
      <c r="R58" s="277"/>
      <c r="S58" s="25"/>
      <c r="T58" s="25"/>
      <c r="U58" s="25"/>
      <c r="V58" s="25"/>
      <c r="W58" s="25"/>
      <c r="X58" s="25"/>
      <c r="Y58" s="25"/>
      <c r="Z58" s="25"/>
      <c r="AA58" s="25"/>
    </row>
    <row r="59" spans="1:27" s="26" customFormat="1" ht="11.25" customHeight="1" x14ac:dyDescent="0.25">
      <c r="A59" s="277" t="s">
        <v>156</v>
      </c>
      <c r="B59" s="277"/>
      <c r="C59" s="277"/>
      <c r="D59" s="277"/>
      <c r="E59" s="277"/>
      <c r="F59" s="277"/>
      <c r="G59" s="277"/>
      <c r="H59" s="277"/>
      <c r="I59" s="277"/>
      <c r="J59" s="277"/>
      <c r="K59" s="277"/>
      <c r="L59" s="277"/>
      <c r="M59" s="277"/>
      <c r="N59" s="277"/>
      <c r="O59" s="277"/>
      <c r="P59" s="277"/>
      <c r="Q59" s="277"/>
      <c r="R59" s="277"/>
      <c r="S59" s="25"/>
      <c r="T59" s="25"/>
      <c r="U59" s="25"/>
      <c r="V59" s="25"/>
      <c r="W59" s="25"/>
      <c r="X59" s="25"/>
      <c r="Y59" s="25"/>
      <c r="Z59" s="25"/>
      <c r="AA59" s="25"/>
    </row>
    <row r="60" spans="1:27" s="26" customFormat="1" ht="21.75" customHeight="1" x14ac:dyDescent="0.25">
      <c r="A60" s="277" t="s">
        <v>50</v>
      </c>
      <c r="B60" s="277"/>
      <c r="C60" s="277"/>
      <c r="D60" s="277"/>
      <c r="E60" s="277"/>
      <c r="F60" s="277"/>
      <c r="G60" s="277"/>
      <c r="H60" s="277"/>
      <c r="I60" s="277"/>
      <c r="J60" s="277"/>
      <c r="K60" s="277"/>
      <c r="L60" s="277"/>
      <c r="M60" s="277"/>
      <c r="N60" s="277"/>
      <c r="O60" s="277"/>
      <c r="P60" s="277"/>
      <c r="Q60" s="277"/>
      <c r="R60" s="277"/>
      <c r="S60" s="25"/>
      <c r="T60" s="25"/>
      <c r="U60" s="25"/>
      <c r="V60" s="25"/>
      <c r="W60" s="25"/>
      <c r="X60" s="25"/>
      <c r="Y60" s="25"/>
      <c r="Z60" s="25"/>
      <c r="AA60" s="25"/>
    </row>
    <row r="61" spans="1:27" s="26" customFormat="1" ht="21.75" customHeight="1" x14ac:dyDescent="0.25">
      <c r="A61" s="277" t="s">
        <v>184</v>
      </c>
      <c r="B61" s="277"/>
      <c r="C61" s="277"/>
      <c r="D61" s="277"/>
      <c r="E61" s="277"/>
      <c r="F61" s="277"/>
      <c r="G61" s="277"/>
      <c r="H61" s="277"/>
      <c r="I61" s="277"/>
      <c r="J61" s="277"/>
      <c r="K61" s="277"/>
      <c r="L61" s="277"/>
      <c r="M61" s="277"/>
      <c r="N61" s="277"/>
      <c r="O61" s="277"/>
      <c r="P61" s="277"/>
      <c r="Q61" s="277"/>
      <c r="R61" s="277"/>
      <c r="S61" s="25"/>
      <c r="T61" s="25"/>
      <c r="U61" s="25"/>
      <c r="V61" s="25"/>
      <c r="W61" s="25"/>
      <c r="X61" s="25"/>
      <c r="Y61" s="25"/>
      <c r="Z61" s="25"/>
      <c r="AA61" s="25"/>
    </row>
    <row r="62" spans="1:27" s="26" customFormat="1" ht="11.25" customHeight="1" x14ac:dyDescent="0.25">
      <c r="A62" s="277" t="s">
        <v>31</v>
      </c>
      <c r="B62" s="277"/>
      <c r="C62" s="277"/>
      <c r="D62" s="277"/>
      <c r="E62" s="277"/>
      <c r="F62" s="277"/>
      <c r="G62" s="277"/>
      <c r="H62" s="277"/>
      <c r="I62" s="277"/>
      <c r="J62" s="277"/>
      <c r="K62" s="277"/>
      <c r="L62" s="277"/>
      <c r="M62" s="277"/>
      <c r="N62" s="277"/>
      <c r="O62" s="277"/>
      <c r="P62" s="277"/>
      <c r="Q62" s="277"/>
      <c r="R62" s="277"/>
      <c r="S62" s="25"/>
      <c r="T62" s="25"/>
      <c r="U62" s="25"/>
      <c r="V62" s="25"/>
      <c r="W62" s="25"/>
      <c r="X62" s="25"/>
      <c r="Y62" s="25"/>
      <c r="Z62" s="25"/>
      <c r="AA62" s="25"/>
    </row>
    <row r="63" spans="1:27" s="26" customFormat="1" ht="21.75" customHeight="1" x14ac:dyDescent="0.25">
      <c r="A63" s="277" t="s">
        <v>157</v>
      </c>
      <c r="B63" s="277"/>
      <c r="C63" s="277"/>
      <c r="D63" s="277"/>
      <c r="E63" s="277"/>
      <c r="F63" s="277"/>
      <c r="G63" s="277"/>
      <c r="H63" s="277"/>
      <c r="I63" s="277"/>
      <c r="J63" s="277"/>
      <c r="K63" s="277"/>
      <c r="L63" s="277"/>
      <c r="M63" s="277"/>
      <c r="N63" s="277"/>
      <c r="O63" s="277"/>
      <c r="P63" s="277"/>
      <c r="Q63" s="277"/>
      <c r="R63" s="277"/>
      <c r="S63" s="25"/>
      <c r="T63" s="25"/>
      <c r="U63" s="25"/>
      <c r="V63" s="25"/>
      <c r="W63" s="25"/>
      <c r="X63" s="25"/>
      <c r="Y63" s="25"/>
      <c r="Z63" s="25"/>
      <c r="AA63" s="25"/>
    </row>
    <row r="64" spans="1:27" s="26" customFormat="1" ht="21.75" customHeight="1" x14ac:dyDescent="0.25">
      <c r="A64" s="277" t="s">
        <v>54</v>
      </c>
      <c r="B64" s="277"/>
      <c r="C64" s="277"/>
      <c r="D64" s="277"/>
      <c r="E64" s="277"/>
      <c r="F64" s="277"/>
      <c r="G64" s="277"/>
      <c r="H64" s="277"/>
      <c r="I64" s="277"/>
      <c r="J64" s="277"/>
      <c r="K64" s="277"/>
      <c r="L64" s="277"/>
      <c r="M64" s="277"/>
      <c r="N64" s="277"/>
      <c r="O64" s="277"/>
      <c r="P64" s="277"/>
      <c r="Q64" s="277"/>
      <c r="R64" s="277"/>
      <c r="S64" s="25"/>
      <c r="T64" s="25"/>
      <c r="U64" s="25"/>
      <c r="V64" s="25"/>
      <c r="W64" s="25"/>
      <c r="X64" s="25"/>
      <c r="Y64" s="25"/>
      <c r="Z64" s="25"/>
      <c r="AA64" s="25"/>
    </row>
    <row r="65" spans="1:27" s="26" customFormat="1" ht="11.25" customHeight="1" x14ac:dyDescent="0.25">
      <c r="A65" s="277" t="s">
        <v>161</v>
      </c>
      <c r="B65" s="277"/>
      <c r="C65" s="277"/>
      <c r="D65" s="277"/>
      <c r="E65" s="277"/>
      <c r="F65" s="277"/>
      <c r="G65" s="277"/>
      <c r="H65" s="277"/>
      <c r="I65" s="277"/>
      <c r="J65" s="277"/>
      <c r="K65" s="277"/>
      <c r="L65" s="277"/>
      <c r="M65" s="277"/>
      <c r="N65" s="277"/>
      <c r="O65" s="277"/>
      <c r="P65" s="277"/>
      <c r="Q65" s="277"/>
      <c r="R65" s="277"/>
      <c r="S65" s="25"/>
      <c r="T65" s="25"/>
      <c r="U65" s="25"/>
      <c r="V65" s="25"/>
      <c r="W65" s="25"/>
      <c r="X65" s="25"/>
      <c r="Y65" s="25"/>
      <c r="Z65" s="25"/>
      <c r="AA65" s="25"/>
    </row>
    <row r="66" spans="1:27" s="26" customFormat="1" ht="11.25" customHeight="1" x14ac:dyDescent="0.25">
      <c r="A66" s="277" t="s">
        <v>163</v>
      </c>
      <c r="B66" s="277"/>
      <c r="C66" s="277"/>
      <c r="D66" s="277"/>
      <c r="E66" s="277"/>
      <c r="F66" s="277"/>
      <c r="G66" s="277"/>
      <c r="H66" s="277"/>
      <c r="I66" s="277"/>
      <c r="J66" s="277"/>
      <c r="K66" s="277"/>
      <c r="L66" s="277"/>
      <c r="M66" s="277"/>
      <c r="N66" s="277"/>
      <c r="O66" s="277"/>
      <c r="P66" s="277"/>
      <c r="Q66" s="277"/>
      <c r="R66" s="277"/>
      <c r="S66" s="25"/>
      <c r="T66" s="25"/>
      <c r="U66" s="25"/>
      <c r="V66" s="25"/>
      <c r="W66" s="25"/>
      <c r="X66" s="25"/>
      <c r="Y66" s="25"/>
      <c r="Z66" s="25"/>
      <c r="AA66" s="25"/>
    </row>
    <row r="67" spans="1:27" ht="33" customHeight="1" x14ac:dyDescent="0.2">
      <c r="A67" s="294" t="s">
        <v>206</v>
      </c>
      <c r="B67" s="294"/>
      <c r="C67" s="294"/>
      <c r="D67" s="294"/>
      <c r="E67" s="294"/>
      <c r="F67" s="294"/>
      <c r="G67" s="294"/>
      <c r="H67" s="294"/>
      <c r="I67" s="294"/>
      <c r="J67" s="294"/>
      <c r="K67" s="294"/>
      <c r="L67" s="294"/>
      <c r="M67" s="294"/>
      <c r="N67" s="294"/>
      <c r="O67" s="294"/>
      <c r="P67" s="294"/>
      <c r="Q67" s="294"/>
      <c r="R67" s="294"/>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4"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1" t="s">
        <v>3226</v>
      </c>
      <c r="B70" s="145"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2" t="s">
        <v>3229</v>
      </c>
      <c r="B71" s="100"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7" t="s">
        <v>3231</v>
      </c>
      <c r="B72" s="100"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7" t="s">
        <v>3228</v>
      </c>
      <c r="B73" s="96"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7"/>
      <c r="B74" s="96"/>
      <c r="C74" s="30"/>
      <c r="D74" s="31"/>
      <c r="E74" s="31"/>
      <c r="F74" s="31"/>
      <c r="G74" s="29"/>
      <c r="H74" s="29"/>
      <c r="I74" s="29"/>
      <c r="J74" s="29"/>
      <c r="K74" s="29"/>
      <c r="L74" s="29"/>
      <c r="M74" s="27"/>
    </row>
    <row r="75" spans="1:27" ht="13.2" x14ac:dyDescent="0.25">
      <c r="A75" s="97"/>
      <c r="B75" s="96"/>
      <c r="C75" s="32"/>
      <c r="D75" s="31"/>
      <c r="E75" s="31"/>
      <c r="F75" s="31"/>
      <c r="G75" s="29"/>
      <c r="H75" s="29"/>
      <c r="I75" s="29"/>
      <c r="J75" s="29"/>
      <c r="K75" s="29"/>
      <c r="L75" s="29"/>
      <c r="M75" s="27"/>
    </row>
  </sheetData>
  <mergeCells count="30">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 ref="A59:R59"/>
    <mergeCell ref="AB14:AD15"/>
    <mergeCell ref="A14:A17"/>
    <mergeCell ref="Z15:AA15"/>
    <mergeCell ref="G15:M15"/>
    <mergeCell ref="B15:F15"/>
    <mergeCell ref="S15:X15"/>
    <mergeCell ref="N15:R15"/>
    <mergeCell ref="B14:X14"/>
    <mergeCell ref="A1:AD2"/>
    <mergeCell ref="A3:AD3"/>
    <mergeCell ref="AA4:AB6"/>
    <mergeCell ref="AC4:AD6"/>
    <mergeCell ref="A58:R58"/>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opLeftCell="D1" zoomScaleNormal="100" workbookViewId="0">
      <selection activeCell="U79" sqref="U79"/>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62" t="s">
        <v>3239</v>
      </c>
      <c r="B1" s="263"/>
      <c r="C1" s="263"/>
      <c r="D1" s="263"/>
      <c r="E1" s="263"/>
      <c r="F1" s="263"/>
      <c r="G1" s="263"/>
      <c r="H1" s="263"/>
      <c r="I1" s="263"/>
      <c r="J1" s="263"/>
      <c r="K1" s="263"/>
      <c r="L1" s="263"/>
      <c r="M1" s="263"/>
      <c r="N1" s="263"/>
      <c r="O1" s="263"/>
      <c r="P1" s="263"/>
      <c r="Q1" s="263"/>
      <c r="R1" s="263"/>
      <c r="S1" s="263"/>
      <c r="T1" s="263"/>
      <c r="U1" s="263"/>
      <c r="V1" s="263"/>
      <c r="W1" s="263"/>
      <c r="X1" s="263"/>
      <c r="Y1" s="263"/>
      <c r="Z1" s="263"/>
    </row>
    <row r="2" spans="1:26" ht="30.75" customHeight="1" x14ac:dyDescent="0.2">
      <c r="A2" s="262"/>
      <c r="B2" s="263"/>
      <c r="C2" s="263"/>
      <c r="D2" s="263"/>
      <c r="E2" s="263"/>
      <c r="F2" s="263"/>
      <c r="G2" s="263"/>
      <c r="H2" s="263"/>
      <c r="I2" s="263"/>
      <c r="J2" s="263"/>
      <c r="K2" s="263"/>
      <c r="L2" s="263"/>
      <c r="M2" s="263"/>
      <c r="N2" s="263"/>
      <c r="O2" s="263"/>
      <c r="P2" s="263"/>
      <c r="Q2" s="263"/>
      <c r="R2" s="263"/>
      <c r="S2" s="263"/>
      <c r="T2" s="263"/>
      <c r="U2" s="263"/>
      <c r="V2" s="263"/>
      <c r="W2" s="263"/>
      <c r="X2" s="263"/>
      <c r="Y2" s="263"/>
      <c r="Z2" s="263"/>
    </row>
    <row r="3" spans="1:26" ht="16.2" thickBot="1" x14ac:dyDescent="0.25">
      <c r="A3" s="264" t="s">
        <v>3242</v>
      </c>
      <c r="B3" s="265"/>
      <c r="C3" s="265"/>
      <c r="D3" s="265"/>
      <c r="E3" s="265"/>
      <c r="F3" s="265"/>
      <c r="G3" s="265"/>
      <c r="H3" s="265"/>
      <c r="I3" s="265"/>
      <c r="J3" s="265"/>
      <c r="K3" s="265"/>
      <c r="L3" s="265"/>
      <c r="M3" s="265"/>
      <c r="N3" s="265"/>
      <c r="O3" s="265"/>
      <c r="P3" s="265"/>
      <c r="Q3" s="265"/>
      <c r="R3" s="265"/>
      <c r="S3" s="265"/>
      <c r="T3" s="265"/>
      <c r="U3" s="265"/>
      <c r="V3" s="265"/>
      <c r="W3" s="265"/>
      <c r="X3" s="265"/>
      <c r="Y3" s="265"/>
      <c r="Z3" s="265"/>
    </row>
    <row r="4" spans="1:26" ht="13.8" thickBot="1" x14ac:dyDescent="0.3">
      <c r="A4" s="165" t="s">
        <v>3234</v>
      </c>
      <c r="B4" s="166"/>
      <c r="C4" s="168" t="str">
        <f>+'A4'!C4</f>
        <v>ADECAMOR CIA.LTDA.</v>
      </c>
      <c r="D4" s="167"/>
      <c r="E4" s="168"/>
      <c r="F4" s="169"/>
      <c r="G4" s="169"/>
      <c r="H4" s="170" t="s">
        <v>3255</v>
      </c>
      <c r="I4" s="167"/>
      <c r="J4" s="171" t="str">
        <f>+'A4'!O4</f>
        <v>31 de diciembre de 2024</v>
      </c>
      <c r="K4" s="169"/>
      <c r="L4" s="169"/>
      <c r="M4" s="180"/>
      <c r="N4" s="167"/>
      <c r="O4" s="172"/>
      <c r="P4" s="172"/>
      <c r="Q4" s="172"/>
      <c r="R4" s="169"/>
      <c r="S4" s="177"/>
      <c r="T4" s="304" t="s">
        <v>3238</v>
      </c>
      <c r="U4" s="304"/>
      <c r="V4" s="309" t="s">
        <v>3243</v>
      </c>
      <c r="W4" s="310"/>
      <c r="X4" s="173"/>
      <c r="Y4" s="298" t="s">
        <v>3241</v>
      </c>
      <c r="Z4" s="299"/>
    </row>
    <row r="5" spans="1:26" ht="13.8" thickBot="1" x14ac:dyDescent="0.3">
      <c r="A5" s="165" t="s">
        <v>3235</v>
      </c>
      <c r="B5" s="166"/>
      <c r="C5" s="174" t="str">
        <f>+'A4'!C5</f>
        <v>Jonathan Garcia</v>
      </c>
      <c r="D5" s="169"/>
      <c r="E5" s="169"/>
      <c r="F5" s="169"/>
      <c r="G5" s="169"/>
      <c r="H5" s="178" t="s">
        <v>3237</v>
      </c>
      <c r="I5" s="179">
        <f>+'A4'!I5</f>
        <v>45919</v>
      </c>
      <c r="J5" s="176"/>
      <c r="K5" s="176"/>
      <c r="L5" s="176"/>
      <c r="M5" s="176"/>
      <c r="N5" s="176"/>
      <c r="O5" s="176"/>
      <c r="P5" s="176"/>
      <c r="Q5" s="176"/>
      <c r="R5" s="176"/>
      <c r="S5" s="176"/>
      <c r="T5" s="305"/>
      <c r="U5" s="306"/>
      <c r="V5" s="311"/>
      <c r="W5" s="312"/>
      <c r="X5" s="173"/>
      <c r="Y5" s="300"/>
      <c r="Z5" s="301"/>
    </row>
    <row r="6" spans="1:26" ht="13.8" thickBot="1" x14ac:dyDescent="0.3">
      <c r="A6" s="165" t="s">
        <v>3236</v>
      </c>
      <c r="B6" s="174" t="str">
        <f>+'A4'!B6</f>
        <v>CT</v>
      </c>
      <c r="C6" s="169"/>
      <c r="D6" s="169"/>
      <c r="E6" s="169"/>
      <c r="F6" s="169"/>
      <c r="G6" s="177"/>
      <c r="H6" s="170" t="s">
        <v>3237</v>
      </c>
      <c r="I6" s="175">
        <f>+'A4'!I6</f>
        <v>45919</v>
      </c>
      <c r="J6" s="169"/>
      <c r="K6" s="169"/>
      <c r="L6" s="169"/>
      <c r="M6" s="169"/>
      <c r="N6" s="169"/>
      <c r="O6" s="169"/>
      <c r="P6" s="169"/>
      <c r="Q6" s="169"/>
      <c r="R6" s="169"/>
      <c r="S6" s="169"/>
      <c r="T6" s="307"/>
      <c r="U6" s="308"/>
      <c r="V6" s="313"/>
      <c r="W6" s="314"/>
      <c r="X6" s="173"/>
      <c r="Y6" s="302"/>
      <c r="Z6" s="303"/>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78" t="s">
        <v>25</v>
      </c>
      <c r="B13" s="279"/>
      <c r="C13" s="279"/>
      <c r="D13" s="279"/>
      <c r="E13" s="279"/>
      <c r="F13" s="279"/>
      <c r="G13" s="279"/>
      <c r="H13" s="279"/>
      <c r="I13" s="280"/>
      <c r="J13" s="295" t="s">
        <v>38</v>
      </c>
      <c r="K13" s="295"/>
      <c r="L13" s="295"/>
      <c r="M13" s="295"/>
      <c r="N13" s="295"/>
      <c r="O13" s="295"/>
      <c r="P13" s="295"/>
      <c r="Q13" s="295"/>
      <c r="R13" s="295"/>
      <c r="S13" s="295"/>
      <c r="T13" s="295"/>
      <c r="U13" s="295"/>
      <c r="V13" s="295"/>
    </row>
    <row r="14" spans="1:26" x14ac:dyDescent="0.2">
      <c r="A14" s="317"/>
      <c r="B14" s="318"/>
      <c r="C14" s="318"/>
      <c r="D14" s="318"/>
      <c r="E14" s="318"/>
      <c r="F14" s="318"/>
      <c r="G14" s="318"/>
      <c r="H14" s="318"/>
      <c r="I14" s="319"/>
      <c r="J14" s="11" t="s">
        <v>12</v>
      </c>
      <c r="K14" s="11" t="s">
        <v>13</v>
      </c>
      <c r="L14" s="11" t="s">
        <v>14</v>
      </c>
      <c r="M14" s="11" t="s">
        <v>15</v>
      </c>
      <c r="N14" s="11" t="s">
        <v>16</v>
      </c>
      <c r="O14" s="11" t="s">
        <v>17</v>
      </c>
      <c r="P14" s="11" t="s">
        <v>18</v>
      </c>
      <c r="Q14" s="11" t="s">
        <v>19</v>
      </c>
      <c r="R14" s="11" t="s">
        <v>20</v>
      </c>
      <c r="S14" s="11" t="s">
        <v>21</v>
      </c>
      <c r="T14" s="11" t="s">
        <v>22</v>
      </c>
      <c r="U14" s="11" t="s">
        <v>23</v>
      </c>
      <c r="V14" s="284" t="s">
        <v>0</v>
      </c>
    </row>
    <row r="15" spans="1:26" ht="11.25" customHeight="1" x14ac:dyDescent="0.2">
      <c r="A15" s="281"/>
      <c r="B15" s="282"/>
      <c r="C15" s="282"/>
      <c r="D15" s="282"/>
      <c r="E15" s="282"/>
      <c r="F15" s="282"/>
      <c r="G15" s="282"/>
      <c r="H15" s="282"/>
      <c r="I15" s="283"/>
      <c r="J15" s="6" t="s">
        <v>1</v>
      </c>
      <c r="K15" s="6" t="s">
        <v>2</v>
      </c>
      <c r="L15" s="6" t="s">
        <v>3</v>
      </c>
      <c r="M15" s="6" t="s">
        <v>4</v>
      </c>
      <c r="N15" s="6" t="s">
        <v>5</v>
      </c>
      <c r="O15" s="6" t="s">
        <v>6</v>
      </c>
      <c r="P15" s="6" t="s">
        <v>7</v>
      </c>
      <c r="Q15" s="6" t="s">
        <v>8</v>
      </c>
      <c r="R15" s="6" t="s">
        <v>27</v>
      </c>
      <c r="S15" s="6" t="s">
        <v>9</v>
      </c>
      <c r="T15" s="6" t="s">
        <v>69</v>
      </c>
      <c r="U15" s="6" t="s">
        <v>10</v>
      </c>
      <c r="V15" s="286"/>
    </row>
    <row r="16" spans="1:26" ht="11.25" hidden="1" customHeight="1" x14ac:dyDescent="0.2">
      <c r="A16" s="316" t="s">
        <v>80</v>
      </c>
      <c r="B16" s="316"/>
      <c r="C16" s="316"/>
      <c r="D16" s="316"/>
      <c r="E16" s="316"/>
      <c r="F16" s="316"/>
      <c r="G16" s="316"/>
      <c r="H16" s="316"/>
      <c r="I16" s="316"/>
      <c r="J16" s="17"/>
      <c r="K16" s="17"/>
      <c r="L16" s="17"/>
      <c r="M16" s="17"/>
      <c r="N16" s="17"/>
      <c r="O16" s="17"/>
      <c r="P16" s="17"/>
      <c r="Q16" s="17"/>
      <c r="R16" s="17"/>
      <c r="S16" s="17"/>
      <c r="T16" s="17"/>
      <c r="U16" s="17"/>
      <c r="V16" s="17">
        <f>SUM(J16:U16)</f>
        <v>0</v>
      </c>
    </row>
    <row r="17" spans="1:22" ht="11.25" hidden="1" customHeight="1" x14ac:dyDescent="0.2">
      <c r="A17" s="316" t="s">
        <v>81</v>
      </c>
      <c r="B17" s="316"/>
      <c r="C17" s="316"/>
      <c r="D17" s="316"/>
      <c r="E17" s="316"/>
      <c r="F17" s="316"/>
      <c r="G17" s="316"/>
      <c r="H17" s="316"/>
      <c r="I17" s="316"/>
      <c r="J17" s="17"/>
      <c r="K17" s="17"/>
      <c r="L17" s="17"/>
      <c r="M17" s="17"/>
      <c r="N17" s="17"/>
      <c r="O17" s="17"/>
      <c r="P17" s="17"/>
      <c r="Q17" s="17"/>
      <c r="R17" s="17"/>
      <c r="S17" s="17"/>
      <c r="T17" s="17"/>
      <c r="U17" s="17"/>
      <c r="V17" s="17">
        <f t="shared" ref="V17:V77" si="0">SUM(J17:U17)</f>
        <v>0</v>
      </c>
    </row>
    <row r="18" spans="1:22" ht="11.25" hidden="1" customHeight="1" x14ac:dyDescent="0.2">
      <c r="A18" s="316" t="s">
        <v>82</v>
      </c>
      <c r="B18" s="316"/>
      <c r="C18" s="316"/>
      <c r="D18" s="316"/>
      <c r="E18" s="316"/>
      <c r="F18" s="316"/>
      <c r="G18" s="316"/>
      <c r="H18" s="316"/>
      <c r="I18" s="316"/>
      <c r="J18" s="17"/>
      <c r="K18" s="17"/>
      <c r="L18" s="17"/>
      <c r="M18" s="17"/>
      <c r="N18" s="17"/>
      <c r="O18" s="17"/>
      <c r="P18" s="17"/>
      <c r="Q18" s="17"/>
      <c r="R18" s="17"/>
      <c r="S18" s="17"/>
      <c r="T18" s="17"/>
      <c r="U18" s="17"/>
      <c r="V18" s="17">
        <f t="shared" si="0"/>
        <v>0</v>
      </c>
    </row>
    <row r="19" spans="1:22" ht="11.25" hidden="1" customHeight="1" x14ac:dyDescent="0.2">
      <c r="A19" s="316" t="s">
        <v>83</v>
      </c>
      <c r="B19" s="316"/>
      <c r="C19" s="316"/>
      <c r="D19" s="316"/>
      <c r="E19" s="316"/>
      <c r="F19" s="316"/>
      <c r="G19" s="316"/>
      <c r="H19" s="316"/>
      <c r="I19" s="316"/>
      <c r="J19" s="17"/>
      <c r="K19" s="17"/>
      <c r="L19" s="17"/>
      <c r="M19" s="17"/>
      <c r="N19" s="17"/>
      <c r="O19" s="17"/>
      <c r="P19" s="17"/>
      <c r="Q19" s="17"/>
      <c r="R19" s="17"/>
      <c r="S19" s="17"/>
      <c r="T19" s="17"/>
      <c r="U19" s="17"/>
      <c r="V19" s="17">
        <f t="shared" si="0"/>
        <v>0</v>
      </c>
    </row>
    <row r="20" spans="1:22" ht="11.25" hidden="1" customHeight="1" x14ac:dyDescent="0.2">
      <c r="A20" s="316" t="s">
        <v>84</v>
      </c>
      <c r="B20" s="316"/>
      <c r="C20" s="316"/>
      <c r="D20" s="316"/>
      <c r="E20" s="316"/>
      <c r="F20" s="316"/>
      <c r="G20" s="316"/>
      <c r="H20" s="316"/>
      <c r="I20" s="316"/>
      <c r="J20" s="17"/>
      <c r="K20" s="17"/>
      <c r="L20" s="17"/>
      <c r="M20" s="17"/>
      <c r="N20" s="17"/>
      <c r="O20" s="17"/>
      <c r="P20" s="17"/>
      <c r="Q20" s="17"/>
      <c r="R20" s="17"/>
      <c r="S20" s="17"/>
      <c r="T20" s="17"/>
      <c r="U20" s="17"/>
      <c r="V20" s="17">
        <f t="shared" si="0"/>
        <v>0</v>
      </c>
    </row>
    <row r="21" spans="1:22" ht="11.25" hidden="1" customHeight="1" x14ac:dyDescent="0.2">
      <c r="A21" s="316" t="s">
        <v>85</v>
      </c>
      <c r="B21" s="316"/>
      <c r="C21" s="316"/>
      <c r="D21" s="316"/>
      <c r="E21" s="316"/>
      <c r="F21" s="316"/>
      <c r="G21" s="316"/>
      <c r="H21" s="316"/>
      <c r="I21" s="316"/>
      <c r="J21" s="17"/>
      <c r="K21" s="17"/>
      <c r="L21" s="17"/>
      <c r="M21" s="17"/>
      <c r="N21" s="17"/>
      <c r="O21" s="17"/>
      <c r="P21" s="17"/>
      <c r="Q21" s="17"/>
      <c r="R21" s="17"/>
      <c r="S21" s="17"/>
      <c r="T21" s="17"/>
      <c r="U21" s="17"/>
      <c r="V21" s="17">
        <f t="shared" si="0"/>
        <v>0</v>
      </c>
    </row>
    <row r="22" spans="1:22" ht="11.25" hidden="1" customHeight="1" x14ac:dyDescent="0.2">
      <c r="A22" s="316" t="s">
        <v>86</v>
      </c>
      <c r="B22" s="316"/>
      <c r="C22" s="316"/>
      <c r="D22" s="316"/>
      <c r="E22" s="316"/>
      <c r="F22" s="316"/>
      <c r="G22" s="316"/>
      <c r="H22" s="316"/>
      <c r="I22" s="316"/>
      <c r="J22" s="17"/>
      <c r="K22" s="17"/>
      <c r="L22" s="17"/>
      <c r="M22" s="17"/>
      <c r="N22" s="17"/>
      <c r="O22" s="17"/>
      <c r="P22" s="17"/>
      <c r="Q22" s="17"/>
      <c r="R22" s="17"/>
      <c r="S22" s="17"/>
      <c r="T22" s="17"/>
      <c r="U22" s="17"/>
      <c r="V22" s="17">
        <f t="shared" si="0"/>
        <v>0</v>
      </c>
    </row>
    <row r="23" spans="1:22" ht="11.25" hidden="1" customHeight="1" x14ac:dyDescent="0.2">
      <c r="A23" s="316" t="s">
        <v>87</v>
      </c>
      <c r="B23" s="316"/>
      <c r="C23" s="316"/>
      <c r="D23" s="316"/>
      <c r="E23" s="316"/>
      <c r="F23" s="316"/>
      <c r="G23" s="316"/>
      <c r="H23" s="316"/>
      <c r="I23" s="316"/>
      <c r="J23" s="17"/>
      <c r="K23" s="17"/>
      <c r="L23" s="17"/>
      <c r="M23" s="17"/>
      <c r="N23" s="17"/>
      <c r="O23" s="17"/>
      <c r="P23" s="17"/>
      <c r="Q23" s="17"/>
      <c r="R23" s="17"/>
      <c r="S23" s="17"/>
      <c r="T23" s="17"/>
      <c r="U23" s="17"/>
      <c r="V23" s="17">
        <f t="shared" si="0"/>
        <v>0</v>
      </c>
    </row>
    <row r="24" spans="1:22" ht="11.25" hidden="1" customHeight="1" x14ac:dyDescent="0.2">
      <c r="A24" s="316" t="s">
        <v>88</v>
      </c>
      <c r="B24" s="316"/>
      <c r="C24" s="316"/>
      <c r="D24" s="316"/>
      <c r="E24" s="316"/>
      <c r="F24" s="316"/>
      <c r="G24" s="316"/>
      <c r="H24" s="316"/>
      <c r="I24" s="316"/>
      <c r="J24" s="17"/>
      <c r="K24" s="17"/>
      <c r="L24" s="17"/>
      <c r="M24" s="17"/>
      <c r="N24" s="17"/>
      <c r="O24" s="17"/>
      <c r="P24" s="17"/>
      <c r="Q24" s="17"/>
      <c r="R24" s="17"/>
      <c r="S24" s="17"/>
      <c r="T24" s="17"/>
      <c r="U24" s="17"/>
      <c r="V24" s="17">
        <f t="shared" si="0"/>
        <v>0</v>
      </c>
    </row>
    <row r="25" spans="1:22" ht="11.25" hidden="1" customHeight="1" x14ac:dyDescent="0.2">
      <c r="A25" s="316" t="s">
        <v>89</v>
      </c>
      <c r="B25" s="316"/>
      <c r="C25" s="316"/>
      <c r="D25" s="316"/>
      <c r="E25" s="316"/>
      <c r="F25" s="316"/>
      <c r="G25" s="316"/>
      <c r="H25" s="316"/>
      <c r="I25" s="316"/>
      <c r="J25" s="17"/>
      <c r="K25" s="17"/>
      <c r="L25" s="17"/>
      <c r="M25" s="17"/>
      <c r="N25" s="17"/>
      <c r="O25" s="17"/>
      <c r="P25" s="17"/>
      <c r="Q25" s="17"/>
      <c r="R25" s="17"/>
      <c r="S25" s="17"/>
      <c r="T25" s="17"/>
      <c r="U25" s="17"/>
      <c r="V25" s="17">
        <f t="shared" si="0"/>
        <v>0</v>
      </c>
    </row>
    <row r="26" spans="1:22" ht="11.25" hidden="1" customHeight="1" x14ac:dyDescent="0.2">
      <c r="A26" s="316" t="s">
        <v>90</v>
      </c>
      <c r="B26" s="316"/>
      <c r="C26" s="316"/>
      <c r="D26" s="316"/>
      <c r="E26" s="316"/>
      <c r="F26" s="316"/>
      <c r="G26" s="316"/>
      <c r="H26" s="316"/>
      <c r="I26" s="316"/>
      <c r="J26" s="17"/>
      <c r="K26" s="17"/>
      <c r="L26" s="17"/>
      <c r="M26" s="17"/>
      <c r="N26" s="17"/>
      <c r="O26" s="17"/>
      <c r="P26" s="17"/>
      <c r="Q26" s="17"/>
      <c r="R26" s="17"/>
      <c r="S26" s="17"/>
      <c r="T26" s="17"/>
      <c r="U26" s="17"/>
      <c r="V26" s="17">
        <f t="shared" si="0"/>
        <v>0</v>
      </c>
    </row>
    <row r="27" spans="1:22" ht="11.25" hidden="1" customHeight="1" x14ac:dyDescent="0.2">
      <c r="A27" s="316" t="s">
        <v>91</v>
      </c>
      <c r="B27" s="316"/>
      <c r="C27" s="316"/>
      <c r="D27" s="316"/>
      <c r="E27" s="316"/>
      <c r="F27" s="316"/>
      <c r="G27" s="316"/>
      <c r="H27" s="316"/>
      <c r="I27" s="316"/>
      <c r="J27" s="17"/>
      <c r="K27" s="17"/>
      <c r="L27" s="17"/>
      <c r="M27" s="17"/>
      <c r="N27" s="17"/>
      <c r="O27" s="17"/>
      <c r="P27" s="17"/>
      <c r="Q27" s="17"/>
      <c r="R27" s="17"/>
      <c r="S27" s="17"/>
      <c r="T27" s="17"/>
      <c r="U27" s="17"/>
      <c r="V27" s="17">
        <f t="shared" si="0"/>
        <v>0</v>
      </c>
    </row>
    <row r="28" spans="1:22" ht="11.25" hidden="1" customHeight="1" x14ac:dyDescent="0.2">
      <c r="A28" s="316" t="s">
        <v>92</v>
      </c>
      <c r="B28" s="316"/>
      <c r="C28" s="316"/>
      <c r="D28" s="316"/>
      <c r="E28" s="316"/>
      <c r="F28" s="316"/>
      <c r="G28" s="316"/>
      <c r="H28" s="316"/>
      <c r="I28" s="316"/>
      <c r="J28" s="17"/>
      <c r="K28" s="17"/>
      <c r="L28" s="17"/>
      <c r="M28" s="17"/>
      <c r="N28" s="17"/>
      <c r="O28" s="17"/>
      <c r="P28" s="17"/>
      <c r="Q28" s="17"/>
      <c r="R28" s="17"/>
      <c r="S28" s="17"/>
      <c r="T28" s="17"/>
      <c r="U28" s="17"/>
      <c r="V28" s="17">
        <f t="shared" si="0"/>
        <v>0</v>
      </c>
    </row>
    <row r="29" spans="1:22" ht="11.25" hidden="1" customHeight="1" x14ac:dyDescent="0.2">
      <c r="A29" s="316" t="s">
        <v>93</v>
      </c>
      <c r="B29" s="316"/>
      <c r="C29" s="316"/>
      <c r="D29" s="316"/>
      <c r="E29" s="316"/>
      <c r="F29" s="316"/>
      <c r="G29" s="316"/>
      <c r="H29" s="316"/>
      <c r="I29" s="316"/>
      <c r="J29" s="17"/>
      <c r="K29" s="17"/>
      <c r="L29" s="17"/>
      <c r="M29" s="17"/>
      <c r="N29" s="17"/>
      <c r="O29" s="17"/>
      <c r="P29" s="17"/>
      <c r="Q29" s="17"/>
      <c r="R29" s="17"/>
      <c r="S29" s="17"/>
      <c r="T29" s="17"/>
      <c r="U29" s="17"/>
      <c r="V29" s="17">
        <f t="shared" si="0"/>
        <v>0</v>
      </c>
    </row>
    <row r="30" spans="1:22" ht="11.25" hidden="1" customHeight="1" x14ac:dyDescent="0.2">
      <c r="A30" s="316" t="s">
        <v>165</v>
      </c>
      <c r="B30" s="316"/>
      <c r="C30" s="316"/>
      <c r="D30" s="316"/>
      <c r="E30" s="316"/>
      <c r="F30" s="316"/>
      <c r="G30" s="316"/>
      <c r="H30" s="316"/>
      <c r="I30" s="316"/>
      <c r="J30" s="17"/>
      <c r="K30" s="17"/>
      <c r="L30" s="17"/>
      <c r="M30" s="17"/>
      <c r="N30" s="17"/>
      <c r="O30" s="17"/>
      <c r="P30" s="17"/>
      <c r="Q30" s="17"/>
      <c r="R30" s="17"/>
      <c r="S30" s="17"/>
      <c r="T30" s="17"/>
      <c r="U30" s="17"/>
      <c r="V30" s="17">
        <f t="shared" si="0"/>
        <v>0</v>
      </c>
    </row>
    <row r="31" spans="1:22" ht="11.25" hidden="1" customHeight="1" x14ac:dyDescent="0.2">
      <c r="A31" s="316" t="s">
        <v>94</v>
      </c>
      <c r="B31" s="316"/>
      <c r="C31" s="316"/>
      <c r="D31" s="316"/>
      <c r="E31" s="316"/>
      <c r="F31" s="316"/>
      <c r="G31" s="316"/>
      <c r="H31" s="316"/>
      <c r="I31" s="316"/>
      <c r="J31" s="17"/>
      <c r="K31" s="17"/>
      <c r="L31" s="17"/>
      <c r="M31" s="17"/>
      <c r="N31" s="17"/>
      <c r="O31" s="17"/>
      <c r="P31" s="17"/>
      <c r="Q31" s="17"/>
      <c r="R31" s="17"/>
      <c r="S31" s="17"/>
      <c r="T31" s="17"/>
      <c r="U31" s="17"/>
      <c r="V31" s="17">
        <f t="shared" si="0"/>
        <v>0</v>
      </c>
    </row>
    <row r="32" spans="1:22" hidden="1" x14ac:dyDescent="0.2">
      <c r="A32" s="316" t="s">
        <v>166</v>
      </c>
      <c r="B32" s="316"/>
      <c r="C32" s="316"/>
      <c r="D32" s="316"/>
      <c r="E32" s="316"/>
      <c r="F32" s="316"/>
      <c r="G32" s="316"/>
      <c r="H32" s="316"/>
      <c r="I32" s="316"/>
      <c r="J32" s="17"/>
      <c r="K32" s="17"/>
      <c r="L32" s="17"/>
      <c r="M32" s="17"/>
      <c r="N32" s="17"/>
      <c r="O32" s="17"/>
      <c r="P32" s="17"/>
      <c r="Q32" s="17"/>
      <c r="R32" s="17"/>
      <c r="S32" s="17"/>
      <c r="T32" s="17"/>
      <c r="U32" s="17"/>
      <c r="V32" s="17">
        <f t="shared" si="0"/>
        <v>0</v>
      </c>
    </row>
    <row r="33" spans="1:22" ht="11.25" hidden="1" customHeight="1" x14ac:dyDescent="0.2">
      <c r="A33" s="316" t="s">
        <v>95</v>
      </c>
      <c r="B33" s="316"/>
      <c r="C33" s="316"/>
      <c r="D33" s="316"/>
      <c r="E33" s="316"/>
      <c r="F33" s="316"/>
      <c r="G33" s="316"/>
      <c r="H33" s="316"/>
      <c r="I33" s="316"/>
      <c r="J33" s="17"/>
      <c r="K33" s="17"/>
      <c r="L33" s="17"/>
      <c r="M33" s="17"/>
      <c r="N33" s="17"/>
      <c r="O33" s="17"/>
      <c r="P33" s="17"/>
      <c r="Q33" s="17"/>
      <c r="R33" s="17"/>
      <c r="S33" s="17"/>
      <c r="T33" s="17"/>
      <c r="U33" s="17"/>
      <c r="V33" s="17">
        <f t="shared" si="0"/>
        <v>0</v>
      </c>
    </row>
    <row r="34" spans="1:22" ht="11.25" hidden="1" customHeight="1" x14ac:dyDescent="0.2">
      <c r="A34" s="316" t="s">
        <v>96</v>
      </c>
      <c r="B34" s="316"/>
      <c r="C34" s="316"/>
      <c r="D34" s="316"/>
      <c r="E34" s="316"/>
      <c r="F34" s="316"/>
      <c r="G34" s="316"/>
      <c r="H34" s="316"/>
      <c r="I34" s="316"/>
      <c r="J34" s="17"/>
      <c r="K34" s="17"/>
      <c r="L34" s="17"/>
      <c r="M34" s="17"/>
      <c r="N34" s="17"/>
      <c r="O34" s="17"/>
      <c r="P34" s="17"/>
      <c r="Q34" s="17"/>
      <c r="R34" s="17"/>
      <c r="S34" s="17"/>
      <c r="T34" s="17"/>
      <c r="U34" s="17"/>
      <c r="V34" s="17">
        <f t="shared" si="0"/>
        <v>0</v>
      </c>
    </row>
    <row r="35" spans="1:22" ht="11.25" hidden="1" customHeight="1" x14ac:dyDescent="0.2">
      <c r="A35" s="316" t="s">
        <v>97</v>
      </c>
      <c r="B35" s="316"/>
      <c r="C35" s="316"/>
      <c r="D35" s="316"/>
      <c r="E35" s="316"/>
      <c r="F35" s="316"/>
      <c r="G35" s="316"/>
      <c r="H35" s="316"/>
      <c r="I35" s="316"/>
      <c r="J35" s="17"/>
      <c r="K35" s="17"/>
      <c r="L35" s="17"/>
      <c r="M35" s="17"/>
      <c r="N35" s="17"/>
      <c r="O35" s="17"/>
      <c r="P35" s="17"/>
      <c r="Q35" s="17"/>
      <c r="R35" s="17"/>
      <c r="S35" s="17"/>
      <c r="T35" s="17"/>
      <c r="U35" s="17"/>
      <c r="V35" s="17">
        <f t="shared" si="0"/>
        <v>0</v>
      </c>
    </row>
    <row r="36" spans="1:22" hidden="1" x14ac:dyDescent="0.2">
      <c r="A36" s="316" t="s">
        <v>98</v>
      </c>
      <c r="B36" s="316"/>
      <c r="C36" s="316"/>
      <c r="D36" s="316"/>
      <c r="E36" s="316"/>
      <c r="F36" s="316"/>
      <c r="G36" s="316"/>
      <c r="H36" s="316"/>
      <c r="I36" s="316"/>
      <c r="J36" s="17"/>
      <c r="K36" s="17"/>
      <c r="L36" s="17"/>
      <c r="M36" s="17"/>
      <c r="N36" s="17"/>
      <c r="O36" s="17"/>
      <c r="P36" s="17"/>
      <c r="Q36" s="17"/>
      <c r="R36" s="17"/>
      <c r="S36" s="17"/>
      <c r="T36" s="17"/>
      <c r="U36" s="17"/>
      <c r="V36" s="17">
        <f t="shared" si="0"/>
        <v>0</v>
      </c>
    </row>
    <row r="37" spans="1:22" hidden="1" x14ac:dyDescent="0.2">
      <c r="A37" s="316" t="s">
        <v>99</v>
      </c>
      <c r="B37" s="316"/>
      <c r="C37" s="316"/>
      <c r="D37" s="316"/>
      <c r="E37" s="316"/>
      <c r="F37" s="316"/>
      <c r="G37" s="316"/>
      <c r="H37" s="316"/>
      <c r="I37" s="316"/>
      <c r="J37" s="17"/>
      <c r="K37" s="17"/>
      <c r="L37" s="17"/>
      <c r="M37" s="17"/>
      <c r="N37" s="17"/>
      <c r="O37" s="17"/>
      <c r="P37" s="17"/>
      <c r="Q37" s="17"/>
      <c r="R37" s="17"/>
      <c r="S37" s="17"/>
      <c r="T37" s="17"/>
      <c r="U37" s="17"/>
      <c r="V37" s="17">
        <f t="shared" si="0"/>
        <v>0</v>
      </c>
    </row>
    <row r="38" spans="1:22" hidden="1" x14ac:dyDescent="0.2">
      <c r="A38" s="316" t="s">
        <v>100</v>
      </c>
      <c r="B38" s="316"/>
      <c r="C38" s="316"/>
      <c r="D38" s="316"/>
      <c r="E38" s="316"/>
      <c r="F38" s="316"/>
      <c r="G38" s="316"/>
      <c r="H38" s="316"/>
      <c r="I38" s="316"/>
      <c r="J38" s="17"/>
      <c r="K38" s="17"/>
      <c r="L38" s="17"/>
      <c r="M38" s="17"/>
      <c r="N38" s="17"/>
      <c r="O38" s="17"/>
      <c r="P38" s="17"/>
      <c r="Q38" s="17"/>
      <c r="R38" s="17"/>
      <c r="S38" s="17"/>
      <c r="T38" s="17"/>
      <c r="U38" s="17"/>
      <c r="V38" s="17">
        <f t="shared" si="0"/>
        <v>0</v>
      </c>
    </row>
    <row r="39" spans="1:22" ht="11.25" hidden="1" customHeight="1" x14ac:dyDescent="0.2">
      <c r="A39" s="316" t="s">
        <v>101</v>
      </c>
      <c r="B39" s="316"/>
      <c r="C39" s="316"/>
      <c r="D39" s="316"/>
      <c r="E39" s="316"/>
      <c r="F39" s="316"/>
      <c r="G39" s="316"/>
      <c r="H39" s="316"/>
      <c r="I39" s="316"/>
      <c r="J39" s="17"/>
      <c r="K39" s="17"/>
      <c r="L39" s="17"/>
      <c r="M39" s="17"/>
      <c r="N39" s="17"/>
      <c r="O39" s="17"/>
      <c r="P39" s="17"/>
      <c r="Q39" s="17"/>
      <c r="R39" s="17"/>
      <c r="S39" s="17"/>
      <c r="T39" s="17"/>
      <c r="U39" s="17"/>
      <c r="V39" s="17">
        <f t="shared" si="0"/>
        <v>0</v>
      </c>
    </row>
    <row r="40" spans="1:22" ht="11.25" hidden="1" customHeight="1" x14ac:dyDescent="0.2">
      <c r="A40" s="316" t="s">
        <v>102</v>
      </c>
      <c r="B40" s="316"/>
      <c r="C40" s="316"/>
      <c r="D40" s="316"/>
      <c r="E40" s="316"/>
      <c r="F40" s="316"/>
      <c r="G40" s="316"/>
      <c r="H40" s="316"/>
      <c r="I40" s="316"/>
      <c r="J40" s="17"/>
      <c r="K40" s="17"/>
      <c r="L40" s="17"/>
      <c r="M40" s="17"/>
      <c r="N40" s="17"/>
      <c r="O40" s="17"/>
      <c r="P40" s="17"/>
      <c r="Q40" s="17"/>
      <c r="R40" s="17"/>
      <c r="S40" s="17"/>
      <c r="T40" s="17"/>
      <c r="U40" s="17"/>
      <c r="V40" s="17">
        <f t="shared" si="0"/>
        <v>0</v>
      </c>
    </row>
    <row r="41" spans="1:22" ht="11.25" hidden="1" customHeight="1" x14ac:dyDescent="0.2">
      <c r="A41" s="316" t="s">
        <v>103</v>
      </c>
      <c r="B41" s="316"/>
      <c r="C41" s="316"/>
      <c r="D41" s="316"/>
      <c r="E41" s="316"/>
      <c r="F41" s="316"/>
      <c r="G41" s="316"/>
      <c r="H41" s="316"/>
      <c r="I41" s="316"/>
      <c r="J41" s="17"/>
      <c r="K41" s="17"/>
      <c r="L41" s="17"/>
      <c r="M41" s="17"/>
      <c r="N41" s="17"/>
      <c r="O41" s="17"/>
      <c r="P41" s="17"/>
      <c r="Q41" s="17"/>
      <c r="R41" s="17"/>
      <c r="S41" s="17"/>
      <c r="T41" s="17"/>
      <c r="U41" s="17"/>
      <c r="V41" s="17">
        <f t="shared" si="0"/>
        <v>0</v>
      </c>
    </row>
    <row r="42" spans="1:22" ht="11.25" hidden="1" customHeight="1" x14ac:dyDescent="0.2">
      <c r="A42" s="316" t="s">
        <v>104</v>
      </c>
      <c r="B42" s="316"/>
      <c r="C42" s="316"/>
      <c r="D42" s="316"/>
      <c r="E42" s="316"/>
      <c r="F42" s="316"/>
      <c r="G42" s="316"/>
      <c r="H42" s="316"/>
      <c r="I42" s="316"/>
      <c r="J42" s="17"/>
      <c r="K42" s="17"/>
      <c r="L42" s="17"/>
      <c r="M42" s="17"/>
      <c r="N42" s="17"/>
      <c r="O42" s="17"/>
      <c r="P42" s="17"/>
      <c r="Q42" s="17"/>
      <c r="R42" s="17"/>
      <c r="S42" s="17"/>
      <c r="T42" s="17"/>
      <c r="U42" s="17"/>
      <c r="V42" s="17">
        <f t="shared" si="0"/>
        <v>0</v>
      </c>
    </row>
    <row r="43" spans="1:22" ht="11.25" hidden="1" customHeight="1" x14ac:dyDescent="0.2">
      <c r="A43" s="316" t="s">
        <v>105</v>
      </c>
      <c r="B43" s="316"/>
      <c r="C43" s="316"/>
      <c r="D43" s="316"/>
      <c r="E43" s="316"/>
      <c r="F43" s="316"/>
      <c r="G43" s="316"/>
      <c r="H43" s="316"/>
      <c r="I43" s="316"/>
      <c r="J43" s="17"/>
      <c r="K43" s="17"/>
      <c r="L43" s="17"/>
      <c r="M43" s="17"/>
      <c r="N43" s="17"/>
      <c r="O43" s="17"/>
      <c r="P43" s="17"/>
      <c r="Q43" s="17"/>
      <c r="R43" s="17"/>
      <c r="S43" s="17"/>
      <c r="T43" s="17"/>
      <c r="U43" s="17"/>
      <c r="V43" s="17">
        <f t="shared" si="0"/>
        <v>0</v>
      </c>
    </row>
    <row r="44" spans="1:22" ht="11.25" hidden="1" customHeight="1" x14ac:dyDescent="0.2">
      <c r="A44" s="316" t="s">
        <v>106</v>
      </c>
      <c r="B44" s="316"/>
      <c r="C44" s="316"/>
      <c r="D44" s="316"/>
      <c r="E44" s="316"/>
      <c r="F44" s="316"/>
      <c r="G44" s="316"/>
      <c r="H44" s="316"/>
      <c r="I44" s="316"/>
      <c r="J44" s="17"/>
      <c r="K44" s="17"/>
      <c r="L44" s="17"/>
      <c r="M44" s="17"/>
      <c r="N44" s="17"/>
      <c r="O44" s="17"/>
      <c r="P44" s="17"/>
      <c r="Q44" s="17"/>
      <c r="R44" s="17"/>
      <c r="S44" s="17"/>
      <c r="T44" s="17"/>
      <c r="U44" s="17"/>
      <c r="V44" s="17">
        <f t="shared" si="0"/>
        <v>0</v>
      </c>
    </row>
    <row r="45" spans="1:22" ht="11.25" hidden="1" customHeight="1" x14ac:dyDescent="0.2">
      <c r="A45" s="316" t="s">
        <v>107</v>
      </c>
      <c r="B45" s="316"/>
      <c r="C45" s="316"/>
      <c r="D45" s="316"/>
      <c r="E45" s="316"/>
      <c r="F45" s="316"/>
      <c r="G45" s="316"/>
      <c r="H45" s="316"/>
      <c r="I45" s="316"/>
      <c r="J45" s="17"/>
      <c r="K45" s="17"/>
      <c r="L45" s="17"/>
      <c r="M45" s="17"/>
      <c r="N45" s="17"/>
      <c r="O45" s="17"/>
      <c r="P45" s="17"/>
      <c r="Q45" s="17"/>
      <c r="R45" s="17"/>
      <c r="S45" s="17"/>
      <c r="T45" s="17"/>
      <c r="U45" s="17"/>
      <c r="V45" s="17">
        <f t="shared" si="0"/>
        <v>0</v>
      </c>
    </row>
    <row r="46" spans="1:22" ht="11.25" hidden="1" customHeight="1" x14ac:dyDescent="0.2">
      <c r="A46" s="316" t="s">
        <v>108</v>
      </c>
      <c r="B46" s="316"/>
      <c r="C46" s="316"/>
      <c r="D46" s="316"/>
      <c r="E46" s="316"/>
      <c r="F46" s="316"/>
      <c r="G46" s="316"/>
      <c r="H46" s="316"/>
      <c r="I46" s="316"/>
      <c r="J46" s="17"/>
      <c r="K46" s="17"/>
      <c r="L46" s="17"/>
      <c r="M46" s="17"/>
      <c r="N46" s="17"/>
      <c r="O46" s="17"/>
      <c r="P46" s="17"/>
      <c r="Q46" s="17"/>
      <c r="R46" s="17"/>
      <c r="S46" s="17"/>
      <c r="T46" s="17"/>
      <c r="U46" s="17"/>
      <c r="V46" s="17">
        <f t="shared" si="0"/>
        <v>0</v>
      </c>
    </row>
    <row r="47" spans="1:22" ht="11.25" hidden="1" customHeight="1" x14ac:dyDescent="0.2">
      <c r="A47" s="316" t="s">
        <v>109</v>
      </c>
      <c r="B47" s="316"/>
      <c r="C47" s="316"/>
      <c r="D47" s="316"/>
      <c r="E47" s="316"/>
      <c r="F47" s="316"/>
      <c r="G47" s="316"/>
      <c r="H47" s="316"/>
      <c r="I47" s="316"/>
      <c r="J47" s="17"/>
      <c r="K47" s="17"/>
      <c r="L47" s="17"/>
      <c r="M47" s="17"/>
      <c r="N47" s="17"/>
      <c r="O47" s="17"/>
      <c r="P47" s="17"/>
      <c r="Q47" s="17"/>
      <c r="R47" s="17"/>
      <c r="S47" s="17"/>
      <c r="T47" s="17"/>
      <c r="U47" s="17"/>
      <c r="V47" s="17">
        <f t="shared" si="0"/>
        <v>0</v>
      </c>
    </row>
    <row r="48" spans="1:22" ht="11.25" hidden="1" customHeight="1" x14ac:dyDescent="0.2">
      <c r="A48" s="316" t="s">
        <v>110</v>
      </c>
      <c r="B48" s="316"/>
      <c r="C48" s="316"/>
      <c r="D48" s="316"/>
      <c r="E48" s="316"/>
      <c r="F48" s="316"/>
      <c r="G48" s="316"/>
      <c r="H48" s="316"/>
      <c r="I48" s="316"/>
      <c r="J48" s="17"/>
      <c r="K48" s="17"/>
      <c r="L48" s="17"/>
      <c r="M48" s="17"/>
      <c r="N48" s="17"/>
      <c r="O48" s="17"/>
      <c r="P48" s="17"/>
      <c r="Q48" s="17"/>
      <c r="R48" s="17"/>
      <c r="S48" s="17"/>
      <c r="T48" s="17"/>
      <c r="U48" s="17"/>
      <c r="V48" s="17">
        <f t="shared" si="0"/>
        <v>0</v>
      </c>
    </row>
    <row r="49" spans="1:22" ht="11.25" hidden="1" customHeight="1" x14ac:dyDescent="0.2">
      <c r="A49" s="316" t="s">
        <v>111</v>
      </c>
      <c r="B49" s="316"/>
      <c r="C49" s="316"/>
      <c r="D49" s="316"/>
      <c r="E49" s="316"/>
      <c r="F49" s="316"/>
      <c r="G49" s="316"/>
      <c r="H49" s="316"/>
      <c r="I49" s="316"/>
      <c r="J49" s="17"/>
      <c r="K49" s="17"/>
      <c r="L49" s="17"/>
      <c r="M49" s="17"/>
      <c r="N49" s="17"/>
      <c r="O49" s="17"/>
      <c r="P49" s="17"/>
      <c r="Q49" s="17"/>
      <c r="R49" s="17"/>
      <c r="S49" s="17"/>
      <c r="T49" s="17"/>
      <c r="U49" s="17"/>
      <c r="V49" s="17">
        <f t="shared" si="0"/>
        <v>0</v>
      </c>
    </row>
    <row r="50" spans="1:22" ht="11.25" hidden="1" customHeight="1" x14ac:dyDescent="0.2">
      <c r="A50" s="316" t="s">
        <v>167</v>
      </c>
      <c r="B50" s="316"/>
      <c r="C50" s="316"/>
      <c r="D50" s="316"/>
      <c r="E50" s="316"/>
      <c r="F50" s="316"/>
      <c r="G50" s="316"/>
      <c r="H50" s="316"/>
      <c r="I50" s="316"/>
      <c r="J50" s="17"/>
      <c r="K50" s="17"/>
      <c r="L50" s="17"/>
      <c r="M50" s="17"/>
      <c r="N50" s="17"/>
      <c r="O50" s="17"/>
      <c r="P50" s="17"/>
      <c r="Q50" s="17"/>
      <c r="R50" s="17"/>
      <c r="S50" s="17"/>
      <c r="T50" s="17"/>
      <c r="U50" s="17"/>
      <c r="V50" s="17">
        <f t="shared" si="0"/>
        <v>0</v>
      </c>
    </row>
    <row r="51" spans="1:22" ht="11.25" hidden="1" customHeight="1" x14ac:dyDescent="0.2">
      <c r="A51" s="316" t="s">
        <v>188</v>
      </c>
      <c r="B51" s="316"/>
      <c r="C51" s="316"/>
      <c r="D51" s="316"/>
      <c r="E51" s="316"/>
      <c r="F51" s="316"/>
      <c r="G51" s="316"/>
      <c r="H51" s="316"/>
      <c r="I51" s="316"/>
      <c r="J51" s="17"/>
      <c r="K51" s="17"/>
      <c r="L51" s="17"/>
      <c r="M51" s="17"/>
      <c r="N51" s="17"/>
      <c r="O51" s="17"/>
      <c r="P51" s="17"/>
      <c r="Q51" s="17"/>
      <c r="R51" s="17"/>
      <c r="S51" s="17"/>
      <c r="T51" s="17"/>
      <c r="U51" s="17"/>
      <c r="V51" s="17">
        <f t="shared" si="0"/>
        <v>0</v>
      </c>
    </row>
    <row r="52" spans="1:22" ht="11.25" hidden="1" customHeight="1" x14ac:dyDescent="0.2">
      <c r="A52" s="316" t="s">
        <v>189</v>
      </c>
      <c r="B52" s="316"/>
      <c r="C52" s="316"/>
      <c r="D52" s="316"/>
      <c r="E52" s="316"/>
      <c r="F52" s="316"/>
      <c r="G52" s="316"/>
      <c r="H52" s="316"/>
      <c r="I52" s="316"/>
      <c r="J52" s="17"/>
      <c r="K52" s="17"/>
      <c r="L52" s="17"/>
      <c r="M52" s="17"/>
      <c r="N52" s="17"/>
      <c r="O52" s="17"/>
      <c r="P52" s="17"/>
      <c r="Q52" s="17"/>
      <c r="R52" s="17"/>
      <c r="S52" s="17"/>
      <c r="T52" s="17"/>
      <c r="U52" s="17"/>
      <c r="V52" s="17">
        <f t="shared" si="0"/>
        <v>0</v>
      </c>
    </row>
    <row r="53" spans="1:22" ht="11.25" hidden="1" customHeight="1" x14ac:dyDescent="0.2">
      <c r="A53" s="316" t="s">
        <v>190</v>
      </c>
      <c r="B53" s="316"/>
      <c r="C53" s="316"/>
      <c r="D53" s="316"/>
      <c r="E53" s="316"/>
      <c r="F53" s="316"/>
      <c r="G53" s="316"/>
      <c r="H53" s="316"/>
      <c r="I53" s="316"/>
      <c r="J53" s="17"/>
      <c r="K53" s="17"/>
      <c r="L53" s="17"/>
      <c r="M53" s="17"/>
      <c r="N53" s="17"/>
      <c r="O53" s="17"/>
      <c r="P53" s="17"/>
      <c r="Q53" s="17"/>
      <c r="R53" s="17"/>
      <c r="S53" s="17"/>
      <c r="T53" s="17"/>
      <c r="U53" s="17"/>
      <c r="V53" s="17">
        <f t="shared" si="0"/>
        <v>0</v>
      </c>
    </row>
    <row r="54" spans="1:22" ht="11.25" hidden="1" customHeight="1" x14ac:dyDescent="0.2">
      <c r="A54" s="316" t="s">
        <v>191</v>
      </c>
      <c r="B54" s="316"/>
      <c r="C54" s="316"/>
      <c r="D54" s="316"/>
      <c r="E54" s="316"/>
      <c r="F54" s="316"/>
      <c r="G54" s="316"/>
      <c r="H54" s="316"/>
      <c r="I54" s="316"/>
      <c r="J54" s="17"/>
      <c r="K54" s="17"/>
      <c r="L54" s="17"/>
      <c r="M54" s="17"/>
      <c r="N54" s="17"/>
      <c r="O54" s="17"/>
      <c r="P54" s="17"/>
      <c r="Q54" s="17"/>
      <c r="R54" s="17"/>
      <c r="S54" s="17"/>
      <c r="T54" s="17"/>
      <c r="U54" s="17"/>
      <c r="V54" s="17">
        <f t="shared" si="0"/>
        <v>0</v>
      </c>
    </row>
    <row r="55" spans="1:22" ht="11.25" hidden="1" customHeight="1" x14ac:dyDescent="0.2">
      <c r="A55" s="316" t="s">
        <v>192</v>
      </c>
      <c r="B55" s="316"/>
      <c r="C55" s="316"/>
      <c r="D55" s="316"/>
      <c r="E55" s="316"/>
      <c r="F55" s="316"/>
      <c r="G55" s="316"/>
      <c r="H55" s="316"/>
      <c r="I55" s="316"/>
      <c r="J55" s="17"/>
      <c r="K55" s="17"/>
      <c r="L55" s="17"/>
      <c r="M55" s="17"/>
      <c r="N55" s="17"/>
      <c r="O55" s="17"/>
      <c r="P55" s="17"/>
      <c r="Q55" s="17"/>
      <c r="R55" s="17"/>
      <c r="S55" s="17"/>
      <c r="T55" s="17"/>
      <c r="U55" s="17"/>
      <c r="V55" s="17">
        <f t="shared" si="0"/>
        <v>0</v>
      </c>
    </row>
    <row r="56" spans="1:22" hidden="1" x14ac:dyDescent="0.2">
      <c r="A56" s="316" t="s">
        <v>193</v>
      </c>
      <c r="B56" s="316"/>
      <c r="C56" s="316"/>
      <c r="D56" s="316"/>
      <c r="E56" s="316"/>
      <c r="F56" s="316"/>
      <c r="G56" s="316"/>
      <c r="H56" s="316"/>
      <c r="I56" s="316"/>
      <c r="J56" s="17"/>
      <c r="K56" s="17"/>
      <c r="L56" s="17"/>
      <c r="M56" s="17"/>
      <c r="N56" s="17"/>
      <c r="O56" s="17"/>
      <c r="P56" s="17"/>
      <c r="Q56" s="17"/>
      <c r="R56" s="17"/>
      <c r="S56" s="17"/>
      <c r="T56" s="17"/>
      <c r="U56" s="17"/>
      <c r="V56" s="17">
        <f t="shared" si="0"/>
        <v>0</v>
      </c>
    </row>
    <row r="57" spans="1:22" ht="11.25" hidden="1" customHeight="1" x14ac:dyDescent="0.2">
      <c r="A57" s="316" t="s">
        <v>194</v>
      </c>
      <c r="B57" s="316"/>
      <c r="C57" s="316"/>
      <c r="D57" s="316"/>
      <c r="E57" s="316"/>
      <c r="F57" s="316"/>
      <c r="G57" s="316"/>
      <c r="H57" s="316"/>
      <c r="I57" s="316"/>
      <c r="J57" s="17"/>
      <c r="K57" s="17"/>
      <c r="L57" s="17"/>
      <c r="M57" s="17"/>
      <c r="N57" s="17"/>
      <c r="O57" s="17"/>
      <c r="P57" s="17"/>
      <c r="Q57" s="17"/>
      <c r="R57" s="17"/>
      <c r="S57" s="17"/>
      <c r="T57" s="17"/>
      <c r="U57" s="17"/>
      <c r="V57" s="17">
        <f t="shared" si="0"/>
        <v>0</v>
      </c>
    </row>
    <row r="58" spans="1:22" ht="11.25" hidden="1" customHeight="1" x14ac:dyDescent="0.2">
      <c r="A58" s="316" t="s">
        <v>195</v>
      </c>
      <c r="B58" s="316"/>
      <c r="C58" s="316"/>
      <c r="D58" s="316"/>
      <c r="E58" s="316"/>
      <c r="F58" s="316"/>
      <c r="G58" s="316"/>
      <c r="H58" s="316"/>
      <c r="I58" s="316"/>
      <c r="J58" s="17"/>
      <c r="K58" s="17"/>
      <c r="L58" s="17"/>
      <c r="M58" s="17"/>
      <c r="N58" s="17"/>
      <c r="O58" s="17"/>
      <c r="P58" s="17"/>
      <c r="Q58" s="17"/>
      <c r="R58" s="17"/>
      <c r="S58" s="17"/>
      <c r="T58" s="17"/>
      <c r="U58" s="17"/>
      <c r="V58" s="17">
        <f t="shared" si="0"/>
        <v>0</v>
      </c>
    </row>
    <row r="59" spans="1:22" ht="11.25" hidden="1" customHeight="1" x14ac:dyDescent="0.2">
      <c r="A59" s="316" t="s">
        <v>196</v>
      </c>
      <c r="B59" s="316"/>
      <c r="C59" s="316"/>
      <c r="D59" s="316"/>
      <c r="E59" s="316"/>
      <c r="F59" s="316"/>
      <c r="G59" s="316"/>
      <c r="H59" s="316"/>
      <c r="I59" s="316"/>
      <c r="J59" s="17"/>
      <c r="K59" s="17"/>
      <c r="L59" s="17"/>
      <c r="M59" s="17"/>
      <c r="N59" s="17"/>
      <c r="O59" s="17"/>
      <c r="P59" s="17"/>
      <c r="Q59" s="17"/>
      <c r="R59" s="17"/>
      <c r="S59" s="17"/>
      <c r="T59" s="17"/>
      <c r="U59" s="17"/>
      <c r="V59" s="17">
        <f t="shared" si="0"/>
        <v>0</v>
      </c>
    </row>
    <row r="60" spans="1:22" ht="11.25" hidden="1" customHeight="1" x14ac:dyDescent="0.2">
      <c r="A60" s="316" t="s">
        <v>112</v>
      </c>
      <c r="B60" s="316"/>
      <c r="C60" s="316"/>
      <c r="D60" s="316"/>
      <c r="E60" s="316"/>
      <c r="F60" s="316"/>
      <c r="G60" s="316"/>
      <c r="H60" s="316"/>
      <c r="I60" s="316"/>
      <c r="J60" s="17"/>
      <c r="K60" s="17"/>
      <c r="L60" s="17"/>
      <c r="M60" s="17"/>
      <c r="N60" s="17"/>
      <c r="O60" s="17"/>
      <c r="P60" s="17"/>
      <c r="Q60" s="17"/>
      <c r="R60" s="17"/>
      <c r="S60" s="17"/>
      <c r="T60" s="17"/>
      <c r="U60" s="17"/>
      <c r="V60" s="17">
        <f t="shared" si="0"/>
        <v>0</v>
      </c>
    </row>
    <row r="61" spans="1:22" ht="11.25" hidden="1" customHeight="1" x14ac:dyDescent="0.2">
      <c r="A61" s="316" t="s">
        <v>113</v>
      </c>
      <c r="B61" s="316"/>
      <c r="C61" s="316"/>
      <c r="D61" s="316"/>
      <c r="E61" s="316"/>
      <c r="F61" s="316"/>
      <c r="G61" s="316"/>
      <c r="H61" s="316"/>
      <c r="I61" s="316"/>
      <c r="J61" s="17"/>
      <c r="K61" s="17"/>
      <c r="L61" s="17"/>
      <c r="M61" s="17"/>
      <c r="N61" s="17"/>
      <c r="O61" s="17"/>
      <c r="P61" s="17"/>
      <c r="Q61" s="17"/>
      <c r="R61" s="17"/>
      <c r="S61" s="17"/>
      <c r="T61" s="17"/>
      <c r="U61" s="17"/>
      <c r="V61" s="17">
        <f t="shared" si="0"/>
        <v>0</v>
      </c>
    </row>
    <row r="62" spans="1:22" ht="11.25" hidden="1" customHeight="1" x14ac:dyDescent="0.2">
      <c r="A62" s="316" t="s">
        <v>114</v>
      </c>
      <c r="B62" s="316"/>
      <c r="C62" s="316"/>
      <c r="D62" s="316"/>
      <c r="E62" s="316"/>
      <c r="F62" s="316"/>
      <c r="G62" s="316"/>
      <c r="H62" s="316"/>
      <c r="I62" s="316"/>
      <c r="J62" s="17"/>
      <c r="K62" s="17"/>
      <c r="L62" s="17"/>
      <c r="M62" s="17"/>
      <c r="N62" s="17"/>
      <c r="O62" s="17"/>
      <c r="P62" s="17"/>
      <c r="Q62" s="17"/>
      <c r="R62" s="17"/>
      <c r="S62" s="17"/>
      <c r="T62" s="17"/>
      <c r="U62" s="17"/>
      <c r="V62" s="17">
        <f t="shared" si="0"/>
        <v>0</v>
      </c>
    </row>
    <row r="63" spans="1:22" ht="11.25" hidden="1" customHeight="1" x14ac:dyDescent="0.2">
      <c r="A63" s="316" t="s">
        <v>115</v>
      </c>
      <c r="B63" s="316"/>
      <c r="C63" s="316"/>
      <c r="D63" s="316"/>
      <c r="E63" s="316"/>
      <c r="F63" s="316"/>
      <c r="G63" s="316"/>
      <c r="H63" s="316"/>
      <c r="I63" s="316"/>
      <c r="J63" s="17"/>
      <c r="K63" s="17"/>
      <c r="L63" s="17"/>
      <c r="M63" s="17"/>
      <c r="N63" s="17"/>
      <c r="O63" s="17"/>
      <c r="P63" s="17"/>
      <c r="Q63" s="17"/>
      <c r="R63" s="17"/>
      <c r="S63" s="17"/>
      <c r="T63" s="17"/>
      <c r="U63" s="17"/>
      <c r="V63" s="17">
        <f t="shared" si="0"/>
        <v>0</v>
      </c>
    </row>
    <row r="64" spans="1:22" ht="11.25" hidden="1" customHeight="1" x14ac:dyDescent="0.2">
      <c r="A64" s="316" t="s">
        <v>116</v>
      </c>
      <c r="B64" s="316"/>
      <c r="C64" s="316"/>
      <c r="D64" s="316"/>
      <c r="E64" s="316"/>
      <c r="F64" s="316"/>
      <c r="G64" s="316"/>
      <c r="H64" s="316"/>
      <c r="I64" s="316"/>
      <c r="J64" s="17"/>
      <c r="K64" s="17"/>
      <c r="L64" s="17"/>
      <c r="M64" s="17"/>
      <c r="N64" s="17"/>
      <c r="O64" s="17"/>
      <c r="P64" s="17"/>
      <c r="Q64" s="17"/>
      <c r="R64" s="17"/>
      <c r="S64" s="17"/>
      <c r="T64" s="17"/>
      <c r="U64" s="17"/>
      <c r="V64" s="17">
        <f t="shared" si="0"/>
        <v>0</v>
      </c>
    </row>
    <row r="65" spans="1:23" ht="11.25" hidden="1" customHeight="1" x14ac:dyDescent="0.2">
      <c r="A65" s="316" t="s">
        <v>117</v>
      </c>
      <c r="B65" s="316"/>
      <c r="C65" s="316"/>
      <c r="D65" s="316"/>
      <c r="E65" s="316"/>
      <c r="F65" s="316"/>
      <c r="G65" s="316"/>
      <c r="H65" s="316"/>
      <c r="I65" s="316"/>
      <c r="J65" s="17"/>
      <c r="K65" s="17"/>
      <c r="L65" s="17"/>
      <c r="M65" s="17"/>
      <c r="N65" s="17"/>
      <c r="O65" s="17"/>
      <c r="P65" s="17"/>
      <c r="Q65" s="17"/>
      <c r="R65" s="17"/>
      <c r="S65" s="17"/>
      <c r="T65" s="17"/>
      <c r="U65" s="17"/>
      <c r="V65" s="17">
        <f t="shared" si="0"/>
        <v>0</v>
      </c>
    </row>
    <row r="66" spans="1:23" ht="11.25" hidden="1" customHeight="1" x14ac:dyDescent="0.2">
      <c r="A66" s="316" t="s">
        <v>118</v>
      </c>
      <c r="B66" s="316"/>
      <c r="C66" s="316"/>
      <c r="D66" s="316"/>
      <c r="E66" s="316"/>
      <c r="F66" s="316"/>
      <c r="G66" s="316"/>
      <c r="H66" s="316"/>
      <c r="I66" s="316"/>
      <c r="J66" s="17"/>
      <c r="K66" s="17"/>
      <c r="L66" s="17"/>
      <c r="M66" s="17"/>
      <c r="N66" s="17"/>
      <c r="O66" s="17"/>
      <c r="P66" s="17"/>
      <c r="Q66" s="17"/>
      <c r="R66" s="17"/>
      <c r="S66" s="17"/>
      <c r="T66" s="17"/>
      <c r="U66" s="17"/>
      <c r="V66" s="17">
        <f t="shared" si="0"/>
        <v>0</v>
      </c>
    </row>
    <row r="67" spans="1:23" ht="11.25" hidden="1" customHeight="1" x14ac:dyDescent="0.2">
      <c r="A67" s="316" t="s">
        <v>119</v>
      </c>
      <c r="B67" s="316"/>
      <c r="C67" s="316"/>
      <c r="D67" s="316"/>
      <c r="E67" s="316"/>
      <c r="F67" s="316"/>
      <c r="G67" s="316"/>
      <c r="H67" s="316"/>
      <c r="I67" s="316"/>
      <c r="J67" s="17"/>
      <c r="K67" s="17"/>
      <c r="L67" s="17"/>
      <c r="M67" s="17"/>
      <c r="N67" s="17"/>
      <c r="O67" s="17"/>
      <c r="P67" s="17"/>
      <c r="Q67" s="17"/>
      <c r="R67" s="17"/>
      <c r="S67" s="17"/>
      <c r="T67" s="17"/>
      <c r="U67" s="17"/>
      <c r="V67" s="17">
        <f t="shared" si="0"/>
        <v>0</v>
      </c>
    </row>
    <row r="68" spans="1:23" ht="11.25" hidden="1" customHeight="1" x14ac:dyDescent="0.2">
      <c r="A68" s="316" t="s">
        <v>120</v>
      </c>
      <c r="B68" s="316"/>
      <c r="C68" s="316"/>
      <c r="D68" s="316"/>
      <c r="E68" s="316"/>
      <c r="F68" s="316"/>
      <c r="G68" s="316"/>
      <c r="H68" s="316"/>
      <c r="I68" s="316"/>
      <c r="J68" s="17"/>
      <c r="K68" s="17"/>
      <c r="L68" s="17"/>
      <c r="M68" s="17"/>
      <c r="N68" s="17"/>
      <c r="O68" s="17"/>
      <c r="P68" s="17"/>
      <c r="Q68" s="17"/>
      <c r="R68" s="17"/>
      <c r="S68" s="17"/>
      <c r="T68" s="17"/>
      <c r="U68" s="17"/>
      <c r="V68" s="17">
        <f t="shared" si="0"/>
        <v>0</v>
      </c>
    </row>
    <row r="69" spans="1:23" ht="11.25" hidden="1" customHeight="1" x14ac:dyDescent="0.2">
      <c r="A69" s="316" t="s">
        <v>197</v>
      </c>
      <c r="B69" s="316"/>
      <c r="C69" s="316"/>
      <c r="D69" s="316"/>
      <c r="E69" s="316"/>
      <c r="F69" s="316"/>
      <c r="G69" s="316"/>
      <c r="H69" s="316"/>
      <c r="I69" s="316"/>
      <c r="J69" s="17"/>
      <c r="K69" s="17"/>
      <c r="L69" s="17"/>
      <c r="M69" s="17"/>
      <c r="N69" s="17"/>
      <c r="O69" s="17"/>
      <c r="P69" s="17"/>
      <c r="Q69" s="17"/>
      <c r="R69" s="17"/>
      <c r="S69" s="17"/>
      <c r="T69" s="17"/>
      <c r="U69" s="17"/>
      <c r="V69" s="17">
        <f t="shared" si="0"/>
        <v>0</v>
      </c>
    </row>
    <row r="70" spans="1:23" ht="11.25" hidden="1" customHeight="1" x14ac:dyDescent="0.2">
      <c r="A70" s="316" t="s">
        <v>198</v>
      </c>
      <c r="B70" s="316"/>
      <c r="C70" s="316"/>
      <c r="D70" s="316"/>
      <c r="E70" s="316"/>
      <c r="F70" s="316"/>
      <c r="G70" s="316"/>
      <c r="H70" s="316"/>
      <c r="I70" s="316"/>
      <c r="J70" s="17"/>
      <c r="K70" s="17"/>
      <c r="L70" s="17"/>
      <c r="M70" s="17"/>
      <c r="N70" s="17"/>
      <c r="O70" s="17"/>
      <c r="P70" s="17"/>
      <c r="Q70" s="17"/>
      <c r="R70" s="17"/>
      <c r="S70" s="17"/>
      <c r="T70" s="17"/>
      <c r="U70" s="17"/>
      <c r="V70" s="17">
        <f t="shared" si="0"/>
        <v>0</v>
      </c>
    </row>
    <row r="71" spans="1:23" ht="11.25" hidden="1" customHeight="1" x14ac:dyDescent="0.2">
      <c r="A71" s="316" t="s">
        <v>199</v>
      </c>
      <c r="B71" s="316"/>
      <c r="C71" s="316"/>
      <c r="D71" s="316"/>
      <c r="E71" s="316"/>
      <c r="F71" s="316"/>
      <c r="G71" s="316"/>
      <c r="H71" s="316"/>
      <c r="I71" s="316"/>
      <c r="J71" s="17"/>
      <c r="K71" s="17"/>
      <c r="L71" s="17"/>
      <c r="M71" s="17"/>
      <c r="N71" s="17"/>
      <c r="O71" s="17"/>
      <c r="P71" s="17"/>
      <c r="Q71" s="17"/>
      <c r="R71" s="17"/>
      <c r="S71" s="17"/>
      <c r="T71" s="17"/>
      <c r="U71" s="17"/>
      <c r="V71" s="17">
        <f t="shared" si="0"/>
        <v>0</v>
      </c>
    </row>
    <row r="72" spans="1:23" ht="11.25" hidden="1" customHeight="1" x14ac:dyDescent="0.2">
      <c r="A72" s="316" t="s">
        <v>200</v>
      </c>
      <c r="B72" s="316"/>
      <c r="C72" s="316"/>
      <c r="D72" s="316"/>
      <c r="E72" s="316"/>
      <c r="F72" s="316"/>
      <c r="G72" s="316"/>
      <c r="H72" s="316"/>
      <c r="I72" s="316"/>
      <c r="J72" s="17"/>
      <c r="K72" s="17"/>
      <c r="L72" s="17"/>
      <c r="M72" s="17"/>
      <c r="N72" s="17"/>
      <c r="O72" s="17"/>
      <c r="P72" s="17"/>
      <c r="Q72" s="17"/>
      <c r="R72" s="17"/>
      <c r="S72" s="17"/>
      <c r="T72" s="17"/>
      <c r="U72" s="17"/>
      <c r="V72" s="17">
        <f t="shared" si="0"/>
        <v>0</v>
      </c>
    </row>
    <row r="73" spans="1:23" ht="11.25" hidden="1" customHeight="1" x14ac:dyDescent="0.2">
      <c r="A73" s="316" t="s">
        <v>201</v>
      </c>
      <c r="B73" s="316"/>
      <c r="C73" s="316"/>
      <c r="D73" s="316"/>
      <c r="E73" s="316"/>
      <c r="F73" s="316"/>
      <c r="G73" s="316"/>
      <c r="H73" s="316"/>
      <c r="I73" s="316"/>
      <c r="J73" s="17"/>
      <c r="K73" s="17"/>
      <c r="L73" s="17"/>
      <c r="M73" s="17"/>
      <c r="N73" s="17"/>
      <c r="O73" s="17"/>
      <c r="P73" s="17"/>
      <c r="Q73" s="17"/>
      <c r="R73" s="17"/>
      <c r="S73" s="17"/>
      <c r="T73" s="17"/>
      <c r="U73" s="17"/>
      <c r="V73" s="17">
        <f t="shared" si="0"/>
        <v>0</v>
      </c>
    </row>
    <row r="74" spans="1:23" hidden="1" x14ac:dyDescent="0.2">
      <c r="A74" s="316" t="s">
        <v>202</v>
      </c>
      <c r="B74" s="316"/>
      <c r="C74" s="316"/>
      <c r="D74" s="316"/>
      <c r="E74" s="316"/>
      <c r="F74" s="316"/>
      <c r="G74" s="316"/>
      <c r="H74" s="316"/>
      <c r="I74" s="316"/>
      <c r="J74" s="33"/>
      <c r="K74" s="33"/>
      <c r="L74" s="33"/>
      <c r="M74" s="33"/>
      <c r="N74" s="33"/>
      <c r="O74" s="33"/>
      <c r="P74" s="33"/>
      <c r="Q74" s="33"/>
      <c r="R74" s="33"/>
      <c r="S74" s="33"/>
      <c r="T74" s="33"/>
      <c r="U74" s="33"/>
      <c r="V74" s="33">
        <f t="shared" si="0"/>
        <v>0</v>
      </c>
    </row>
    <row r="75" spans="1:23" ht="11.25" hidden="1" customHeight="1" x14ac:dyDescent="0.2">
      <c r="A75" s="316" t="s">
        <v>203</v>
      </c>
      <c r="B75" s="316"/>
      <c r="C75" s="316"/>
      <c r="D75" s="316"/>
      <c r="E75" s="316"/>
      <c r="F75" s="316"/>
      <c r="G75" s="316"/>
      <c r="H75" s="316"/>
      <c r="I75" s="316"/>
      <c r="J75" s="33"/>
      <c r="K75" s="33"/>
      <c r="L75" s="33"/>
      <c r="M75" s="33"/>
      <c r="N75" s="33"/>
      <c r="O75" s="33"/>
      <c r="P75" s="33"/>
      <c r="Q75" s="33"/>
      <c r="R75" s="33"/>
      <c r="S75" s="33"/>
      <c r="T75" s="33"/>
      <c r="U75" s="33"/>
      <c r="V75" s="33">
        <f t="shared" si="0"/>
        <v>0</v>
      </c>
    </row>
    <row r="76" spans="1:23" hidden="1" x14ac:dyDescent="0.2">
      <c r="A76" s="316" t="s">
        <v>204</v>
      </c>
      <c r="B76" s="316"/>
      <c r="C76" s="316"/>
      <c r="D76" s="316"/>
      <c r="E76" s="316"/>
      <c r="F76" s="316"/>
      <c r="G76" s="316"/>
      <c r="H76" s="316"/>
      <c r="I76" s="316"/>
      <c r="J76" s="33"/>
      <c r="K76" s="33"/>
      <c r="L76" s="33"/>
      <c r="M76" s="33"/>
      <c r="N76" s="33"/>
      <c r="O76" s="33"/>
      <c r="P76" s="33"/>
      <c r="Q76" s="33"/>
      <c r="R76" s="33"/>
      <c r="S76" s="33"/>
      <c r="T76" s="33"/>
      <c r="U76" s="33"/>
      <c r="V76" s="33">
        <f t="shared" si="0"/>
        <v>0</v>
      </c>
    </row>
    <row r="77" spans="1:23" ht="11.25" hidden="1" customHeight="1" x14ac:dyDescent="0.2">
      <c r="A77" s="316" t="s">
        <v>205</v>
      </c>
      <c r="B77" s="316"/>
      <c r="C77" s="316"/>
      <c r="D77" s="316"/>
      <c r="E77" s="316"/>
      <c r="F77" s="316"/>
      <c r="G77" s="316"/>
      <c r="H77" s="316"/>
      <c r="I77" s="316"/>
      <c r="J77" s="17"/>
      <c r="K77" s="17"/>
      <c r="L77" s="17"/>
      <c r="M77" s="17"/>
      <c r="N77" s="17"/>
      <c r="O77" s="17"/>
      <c r="P77" s="17"/>
      <c r="Q77" s="17"/>
      <c r="R77" s="17"/>
      <c r="S77" s="17"/>
      <c r="T77" s="17"/>
      <c r="U77" s="17"/>
      <c r="V77" s="17">
        <f t="shared" si="0"/>
        <v>0</v>
      </c>
    </row>
    <row r="78" spans="1:23" ht="13.2" x14ac:dyDescent="0.25">
      <c r="A78" s="320" t="s">
        <v>121</v>
      </c>
      <c r="B78" s="320"/>
      <c r="C78" s="320"/>
      <c r="D78" s="320"/>
      <c r="E78" s="320"/>
      <c r="F78" s="320"/>
      <c r="G78" s="320"/>
      <c r="H78" s="320"/>
      <c r="I78" s="320"/>
      <c r="J78" s="10"/>
      <c r="K78" s="10"/>
      <c r="L78" s="10"/>
      <c r="M78" s="10"/>
      <c r="N78" s="10"/>
      <c r="O78" s="10"/>
      <c r="P78" s="10"/>
      <c r="Q78" s="10"/>
      <c r="R78" s="10"/>
      <c r="S78" s="10"/>
      <c r="T78" s="10"/>
      <c r="U78" s="10"/>
      <c r="V78" s="10">
        <f>SUM(J78:U78)</f>
        <v>0</v>
      </c>
      <c r="W78" s="148" t="s">
        <v>3226</v>
      </c>
    </row>
    <row r="79" spans="1:23" ht="13.2" x14ac:dyDescent="0.2">
      <c r="A79" s="320" t="s">
        <v>125</v>
      </c>
      <c r="B79" s="320"/>
      <c r="C79" s="320"/>
      <c r="D79" s="320"/>
      <c r="E79" s="320"/>
      <c r="F79" s="320"/>
      <c r="G79" s="320"/>
      <c r="H79" s="320"/>
      <c r="I79" s="320"/>
      <c r="J79" s="10">
        <v>0</v>
      </c>
      <c r="K79" s="149">
        <v>0</v>
      </c>
      <c r="L79" s="10">
        <v>0</v>
      </c>
      <c r="M79" s="10">
        <v>0</v>
      </c>
      <c r="N79" s="10">
        <v>0</v>
      </c>
      <c r="O79" s="10">
        <v>0</v>
      </c>
      <c r="P79" s="10">
        <v>0</v>
      </c>
      <c r="Q79" s="10">
        <v>0</v>
      </c>
      <c r="R79" s="10">
        <v>0</v>
      </c>
      <c r="S79" s="10">
        <v>0</v>
      </c>
      <c r="T79" s="10">
        <v>0</v>
      </c>
      <c r="U79" s="149">
        <v>0</v>
      </c>
      <c r="V79" s="10">
        <f>SUM(J79:U79)</f>
        <v>0</v>
      </c>
      <c r="W79" s="247" t="s">
        <v>3263</v>
      </c>
    </row>
    <row r="80" spans="1:23" ht="13.2" x14ac:dyDescent="0.25">
      <c r="A80" s="320" t="s">
        <v>126</v>
      </c>
      <c r="B80" s="320"/>
      <c r="C80" s="320"/>
      <c r="D80" s="320"/>
      <c r="E80" s="320"/>
      <c r="F80" s="320"/>
      <c r="G80" s="320"/>
      <c r="H80" s="320"/>
      <c r="I80" s="320"/>
      <c r="J80" s="10">
        <f>+J79-J78</f>
        <v>0</v>
      </c>
      <c r="K80" s="10">
        <f t="shared" ref="K80:V80" si="1">+K79-K78</f>
        <v>0</v>
      </c>
      <c r="L80" s="10">
        <f t="shared" si="1"/>
        <v>0</v>
      </c>
      <c r="M80" s="10">
        <f t="shared" si="1"/>
        <v>0</v>
      </c>
      <c r="N80" s="10">
        <f t="shared" si="1"/>
        <v>0</v>
      </c>
      <c r="O80" s="10">
        <f t="shared" si="1"/>
        <v>0</v>
      </c>
      <c r="P80" s="10">
        <f t="shared" si="1"/>
        <v>0</v>
      </c>
      <c r="Q80" s="10">
        <f t="shared" si="1"/>
        <v>0</v>
      </c>
      <c r="R80" s="10">
        <f t="shared" si="1"/>
        <v>0</v>
      </c>
      <c r="S80" s="10">
        <f t="shared" si="1"/>
        <v>0</v>
      </c>
      <c r="T80" s="10">
        <f t="shared" si="1"/>
        <v>0</v>
      </c>
      <c r="U80" s="10">
        <f t="shared" si="1"/>
        <v>0</v>
      </c>
      <c r="V80" s="10">
        <f t="shared" si="1"/>
        <v>0</v>
      </c>
      <c r="W80" s="146"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15" t="s">
        <v>30</v>
      </c>
      <c r="B83" s="315"/>
      <c r="C83" s="315"/>
      <c r="D83" s="315"/>
      <c r="E83" s="315"/>
      <c r="F83" s="315"/>
      <c r="G83" s="315"/>
      <c r="H83" s="315"/>
      <c r="I83" s="315"/>
      <c r="J83" s="315"/>
      <c r="K83" s="315"/>
      <c r="L83" s="315"/>
      <c r="M83" s="315"/>
      <c r="N83" s="315"/>
      <c r="O83" s="315"/>
      <c r="P83" s="315"/>
      <c r="Q83" s="315"/>
      <c r="R83" s="4"/>
    </row>
    <row r="84" spans="1:18" s="26" customFormat="1" ht="11.25" customHeight="1" x14ac:dyDescent="0.25">
      <c r="A84" s="297" t="s">
        <v>168</v>
      </c>
      <c r="B84" s="297"/>
      <c r="C84" s="297"/>
      <c r="D84" s="297"/>
      <c r="E84" s="297"/>
      <c r="F84" s="297"/>
      <c r="G84" s="297"/>
      <c r="H84" s="297"/>
      <c r="I84" s="297"/>
      <c r="J84" s="297"/>
      <c r="K84" s="297"/>
      <c r="L84" s="297"/>
      <c r="M84" s="297"/>
      <c r="N84" s="297"/>
      <c r="O84" s="297"/>
      <c r="P84" s="297"/>
      <c r="Q84" s="297"/>
      <c r="R84" s="25"/>
    </row>
    <row r="85" spans="1:18" s="26" customFormat="1" ht="11.25" customHeight="1" x14ac:dyDescent="0.25">
      <c r="A85" s="294" t="s">
        <v>124</v>
      </c>
      <c r="B85" s="294"/>
      <c r="C85" s="294"/>
      <c r="D85" s="294"/>
      <c r="E85" s="294"/>
      <c r="F85" s="294"/>
      <c r="G85" s="294"/>
      <c r="H85" s="294"/>
      <c r="I85" s="294"/>
      <c r="J85" s="294"/>
      <c r="K85" s="294"/>
      <c r="L85" s="294"/>
      <c r="M85" s="294"/>
      <c r="N85" s="294"/>
      <c r="O85" s="294"/>
      <c r="P85" s="294"/>
      <c r="Q85" s="294"/>
      <c r="R85" s="25"/>
    </row>
    <row r="89" spans="1:18" ht="15.6" x14ac:dyDescent="0.3">
      <c r="A89" s="94" t="s">
        <v>3225</v>
      </c>
      <c r="B89" s="49"/>
    </row>
    <row r="90" spans="1:18" ht="13.2" x14ac:dyDescent="0.25">
      <c r="A90" s="101" t="s">
        <v>3226</v>
      </c>
      <c r="B90" s="145" t="s">
        <v>3227</v>
      </c>
    </row>
    <row r="91" spans="1:18" ht="13.2" x14ac:dyDescent="0.2">
      <c r="A91" s="248" t="s">
        <v>3263</v>
      </c>
      <c r="B91" s="100" t="s">
        <v>3264</v>
      </c>
    </row>
    <row r="92" spans="1:18" ht="13.2" x14ac:dyDescent="0.25">
      <c r="A92" s="147" t="s">
        <v>3231</v>
      </c>
      <c r="B92" s="100" t="s">
        <v>3232</v>
      </c>
    </row>
    <row r="93" spans="1:18" ht="13.2" x14ac:dyDescent="0.25">
      <c r="A93" s="97" t="s">
        <v>3228</v>
      </c>
      <c r="B93" s="96" t="s">
        <v>3233</v>
      </c>
    </row>
    <row r="94" spans="1:18" ht="13.2" x14ac:dyDescent="0.25">
      <c r="A94" s="97"/>
      <c r="B94" s="96"/>
    </row>
    <row r="95" spans="1:18" ht="13.2" x14ac:dyDescent="0.25">
      <c r="A95" s="97"/>
      <c r="B95" s="96"/>
    </row>
  </sheetData>
  <mergeCells count="76">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 ref="A54:I54"/>
    <mergeCell ref="A55:I55"/>
    <mergeCell ref="A56:I56"/>
    <mergeCell ref="A57:I57"/>
    <mergeCell ref="A58:I58"/>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13:I15"/>
    <mergeCell ref="A16:I16"/>
    <mergeCell ref="A17:I17"/>
    <mergeCell ref="A18:I18"/>
    <mergeCell ref="A19:I19"/>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Z2"/>
    <mergeCell ref="A3:Z3"/>
    <mergeCell ref="Y4:Z6"/>
    <mergeCell ref="T4:U6"/>
    <mergeCell ref="V4:W6"/>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B1" activePane="topRight" state="frozen"/>
      <selection pane="topRight" activeCell="D11" sqref="D11"/>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62" t="s">
        <v>3239</v>
      </c>
      <c r="B1" s="263"/>
      <c r="C1" s="263"/>
      <c r="D1" s="263"/>
      <c r="E1" s="263"/>
      <c r="F1" s="263"/>
      <c r="G1" s="263"/>
      <c r="H1" s="263"/>
      <c r="I1" s="263"/>
      <c r="J1" s="263"/>
      <c r="K1" s="263"/>
      <c r="L1" s="263"/>
      <c r="M1" s="263"/>
      <c r="N1" s="263"/>
      <c r="O1" s="263"/>
      <c r="P1" s="263"/>
      <c r="Q1" s="263"/>
      <c r="R1" s="263"/>
      <c r="S1" s="263"/>
    </row>
    <row r="2" spans="1:19" ht="22.5" customHeight="1" x14ac:dyDescent="0.3">
      <c r="A2" s="262"/>
      <c r="B2" s="263"/>
      <c r="C2" s="263"/>
      <c r="D2" s="263"/>
      <c r="E2" s="263"/>
      <c r="F2" s="263"/>
      <c r="G2" s="263"/>
      <c r="H2" s="263"/>
      <c r="I2" s="263"/>
      <c r="J2" s="263"/>
      <c r="K2" s="263"/>
      <c r="L2" s="263"/>
      <c r="M2" s="263"/>
      <c r="N2" s="263"/>
      <c r="O2" s="263"/>
      <c r="P2" s="263"/>
      <c r="Q2" s="263"/>
      <c r="R2" s="263"/>
      <c r="S2" s="263"/>
    </row>
    <row r="3" spans="1:19" ht="16.2" thickBot="1" x14ac:dyDescent="0.35">
      <c r="A3" s="264" t="s">
        <v>3245</v>
      </c>
      <c r="B3" s="265"/>
      <c r="C3" s="265"/>
      <c r="D3" s="265"/>
      <c r="E3" s="265"/>
      <c r="F3" s="265"/>
      <c r="G3" s="265"/>
      <c r="H3" s="265"/>
      <c r="I3" s="265"/>
      <c r="J3" s="265"/>
      <c r="K3" s="265"/>
      <c r="L3" s="265"/>
      <c r="M3" s="265"/>
      <c r="N3" s="265"/>
      <c r="O3" s="265"/>
      <c r="P3" s="265"/>
      <c r="Q3" s="265"/>
      <c r="R3" s="265"/>
      <c r="S3" s="265"/>
    </row>
    <row r="4" spans="1:19" ht="16.5" customHeight="1" thickBot="1" x14ac:dyDescent="0.35">
      <c r="A4" s="165" t="s">
        <v>3234</v>
      </c>
      <c r="B4" s="166"/>
      <c r="C4" s="168" t="str">
        <f>+'A4'!C4</f>
        <v>ADECAMOR CIA.LTDA.</v>
      </c>
      <c r="D4" s="167"/>
      <c r="E4" s="168"/>
      <c r="F4" s="169"/>
      <c r="G4" s="169"/>
      <c r="H4" s="170" t="s">
        <v>3255</v>
      </c>
      <c r="I4" s="167"/>
      <c r="J4" s="171" t="str">
        <f>+'A4'!O4</f>
        <v>31 de diciembre de 2024</v>
      </c>
      <c r="K4" s="169"/>
      <c r="L4" s="169"/>
      <c r="M4" s="180"/>
      <c r="N4" s="182"/>
      <c r="O4" s="183"/>
      <c r="P4" s="191"/>
      <c r="Q4" s="321" t="s">
        <v>3238</v>
      </c>
      <c r="R4" s="304"/>
      <c r="S4" s="310" t="s">
        <v>3244</v>
      </c>
    </row>
    <row r="5" spans="1:19" ht="16.5" customHeight="1" thickBot="1" x14ac:dyDescent="0.35">
      <c r="A5" s="165" t="s">
        <v>3235</v>
      </c>
      <c r="B5" s="168" t="str">
        <f>+'A4'!C5</f>
        <v>Jonathan Garcia</v>
      </c>
      <c r="C5" s="174"/>
      <c r="D5" s="169"/>
      <c r="E5" s="169"/>
      <c r="F5" s="169"/>
      <c r="G5" s="169"/>
      <c r="H5" s="170" t="s">
        <v>3237</v>
      </c>
      <c r="I5" s="175">
        <f>+'A4'!I5</f>
        <v>45919</v>
      </c>
      <c r="J5" s="169"/>
      <c r="K5" s="169"/>
      <c r="L5" s="169"/>
      <c r="M5" s="169"/>
      <c r="N5" s="169"/>
      <c r="O5" s="177"/>
      <c r="P5" s="230"/>
      <c r="Q5" s="305"/>
      <c r="R5" s="306"/>
      <c r="S5" s="312"/>
    </row>
    <row r="6" spans="1:19" ht="16.5" customHeight="1" thickBot="1" x14ac:dyDescent="0.35">
      <c r="A6" s="165" t="s">
        <v>3236</v>
      </c>
      <c r="B6" s="174" t="str">
        <f>+'A4'!B6</f>
        <v>CT</v>
      </c>
      <c r="C6" s="169"/>
      <c r="D6" s="169"/>
      <c r="E6" s="169"/>
      <c r="F6" s="169"/>
      <c r="G6" s="177"/>
      <c r="H6" s="170" t="s">
        <v>3237</v>
      </c>
      <c r="I6" s="175">
        <f>+'A4'!I6</f>
        <v>45919</v>
      </c>
      <c r="J6" s="169"/>
      <c r="K6" s="169"/>
      <c r="L6" s="169"/>
      <c r="M6" s="169"/>
      <c r="N6" s="169"/>
      <c r="O6" s="169"/>
      <c r="P6" s="176"/>
      <c r="Q6" s="307"/>
      <c r="R6" s="308"/>
      <c r="S6" s="314"/>
    </row>
    <row r="7" spans="1:19" ht="16.2" thickBot="1" x14ac:dyDescent="0.35">
      <c r="S7" s="80"/>
    </row>
    <row r="8" spans="1:19" s="51" customFormat="1" ht="15.75" customHeight="1" x14ac:dyDescent="0.3">
      <c r="A8" s="322" t="s">
        <v>3200</v>
      </c>
      <c r="B8" s="219" t="s">
        <v>3201</v>
      </c>
      <c r="C8" s="325" t="s">
        <v>3202</v>
      </c>
      <c r="D8" s="325" t="s">
        <v>3203</v>
      </c>
      <c r="E8" s="225" t="s">
        <v>3204</v>
      </c>
      <c r="F8" s="331" t="s">
        <v>3205</v>
      </c>
      <c r="G8" s="331"/>
      <c r="H8" s="331"/>
      <c r="I8" s="331"/>
      <c r="J8" s="331"/>
      <c r="K8" s="331"/>
      <c r="L8" s="331"/>
      <c r="M8" s="331"/>
      <c r="N8" s="331"/>
      <c r="O8" s="331"/>
      <c r="P8" s="331"/>
      <c r="Q8" s="331"/>
      <c r="R8" s="225" t="s">
        <v>3207</v>
      </c>
      <c r="S8" s="328" t="s">
        <v>3208</v>
      </c>
    </row>
    <row r="9" spans="1:19" s="51" customFormat="1" ht="15.75" customHeight="1" x14ac:dyDescent="0.3">
      <c r="A9" s="323"/>
      <c r="B9" s="81" t="s">
        <v>3260</v>
      </c>
      <c r="C9" s="326"/>
      <c r="D9" s="326"/>
      <c r="E9" s="84" t="s">
        <v>3209</v>
      </c>
      <c r="F9" s="332" t="s">
        <v>3219</v>
      </c>
      <c r="G9" s="333"/>
      <c r="H9" s="333"/>
      <c r="I9" s="333"/>
      <c r="J9" s="333"/>
      <c r="K9" s="334"/>
      <c r="L9" s="335" t="s">
        <v>3218</v>
      </c>
      <c r="M9" s="336"/>
      <c r="N9" s="336"/>
      <c r="O9" s="243" t="s">
        <v>3206</v>
      </c>
      <c r="P9" s="243" t="s">
        <v>3256</v>
      </c>
      <c r="Q9" s="244" t="s">
        <v>3257</v>
      </c>
      <c r="R9" s="84" t="s">
        <v>3209</v>
      </c>
      <c r="S9" s="329"/>
    </row>
    <row r="10" spans="1:19" s="51" customFormat="1" x14ac:dyDescent="0.3">
      <c r="A10" s="324"/>
      <c r="B10" s="81">
        <v>103</v>
      </c>
      <c r="C10" s="327"/>
      <c r="D10" s="326"/>
      <c r="E10" s="84"/>
      <c r="F10" s="150">
        <v>500</v>
      </c>
      <c r="G10" s="150">
        <v>501</v>
      </c>
      <c r="H10" s="150">
        <v>502</v>
      </c>
      <c r="I10" s="140">
        <v>503</v>
      </c>
      <c r="J10" s="140">
        <v>540</v>
      </c>
      <c r="K10" s="140">
        <v>505</v>
      </c>
      <c r="L10" s="141">
        <v>506</v>
      </c>
      <c r="M10" s="150">
        <v>507</v>
      </c>
      <c r="N10" s="150">
        <v>508</v>
      </c>
      <c r="O10" s="150">
        <v>531</v>
      </c>
      <c r="P10" s="150">
        <v>532</v>
      </c>
      <c r="Q10" s="231">
        <v>535</v>
      </c>
      <c r="R10" s="84"/>
      <c r="S10" s="330"/>
    </row>
    <row r="11" spans="1:19" x14ac:dyDescent="0.3">
      <c r="A11" s="220" t="s">
        <v>3178</v>
      </c>
      <c r="B11" s="52">
        <f>+'103 VS ATS'!C46</f>
        <v>1985919.8899999997</v>
      </c>
      <c r="C11" s="58">
        <f>-'103 VS ATS'!F44</f>
        <v>-56550.15</v>
      </c>
      <c r="D11" s="53"/>
      <c r="E11" s="85">
        <f>SUM(B11:D11)</f>
        <v>1929369.7399999998</v>
      </c>
      <c r="F11" s="52">
        <v>1901859.47</v>
      </c>
      <c r="G11" s="52">
        <v>0</v>
      </c>
      <c r="H11" s="52">
        <v>0</v>
      </c>
      <c r="I11" s="52">
        <v>0</v>
      </c>
      <c r="J11" s="52">
        <v>0</v>
      </c>
      <c r="K11" s="52">
        <v>0</v>
      </c>
      <c r="L11" s="52">
        <v>0</v>
      </c>
      <c r="M11" s="52">
        <v>19546.02</v>
      </c>
      <c r="N11" s="52">
        <v>979.2</v>
      </c>
      <c r="O11" s="52">
        <v>0</v>
      </c>
      <c r="P11" s="52">
        <v>0</v>
      </c>
      <c r="Q11" s="52">
        <v>0</v>
      </c>
      <c r="R11" s="85">
        <f>SUM(F11:Q11)</f>
        <v>1922384.69</v>
      </c>
      <c r="S11" s="221">
        <f>+E11-R11</f>
        <v>6985.0499999998137</v>
      </c>
    </row>
    <row r="12" spans="1:19" x14ac:dyDescent="0.3">
      <c r="A12" s="121" t="s">
        <v>3179</v>
      </c>
      <c r="B12" s="59">
        <f>+'103 VS ATS'!F46</f>
        <v>2052049.91</v>
      </c>
      <c r="C12" s="58">
        <f>-'103 VS ATS'!F44</f>
        <v>-56550.15</v>
      </c>
      <c r="D12" s="58"/>
      <c r="E12" s="55">
        <f t="shared" ref="E12:E22" si="0">SUM(B12:D12)</f>
        <v>1995499.76</v>
      </c>
      <c r="F12" s="52">
        <v>1970837.58</v>
      </c>
      <c r="G12" s="52">
        <v>5488.12</v>
      </c>
      <c r="H12" s="52">
        <v>0</v>
      </c>
      <c r="I12" s="52">
        <v>0</v>
      </c>
      <c r="J12" s="52">
        <v>0</v>
      </c>
      <c r="K12" s="52">
        <v>0</v>
      </c>
      <c r="L12" s="52">
        <v>0</v>
      </c>
      <c r="M12" s="52">
        <v>16083.14</v>
      </c>
      <c r="N12" s="52">
        <v>3090.92</v>
      </c>
      <c r="O12" s="52">
        <v>0</v>
      </c>
      <c r="P12" s="52">
        <v>0</v>
      </c>
      <c r="Q12" s="52">
        <v>0</v>
      </c>
      <c r="R12" s="55">
        <f>SUM(F12:Q12)</f>
        <v>1995499.76</v>
      </c>
      <c r="S12" s="221">
        <f>+E12-R12</f>
        <v>0</v>
      </c>
    </row>
    <row r="13" spans="1:19" x14ac:dyDescent="0.3">
      <c r="A13" s="121" t="s">
        <v>3180</v>
      </c>
      <c r="B13" s="59">
        <f>+'103 VS ATS'!I46</f>
        <v>2305623.84</v>
      </c>
      <c r="C13" s="58">
        <f>-'103 VS ATS'!I44</f>
        <v>-56440.07</v>
      </c>
      <c r="D13" s="58"/>
      <c r="E13" s="55">
        <f t="shared" si="0"/>
        <v>2249183.77</v>
      </c>
      <c r="F13" s="52">
        <v>2231641.9300000002</v>
      </c>
      <c r="G13" s="52">
        <v>0</v>
      </c>
      <c r="H13" s="52">
        <v>0</v>
      </c>
      <c r="I13" s="52">
        <v>0</v>
      </c>
      <c r="J13" s="52">
        <v>0</v>
      </c>
      <c r="K13" s="52">
        <v>0</v>
      </c>
      <c r="L13" s="52">
        <v>0</v>
      </c>
      <c r="M13" s="52">
        <v>16353.34</v>
      </c>
      <c r="N13" s="52">
        <v>1188.5</v>
      </c>
      <c r="O13" s="52">
        <v>0</v>
      </c>
      <c r="P13" s="52">
        <v>0</v>
      </c>
      <c r="Q13" s="52">
        <v>0</v>
      </c>
      <c r="R13" s="55">
        <f t="shared" ref="R13:R22" si="1">SUM(F13:Q13)</f>
        <v>2249183.77</v>
      </c>
      <c r="S13" s="221">
        <f>+E13-R13</f>
        <v>0</v>
      </c>
    </row>
    <row r="14" spans="1:19" x14ac:dyDescent="0.3">
      <c r="A14" s="121" t="s">
        <v>3181</v>
      </c>
      <c r="B14" s="59">
        <f>+'103 VS ATS'!L46</f>
        <v>2216723.0500000003</v>
      </c>
      <c r="C14" s="58">
        <f>-'103 VS ATS'!L44</f>
        <v>-57341.62</v>
      </c>
      <c r="D14" s="58"/>
      <c r="E14" s="55">
        <f t="shared" si="0"/>
        <v>2159381.4300000002</v>
      </c>
      <c r="F14" s="52">
        <v>2129236.2799999998</v>
      </c>
      <c r="G14" s="52">
        <v>0</v>
      </c>
      <c r="H14" s="52">
        <v>0</v>
      </c>
      <c r="I14" s="52">
        <v>0</v>
      </c>
      <c r="J14" s="52">
        <v>160.01</v>
      </c>
      <c r="K14" s="52">
        <v>0</v>
      </c>
      <c r="L14" s="52">
        <v>0</v>
      </c>
      <c r="M14" s="52">
        <v>29540.19</v>
      </c>
      <c r="N14" s="52">
        <v>444.95</v>
      </c>
      <c r="O14" s="52">
        <v>0</v>
      </c>
      <c r="P14" s="52">
        <v>0</v>
      </c>
      <c r="Q14" s="52">
        <v>0</v>
      </c>
      <c r="R14" s="55">
        <f t="shared" si="1"/>
        <v>2159381.4299999997</v>
      </c>
      <c r="S14" s="221">
        <f t="shared" ref="S14:S22" si="2">+E14-R14</f>
        <v>0</v>
      </c>
    </row>
    <row r="15" spans="1:19" x14ac:dyDescent="0.3">
      <c r="A15" s="121" t="s">
        <v>3182</v>
      </c>
      <c r="B15" s="59">
        <f>+'103 VS ATS'!O46</f>
        <v>2248632.92</v>
      </c>
      <c r="C15" s="60">
        <f>-'103 VS ATS'!O44</f>
        <v>-56232.32</v>
      </c>
      <c r="D15" s="58"/>
      <c r="E15" s="55">
        <f t="shared" si="0"/>
        <v>2192400.6</v>
      </c>
      <c r="F15" s="52">
        <v>2166961.04</v>
      </c>
      <c r="G15" s="52">
        <v>0</v>
      </c>
      <c r="H15" s="52">
        <v>0</v>
      </c>
      <c r="I15" s="52">
        <v>0</v>
      </c>
      <c r="J15" s="52">
        <v>21.24</v>
      </c>
      <c r="K15" s="52">
        <v>0</v>
      </c>
      <c r="L15" s="52">
        <v>0</v>
      </c>
      <c r="M15" s="52">
        <v>20769.82</v>
      </c>
      <c r="N15" s="52">
        <v>4734</v>
      </c>
      <c r="O15" s="52">
        <v>0</v>
      </c>
      <c r="P15" s="52">
        <v>0</v>
      </c>
      <c r="Q15" s="52">
        <v>0</v>
      </c>
      <c r="R15" s="55">
        <f t="shared" si="1"/>
        <v>2192486.1</v>
      </c>
      <c r="S15" s="221">
        <f t="shared" si="2"/>
        <v>-85.5</v>
      </c>
    </row>
    <row r="16" spans="1:19" x14ac:dyDescent="0.3">
      <c r="A16" s="121" t="s">
        <v>3183</v>
      </c>
      <c r="B16" s="59">
        <f>+'103 VS ATS'!R46</f>
        <v>2155947.31</v>
      </c>
      <c r="C16" s="58">
        <f>-'103 VS ATS'!R44</f>
        <v>-56420.94</v>
      </c>
      <c r="D16" s="58"/>
      <c r="E16" s="55">
        <f t="shared" si="0"/>
        <v>2099526.37</v>
      </c>
      <c r="F16" s="52">
        <v>2074737.43</v>
      </c>
      <c r="G16" s="52">
        <v>0</v>
      </c>
      <c r="H16" s="52">
        <v>0</v>
      </c>
      <c r="I16" s="52">
        <v>0</v>
      </c>
      <c r="J16" s="52">
        <v>207.76</v>
      </c>
      <c r="K16" s="52">
        <v>0</v>
      </c>
      <c r="L16" s="52">
        <v>0</v>
      </c>
      <c r="M16" s="52">
        <v>24224.63</v>
      </c>
      <c r="N16" s="52">
        <v>356.55</v>
      </c>
      <c r="O16" s="52">
        <v>0</v>
      </c>
      <c r="P16" s="52">
        <v>0</v>
      </c>
      <c r="Q16" s="52">
        <v>0</v>
      </c>
      <c r="R16" s="55">
        <f t="shared" si="1"/>
        <v>2099526.3699999996</v>
      </c>
      <c r="S16" s="221">
        <f t="shared" si="2"/>
        <v>0</v>
      </c>
    </row>
    <row r="17" spans="1:19" x14ac:dyDescent="0.3">
      <c r="A17" s="121" t="s">
        <v>3184</v>
      </c>
      <c r="B17" s="59">
        <f>+'103 VS ATS'!U46</f>
        <v>2232955.4099999992</v>
      </c>
      <c r="C17" s="58">
        <f>-'103 VS ATS'!U44</f>
        <v>-56489.21</v>
      </c>
      <c r="D17" s="58"/>
      <c r="E17" s="55">
        <f t="shared" si="0"/>
        <v>2176466.1999999993</v>
      </c>
      <c r="F17" s="52">
        <v>2155697.46</v>
      </c>
      <c r="G17" s="52">
        <v>3.86</v>
      </c>
      <c r="H17" s="52">
        <v>0</v>
      </c>
      <c r="I17" s="52">
        <v>0</v>
      </c>
      <c r="J17" s="52">
        <v>0</v>
      </c>
      <c r="K17" s="52">
        <v>0</v>
      </c>
      <c r="L17" s="52">
        <v>0</v>
      </c>
      <c r="M17" s="52">
        <v>18148.849999999999</v>
      </c>
      <c r="N17" s="52">
        <v>2616.0300000000002</v>
      </c>
      <c r="O17" s="52">
        <v>0</v>
      </c>
      <c r="P17" s="52">
        <v>0</v>
      </c>
      <c r="Q17" s="52">
        <v>0</v>
      </c>
      <c r="R17" s="55">
        <f t="shared" si="1"/>
        <v>2176466.1999999997</v>
      </c>
      <c r="S17" s="221">
        <f t="shared" si="2"/>
        <v>0</v>
      </c>
    </row>
    <row r="18" spans="1:19" ht="15" customHeight="1" x14ac:dyDescent="0.3">
      <c r="A18" s="121" t="s">
        <v>3185</v>
      </c>
      <c r="B18" s="59">
        <f>+'103 VS ATS'!X46</f>
        <v>2378382.7000000002</v>
      </c>
      <c r="C18" s="58">
        <f>-'103 VS ATS'!X44</f>
        <v>-55958.17</v>
      </c>
      <c r="D18" s="58"/>
      <c r="E18" s="55">
        <f t="shared" si="0"/>
        <v>2322424.5300000003</v>
      </c>
      <c r="F18" s="52">
        <v>2304348.7999999998</v>
      </c>
      <c r="G18" s="52">
        <v>0</v>
      </c>
      <c r="H18" s="52">
        <v>0</v>
      </c>
      <c r="I18" s="52">
        <v>0</v>
      </c>
      <c r="J18" s="52">
        <v>17.5</v>
      </c>
      <c r="K18" s="52">
        <v>0</v>
      </c>
      <c r="L18" s="52">
        <v>0</v>
      </c>
      <c r="M18" s="52">
        <v>17923.53</v>
      </c>
      <c r="N18" s="52">
        <v>134.69999999999999</v>
      </c>
      <c r="O18" s="52">
        <v>0</v>
      </c>
      <c r="P18" s="52">
        <v>0</v>
      </c>
      <c r="Q18" s="52">
        <v>0</v>
      </c>
      <c r="R18" s="55">
        <f t="shared" si="1"/>
        <v>2322424.5299999998</v>
      </c>
      <c r="S18" s="221">
        <f>+E18-R18</f>
        <v>0</v>
      </c>
    </row>
    <row r="19" spans="1:19" ht="15" customHeight="1" x14ac:dyDescent="0.3">
      <c r="A19" s="121" t="s">
        <v>3186</v>
      </c>
      <c r="B19" s="59">
        <f>+'103 VS ATS'!AA46</f>
        <v>2181024.0299999998</v>
      </c>
      <c r="C19" s="58">
        <f>-'103 VS ATS'!AA44</f>
        <v>-56093.81</v>
      </c>
      <c r="D19" s="58"/>
      <c r="E19" s="55">
        <f t="shared" si="0"/>
        <v>2124930.2199999997</v>
      </c>
      <c r="F19" s="52">
        <v>2104485.5299999998</v>
      </c>
      <c r="G19" s="52">
        <v>630</v>
      </c>
      <c r="H19" s="52">
        <v>0</v>
      </c>
      <c r="I19" s="52">
        <v>0</v>
      </c>
      <c r="J19" s="52">
        <v>99.67</v>
      </c>
      <c r="K19" s="52">
        <v>0</v>
      </c>
      <c r="L19" s="52">
        <v>0</v>
      </c>
      <c r="M19" s="52">
        <v>19565.02</v>
      </c>
      <c r="N19" s="52">
        <v>150</v>
      </c>
      <c r="O19" s="52">
        <v>0</v>
      </c>
      <c r="P19" s="52">
        <v>0</v>
      </c>
      <c r="Q19" s="52">
        <v>0</v>
      </c>
      <c r="R19" s="55">
        <f t="shared" si="1"/>
        <v>2124930.2199999997</v>
      </c>
      <c r="S19" s="221">
        <f t="shared" si="2"/>
        <v>0</v>
      </c>
    </row>
    <row r="20" spans="1:19" ht="15" customHeight="1" x14ac:dyDescent="0.3">
      <c r="A20" s="121" t="s">
        <v>3187</v>
      </c>
      <c r="B20" s="59">
        <f>+'103 VS ATS'!AD46</f>
        <v>2415433.23</v>
      </c>
      <c r="C20" s="58">
        <f>-'103 VS ATS'!AD44</f>
        <v>-56701.93</v>
      </c>
      <c r="D20" s="58"/>
      <c r="E20" s="55">
        <f t="shared" si="0"/>
        <v>2358731.2999999998</v>
      </c>
      <c r="F20" s="52">
        <v>2334584.23</v>
      </c>
      <c r="G20" s="52">
        <v>570.66</v>
      </c>
      <c r="H20" s="52">
        <v>0</v>
      </c>
      <c r="I20" s="52">
        <v>0</v>
      </c>
      <c r="J20" s="52">
        <v>5.71</v>
      </c>
      <c r="K20" s="52">
        <v>0</v>
      </c>
      <c r="L20" s="52">
        <v>0</v>
      </c>
      <c r="M20" s="52">
        <v>22793.1</v>
      </c>
      <c r="N20" s="52">
        <v>777.6</v>
      </c>
      <c r="O20" s="52">
        <v>0</v>
      </c>
      <c r="P20" s="52">
        <v>0</v>
      </c>
      <c r="Q20" s="52">
        <v>0</v>
      </c>
      <c r="R20" s="55">
        <f t="shared" si="1"/>
        <v>2358731.3000000003</v>
      </c>
      <c r="S20" s="221">
        <f t="shared" si="2"/>
        <v>0</v>
      </c>
    </row>
    <row r="21" spans="1:19" ht="15" customHeight="1" x14ac:dyDescent="0.3">
      <c r="A21" s="121" t="s">
        <v>3188</v>
      </c>
      <c r="B21" s="59">
        <f>+'103 VS ATS'!AG46</f>
        <v>2386556.04</v>
      </c>
      <c r="C21" s="58">
        <f>-'103 VS ATS'!AG44</f>
        <v>-55599.19</v>
      </c>
      <c r="D21" s="58"/>
      <c r="E21" s="55">
        <f t="shared" si="0"/>
        <v>2330956.85</v>
      </c>
      <c r="F21" s="52">
        <v>2308042.09</v>
      </c>
      <c r="G21" s="52">
        <v>0</v>
      </c>
      <c r="H21" s="52">
        <v>0</v>
      </c>
      <c r="I21" s="52">
        <v>0</v>
      </c>
      <c r="J21" s="52">
        <v>0</v>
      </c>
      <c r="K21" s="52">
        <v>0</v>
      </c>
      <c r="L21" s="52">
        <v>0</v>
      </c>
      <c r="M21" s="52">
        <v>22791.27</v>
      </c>
      <c r="N21" s="52">
        <v>91.87</v>
      </c>
      <c r="O21" s="52">
        <v>0</v>
      </c>
      <c r="P21" s="52">
        <v>0</v>
      </c>
      <c r="Q21" s="52">
        <v>0</v>
      </c>
      <c r="R21" s="55">
        <f t="shared" si="1"/>
        <v>2330925.23</v>
      </c>
      <c r="S21" s="221">
        <f>+E21-R21</f>
        <v>31.620000000111759</v>
      </c>
    </row>
    <row r="22" spans="1:19" ht="15" customHeight="1" thickBot="1" x14ac:dyDescent="0.35">
      <c r="A22" s="222" t="s">
        <v>3189</v>
      </c>
      <c r="B22" s="211">
        <f>+'103 VS ATS'!AJ46</f>
        <v>2591781.6900000004</v>
      </c>
      <c r="C22" s="212">
        <f>-'103 VS ATS'!AJ44</f>
        <v>-105262.85</v>
      </c>
      <c r="D22" s="212"/>
      <c r="E22" s="223">
        <f t="shared" si="0"/>
        <v>2486518.8400000003</v>
      </c>
      <c r="F22" s="52">
        <v>2429069.4300000002</v>
      </c>
      <c r="G22" s="52">
        <v>764.71</v>
      </c>
      <c r="H22" s="52">
        <v>0</v>
      </c>
      <c r="I22" s="52">
        <v>0</v>
      </c>
      <c r="J22" s="52">
        <v>5.71</v>
      </c>
      <c r="K22" s="52">
        <v>0</v>
      </c>
      <c r="L22" s="52">
        <v>0</v>
      </c>
      <c r="M22" s="52">
        <v>56289.64</v>
      </c>
      <c r="N22" s="52">
        <v>389.35</v>
      </c>
      <c r="O22" s="52">
        <v>0</v>
      </c>
      <c r="P22" s="52">
        <v>0</v>
      </c>
      <c r="Q22" s="52">
        <v>0</v>
      </c>
      <c r="R22" s="223">
        <f t="shared" si="1"/>
        <v>2486518.8400000003</v>
      </c>
      <c r="S22" s="224">
        <f t="shared" si="2"/>
        <v>0</v>
      </c>
    </row>
    <row r="23" spans="1:19" ht="16.2" thickBot="1" x14ac:dyDescent="0.35">
      <c r="A23" s="142" t="s">
        <v>24</v>
      </c>
      <c r="B23" s="143">
        <f>SUM(B11:B22)</f>
        <v>27151030.02</v>
      </c>
      <c r="C23" s="143">
        <f t="shared" ref="C23:R23" si="3">SUM(C11:C22)</f>
        <v>-725640.41</v>
      </c>
      <c r="D23" s="143">
        <f t="shared" si="3"/>
        <v>0</v>
      </c>
      <c r="E23" s="143">
        <f t="shared" si="3"/>
        <v>26425389.609999999</v>
      </c>
      <c r="F23" s="143">
        <f t="shared" si="3"/>
        <v>26111501.270000003</v>
      </c>
      <c r="G23" s="143">
        <f t="shared" si="3"/>
        <v>7457.3499999999995</v>
      </c>
      <c r="H23" s="143">
        <f t="shared" si="3"/>
        <v>0</v>
      </c>
      <c r="I23" s="143"/>
      <c r="J23" s="143"/>
      <c r="K23" s="143">
        <f t="shared" si="3"/>
        <v>0</v>
      </c>
      <c r="L23" s="143">
        <f t="shared" si="3"/>
        <v>0</v>
      </c>
      <c r="M23" s="143">
        <f t="shared" si="3"/>
        <v>284028.55</v>
      </c>
      <c r="N23" s="143">
        <f t="shared" si="3"/>
        <v>14953.670000000002</v>
      </c>
      <c r="O23" s="143"/>
      <c r="P23" s="143"/>
      <c r="Q23" s="143">
        <f t="shared" si="3"/>
        <v>0</v>
      </c>
      <c r="R23" s="143">
        <f t="shared" si="3"/>
        <v>26418458.439999998</v>
      </c>
      <c r="S23" s="143">
        <f>SUM(S11:S22)</f>
        <v>6931.1699999999255</v>
      </c>
    </row>
    <row r="24" spans="1:19" ht="16.2" thickTop="1" x14ac:dyDescent="0.3"/>
    <row r="27" spans="1:19" x14ac:dyDescent="0.3">
      <c r="A27" s="94" t="s">
        <v>3225</v>
      </c>
    </row>
    <row r="28" spans="1:19" x14ac:dyDescent="0.3">
      <c r="A28" s="95" t="s">
        <v>3226</v>
      </c>
      <c r="B28" s="145" t="s">
        <v>3227</v>
      </c>
    </row>
    <row r="29" spans="1:19" x14ac:dyDescent="0.3">
      <c r="A29" s="99" t="s">
        <v>3229</v>
      </c>
      <c r="B29" s="100" t="s">
        <v>3230</v>
      </c>
    </row>
    <row r="30" spans="1:19" x14ac:dyDescent="0.3">
      <c r="A30" s="144" t="s">
        <v>3231</v>
      </c>
      <c r="B30" s="100" t="s">
        <v>3232</v>
      </c>
    </row>
    <row r="31" spans="1:19" x14ac:dyDescent="0.3">
      <c r="A31" s="97" t="s">
        <v>3228</v>
      </c>
      <c r="B31" s="96" t="s">
        <v>3233</v>
      </c>
    </row>
    <row r="32" spans="1:19" x14ac:dyDescent="0.3">
      <c r="A32" s="97"/>
      <c r="B32" s="96"/>
    </row>
    <row r="33" spans="1:2" x14ac:dyDescent="0.3">
      <c r="A33" s="97"/>
      <c r="B33" s="96"/>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zoomScale="115" zoomScaleNormal="115" workbookViewId="0">
      <pane xSplit="1" ySplit="9" topLeftCell="V38" activePane="bottomRight" state="frozen"/>
      <selection pane="topRight" activeCell="B1" sqref="B1"/>
      <selection pane="bottomLeft" activeCell="A10" sqref="A10"/>
      <selection pane="bottomRight" activeCell="Q33" sqref="Q33"/>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5" style="49" bestFit="1" customWidth="1"/>
    <col min="9" max="9" width="16" style="49" customWidth="1"/>
    <col min="10" max="10" width="16.44140625" style="49" customWidth="1"/>
    <col min="11" max="11" width="18.109375" style="49" customWidth="1"/>
    <col min="12" max="12" width="15" style="49" bestFit="1"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5546875" style="49" bestFit="1"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62" t="s">
        <v>3239</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c r="AM1" s="263"/>
      <c r="AN1" s="263"/>
    </row>
    <row r="2" spans="1:43" ht="29.25" customHeight="1" x14ac:dyDescent="0.3">
      <c r="A2" s="262"/>
      <c r="B2" s="263"/>
      <c r="C2" s="263"/>
      <c r="D2" s="263"/>
      <c r="E2" s="263"/>
      <c r="F2" s="263"/>
      <c r="G2" s="263"/>
      <c r="H2" s="263"/>
      <c r="I2" s="263"/>
      <c r="J2" s="263"/>
      <c r="K2" s="263"/>
      <c r="L2" s="263"/>
      <c r="M2" s="263"/>
      <c r="N2" s="263"/>
      <c r="O2" s="263"/>
      <c r="P2" s="263"/>
      <c r="Q2" s="263"/>
      <c r="R2" s="263"/>
      <c r="S2" s="263"/>
      <c r="T2" s="263"/>
      <c r="U2" s="263"/>
      <c r="V2" s="263"/>
      <c r="W2" s="263"/>
      <c r="X2" s="263"/>
      <c r="Y2" s="263"/>
      <c r="Z2" s="263"/>
      <c r="AA2" s="263"/>
      <c r="AB2" s="263"/>
      <c r="AC2" s="263"/>
      <c r="AD2" s="263"/>
      <c r="AE2" s="263"/>
      <c r="AF2" s="263"/>
      <c r="AG2" s="263"/>
      <c r="AH2" s="263"/>
      <c r="AI2" s="263"/>
      <c r="AJ2" s="263"/>
      <c r="AK2" s="263"/>
      <c r="AL2" s="263"/>
      <c r="AM2" s="263"/>
      <c r="AN2" s="263"/>
    </row>
    <row r="3" spans="1:43" ht="16.2" thickBot="1" x14ac:dyDescent="0.35">
      <c r="A3" s="343" t="s">
        <v>3247</v>
      </c>
      <c r="B3" s="344"/>
      <c r="C3" s="344"/>
      <c r="D3" s="344"/>
      <c r="E3" s="344"/>
      <c r="F3" s="344"/>
      <c r="G3" s="344"/>
      <c r="H3" s="344"/>
      <c r="I3" s="344"/>
      <c r="J3" s="344"/>
      <c r="K3" s="344"/>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c r="AK3" s="344"/>
      <c r="AL3" s="344"/>
      <c r="AM3" s="344"/>
      <c r="AN3" s="344"/>
    </row>
    <row r="4" spans="1:43" ht="16.5" customHeight="1" thickBot="1" x14ac:dyDescent="0.35">
      <c r="A4" s="196" t="s">
        <v>3234</v>
      </c>
      <c r="B4" s="197"/>
      <c r="C4" s="197" t="str">
        <f>+'A4'!C4</f>
        <v>ADECAMOR CIA.LTDA.</v>
      </c>
      <c r="D4" s="187"/>
      <c r="E4" s="198"/>
      <c r="F4" s="189"/>
      <c r="G4" s="189"/>
      <c r="H4" s="190"/>
      <c r="I4" s="187"/>
      <c r="J4" s="188"/>
      <c r="K4" s="189"/>
      <c r="L4" s="189"/>
      <c r="M4" s="199"/>
      <c r="N4" s="186" t="s">
        <v>3255</v>
      </c>
      <c r="O4" s="187"/>
      <c r="P4" s="188" t="str">
        <f>+'A4'!O4</f>
        <v>31 de diciembre de 2024</v>
      </c>
      <c r="Q4" s="189"/>
      <c r="R4" s="189"/>
      <c r="S4" s="190"/>
      <c r="T4" s="191"/>
      <c r="U4" s="191"/>
      <c r="V4" s="181"/>
      <c r="W4" s="181"/>
      <c r="X4" s="192"/>
      <c r="Y4" s="191"/>
      <c r="Z4" s="191"/>
      <c r="AA4" s="191"/>
      <c r="AB4" s="191"/>
      <c r="AC4" s="189"/>
      <c r="AD4" s="190"/>
      <c r="AE4" s="187"/>
      <c r="AF4" s="188"/>
      <c r="AG4" s="189"/>
      <c r="AH4" s="189"/>
      <c r="AI4" s="190"/>
      <c r="AJ4" s="191"/>
      <c r="AK4" s="193"/>
      <c r="AL4" s="304" t="s">
        <v>3238</v>
      </c>
      <c r="AM4" s="304"/>
      <c r="AN4" s="340" t="s">
        <v>3246</v>
      </c>
    </row>
    <row r="5" spans="1:43" ht="16.5" customHeight="1" thickBot="1" x14ac:dyDescent="0.35">
      <c r="A5" s="196" t="s">
        <v>3235</v>
      </c>
      <c r="B5" s="198" t="str">
        <f>+'A4'!C5</f>
        <v>Jonathan Garcia</v>
      </c>
      <c r="C5" s="200"/>
      <c r="D5" s="189"/>
      <c r="E5" s="189"/>
      <c r="F5" s="189"/>
      <c r="G5" s="189"/>
      <c r="H5" s="190"/>
      <c r="I5" s="194"/>
      <c r="J5" s="189"/>
      <c r="K5" s="189"/>
      <c r="L5" s="189"/>
      <c r="M5" s="195"/>
      <c r="N5" s="190" t="s">
        <v>3237</v>
      </c>
      <c r="O5" s="194">
        <f>+'A4'!I5</f>
        <v>45919</v>
      </c>
      <c r="P5" s="189"/>
      <c r="Q5" s="189"/>
      <c r="R5" s="189"/>
      <c r="S5" s="189"/>
      <c r="T5" s="189"/>
      <c r="U5" s="189"/>
      <c r="V5" s="181"/>
      <c r="W5" s="181"/>
      <c r="X5" s="192"/>
      <c r="Y5" s="191"/>
      <c r="Z5" s="191"/>
      <c r="AA5" s="191"/>
      <c r="AB5" s="191"/>
      <c r="AC5" s="189"/>
      <c r="AD5" s="190"/>
      <c r="AE5" s="194"/>
      <c r="AF5" s="189"/>
      <c r="AG5" s="189"/>
      <c r="AH5" s="189"/>
      <c r="AI5" s="189"/>
      <c r="AJ5" s="189"/>
      <c r="AK5" s="195"/>
      <c r="AL5" s="306"/>
      <c r="AM5" s="306"/>
      <c r="AN5" s="341"/>
    </row>
    <row r="6" spans="1:43" ht="16.5" customHeight="1" thickBot="1" x14ac:dyDescent="0.35">
      <c r="A6" s="165" t="s">
        <v>3236</v>
      </c>
      <c r="B6" s="174" t="str">
        <f>+'A4'!B6</f>
        <v>CT</v>
      </c>
      <c r="C6" s="169"/>
      <c r="D6" s="169"/>
      <c r="E6" s="169"/>
      <c r="F6" s="169"/>
      <c r="G6" s="169"/>
      <c r="H6" s="180"/>
      <c r="I6" s="175"/>
      <c r="J6" s="169"/>
      <c r="K6" s="169"/>
      <c r="L6" s="169"/>
      <c r="M6" s="177"/>
      <c r="N6" s="180" t="s">
        <v>3237</v>
      </c>
      <c r="O6" s="175">
        <f>+'A4'!I6</f>
        <v>45919</v>
      </c>
      <c r="P6" s="169"/>
      <c r="Q6" s="169"/>
      <c r="R6" s="169"/>
      <c r="S6" s="169"/>
      <c r="T6" s="169"/>
      <c r="U6" s="169"/>
      <c r="V6" s="184"/>
      <c r="W6" s="184"/>
      <c r="X6" s="185"/>
      <c r="Y6" s="182"/>
      <c r="Z6" s="182"/>
      <c r="AA6" s="182"/>
      <c r="AB6" s="182"/>
      <c r="AC6" s="169"/>
      <c r="AD6" s="180"/>
      <c r="AE6" s="175"/>
      <c r="AF6" s="169"/>
      <c r="AG6" s="169"/>
      <c r="AH6" s="169"/>
      <c r="AI6" s="169"/>
      <c r="AJ6" s="169"/>
      <c r="AK6" s="177"/>
      <c r="AL6" s="308"/>
      <c r="AM6" s="308"/>
      <c r="AN6" s="342"/>
    </row>
    <row r="7" spans="1:43" ht="16.2" thickBot="1" x14ac:dyDescent="0.35"/>
    <row r="8" spans="1:43" ht="15" customHeight="1" x14ac:dyDescent="0.3">
      <c r="A8" s="351" t="s">
        <v>3210</v>
      </c>
      <c r="B8" s="337" t="s">
        <v>3178</v>
      </c>
      <c r="C8" s="338"/>
      <c r="D8" s="339"/>
      <c r="E8" s="337" t="s">
        <v>3179</v>
      </c>
      <c r="F8" s="338"/>
      <c r="G8" s="339"/>
      <c r="H8" s="337" t="s">
        <v>3180</v>
      </c>
      <c r="I8" s="338"/>
      <c r="J8" s="339"/>
      <c r="K8" s="337" t="s">
        <v>3181</v>
      </c>
      <c r="L8" s="338"/>
      <c r="M8" s="339"/>
      <c r="N8" s="337" t="s">
        <v>3182</v>
      </c>
      <c r="O8" s="338"/>
      <c r="P8" s="339"/>
      <c r="Q8" s="337" t="s">
        <v>3183</v>
      </c>
      <c r="R8" s="338"/>
      <c r="S8" s="339"/>
      <c r="T8" s="337" t="s">
        <v>3184</v>
      </c>
      <c r="U8" s="338"/>
      <c r="V8" s="339"/>
      <c r="W8" s="337" t="s">
        <v>3185</v>
      </c>
      <c r="X8" s="338"/>
      <c r="Y8" s="339"/>
      <c r="Z8" s="337" t="s">
        <v>3186</v>
      </c>
      <c r="AA8" s="338"/>
      <c r="AB8" s="339"/>
      <c r="AC8" s="337" t="s">
        <v>3187</v>
      </c>
      <c r="AD8" s="338"/>
      <c r="AE8" s="339"/>
      <c r="AF8" s="337" t="s">
        <v>3188</v>
      </c>
      <c r="AG8" s="338"/>
      <c r="AH8" s="339"/>
      <c r="AI8" s="337" t="s">
        <v>3189</v>
      </c>
      <c r="AJ8" s="338"/>
      <c r="AK8" s="339"/>
      <c r="AL8" s="347" t="s">
        <v>3253</v>
      </c>
      <c r="AM8" s="349" t="s">
        <v>3211</v>
      </c>
      <c r="AN8" s="345" t="s">
        <v>3190</v>
      </c>
    </row>
    <row r="9" spans="1:43" ht="33.75" customHeight="1" thickBot="1" x14ac:dyDescent="0.35">
      <c r="A9" s="352"/>
      <c r="B9" s="132" t="s">
        <v>3250</v>
      </c>
      <c r="C9" s="235" t="s">
        <v>3251</v>
      </c>
      <c r="D9" s="226" t="s">
        <v>3252</v>
      </c>
      <c r="E9" s="133" t="s">
        <v>3250</v>
      </c>
      <c r="F9" s="235" t="s">
        <v>3251</v>
      </c>
      <c r="G9" s="226" t="s">
        <v>3252</v>
      </c>
      <c r="H9" s="133" t="s">
        <v>3250</v>
      </c>
      <c r="I9" s="235" t="s">
        <v>3251</v>
      </c>
      <c r="J9" s="226" t="s">
        <v>3252</v>
      </c>
      <c r="K9" s="133" t="s">
        <v>3250</v>
      </c>
      <c r="L9" s="235" t="s">
        <v>3251</v>
      </c>
      <c r="M9" s="226" t="s">
        <v>3252</v>
      </c>
      <c r="N9" s="133" t="s">
        <v>3250</v>
      </c>
      <c r="O9" s="235" t="s">
        <v>3251</v>
      </c>
      <c r="P9" s="226" t="s">
        <v>3252</v>
      </c>
      <c r="Q9" s="133" t="s">
        <v>3250</v>
      </c>
      <c r="R9" s="235" t="s">
        <v>3251</v>
      </c>
      <c r="S9" s="226" t="s">
        <v>3252</v>
      </c>
      <c r="T9" s="133" t="s">
        <v>3250</v>
      </c>
      <c r="U9" s="235" t="s">
        <v>3251</v>
      </c>
      <c r="V9" s="226" t="s">
        <v>3252</v>
      </c>
      <c r="W9" s="133" t="s">
        <v>3250</v>
      </c>
      <c r="X9" s="235" t="s">
        <v>3251</v>
      </c>
      <c r="Y9" s="226" t="s">
        <v>3252</v>
      </c>
      <c r="Z9" s="133" t="s">
        <v>3250</v>
      </c>
      <c r="AA9" s="235" t="s">
        <v>3251</v>
      </c>
      <c r="AB9" s="226" t="s">
        <v>3252</v>
      </c>
      <c r="AC9" s="133" t="s">
        <v>3250</v>
      </c>
      <c r="AD9" s="235" t="s">
        <v>3251</v>
      </c>
      <c r="AE9" s="226" t="s">
        <v>3252</v>
      </c>
      <c r="AF9" s="133" t="s">
        <v>3250</v>
      </c>
      <c r="AG9" s="235" t="s">
        <v>3251</v>
      </c>
      <c r="AH9" s="226" t="s">
        <v>3252</v>
      </c>
      <c r="AI9" s="133" t="s">
        <v>3250</v>
      </c>
      <c r="AJ9" s="235" t="s">
        <v>3251</v>
      </c>
      <c r="AK9" s="226" t="s">
        <v>3252</v>
      </c>
      <c r="AL9" s="348"/>
      <c r="AM9" s="350"/>
      <c r="AN9" s="346"/>
    </row>
    <row r="10" spans="1:43" x14ac:dyDescent="0.3">
      <c r="A10" s="105">
        <v>303</v>
      </c>
      <c r="B10" s="120">
        <v>1478.33</v>
      </c>
      <c r="C10" s="254">
        <v>1478.33</v>
      </c>
      <c r="D10" s="109">
        <f>+B10-C10</f>
        <v>0</v>
      </c>
      <c r="E10" s="120">
        <v>400</v>
      </c>
      <c r="F10" s="63">
        <v>400</v>
      </c>
      <c r="G10" s="109">
        <f>+E10-F10</f>
        <v>0</v>
      </c>
      <c r="H10" s="120">
        <v>5272.22</v>
      </c>
      <c r="I10" s="63">
        <v>5272.22</v>
      </c>
      <c r="J10" s="109">
        <f>+H10-I10</f>
        <v>0</v>
      </c>
      <c r="K10" s="126">
        <v>430</v>
      </c>
      <c r="L10" s="63">
        <v>430</v>
      </c>
      <c r="M10" s="109">
        <f>+K10-L10</f>
        <v>0</v>
      </c>
      <c r="N10" s="126">
        <v>400</v>
      </c>
      <c r="O10" s="63">
        <v>400</v>
      </c>
      <c r="P10" s="109">
        <f>+N10-O10</f>
        <v>0</v>
      </c>
      <c r="Q10" s="62">
        <v>1400</v>
      </c>
      <c r="R10" s="63">
        <v>1400</v>
      </c>
      <c r="S10" s="109">
        <f>+Q10-R10</f>
        <v>0</v>
      </c>
      <c r="T10" s="126">
        <v>9003.33</v>
      </c>
      <c r="U10" s="63">
        <v>9003.33</v>
      </c>
      <c r="V10" s="109">
        <f>+T10-U10</f>
        <v>0</v>
      </c>
      <c r="W10" s="63">
        <v>373.04</v>
      </c>
      <c r="X10" s="63">
        <v>373.04</v>
      </c>
      <c r="Y10" s="124">
        <f>+W10-X10</f>
        <v>0</v>
      </c>
      <c r="Z10" s="126">
        <v>0</v>
      </c>
      <c r="AA10" s="63">
        <v>0</v>
      </c>
      <c r="AB10" s="124">
        <f>+Z10-AA10</f>
        <v>0</v>
      </c>
      <c r="AC10" s="126">
        <v>3103.39</v>
      </c>
      <c r="AD10" s="63">
        <v>3103.39</v>
      </c>
      <c r="AE10" s="124">
        <f>+AC10-AD10</f>
        <v>0</v>
      </c>
      <c r="AF10" s="63">
        <v>540</v>
      </c>
      <c r="AG10" s="63">
        <v>540</v>
      </c>
      <c r="AH10" s="109">
        <f>+AF10-AG10</f>
        <v>0</v>
      </c>
      <c r="AI10" s="120">
        <v>790</v>
      </c>
      <c r="AJ10" s="63">
        <v>790</v>
      </c>
      <c r="AK10" s="109">
        <f>+AI10-AJ10</f>
        <v>0</v>
      </c>
      <c r="AL10" s="115">
        <f>+B10+E10+H10+K10+N10+Q10+T10+W10+Z10+AC10+AF10+AI10</f>
        <v>23190.309999999998</v>
      </c>
      <c r="AM10" s="65">
        <f>+C10+F10+I10+L10+O10+R10+U10+X10+AA10+AD10+AG10+AJ10</f>
        <v>23190.309999999998</v>
      </c>
      <c r="AN10" s="103">
        <f>+AL10-AM10</f>
        <v>0</v>
      </c>
    </row>
    <row r="11" spans="1:43" x14ac:dyDescent="0.3">
      <c r="A11" s="105">
        <v>3030</v>
      </c>
      <c r="B11" s="120">
        <v>0</v>
      </c>
      <c r="C11" s="254">
        <v>0</v>
      </c>
      <c r="D11" s="109"/>
      <c r="E11" s="120">
        <v>0</v>
      </c>
      <c r="F11" s="63">
        <v>0</v>
      </c>
      <c r="G11" s="109"/>
      <c r="H11" s="120">
        <v>1689.28</v>
      </c>
      <c r="I11" s="63">
        <v>1689.28</v>
      </c>
      <c r="J11" s="109">
        <f t="shared" ref="J11:J41" si="0">+H11-I11</f>
        <v>0</v>
      </c>
      <c r="K11" s="126">
        <v>1650</v>
      </c>
      <c r="L11" s="63">
        <v>1650</v>
      </c>
      <c r="M11" s="109">
        <f t="shared" ref="M11:M41" si="1">+K11-L11</f>
        <v>0</v>
      </c>
      <c r="N11" s="126">
        <v>363.25</v>
      </c>
      <c r="O11" s="63">
        <v>363.25</v>
      </c>
      <c r="P11" s="109">
        <f t="shared" ref="P11:P41" si="2">+N11-O11</f>
        <v>0</v>
      </c>
      <c r="Q11" s="62">
        <v>5804.35</v>
      </c>
      <c r="R11" s="63">
        <v>5804.35</v>
      </c>
      <c r="S11" s="109">
        <f>+Q11-R11</f>
        <v>0</v>
      </c>
      <c r="T11" s="126">
        <v>507.62</v>
      </c>
      <c r="U11" s="63">
        <v>507.62</v>
      </c>
      <c r="V11" s="109">
        <f t="shared" ref="V11:V41" si="3">+T11-U11</f>
        <v>0</v>
      </c>
      <c r="W11" s="63">
        <v>400</v>
      </c>
      <c r="X11" s="63">
        <v>400</v>
      </c>
      <c r="Y11" s="124">
        <f t="shared" ref="Y11:Y41" si="4">+W11-X11</f>
        <v>0</v>
      </c>
      <c r="Z11" s="126">
        <v>2436.96</v>
      </c>
      <c r="AA11" s="63">
        <v>2436.96</v>
      </c>
      <c r="AB11" s="124">
        <f t="shared" ref="AB11:AB41" si="5">+Z11-AA11</f>
        <v>0</v>
      </c>
      <c r="AC11" s="126">
        <v>800</v>
      </c>
      <c r="AD11" s="63">
        <v>800</v>
      </c>
      <c r="AE11" s="124"/>
      <c r="AF11" s="63">
        <v>1210</v>
      </c>
      <c r="AG11" s="63">
        <v>1210</v>
      </c>
      <c r="AH11" s="109"/>
      <c r="AI11" s="120">
        <v>2128.5100000000002</v>
      </c>
      <c r="AJ11" s="63">
        <v>2128.5100000000002</v>
      </c>
      <c r="AK11" s="109"/>
      <c r="AL11" s="115"/>
      <c r="AM11" s="65"/>
      <c r="AN11" s="103"/>
    </row>
    <row r="12" spans="1:43" x14ac:dyDescent="0.3">
      <c r="A12" s="106">
        <v>304</v>
      </c>
      <c r="B12" s="120">
        <v>0</v>
      </c>
      <c r="C12" s="254">
        <v>0</v>
      </c>
      <c r="D12" s="109">
        <f t="shared" ref="D12:D41" si="6">+B12-C12</f>
        <v>0</v>
      </c>
      <c r="E12" s="120">
        <v>0</v>
      </c>
      <c r="F12" s="63">
        <v>21.25</v>
      </c>
      <c r="G12" s="109">
        <f t="shared" ref="G12:G41" si="7">+E12-F12</f>
        <v>-21.25</v>
      </c>
      <c r="H12" s="120">
        <v>0</v>
      </c>
      <c r="I12" s="63">
        <v>0</v>
      </c>
      <c r="J12" s="109">
        <f t="shared" si="0"/>
        <v>0</v>
      </c>
      <c r="K12" s="126">
        <v>0</v>
      </c>
      <c r="L12" s="63">
        <v>0</v>
      </c>
      <c r="M12" s="109">
        <f t="shared" si="1"/>
        <v>0</v>
      </c>
      <c r="N12" s="126">
        <v>18.57</v>
      </c>
      <c r="O12" s="63">
        <v>18.57</v>
      </c>
      <c r="P12" s="109">
        <f t="shared" si="2"/>
        <v>0</v>
      </c>
      <c r="Q12" s="62">
        <v>950.49</v>
      </c>
      <c r="R12" s="63">
        <v>950.49</v>
      </c>
      <c r="S12" s="109">
        <f>+Q12-R12</f>
        <v>0</v>
      </c>
      <c r="T12" s="126">
        <v>0</v>
      </c>
      <c r="U12" s="63">
        <v>0</v>
      </c>
      <c r="V12" s="109">
        <f t="shared" si="3"/>
        <v>0</v>
      </c>
      <c r="W12" s="63">
        <v>0</v>
      </c>
      <c r="X12" s="63">
        <v>0</v>
      </c>
      <c r="Y12" s="124">
        <f t="shared" si="4"/>
        <v>0</v>
      </c>
      <c r="Z12" s="126">
        <v>0</v>
      </c>
      <c r="AA12" s="63">
        <v>0</v>
      </c>
      <c r="AB12" s="124">
        <f t="shared" si="5"/>
        <v>0</v>
      </c>
      <c r="AC12" s="126">
        <v>0</v>
      </c>
      <c r="AD12" s="63">
        <v>0</v>
      </c>
      <c r="AE12" s="124">
        <f t="shared" ref="AE12:AE41" si="8">+AC12-AD12</f>
        <v>0</v>
      </c>
      <c r="AF12" s="63">
        <v>0</v>
      </c>
      <c r="AG12" s="63">
        <v>0</v>
      </c>
      <c r="AH12" s="109">
        <f t="shared" ref="AH12:AH41" si="9">+AF12-AG12</f>
        <v>0</v>
      </c>
      <c r="AI12" s="120">
        <v>0</v>
      </c>
      <c r="AJ12" s="63">
        <v>0</v>
      </c>
      <c r="AK12" s="109">
        <f t="shared" ref="AK12:AK41" si="10">+AI12-AJ12</f>
        <v>0</v>
      </c>
      <c r="AL12" s="115">
        <f>+B12+E12+H12+K12+N12+Q12+T12+W12+Z12+AC12+AF12+AI12</f>
        <v>969.06000000000006</v>
      </c>
      <c r="AM12" s="65">
        <f>+C12+F12+I12+L12+O12+R12+U12+X12+AA12+AD12+AG12+AJ12</f>
        <v>990.31000000000006</v>
      </c>
      <c r="AN12" s="103">
        <f t="shared" ref="AN12:AN40" si="11">+AL12-AM12</f>
        <v>-21.25</v>
      </c>
      <c r="AO12" s="56"/>
      <c r="AP12" s="56"/>
      <c r="AQ12" s="56"/>
    </row>
    <row r="13" spans="1:43" x14ac:dyDescent="0.3">
      <c r="A13" s="106" t="s">
        <v>3213</v>
      </c>
      <c r="B13" s="120">
        <v>0</v>
      </c>
      <c r="C13" s="254">
        <v>0</v>
      </c>
      <c r="D13" s="109">
        <f t="shared" si="6"/>
        <v>0</v>
      </c>
      <c r="E13" s="120">
        <v>21.25</v>
      </c>
      <c r="F13" s="63">
        <v>0</v>
      </c>
      <c r="G13" s="109">
        <f t="shared" si="7"/>
        <v>21.25</v>
      </c>
      <c r="H13" s="120">
        <v>0</v>
      </c>
      <c r="I13" s="63">
        <v>0</v>
      </c>
      <c r="J13" s="109">
        <f t="shared" si="0"/>
        <v>0</v>
      </c>
      <c r="K13" s="126">
        <v>0</v>
      </c>
      <c r="L13" s="63">
        <v>0</v>
      </c>
      <c r="M13" s="109">
        <f t="shared" si="1"/>
        <v>0</v>
      </c>
      <c r="N13" s="126">
        <v>0</v>
      </c>
      <c r="O13" s="63">
        <v>0</v>
      </c>
      <c r="P13" s="109">
        <f t="shared" si="2"/>
        <v>0</v>
      </c>
      <c r="Q13" s="62">
        <v>0</v>
      </c>
      <c r="R13" s="63">
        <v>0</v>
      </c>
      <c r="S13" s="109">
        <f>+Q13-R13</f>
        <v>0</v>
      </c>
      <c r="T13" s="126">
        <v>0</v>
      </c>
      <c r="U13" s="63">
        <v>0</v>
      </c>
      <c r="V13" s="109">
        <f t="shared" si="3"/>
        <v>0</v>
      </c>
      <c r="W13" s="63">
        <v>0</v>
      </c>
      <c r="X13" s="63">
        <v>0</v>
      </c>
      <c r="Y13" s="124">
        <f t="shared" si="4"/>
        <v>0</v>
      </c>
      <c r="Z13" s="126">
        <v>0</v>
      </c>
      <c r="AA13" s="63">
        <v>0</v>
      </c>
      <c r="AB13" s="124">
        <f t="shared" si="5"/>
        <v>0</v>
      </c>
      <c r="AC13" s="126">
        <v>0</v>
      </c>
      <c r="AD13" s="63">
        <v>0</v>
      </c>
      <c r="AE13" s="124">
        <f t="shared" si="8"/>
        <v>0</v>
      </c>
      <c r="AF13" s="63">
        <v>0</v>
      </c>
      <c r="AG13" s="63">
        <v>0</v>
      </c>
      <c r="AH13" s="109">
        <f t="shared" si="9"/>
        <v>0</v>
      </c>
      <c r="AI13" s="120">
        <v>0</v>
      </c>
      <c r="AJ13" s="63">
        <v>0</v>
      </c>
      <c r="AK13" s="109">
        <f t="shared" si="10"/>
        <v>0</v>
      </c>
      <c r="AL13" s="115">
        <f>+B13+E13+H13+K13+N13+Q13+T13+W13+Z13+AC13+AF13+AI13</f>
        <v>21.25</v>
      </c>
      <c r="AM13" s="65">
        <f>+C13+F13+I13+L13+O13+R13+U13+X13+AA13+AD13+AG13+AJ13</f>
        <v>0</v>
      </c>
      <c r="AN13" s="103">
        <f t="shared" si="11"/>
        <v>21.25</v>
      </c>
      <c r="AO13" s="56"/>
      <c r="AP13" s="56"/>
      <c r="AQ13" s="56"/>
    </row>
    <row r="14" spans="1:43" x14ac:dyDescent="0.3">
      <c r="A14" s="106">
        <v>307</v>
      </c>
      <c r="B14" s="120">
        <v>0</v>
      </c>
      <c r="C14" s="254">
        <v>0</v>
      </c>
      <c r="D14" s="109">
        <f t="shared" si="6"/>
        <v>0</v>
      </c>
      <c r="E14" s="120">
        <v>0</v>
      </c>
      <c r="F14" s="63">
        <v>0</v>
      </c>
      <c r="G14" s="109">
        <f t="shared" si="7"/>
        <v>0</v>
      </c>
      <c r="H14" s="120">
        <v>0</v>
      </c>
      <c r="I14" s="63">
        <v>0</v>
      </c>
      <c r="J14" s="109">
        <f t="shared" si="0"/>
        <v>0</v>
      </c>
      <c r="K14" s="126">
        <v>0</v>
      </c>
      <c r="L14" s="63">
        <v>0</v>
      </c>
      <c r="M14" s="109">
        <f t="shared" si="1"/>
        <v>0</v>
      </c>
      <c r="N14" s="126">
        <v>0</v>
      </c>
      <c r="O14" s="63">
        <v>0</v>
      </c>
      <c r="P14" s="109">
        <f t="shared" si="2"/>
        <v>0</v>
      </c>
      <c r="Q14" s="62">
        <v>0</v>
      </c>
      <c r="R14" s="63">
        <v>0</v>
      </c>
      <c r="S14" s="109">
        <f t="shared" ref="S14:S41" si="12">+Q14-R14</f>
        <v>0</v>
      </c>
      <c r="T14" s="126">
        <v>0</v>
      </c>
      <c r="U14" s="63">
        <v>0</v>
      </c>
      <c r="V14" s="109">
        <f t="shared" si="3"/>
        <v>0</v>
      </c>
      <c r="W14" s="63">
        <v>0</v>
      </c>
      <c r="X14" s="63">
        <v>0</v>
      </c>
      <c r="Y14" s="124">
        <f t="shared" si="4"/>
        <v>0</v>
      </c>
      <c r="Z14" s="126">
        <v>0</v>
      </c>
      <c r="AA14" s="63">
        <v>0</v>
      </c>
      <c r="AB14" s="124">
        <f t="shared" si="5"/>
        <v>0</v>
      </c>
      <c r="AC14" s="126">
        <v>0</v>
      </c>
      <c r="AD14" s="63">
        <v>0</v>
      </c>
      <c r="AE14" s="124">
        <f t="shared" si="8"/>
        <v>0</v>
      </c>
      <c r="AF14" s="63">
        <v>0</v>
      </c>
      <c r="AG14" s="63">
        <v>0</v>
      </c>
      <c r="AH14" s="109">
        <f t="shared" si="9"/>
        <v>0</v>
      </c>
      <c r="AI14" s="120">
        <v>0</v>
      </c>
      <c r="AJ14" s="63">
        <v>0</v>
      </c>
      <c r="AK14" s="109">
        <f t="shared" si="10"/>
        <v>0</v>
      </c>
      <c r="AL14" s="115">
        <f t="shared" ref="AL14:AL40" si="13">+B14+E14+H14+K14+N14+Q14+T14+W14+Z14+AC14+AF14+AI14</f>
        <v>0</v>
      </c>
      <c r="AM14" s="65">
        <f t="shared" ref="AM14:AM45" si="14">+C14+F14+I14+L14+O14+R14+U14+X14+AA14+AD14+AG14+AJ14</f>
        <v>0</v>
      </c>
      <c r="AN14" s="103">
        <f t="shared" si="11"/>
        <v>0</v>
      </c>
      <c r="AO14" s="56"/>
      <c r="AP14" s="56"/>
      <c r="AQ14" s="56"/>
    </row>
    <row r="15" spans="1:43" x14ac:dyDescent="0.3">
      <c r="A15" s="106">
        <v>308</v>
      </c>
      <c r="B15" s="120">
        <v>0</v>
      </c>
      <c r="C15" s="254">
        <v>0</v>
      </c>
      <c r="D15" s="109">
        <f t="shared" si="6"/>
        <v>0</v>
      </c>
      <c r="E15" s="120">
        <v>0</v>
      </c>
      <c r="F15" s="63">
        <v>0</v>
      </c>
      <c r="G15" s="109">
        <f t="shared" si="7"/>
        <v>0</v>
      </c>
      <c r="H15" s="120">
        <v>0</v>
      </c>
      <c r="I15" s="63">
        <v>0</v>
      </c>
      <c r="J15" s="109">
        <f t="shared" si="0"/>
        <v>0</v>
      </c>
      <c r="K15" s="126">
        <v>0</v>
      </c>
      <c r="L15" s="63">
        <v>0</v>
      </c>
      <c r="M15" s="109">
        <f t="shared" si="1"/>
        <v>0</v>
      </c>
      <c r="N15" s="126">
        <v>0</v>
      </c>
      <c r="O15" s="63">
        <v>0</v>
      </c>
      <c r="P15" s="109">
        <f t="shared" si="2"/>
        <v>0</v>
      </c>
      <c r="Q15" s="62">
        <v>0</v>
      </c>
      <c r="R15" s="63">
        <v>0</v>
      </c>
      <c r="S15" s="109">
        <f t="shared" si="12"/>
        <v>0</v>
      </c>
      <c r="T15" s="126">
        <v>0</v>
      </c>
      <c r="U15" s="63">
        <v>0</v>
      </c>
      <c r="V15" s="109">
        <f t="shared" si="3"/>
        <v>0</v>
      </c>
      <c r="W15" s="63">
        <v>0</v>
      </c>
      <c r="X15" s="63">
        <v>0</v>
      </c>
      <c r="Y15" s="124">
        <f t="shared" si="4"/>
        <v>0</v>
      </c>
      <c r="Z15" s="126">
        <v>0</v>
      </c>
      <c r="AA15" s="63">
        <v>0</v>
      </c>
      <c r="AB15" s="124">
        <f t="shared" si="5"/>
        <v>0</v>
      </c>
      <c r="AC15" s="126">
        <v>0</v>
      </c>
      <c r="AD15" s="63">
        <v>0</v>
      </c>
      <c r="AE15" s="124">
        <f t="shared" si="8"/>
        <v>0</v>
      </c>
      <c r="AF15" s="63">
        <v>0</v>
      </c>
      <c r="AG15" s="63">
        <v>0</v>
      </c>
      <c r="AH15" s="109">
        <f t="shared" si="9"/>
        <v>0</v>
      </c>
      <c r="AI15" s="120">
        <v>0</v>
      </c>
      <c r="AJ15" s="63">
        <v>0</v>
      </c>
      <c r="AK15" s="109">
        <f t="shared" si="10"/>
        <v>0</v>
      </c>
      <c r="AL15" s="115">
        <f t="shared" si="13"/>
        <v>0</v>
      </c>
      <c r="AM15" s="65">
        <f t="shared" si="14"/>
        <v>0</v>
      </c>
      <c r="AN15" s="103">
        <f t="shared" si="11"/>
        <v>0</v>
      </c>
      <c r="AO15" s="56"/>
      <c r="AP15" s="56"/>
      <c r="AQ15" s="56"/>
    </row>
    <row r="16" spans="1:43" x14ac:dyDescent="0.3">
      <c r="A16" s="106">
        <v>309</v>
      </c>
      <c r="B16" s="120">
        <v>0</v>
      </c>
      <c r="C16" s="254">
        <v>0</v>
      </c>
      <c r="D16" s="109">
        <f t="shared" si="6"/>
        <v>0</v>
      </c>
      <c r="E16" s="120">
        <v>0</v>
      </c>
      <c r="F16" s="63">
        <v>0</v>
      </c>
      <c r="G16" s="109">
        <f t="shared" si="7"/>
        <v>0</v>
      </c>
      <c r="H16" s="120">
        <v>80</v>
      </c>
      <c r="I16" s="63">
        <v>80</v>
      </c>
      <c r="J16" s="109">
        <f t="shared" si="0"/>
        <v>0</v>
      </c>
      <c r="K16" s="126">
        <v>0</v>
      </c>
      <c r="L16" s="63">
        <v>0</v>
      </c>
      <c r="M16" s="109">
        <f t="shared" si="1"/>
        <v>0</v>
      </c>
      <c r="N16" s="126">
        <v>0</v>
      </c>
      <c r="O16" s="63">
        <v>0</v>
      </c>
      <c r="P16" s="109">
        <f t="shared" si="2"/>
        <v>0</v>
      </c>
      <c r="Q16" s="62">
        <v>0</v>
      </c>
      <c r="R16" s="63">
        <v>0</v>
      </c>
      <c r="S16" s="109">
        <f t="shared" si="12"/>
        <v>0</v>
      </c>
      <c r="T16" s="126">
        <v>0</v>
      </c>
      <c r="U16" s="63">
        <v>0</v>
      </c>
      <c r="V16" s="109">
        <f t="shared" si="3"/>
        <v>0</v>
      </c>
      <c r="W16" s="63">
        <v>0</v>
      </c>
      <c r="X16" s="63">
        <v>0</v>
      </c>
      <c r="Y16" s="124">
        <f t="shared" si="4"/>
        <v>0</v>
      </c>
      <c r="Z16" s="126">
        <v>0</v>
      </c>
      <c r="AA16" s="63">
        <v>0</v>
      </c>
      <c r="AB16" s="124">
        <f t="shared" si="5"/>
        <v>0</v>
      </c>
      <c r="AC16" s="126">
        <v>0</v>
      </c>
      <c r="AD16" s="63">
        <v>0</v>
      </c>
      <c r="AE16" s="124">
        <f t="shared" si="8"/>
        <v>0</v>
      </c>
      <c r="AF16" s="63">
        <v>0</v>
      </c>
      <c r="AG16" s="63">
        <v>0</v>
      </c>
      <c r="AH16" s="109">
        <f t="shared" si="9"/>
        <v>0</v>
      </c>
      <c r="AI16" s="120">
        <v>0</v>
      </c>
      <c r="AJ16" s="63">
        <v>0</v>
      </c>
      <c r="AK16" s="109">
        <f t="shared" si="10"/>
        <v>0</v>
      </c>
      <c r="AL16" s="115">
        <f t="shared" si="13"/>
        <v>80</v>
      </c>
      <c r="AM16" s="65">
        <f t="shared" si="14"/>
        <v>80</v>
      </c>
      <c r="AN16" s="103">
        <f t="shared" si="11"/>
        <v>0</v>
      </c>
      <c r="AO16" s="56"/>
      <c r="AP16" s="56"/>
      <c r="AQ16" s="56"/>
    </row>
    <row r="17" spans="1:43" x14ac:dyDescent="0.3">
      <c r="A17" s="106">
        <v>310</v>
      </c>
      <c r="B17" s="120">
        <v>14911.46</v>
      </c>
      <c r="C17" s="254">
        <v>14911.46</v>
      </c>
      <c r="D17" s="109">
        <f t="shared" si="6"/>
        <v>0</v>
      </c>
      <c r="E17" s="120">
        <v>12560.14</v>
      </c>
      <c r="F17" s="63">
        <v>12560.14</v>
      </c>
      <c r="G17" s="109">
        <f t="shared" si="7"/>
        <v>0</v>
      </c>
      <c r="H17" s="120">
        <v>12792.48</v>
      </c>
      <c r="I17" s="63">
        <v>12792.48</v>
      </c>
      <c r="J17" s="109">
        <f t="shared" si="0"/>
        <v>0</v>
      </c>
      <c r="K17" s="126">
        <v>14887.57</v>
      </c>
      <c r="L17" s="63">
        <v>14887.57</v>
      </c>
      <c r="M17" s="109">
        <f t="shared" si="1"/>
        <v>0</v>
      </c>
      <c r="N17" s="126">
        <v>14125.65</v>
      </c>
      <c r="O17" s="63">
        <v>14125.65</v>
      </c>
      <c r="P17" s="109">
        <f t="shared" si="2"/>
        <v>0</v>
      </c>
      <c r="Q17" s="62">
        <v>14345.62</v>
      </c>
      <c r="R17" s="63">
        <v>14345.62</v>
      </c>
      <c r="S17" s="109">
        <f t="shared" si="12"/>
        <v>0</v>
      </c>
      <c r="T17" s="126">
        <v>14063.78</v>
      </c>
      <c r="U17" s="63">
        <v>14063.78</v>
      </c>
      <c r="V17" s="109">
        <f t="shared" si="3"/>
        <v>0</v>
      </c>
      <c r="W17" s="63">
        <v>13527.91</v>
      </c>
      <c r="X17" s="63">
        <v>13527.91</v>
      </c>
      <c r="Y17" s="124">
        <f t="shared" si="4"/>
        <v>0</v>
      </c>
      <c r="Z17" s="126">
        <v>14085.31</v>
      </c>
      <c r="AA17" s="63">
        <v>14085.31</v>
      </c>
      <c r="AB17" s="124">
        <f t="shared" si="5"/>
        <v>0</v>
      </c>
      <c r="AC17" s="126">
        <v>19084.96</v>
      </c>
      <c r="AD17" s="63">
        <v>19084.96</v>
      </c>
      <c r="AE17" s="124">
        <f t="shared" si="8"/>
        <v>0</v>
      </c>
      <c r="AF17" s="63">
        <v>19302.11</v>
      </c>
      <c r="AG17" s="63">
        <v>19302.11</v>
      </c>
      <c r="AH17" s="109">
        <f t="shared" si="9"/>
        <v>0</v>
      </c>
      <c r="AI17" s="120">
        <v>20519.78</v>
      </c>
      <c r="AJ17" s="63">
        <v>20519.78</v>
      </c>
      <c r="AK17" s="109">
        <f t="shared" si="10"/>
        <v>0</v>
      </c>
      <c r="AL17" s="115">
        <f t="shared" si="13"/>
        <v>184206.77</v>
      </c>
      <c r="AM17" s="65">
        <f t="shared" si="14"/>
        <v>184206.77</v>
      </c>
      <c r="AN17" s="103">
        <f t="shared" si="11"/>
        <v>0</v>
      </c>
      <c r="AO17" s="56"/>
      <c r="AP17" s="56"/>
      <c r="AQ17" s="56"/>
    </row>
    <row r="18" spans="1:43" x14ac:dyDescent="0.3">
      <c r="A18" s="106">
        <v>311</v>
      </c>
      <c r="B18" s="120">
        <v>0</v>
      </c>
      <c r="C18" s="254">
        <v>0</v>
      </c>
      <c r="D18" s="109">
        <f t="shared" si="6"/>
        <v>0</v>
      </c>
      <c r="E18" s="120">
        <v>0</v>
      </c>
      <c r="F18" s="63">
        <v>0</v>
      </c>
      <c r="G18" s="109">
        <f t="shared" si="7"/>
        <v>0</v>
      </c>
      <c r="H18" s="120">
        <v>0</v>
      </c>
      <c r="I18" s="63">
        <v>0</v>
      </c>
      <c r="J18" s="109">
        <f t="shared" si="0"/>
        <v>0</v>
      </c>
      <c r="K18" s="126">
        <v>0</v>
      </c>
      <c r="L18" s="63">
        <v>0</v>
      </c>
      <c r="M18" s="109">
        <f t="shared" si="1"/>
        <v>0</v>
      </c>
      <c r="N18" s="126">
        <v>0</v>
      </c>
      <c r="O18" s="63">
        <v>0</v>
      </c>
      <c r="P18" s="109">
        <f t="shared" si="2"/>
        <v>0</v>
      </c>
      <c r="Q18" s="62">
        <v>0</v>
      </c>
      <c r="R18" s="63">
        <v>0</v>
      </c>
      <c r="S18" s="109">
        <f t="shared" si="12"/>
        <v>0</v>
      </c>
      <c r="T18" s="126">
        <v>0</v>
      </c>
      <c r="U18" s="63">
        <v>0</v>
      </c>
      <c r="V18" s="109">
        <f t="shared" si="3"/>
        <v>0</v>
      </c>
      <c r="W18" s="63">
        <v>0</v>
      </c>
      <c r="X18" s="63">
        <v>0</v>
      </c>
      <c r="Y18" s="124">
        <f t="shared" si="4"/>
        <v>0</v>
      </c>
      <c r="Z18" s="126">
        <v>0</v>
      </c>
      <c r="AA18" s="63">
        <v>0</v>
      </c>
      <c r="AB18" s="124">
        <f t="shared" si="5"/>
        <v>0</v>
      </c>
      <c r="AC18" s="126">
        <v>0</v>
      </c>
      <c r="AD18" s="63">
        <v>0</v>
      </c>
      <c r="AE18" s="124">
        <f t="shared" si="8"/>
        <v>0</v>
      </c>
      <c r="AF18" s="63">
        <v>0</v>
      </c>
      <c r="AG18" s="63">
        <v>0</v>
      </c>
      <c r="AH18" s="109">
        <f t="shared" si="9"/>
        <v>0</v>
      </c>
      <c r="AI18" s="120">
        <v>0</v>
      </c>
      <c r="AJ18" s="63">
        <v>0</v>
      </c>
      <c r="AK18" s="109">
        <f t="shared" si="10"/>
        <v>0</v>
      </c>
      <c r="AL18" s="115">
        <f t="shared" si="13"/>
        <v>0</v>
      </c>
      <c r="AM18" s="65">
        <f t="shared" si="14"/>
        <v>0</v>
      </c>
      <c r="AN18" s="103">
        <f t="shared" si="11"/>
        <v>0</v>
      </c>
      <c r="AO18" s="56"/>
      <c r="AP18" s="56"/>
      <c r="AQ18" s="56"/>
    </row>
    <row r="19" spans="1:43" x14ac:dyDescent="0.3">
      <c r="A19" s="106">
        <v>312</v>
      </c>
      <c r="B19" s="120">
        <v>7646.73</v>
      </c>
      <c r="C19" s="254">
        <v>7646.73</v>
      </c>
      <c r="D19" s="109">
        <f t="shared" si="6"/>
        <v>0</v>
      </c>
      <c r="E19" s="120">
        <v>15187.26</v>
      </c>
      <c r="F19" s="63">
        <v>15187.26</v>
      </c>
      <c r="G19" s="109">
        <f t="shared" si="7"/>
        <v>0</v>
      </c>
      <c r="H19" s="120">
        <v>44892.4</v>
      </c>
      <c r="I19" s="63">
        <v>44892.4</v>
      </c>
      <c r="J19" s="109">
        <f t="shared" si="0"/>
        <v>0</v>
      </c>
      <c r="K19" s="126">
        <v>2990.49</v>
      </c>
      <c r="L19" s="63">
        <v>2990.49</v>
      </c>
      <c r="M19" s="109">
        <f t="shared" si="1"/>
        <v>0</v>
      </c>
      <c r="N19" s="126">
        <v>8421.2999999999993</v>
      </c>
      <c r="O19" s="63">
        <v>8421.2999999999993</v>
      </c>
      <c r="P19" s="109">
        <f t="shared" si="2"/>
        <v>0</v>
      </c>
      <c r="Q19" s="62">
        <v>9629.39</v>
      </c>
      <c r="R19" s="63">
        <v>9629.39</v>
      </c>
      <c r="S19" s="109">
        <f t="shared" si="12"/>
        <v>0</v>
      </c>
      <c r="T19" s="126">
        <v>13993.57</v>
      </c>
      <c r="U19" s="63">
        <v>13993.57</v>
      </c>
      <c r="V19" s="109">
        <f t="shared" si="3"/>
        <v>0</v>
      </c>
      <c r="W19" s="63">
        <v>3007.46</v>
      </c>
      <c r="X19" s="63">
        <v>3007.46</v>
      </c>
      <c r="Y19" s="124">
        <f t="shared" si="4"/>
        <v>0</v>
      </c>
      <c r="Z19" s="126">
        <v>4875.83</v>
      </c>
      <c r="AA19" s="63">
        <v>4875.83</v>
      </c>
      <c r="AB19" s="124">
        <f t="shared" si="5"/>
        <v>0</v>
      </c>
      <c r="AC19" s="126">
        <v>6955.02</v>
      </c>
      <c r="AD19" s="63">
        <v>6955.01</v>
      </c>
      <c r="AE19" s="124">
        <f t="shared" si="8"/>
        <v>1.0000000000218279E-2</v>
      </c>
      <c r="AF19" s="63">
        <v>4084.74</v>
      </c>
      <c r="AG19" s="63">
        <v>4084.74</v>
      </c>
      <c r="AH19" s="109">
        <f t="shared" si="9"/>
        <v>0</v>
      </c>
      <c r="AI19" s="120">
        <v>5034.3500000000004</v>
      </c>
      <c r="AJ19" s="63">
        <v>5034.3500000000004</v>
      </c>
      <c r="AK19" s="109">
        <f t="shared" si="10"/>
        <v>0</v>
      </c>
      <c r="AL19" s="115">
        <f t="shared" si="13"/>
        <v>126718.54000000004</v>
      </c>
      <c r="AM19" s="65">
        <f t="shared" si="14"/>
        <v>126718.53000000003</v>
      </c>
      <c r="AN19" s="103">
        <f t="shared" si="11"/>
        <v>1.0000000009313226E-2</v>
      </c>
      <c r="AO19" s="56"/>
      <c r="AP19" s="56"/>
      <c r="AQ19" s="56"/>
    </row>
    <row r="20" spans="1:43" x14ac:dyDescent="0.3">
      <c r="A20" s="106" t="s">
        <v>3214</v>
      </c>
      <c r="B20" s="120">
        <v>0</v>
      </c>
      <c r="C20" s="254">
        <v>0</v>
      </c>
      <c r="D20" s="109">
        <f t="shared" si="6"/>
        <v>0</v>
      </c>
      <c r="E20" s="120">
        <v>0</v>
      </c>
      <c r="F20" s="63">
        <v>0</v>
      </c>
      <c r="G20" s="109">
        <f t="shared" si="7"/>
        <v>0</v>
      </c>
      <c r="H20" s="120">
        <v>0</v>
      </c>
      <c r="I20" s="63">
        <v>0</v>
      </c>
      <c r="J20" s="109">
        <f t="shared" si="0"/>
        <v>0</v>
      </c>
      <c r="K20" s="126">
        <v>0</v>
      </c>
      <c r="L20" s="63">
        <v>0</v>
      </c>
      <c r="M20" s="109">
        <f t="shared" si="1"/>
        <v>0</v>
      </c>
      <c r="N20" s="126">
        <v>0</v>
      </c>
      <c r="O20" s="63">
        <v>0</v>
      </c>
      <c r="P20" s="109">
        <f t="shared" si="2"/>
        <v>0</v>
      </c>
      <c r="Q20" s="62">
        <v>0</v>
      </c>
      <c r="R20" s="63">
        <v>0</v>
      </c>
      <c r="S20" s="109">
        <f t="shared" si="12"/>
        <v>0</v>
      </c>
      <c r="T20" s="126">
        <v>0</v>
      </c>
      <c r="U20" s="63">
        <v>0</v>
      </c>
      <c r="V20" s="109">
        <f t="shared" si="3"/>
        <v>0</v>
      </c>
      <c r="W20" s="63">
        <v>0</v>
      </c>
      <c r="X20" s="63">
        <v>0</v>
      </c>
      <c r="Y20" s="124">
        <f t="shared" si="4"/>
        <v>0</v>
      </c>
      <c r="Z20" s="126">
        <v>0</v>
      </c>
      <c r="AA20" s="63">
        <v>0</v>
      </c>
      <c r="AB20" s="124">
        <f t="shared" si="5"/>
        <v>0</v>
      </c>
      <c r="AC20" s="126">
        <v>0</v>
      </c>
      <c r="AD20" s="63">
        <v>0</v>
      </c>
      <c r="AE20" s="124">
        <f t="shared" si="8"/>
        <v>0</v>
      </c>
      <c r="AF20" s="63">
        <v>0</v>
      </c>
      <c r="AG20" s="63">
        <v>0</v>
      </c>
      <c r="AH20" s="109">
        <f t="shared" si="9"/>
        <v>0</v>
      </c>
      <c r="AI20" s="120">
        <v>0</v>
      </c>
      <c r="AJ20" s="63">
        <v>0</v>
      </c>
      <c r="AK20" s="109">
        <f t="shared" si="10"/>
        <v>0</v>
      </c>
      <c r="AL20" s="115">
        <f t="shared" si="13"/>
        <v>0</v>
      </c>
      <c r="AM20" s="65">
        <f t="shared" si="14"/>
        <v>0</v>
      </c>
      <c r="AN20" s="103">
        <f t="shared" si="11"/>
        <v>0</v>
      </c>
      <c r="AO20" s="56"/>
      <c r="AP20" s="56"/>
      <c r="AQ20" s="56"/>
    </row>
    <row r="21" spans="1:43" x14ac:dyDescent="0.3">
      <c r="A21" s="106">
        <v>3121</v>
      </c>
      <c r="B21" s="120">
        <v>0</v>
      </c>
      <c r="C21" s="254">
        <v>0</v>
      </c>
      <c r="D21" s="109"/>
      <c r="E21" s="120">
        <v>0</v>
      </c>
      <c r="F21" s="63">
        <v>0</v>
      </c>
      <c r="G21" s="109"/>
      <c r="H21" s="120">
        <v>0</v>
      </c>
      <c r="I21" s="63">
        <v>0</v>
      </c>
      <c r="J21" s="109">
        <f t="shared" si="0"/>
        <v>0</v>
      </c>
      <c r="K21" s="126">
        <v>0</v>
      </c>
      <c r="L21" s="63">
        <v>0</v>
      </c>
      <c r="M21" s="109">
        <f t="shared" si="1"/>
        <v>0</v>
      </c>
      <c r="N21" s="126">
        <v>0</v>
      </c>
      <c r="O21" s="63">
        <v>0</v>
      </c>
      <c r="P21" s="109">
        <f t="shared" si="2"/>
        <v>0</v>
      </c>
      <c r="Q21" s="62">
        <v>0</v>
      </c>
      <c r="R21" s="63">
        <v>0</v>
      </c>
      <c r="S21" s="109">
        <f t="shared" si="12"/>
        <v>0</v>
      </c>
      <c r="T21" s="126">
        <v>0</v>
      </c>
      <c r="U21" s="63">
        <v>0</v>
      </c>
      <c r="V21" s="109">
        <f t="shared" si="3"/>
        <v>0</v>
      </c>
      <c r="W21" s="63">
        <v>0</v>
      </c>
      <c r="X21" s="63">
        <v>0</v>
      </c>
      <c r="Y21" s="124">
        <f t="shared" si="4"/>
        <v>0</v>
      </c>
      <c r="Z21" s="126">
        <v>0</v>
      </c>
      <c r="AA21" s="63">
        <v>0</v>
      </c>
      <c r="AB21" s="124">
        <f t="shared" si="5"/>
        <v>0</v>
      </c>
      <c r="AC21" s="126">
        <v>0</v>
      </c>
      <c r="AD21" s="63">
        <v>0</v>
      </c>
      <c r="AE21" s="124"/>
      <c r="AF21" s="63">
        <v>0</v>
      </c>
      <c r="AG21" s="63">
        <v>0</v>
      </c>
      <c r="AH21" s="109"/>
      <c r="AI21" s="120">
        <v>0</v>
      </c>
      <c r="AJ21" s="63">
        <v>0</v>
      </c>
      <c r="AK21" s="109"/>
      <c r="AL21" s="115"/>
      <c r="AM21" s="65"/>
      <c r="AN21" s="103"/>
      <c r="AO21" s="56"/>
      <c r="AP21" s="56"/>
      <c r="AQ21" s="56"/>
    </row>
    <row r="22" spans="1:43" s="66" customFormat="1" x14ac:dyDescent="0.3">
      <c r="A22" s="107">
        <v>314</v>
      </c>
      <c r="B22" s="120">
        <v>0</v>
      </c>
      <c r="C22" s="254">
        <v>0</v>
      </c>
      <c r="D22" s="109">
        <f t="shared" si="6"/>
        <v>0</v>
      </c>
      <c r="E22" s="120">
        <v>0</v>
      </c>
      <c r="F22" s="63">
        <v>0</v>
      </c>
      <c r="G22" s="109">
        <f t="shared" si="7"/>
        <v>0</v>
      </c>
      <c r="H22" s="120">
        <v>0</v>
      </c>
      <c r="I22" s="63">
        <v>0</v>
      </c>
      <c r="J22" s="109">
        <f t="shared" si="0"/>
        <v>0</v>
      </c>
      <c r="K22" s="126">
        <v>0</v>
      </c>
      <c r="L22" s="63">
        <v>0</v>
      </c>
      <c r="M22" s="109">
        <f t="shared" si="1"/>
        <v>0</v>
      </c>
      <c r="N22" s="126">
        <v>0</v>
      </c>
      <c r="O22" s="63">
        <v>0</v>
      </c>
      <c r="P22" s="109">
        <f t="shared" si="2"/>
        <v>0</v>
      </c>
      <c r="Q22" s="62">
        <v>0</v>
      </c>
      <c r="R22" s="63">
        <v>0</v>
      </c>
      <c r="S22" s="109">
        <f t="shared" si="12"/>
        <v>0</v>
      </c>
      <c r="T22" s="126">
        <v>0</v>
      </c>
      <c r="U22" s="63">
        <v>0</v>
      </c>
      <c r="V22" s="109">
        <f t="shared" si="3"/>
        <v>0</v>
      </c>
      <c r="W22" s="63">
        <v>0</v>
      </c>
      <c r="X22" s="63">
        <v>0</v>
      </c>
      <c r="Y22" s="124">
        <f t="shared" si="4"/>
        <v>0</v>
      </c>
      <c r="Z22" s="126">
        <v>0</v>
      </c>
      <c r="AA22" s="63">
        <v>0</v>
      </c>
      <c r="AB22" s="124">
        <f t="shared" si="5"/>
        <v>0</v>
      </c>
      <c r="AC22" s="126">
        <v>0</v>
      </c>
      <c r="AD22" s="63">
        <v>0</v>
      </c>
      <c r="AE22" s="124">
        <f t="shared" si="8"/>
        <v>0</v>
      </c>
      <c r="AF22" s="63">
        <v>0</v>
      </c>
      <c r="AG22" s="63">
        <v>0</v>
      </c>
      <c r="AH22" s="109">
        <f t="shared" si="9"/>
        <v>0</v>
      </c>
      <c r="AI22" s="120">
        <v>0</v>
      </c>
      <c r="AJ22" s="63">
        <v>0</v>
      </c>
      <c r="AK22" s="109">
        <f t="shared" si="10"/>
        <v>0</v>
      </c>
      <c r="AL22" s="115">
        <f t="shared" si="13"/>
        <v>0</v>
      </c>
      <c r="AM22" s="65">
        <f t="shared" si="14"/>
        <v>0</v>
      </c>
      <c r="AN22" s="103">
        <f t="shared" si="11"/>
        <v>0</v>
      </c>
      <c r="AO22" s="57"/>
      <c r="AP22" s="57"/>
      <c r="AQ22" s="57"/>
    </row>
    <row r="23" spans="1:43" s="66" customFormat="1" x14ac:dyDescent="0.3">
      <c r="A23" s="107">
        <v>319</v>
      </c>
      <c r="B23" s="120">
        <v>0</v>
      </c>
      <c r="C23" s="254">
        <v>0</v>
      </c>
      <c r="D23" s="109">
        <f t="shared" si="6"/>
        <v>0</v>
      </c>
      <c r="E23" s="120">
        <v>0</v>
      </c>
      <c r="F23" s="63">
        <v>0</v>
      </c>
      <c r="G23" s="109">
        <f t="shared" si="7"/>
        <v>0</v>
      </c>
      <c r="H23" s="120">
        <v>0</v>
      </c>
      <c r="I23" s="63">
        <v>0</v>
      </c>
      <c r="J23" s="109">
        <f t="shared" si="0"/>
        <v>0</v>
      </c>
      <c r="K23" s="126">
        <v>0</v>
      </c>
      <c r="L23" s="63">
        <v>0</v>
      </c>
      <c r="M23" s="109">
        <f t="shared" si="1"/>
        <v>0</v>
      </c>
      <c r="N23" s="126">
        <v>0</v>
      </c>
      <c r="O23" s="63">
        <v>0</v>
      </c>
      <c r="P23" s="109">
        <f t="shared" si="2"/>
        <v>0</v>
      </c>
      <c r="Q23" s="62">
        <v>0</v>
      </c>
      <c r="R23" s="63">
        <v>0</v>
      </c>
      <c r="S23" s="109">
        <f t="shared" si="12"/>
        <v>0</v>
      </c>
      <c r="T23" s="126">
        <v>0</v>
      </c>
      <c r="U23" s="63">
        <v>0</v>
      </c>
      <c r="V23" s="109">
        <f t="shared" si="3"/>
        <v>0</v>
      </c>
      <c r="W23" s="63">
        <v>0</v>
      </c>
      <c r="X23" s="63">
        <v>0</v>
      </c>
      <c r="Y23" s="124">
        <f t="shared" si="4"/>
        <v>0</v>
      </c>
      <c r="Z23" s="126">
        <v>0</v>
      </c>
      <c r="AA23" s="63">
        <v>0</v>
      </c>
      <c r="AB23" s="124">
        <f t="shared" si="5"/>
        <v>0</v>
      </c>
      <c r="AC23" s="126">
        <v>0</v>
      </c>
      <c r="AD23" s="63">
        <v>0</v>
      </c>
      <c r="AE23" s="124">
        <f t="shared" si="8"/>
        <v>0</v>
      </c>
      <c r="AF23" s="63">
        <v>0</v>
      </c>
      <c r="AG23" s="63">
        <v>0</v>
      </c>
      <c r="AH23" s="109">
        <f t="shared" si="9"/>
        <v>0</v>
      </c>
      <c r="AI23" s="120">
        <v>0</v>
      </c>
      <c r="AJ23" s="63">
        <v>0</v>
      </c>
      <c r="AK23" s="109">
        <f t="shared" si="10"/>
        <v>0</v>
      </c>
      <c r="AL23" s="115">
        <f t="shared" si="13"/>
        <v>0</v>
      </c>
      <c r="AM23" s="65">
        <f t="shared" si="14"/>
        <v>0</v>
      </c>
      <c r="AN23" s="103">
        <f t="shared" si="11"/>
        <v>0</v>
      </c>
      <c r="AO23" s="57"/>
      <c r="AP23" s="57"/>
      <c r="AQ23" s="57"/>
    </row>
    <row r="24" spans="1:43" x14ac:dyDescent="0.3">
      <c r="A24" s="106">
        <v>320</v>
      </c>
      <c r="B24" s="120">
        <v>0</v>
      </c>
      <c r="C24" s="254">
        <v>0</v>
      </c>
      <c r="D24" s="109">
        <f t="shared" si="6"/>
        <v>0</v>
      </c>
      <c r="E24" s="120">
        <v>0</v>
      </c>
      <c r="F24" s="63">
        <v>0</v>
      </c>
      <c r="G24" s="109">
        <f t="shared" si="7"/>
        <v>0</v>
      </c>
      <c r="H24" s="120">
        <v>0</v>
      </c>
      <c r="I24" s="63">
        <v>0</v>
      </c>
      <c r="J24" s="109">
        <f t="shared" si="0"/>
        <v>0</v>
      </c>
      <c r="K24" s="126">
        <v>0</v>
      </c>
      <c r="L24" s="63">
        <v>0</v>
      </c>
      <c r="M24" s="109">
        <f t="shared" si="1"/>
        <v>0</v>
      </c>
      <c r="N24" s="126">
        <v>0</v>
      </c>
      <c r="O24" s="63">
        <v>0</v>
      </c>
      <c r="P24" s="109">
        <f t="shared" si="2"/>
        <v>0</v>
      </c>
      <c r="Q24" s="62">
        <v>0</v>
      </c>
      <c r="R24" s="63">
        <v>0</v>
      </c>
      <c r="S24" s="109">
        <f t="shared" si="12"/>
        <v>0</v>
      </c>
      <c r="T24" s="126">
        <v>0</v>
      </c>
      <c r="U24" s="63">
        <v>0</v>
      </c>
      <c r="V24" s="109">
        <f t="shared" si="3"/>
        <v>0</v>
      </c>
      <c r="W24" s="63">
        <v>0</v>
      </c>
      <c r="X24" s="63">
        <v>0</v>
      </c>
      <c r="Y24" s="124">
        <f t="shared" si="4"/>
        <v>0</v>
      </c>
      <c r="Z24" s="126">
        <v>0</v>
      </c>
      <c r="AA24" s="63">
        <v>0</v>
      </c>
      <c r="AB24" s="124">
        <f t="shared" si="5"/>
        <v>0</v>
      </c>
      <c r="AC24" s="126">
        <v>0</v>
      </c>
      <c r="AD24" s="63">
        <v>0</v>
      </c>
      <c r="AE24" s="124">
        <f t="shared" si="8"/>
        <v>0</v>
      </c>
      <c r="AF24" s="63">
        <v>0</v>
      </c>
      <c r="AG24" s="63">
        <v>0</v>
      </c>
      <c r="AH24" s="109">
        <f t="shared" si="9"/>
        <v>0</v>
      </c>
      <c r="AI24" s="120">
        <v>0</v>
      </c>
      <c r="AJ24" s="63">
        <v>0</v>
      </c>
      <c r="AK24" s="109">
        <f t="shared" si="10"/>
        <v>0</v>
      </c>
      <c r="AL24" s="115">
        <f t="shared" si="13"/>
        <v>0</v>
      </c>
      <c r="AM24" s="65">
        <f t="shared" si="14"/>
        <v>0</v>
      </c>
      <c r="AN24" s="103">
        <f t="shared" si="11"/>
        <v>0</v>
      </c>
      <c r="AO24" s="56"/>
      <c r="AP24" s="56"/>
      <c r="AQ24" s="56"/>
    </row>
    <row r="25" spans="1:43" x14ac:dyDescent="0.3">
      <c r="A25" s="106">
        <v>322</v>
      </c>
      <c r="B25" s="120">
        <v>0</v>
      </c>
      <c r="C25" s="254">
        <v>0</v>
      </c>
      <c r="D25" s="109">
        <f t="shared" si="6"/>
        <v>0</v>
      </c>
      <c r="E25" s="120">
        <v>0</v>
      </c>
      <c r="F25" s="63">
        <v>0</v>
      </c>
      <c r="G25" s="109">
        <f t="shared" si="7"/>
        <v>0</v>
      </c>
      <c r="H25" s="120">
        <v>0</v>
      </c>
      <c r="I25" s="63">
        <v>0</v>
      </c>
      <c r="J25" s="109">
        <f t="shared" si="0"/>
        <v>0</v>
      </c>
      <c r="K25" s="126">
        <v>0</v>
      </c>
      <c r="L25" s="63">
        <v>0</v>
      </c>
      <c r="M25" s="109">
        <f t="shared" si="1"/>
        <v>0</v>
      </c>
      <c r="N25" s="126">
        <v>0</v>
      </c>
      <c r="O25" s="63">
        <v>0</v>
      </c>
      <c r="P25" s="109">
        <f t="shared" si="2"/>
        <v>0</v>
      </c>
      <c r="Q25" s="62">
        <v>0</v>
      </c>
      <c r="R25" s="63">
        <v>0</v>
      </c>
      <c r="S25" s="109">
        <f t="shared" si="12"/>
        <v>0</v>
      </c>
      <c r="T25" s="126">
        <v>0</v>
      </c>
      <c r="U25" s="63">
        <v>0</v>
      </c>
      <c r="V25" s="109">
        <f t="shared" si="3"/>
        <v>0</v>
      </c>
      <c r="W25" s="63">
        <v>0</v>
      </c>
      <c r="X25" s="63">
        <v>0</v>
      </c>
      <c r="Y25" s="124">
        <f t="shared" si="4"/>
        <v>0</v>
      </c>
      <c r="Z25" s="126">
        <v>0</v>
      </c>
      <c r="AA25" s="63">
        <v>0</v>
      </c>
      <c r="AB25" s="124">
        <f t="shared" si="5"/>
        <v>0</v>
      </c>
      <c r="AC25" s="126">
        <v>0</v>
      </c>
      <c r="AD25" s="63">
        <v>0</v>
      </c>
      <c r="AE25" s="124">
        <f t="shared" si="8"/>
        <v>0</v>
      </c>
      <c r="AF25" s="63">
        <v>0</v>
      </c>
      <c r="AG25" s="63">
        <v>0</v>
      </c>
      <c r="AH25" s="109">
        <f t="shared" si="9"/>
        <v>0</v>
      </c>
      <c r="AI25" s="120">
        <v>0</v>
      </c>
      <c r="AJ25" s="63">
        <v>0</v>
      </c>
      <c r="AK25" s="109">
        <f t="shared" si="10"/>
        <v>0</v>
      </c>
      <c r="AL25" s="115">
        <f t="shared" si="13"/>
        <v>0</v>
      </c>
      <c r="AM25" s="65">
        <f t="shared" si="14"/>
        <v>0</v>
      </c>
      <c r="AN25" s="103">
        <f t="shared" si="11"/>
        <v>0</v>
      </c>
      <c r="AO25" s="56"/>
      <c r="AP25" s="56"/>
      <c r="AQ25" s="56"/>
    </row>
    <row r="26" spans="1:43" x14ac:dyDescent="0.3">
      <c r="A26" s="106">
        <v>323</v>
      </c>
      <c r="B26" s="120">
        <v>0</v>
      </c>
      <c r="C26" s="254">
        <v>0</v>
      </c>
      <c r="D26" s="109">
        <f t="shared" si="6"/>
        <v>0</v>
      </c>
      <c r="E26" s="120">
        <v>0</v>
      </c>
      <c r="F26" s="63">
        <v>0</v>
      </c>
      <c r="G26" s="109">
        <f t="shared" si="7"/>
        <v>0</v>
      </c>
      <c r="H26" s="120">
        <v>0</v>
      </c>
      <c r="I26" s="63">
        <v>0</v>
      </c>
      <c r="J26" s="109">
        <f t="shared" si="0"/>
        <v>0</v>
      </c>
      <c r="K26" s="126">
        <v>0</v>
      </c>
      <c r="L26" s="63">
        <v>0</v>
      </c>
      <c r="M26" s="109">
        <f t="shared" si="1"/>
        <v>0</v>
      </c>
      <c r="N26" s="126">
        <v>0</v>
      </c>
      <c r="O26" s="63">
        <v>0</v>
      </c>
      <c r="P26" s="109">
        <f t="shared" si="2"/>
        <v>0</v>
      </c>
      <c r="Q26" s="62">
        <v>0</v>
      </c>
      <c r="R26" s="63">
        <v>0</v>
      </c>
      <c r="S26" s="109">
        <f t="shared" si="12"/>
        <v>0</v>
      </c>
      <c r="T26" s="126">
        <v>0</v>
      </c>
      <c r="U26" s="63">
        <v>0</v>
      </c>
      <c r="V26" s="109">
        <f t="shared" si="3"/>
        <v>0</v>
      </c>
      <c r="W26" s="63">
        <v>0</v>
      </c>
      <c r="X26" s="63">
        <v>0</v>
      </c>
      <c r="Y26" s="124">
        <f t="shared" si="4"/>
        <v>0</v>
      </c>
      <c r="Z26" s="126">
        <v>0</v>
      </c>
      <c r="AA26" s="63">
        <v>0</v>
      </c>
      <c r="AB26" s="124">
        <f t="shared" si="5"/>
        <v>0</v>
      </c>
      <c r="AC26" s="126">
        <v>0</v>
      </c>
      <c r="AD26" s="63">
        <v>0</v>
      </c>
      <c r="AE26" s="124">
        <f t="shared" si="8"/>
        <v>0</v>
      </c>
      <c r="AF26" s="63">
        <v>0</v>
      </c>
      <c r="AG26" s="63">
        <v>0</v>
      </c>
      <c r="AH26" s="109">
        <f t="shared" si="9"/>
        <v>0</v>
      </c>
      <c r="AI26" s="120">
        <v>0</v>
      </c>
      <c r="AJ26" s="63">
        <v>0</v>
      </c>
      <c r="AK26" s="109">
        <f t="shared" si="10"/>
        <v>0</v>
      </c>
      <c r="AL26" s="115">
        <f t="shared" si="13"/>
        <v>0</v>
      </c>
      <c r="AM26" s="65">
        <f t="shared" si="14"/>
        <v>0</v>
      </c>
      <c r="AN26" s="103">
        <f t="shared" si="11"/>
        <v>0</v>
      </c>
      <c r="AO26" s="56"/>
      <c r="AP26" s="56"/>
      <c r="AQ26" s="56"/>
    </row>
    <row r="27" spans="1:43" x14ac:dyDescent="0.3">
      <c r="A27" s="106">
        <v>324</v>
      </c>
      <c r="B27" s="120">
        <v>0</v>
      </c>
      <c r="C27" s="254">
        <v>0</v>
      </c>
      <c r="D27" s="109">
        <f t="shared" si="6"/>
        <v>0</v>
      </c>
      <c r="E27" s="120">
        <v>0</v>
      </c>
      <c r="F27" s="63">
        <v>0</v>
      </c>
      <c r="G27" s="109">
        <f t="shared" si="7"/>
        <v>0</v>
      </c>
      <c r="H27" s="120">
        <v>0</v>
      </c>
      <c r="I27" s="63">
        <v>0</v>
      </c>
      <c r="J27" s="109">
        <f t="shared" si="0"/>
        <v>0</v>
      </c>
      <c r="K27" s="126">
        <v>0</v>
      </c>
      <c r="L27" s="63">
        <v>0</v>
      </c>
      <c r="M27" s="109">
        <f t="shared" si="1"/>
        <v>0</v>
      </c>
      <c r="N27" s="126">
        <v>0</v>
      </c>
      <c r="O27" s="63">
        <v>0</v>
      </c>
      <c r="P27" s="109">
        <f t="shared" si="2"/>
        <v>0</v>
      </c>
      <c r="Q27" s="62">
        <v>0</v>
      </c>
      <c r="R27" s="63">
        <v>0</v>
      </c>
      <c r="S27" s="109">
        <f t="shared" si="12"/>
        <v>0</v>
      </c>
      <c r="T27" s="126">
        <v>0</v>
      </c>
      <c r="U27" s="63">
        <v>0</v>
      </c>
      <c r="V27" s="109">
        <f t="shared" si="3"/>
        <v>0</v>
      </c>
      <c r="W27" s="63">
        <v>0</v>
      </c>
      <c r="X27" s="63">
        <v>0</v>
      </c>
      <c r="Y27" s="124">
        <f t="shared" si="4"/>
        <v>0</v>
      </c>
      <c r="Z27" s="126">
        <v>0</v>
      </c>
      <c r="AA27" s="63">
        <v>0</v>
      </c>
      <c r="AB27" s="124">
        <f t="shared" si="5"/>
        <v>0</v>
      </c>
      <c r="AC27" s="126">
        <v>0</v>
      </c>
      <c r="AD27" s="63">
        <v>0</v>
      </c>
      <c r="AE27" s="124">
        <f t="shared" si="8"/>
        <v>0</v>
      </c>
      <c r="AF27" s="63">
        <v>0</v>
      </c>
      <c r="AG27" s="63">
        <v>0</v>
      </c>
      <c r="AH27" s="109">
        <f t="shared" si="9"/>
        <v>0</v>
      </c>
      <c r="AI27" s="120">
        <v>0</v>
      </c>
      <c r="AJ27" s="63">
        <v>0</v>
      </c>
      <c r="AK27" s="109">
        <f t="shared" si="10"/>
        <v>0</v>
      </c>
      <c r="AL27" s="115">
        <f t="shared" si="13"/>
        <v>0</v>
      </c>
      <c r="AM27" s="65">
        <f t="shared" si="14"/>
        <v>0</v>
      </c>
      <c r="AN27" s="103">
        <f t="shared" si="11"/>
        <v>0</v>
      </c>
      <c r="AO27" s="56"/>
      <c r="AP27" s="56"/>
      <c r="AQ27" s="56"/>
    </row>
    <row r="28" spans="1:43" x14ac:dyDescent="0.3">
      <c r="A28" s="106">
        <v>325</v>
      </c>
      <c r="B28" s="120">
        <v>0</v>
      </c>
      <c r="C28" s="254">
        <v>0</v>
      </c>
      <c r="D28" s="109">
        <f t="shared" si="6"/>
        <v>0</v>
      </c>
      <c r="E28" s="120">
        <v>0</v>
      </c>
      <c r="F28" s="63">
        <v>0</v>
      </c>
      <c r="G28" s="109">
        <f t="shared" si="7"/>
        <v>0</v>
      </c>
      <c r="H28" s="120">
        <v>0</v>
      </c>
      <c r="I28" s="63">
        <v>0</v>
      </c>
      <c r="J28" s="109">
        <f t="shared" si="0"/>
        <v>0</v>
      </c>
      <c r="K28" s="126">
        <v>0</v>
      </c>
      <c r="L28" s="63">
        <v>0</v>
      </c>
      <c r="M28" s="109">
        <f t="shared" si="1"/>
        <v>0</v>
      </c>
      <c r="N28" s="126">
        <v>0</v>
      </c>
      <c r="O28" s="63">
        <v>0</v>
      </c>
      <c r="P28" s="109">
        <f t="shared" si="2"/>
        <v>0</v>
      </c>
      <c r="Q28" s="62">
        <v>0</v>
      </c>
      <c r="R28" s="63">
        <v>0</v>
      </c>
      <c r="S28" s="109">
        <f t="shared" si="12"/>
        <v>0</v>
      </c>
      <c r="T28" s="126">
        <v>0</v>
      </c>
      <c r="U28" s="63">
        <v>0</v>
      </c>
      <c r="V28" s="109">
        <f t="shared" si="3"/>
        <v>0</v>
      </c>
      <c r="W28" s="63">
        <v>0</v>
      </c>
      <c r="X28" s="63">
        <v>0</v>
      </c>
      <c r="Y28" s="124">
        <f t="shared" si="4"/>
        <v>0</v>
      </c>
      <c r="Z28" s="126">
        <v>0</v>
      </c>
      <c r="AA28" s="63">
        <v>0</v>
      </c>
      <c r="AB28" s="124">
        <f t="shared" si="5"/>
        <v>0</v>
      </c>
      <c r="AC28" s="126">
        <v>0</v>
      </c>
      <c r="AD28" s="63">
        <v>0</v>
      </c>
      <c r="AE28" s="124">
        <f t="shared" si="8"/>
        <v>0</v>
      </c>
      <c r="AF28" s="63">
        <v>0</v>
      </c>
      <c r="AG28" s="63">
        <v>0</v>
      </c>
      <c r="AH28" s="109">
        <f t="shared" si="9"/>
        <v>0</v>
      </c>
      <c r="AI28" s="120">
        <v>0</v>
      </c>
      <c r="AJ28" s="63">
        <v>0</v>
      </c>
      <c r="AK28" s="109">
        <f t="shared" si="10"/>
        <v>0</v>
      </c>
      <c r="AL28" s="115">
        <f t="shared" si="13"/>
        <v>0</v>
      </c>
      <c r="AM28" s="65">
        <f t="shared" si="14"/>
        <v>0</v>
      </c>
      <c r="AN28" s="103">
        <f t="shared" si="11"/>
        <v>0</v>
      </c>
      <c r="AO28" s="56"/>
      <c r="AP28" s="56"/>
      <c r="AQ28" s="56"/>
    </row>
    <row r="29" spans="1:43" x14ac:dyDescent="0.3">
      <c r="A29" s="106">
        <v>326</v>
      </c>
      <c r="B29" s="120">
        <v>0</v>
      </c>
      <c r="C29" s="254">
        <v>0</v>
      </c>
      <c r="D29" s="109">
        <f t="shared" si="6"/>
        <v>0</v>
      </c>
      <c r="E29" s="120">
        <v>0</v>
      </c>
      <c r="F29" s="63">
        <v>0</v>
      </c>
      <c r="G29" s="109">
        <f t="shared" si="7"/>
        <v>0</v>
      </c>
      <c r="H29" s="120">
        <v>0</v>
      </c>
      <c r="I29" s="63">
        <v>0</v>
      </c>
      <c r="J29" s="109">
        <f t="shared" si="0"/>
        <v>0</v>
      </c>
      <c r="K29" s="126">
        <v>0</v>
      </c>
      <c r="L29" s="63">
        <v>0</v>
      </c>
      <c r="M29" s="109">
        <f t="shared" si="1"/>
        <v>0</v>
      </c>
      <c r="N29" s="126">
        <v>0</v>
      </c>
      <c r="O29" s="63">
        <v>0</v>
      </c>
      <c r="P29" s="109">
        <f t="shared" si="2"/>
        <v>0</v>
      </c>
      <c r="Q29" s="62">
        <v>0</v>
      </c>
      <c r="R29" s="63">
        <v>0</v>
      </c>
      <c r="S29" s="109">
        <f t="shared" si="12"/>
        <v>0</v>
      </c>
      <c r="T29" s="126">
        <v>0</v>
      </c>
      <c r="U29" s="63">
        <v>0</v>
      </c>
      <c r="V29" s="109">
        <f t="shared" si="3"/>
        <v>0</v>
      </c>
      <c r="W29" s="63">
        <v>0</v>
      </c>
      <c r="X29" s="63">
        <v>0</v>
      </c>
      <c r="Y29" s="124">
        <f t="shared" si="4"/>
        <v>0</v>
      </c>
      <c r="Z29" s="126">
        <v>0</v>
      </c>
      <c r="AA29" s="63">
        <v>0</v>
      </c>
      <c r="AB29" s="124">
        <f t="shared" si="5"/>
        <v>0</v>
      </c>
      <c r="AC29" s="126">
        <v>0</v>
      </c>
      <c r="AD29" s="63">
        <v>0</v>
      </c>
      <c r="AE29" s="124">
        <f t="shared" si="8"/>
        <v>0</v>
      </c>
      <c r="AF29" s="63">
        <v>0</v>
      </c>
      <c r="AG29" s="63">
        <v>0</v>
      </c>
      <c r="AH29" s="109">
        <f t="shared" si="9"/>
        <v>0</v>
      </c>
      <c r="AI29" s="120">
        <v>0</v>
      </c>
      <c r="AJ29" s="63">
        <v>0</v>
      </c>
      <c r="AK29" s="109">
        <f t="shared" si="10"/>
        <v>0</v>
      </c>
      <c r="AL29" s="115">
        <f t="shared" si="13"/>
        <v>0</v>
      </c>
      <c r="AM29" s="65">
        <f t="shared" si="14"/>
        <v>0</v>
      </c>
      <c r="AN29" s="103">
        <f t="shared" si="11"/>
        <v>0</v>
      </c>
      <c r="AO29" s="56"/>
      <c r="AP29" s="56"/>
      <c r="AQ29" s="56"/>
    </row>
    <row r="30" spans="1:43" x14ac:dyDescent="0.3">
      <c r="A30" s="106">
        <v>327</v>
      </c>
      <c r="B30" s="120">
        <v>0</v>
      </c>
      <c r="C30" s="254">
        <v>0</v>
      </c>
      <c r="D30" s="109">
        <f t="shared" si="6"/>
        <v>0</v>
      </c>
      <c r="E30" s="120">
        <v>0</v>
      </c>
      <c r="F30" s="63">
        <v>0</v>
      </c>
      <c r="G30" s="109">
        <f t="shared" si="7"/>
        <v>0</v>
      </c>
      <c r="H30" s="120">
        <v>0</v>
      </c>
      <c r="I30" s="63">
        <v>0</v>
      </c>
      <c r="J30" s="109">
        <f t="shared" si="0"/>
        <v>0</v>
      </c>
      <c r="K30" s="126">
        <v>0</v>
      </c>
      <c r="L30" s="63">
        <v>0</v>
      </c>
      <c r="M30" s="109">
        <f t="shared" si="1"/>
        <v>0</v>
      </c>
      <c r="N30" s="126">
        <v>0</v>
      </c>
      <c r="O30" s="63">
        <v>0</v>
      </c>
      <c r="P30" s="109">
        <f t="shared" si="2"/>
        <v>0</v>
      </c>
      <c r="Q30" s="62">
        <v>0</v>
      </c>
      <c r="R30" s="63">
        <v>0</v>
      </c>
      <c r="S30" s="109">
        <f t="shared" si="12"/>
        <v>0</v>
      </c>
      <c r="T30" s="126">
        <v>0</v>
      </c>
      <c r="U30" s="63">
        <v>0</v>
      </c>
      <c r="V30" s="109">
        <f t="shared" si="3"/>
        <v>0</v>
      </c>
      <c r="W30" s="63">
        <v>0</v>
      </c>
      <c r="X30" s="63">
        <v>0</v>
      </c>
      <c r="Y30" s="124">
        <f t="shared" si="4"/>
        <v>0</v>
      </c>
      <c r="Z30" s="126">
        <v>0</v>
      </c>
      <c r="AA30" s="63">
        <v>0</v>
      </c>
      <c r="AB30" s="124">
        <f t="shared" si="5"/>
        <v>0</v>
      </c>
      <c r="AC30" s="126">
        <v>0</v>
      </c>
      <c r="AD30" s="63">
        <v>0</v>
      </c>
      <c r="AE30" s="124">
        <f t="shared" si="8"/>
        <v>0</v>
      </c>
      <c r="AF30" s="63">
        <v>0</v>
      </c>
      <c r="AG30" s="63">
        <v>0</v>
      </c>
      <c r="AH30" s="109">
        <f t="shared" si="9"/>
        <v>0</v>
      </c>
      <c r="AI30" s="120">
        <v>0</v>
      </c>
      <c r="AJ30" s="63">
        <v>0</v>
      </c>
      <c r="AK30" s="109">
        <f t="shared" si="10"/>
        <v>0</v>
      </c>
      <c r="AL30" s="115">
        <f t="shared" si="13"/>
        <v>0</v>
      </c>
      <c r="AM30" s="65">
        <f t="shared" si="14"/>
        <v>0</v>
      </c>
      <c r="AN30" s="103">
        <f t="shared" si="11"/>
        <v>0</v>
      </c>
      <c r="AO30" s="56"/>
      <c r="AP30" s="56"/>
      <c r="AQ30" s="56"/>
    </row>
    <row r="31" spans="1:43" x14ac:dyDescent="0.3">
      <c r="A31" s="106">
        <v>328</v>
      </c>
      <c r="B31" s="120">
        <v>0</v>
      </c>
      <c r="C31" s="254">
        <v>0</v>
      </c>
      <c r="D31" s="109">
        <f t="shared" si="6"/>
        <v>0</v>
      </c>
      <c r="E31" s="120">
        <v>0</v>
      </c>
      <c r="F31" s="63">
        <v>0</v>
      </c>
      <c r="G31" s="109">
        <f t="shared" si="7"/>
        <v>0</v>
      </c>
      <c r="H31" s="120">
        <v>0</v>
      </c>
      <c r="I31" s="63">
        <v>0</v>
      </c>
      <c r="J31" s="109">
        <f t="shared" si="0"/>
        <v>0</v>
      </c>
      <c r="K31" s="126">
        <v>0</v>
      </c>
      <c r="L31" s="63">
        <v>0</v>
      </c>
      <c r="M31" s="109">
        <f t="shared" si="1"/>
        <v>0</v>
      </c>
      <c r="N31" s="126">
        <v>0</v>
      </c>
      <c r="O31" s="63">
        <v>0</v>
      </c>
      <c r="P31" s="109">
        <f t="shared" si="2"/>
        <v>0</v>
      </c>
      <c r="Q31" s="62">
        <v>0</v>
      </c>
      <c r="R31" s="63">
        <v>0</v>
      </c>
      <c r="S31" s="109">
        <f t="shared" si="12"/>
        <v>0</v>
      </c>
      <c r="T31" s="126">
        <v>0</v>
      </c>
      <c r="U31" s="63">
        <v>0</v>
      </c>
      <c r="V31" s="109">
        <f t="shared" si="3"/>
        <v>0</v>
      </c>
      <c r="W31" s="63">
        <v>0</v>
      </c>
      <c r="X31" s="63">
        <v>0</v>
      </c>
      <c r="Y31" s="124">
        <f t="shared" si="4"/>
        <v>0</v>
      </c>
      <c r="Z31" s="126">
        <v>0</v>
      </c>
      <c r="AA31" s="63">
        <v>0</v>
      </c>
      <c r="AB31" s="124">
        <f t="shared" si="5"/>
        <v>0</v>
      </c>
      <c r="AC31" s="126">
        <v>0</v>
      </c>
      <c r="AD31" s="63">
        <v>0</v>
      </c>
      <c r="AE31" s="124">
        <f t="shared" si="8"/>
        <v>0</v>
      </c>
      <c r="AF31" s="63">
        <v>0</v>
      </c>
      <c r="AG31" s="63">
        <v>0</v>
      </c>
      <c r="AH31" s="109">
        <f t="shared" si="9"/>
        <v>0</v>
      </c>
      <c r="AI31" s="120">
        <v>0</v>
      </c>
      <c r="AJ31" s="63">
        <v>0</v>
      </c>
      <c r="AK31" s="109">
        <f t="shared" si="10"/>
        <v>0</v>
      </c>
      <c r="AL31" s="115">
        <f t="shared" si="13"/>
        <v>0</v>
      </c>
      <c r="AM31" s="65">
        <f t="shared" si="14"/>
        <v>0</v>
      </c>
      <c r="AN31" s="103">
        <f t="shared" si="11"/>
        <v>0</v>
      </c>
      <c r="AO31" s="56"/>
      <c r="AP31" s="56"/>
      <c r="AQ31" s="56"/>
    </row>
    <row r="32" spans="1:43" x14ac:dyDescent="0.3">
      <c r="A32" s="106">
        <v>332</v>
      </c>
      <c r="B32" s="120">
        <v>1886802.38</v>
      </c>
      <c r="C32" s="254">
        <v>1886802.38</v>
      </c>
      <c r="D32" s="109">
        <f t="shared" si="6"/>
        <v>0</v>
      </c>
      <c r="E32" s="120">
        <v>1949387.3</v>
      </c>
      <c r="F32" s="63">
        <v>1949387.3</v>
      </c>
      <c r="G32" s="109">
        <f t="shared" si="7"/>
        <v>0</v>
      </c>
      <c r="H32" s="120">
        <v>2173587.4500000002</v>
      </c>
      <c r="I32" s="63">
        <v>2173587.4500000002</v>
      </c>
      <c r="J32" s="109">
        <f t="shared" si="0"/>
        <v>0</v>
      </c>
      <c r="K32" s="126">
        <v>2121403.06</v>
      </c>
      <c r="L32" s="63">
        <v>2121579.06</v>
      </c>
      <c r="M32" s="109">
        <f t="shared" si="1"/>
        <v>-176</v>
      </c>
      <c r="N32" s="126">
        <v>2164695.94</v>
      </c>
      <c r="O32" s="63">
        <v>2164646.98</v>
      </c>
      <c r="P32" s="109">
        <f t="shared" si="2"/>
        <v>48.959999999962747</v>
      </c>
      <c r="Q32" s="62">
        <v>2058276.47</v>
      </c>
      <c r="R32" s="63">
        <v>2062608.95</v>
      </c>
      <c r="S32" s="109">
        <f t="shared" si="12"/>
        <v>-4332.4799999999814</v>
      </c>
      <c r="T32" s="126">
        <v>2132416.4700000002</v>
      </c>
      <c r="U32" s="63">
        <v>2134691.3199999998</v>
      </c>
      <c r="V32" s="109">
        <f t="shared" si="3"/>
        <v>-2274.8499999996275</v>
      </c>
      <c r="W32" s="63">
        <v>2292341.34</v>
      </c>
      <c r="X32" s="63">
        <v>2293302.14</v>
      </c>
      <c r="Y32" s="124">
        <f t="shared" si="4"/>
        <v>-960.8000000002794</v>
      </c>
      <c r="Z32" s="126">
        <v>2088568.78</v>
      </c>
      <c r="AA32" s="63">
        <v>2089356.68</v>
      </c>
      <c r="AB32" s="124">
        <f t="shared" si="5"/>
        <v>-787.89999999990687</v>
      </c>
      <c r="AC32" s="126">
        <v>2324523.5699999998</v>
      </c>
      <c r="AD32" s="63">
        <v>2325733.08</v>
      </c>
      <c r="AE32" s="124">
        <f t="shared" si="8"/>
        <v>-1209.5100000002421</v>
      </c>
      <c r="AF32" s="63">
        <v>2299200.6800000002</v>
      </c>
      <c r="AG32" s="63">
        <v>2299240.46</v>
      </c>
      <c r="AH32" s="109">
        <f t="shared" si="9"/>
        <v>-39.779999999795109</v>
      </c>
      <c r="AI32" s="120">
        <v>2418681.71</v>
      </c>
      <c r="AJ32" s="63">
        <v>2450153.4700000002</v>
      </c>
      <c r="AK32" s="109">
        <f t="shared" si="10"/>
        <v>-31471.760000000242</v>
      </c>
      <c r="AL32" s="115">
        <f t="shared" si="13"/>
        <v>25909885.150000002</v>
      </c>
      <c r="AM32" s="65">
        <f t="shared" si="14"/>
        <v>25951089.269999996</v>
      </c>
      <c r="AN32" s="103">
        <f t="shared" si="11"/>
        <v>-41204.119999993593</v>
      </c>
      <c r="AO32" s="56"/>
      <c r="AP32" s="56"/>
      <c r="AQ32" s="56"/>
    </row>
    <row r="33" spans="1:44" x14ac:dyDescent="0.3">
      <c r="A33" s="106" t="s">
        <v>3215</v>
      </c>
      <c r="B33" s="120">
        <v>0</v>
      </c>
      <c r="C33" s="254">
        <v>0</v>
      </c>
      <c r="D33" s="109">
        <f t="shared" si="6"/>
        <v>0</v>
      </c>
      <c r="E33" s="120">
        <v>0</v>
      </c>
      <c r="F33" s="63">
        <v>0</v>
      </c>
      <c r="G33" s="109">
        <f t="shared" si="7"/>
        <v>0</v>
      </c>
      <c r="H33" s="120">
        <v>0</v>
      </c>
      <c r="I33" s="63">
        <v>0</v>
      </c>
      <c r="J33" s="109">
        <f t="shared" si="0"/>
        <v>0</v>
      </c>
      <c r="K33" s="126">
        <v>176</v>
      </c>
      <c r="L33" s="63">
        <v>0</v>
      </c>
      <c r="M33" s="109">
        <f t="shared" si="1"/>
        <v>176</v>
      </c>
      <c r="N33" s="126">
        <v>36.54</v>
      </c>
      <c r="O33" s="63">
        <v>0</v>
      </c>
      <c r="P33" s="109">
        <f t="shared" si="2"/>
        <v>36.54</v>
      </c>
      <c r="Q33" s="62">
        <v>4332.4799999999996</v>
      </c>
      <c r="R33" s="63">
        <v>0</v>
      </c>
      <c r="S33" s="109">
        <f t="shared" si="12"/>
        <v>4332.4799999999996</v>
      </c>
      <c r="T33" s="126">
        <v>2274.85</v>
      </c>
      <c r="U33" s="63">
        <v>0</v>
      </c>
      <c r="V33" s="109">
        <f t="shared" si="3"/>
        <v>2274.85</v>
      </c>
      <c r="W33" s="63">
        <v>960.8</v>
      </c>
      <c r="X33" s="63">
        <v>0</v>
      </c>
      <c r="Y33" s="124">
        <f t="shared" si="4"/>
        <v>960.8</v>
      </c>
      <c r="Z33" s="126">
        <v>787.9</v>
      </c>
      <c r="AA33" s="63">
        <v>0</v>
      </c>
      <c r="AB33" s="124">
        <f t="shared" si="5"/>
        <v>787.9</v>
      </c>
      <c r="AC33" s="126">
        <v>1209.5</v>
      </c>
      <c r="AD33" s="63">
        <v>0</v>
      </c>
      <c r="AE33" s="124">
        <f t="shared" si="8"/>
        <v>1209.5</v>
      </c>
      <c r="AF33" s="63">
        <v>39.78</v>
      </c>
      <c r="AG33" s="63">
        <v>0</v>
      </c>
      <c r="AH33" s="109">
        <f t="shared" si="9"/>
        <v>39.78</v>
      </c>
      <c r="AI33" s="120">
        <v>31471.77</v>
      </c>
      <c r="AJ33" s="63">
        <v>0</v>
      </c>
      <c r="AK33" s="109">
        <f t="shared" si="10"/>
        <v>31471.77</v>
      </c>
      <c r="AL33" s="115">
        <f t="shared" si="13"/>
        <v>41289.620000000003</v>
      </c>
      <c r="AM33" s="65">
        <f t="shared" si="14"/>
        <v>0</v>
      </c>
      <c r="AN33" s="103">
        <f t="shared" si="11"/>
        <v>41289.620000000003</v>
      </c>
      <c r="AO33" s="56"/>
      <c r="AP33" s="56"/>
      <c r="AQ33" s="56"/>
    </row>
    <row r="34" spans="1:44" x14ac:dyDescent="0.3">
      <c r="A34" s="106">
        <v>336</v>
      </c>
      <c r="B34" s="120">
        <v>0</v>
      </c>
      <c r="C34" s="254">
        <v>0</v>
      </c>
      <c r="D34" s="109">
        <f t="shared" si="6"/>
        <v>0</v>
      </c>
      <c r="E34" s="120">
        <v>0</v>
      </c>
      <c r="F34" s="63">
        <v>0</v>
      </c>
      <c r="G34" s="109">
        <f t="shared" si="7"/>
        <v>0</v>
      </c>
      <c r="H34" s="120">
        <v>0</v>
      </c>
      <c r="I34" s="63">
        <v>0</v>
      </c>
      <c r="J34" s="109">
        <f t="shared" si="0"/>
        <v>0</v>
      </c>
      <c r="K34" s="126">
        <v>0</v>
      </c>
      <c r="L34" s="63">
        <v>0</v>
      </c>
      <c r="M34" s="109">
        <f t="shared" si="1"/>
        <v>0</v>
      </c>
      <c r="N34" s="126">
        <v>0</v>
      </c>
      <c r="O34" s="63">
        <v>0</v>
      </c>
      <c r="P34" s="109">
        <f t="shared" si="2"/>
        <v>0</v>
      </c>
      <c r="Q34" s="62">
        <v>0</v>
      </c>
      <c r="R34" s="63">
        <v>0</v>
      </c>
      <c r="S34" s="109">
        <f t="shared" si="12"/>
        <v>0</v>
      </c>
      <c r="T34" s="126">
        <v>0</v>
      </c>
      <c r="U34" s="63">
        <v>0</v>
      </c>
      <c r="V34" s="109">
        <f t="shared" si="3"/>
        <v>0</v>
      </c>
      <c r="W34" s="63">
        <v>0</v>
      </c>
      <c r="X34" s="63">
        <v>0</v>
      </c>
      <c r="Y34" s="124">
        <f t="shared" si="4"/>
        <v>0</v>
      </c>
      <c r="Z34" s="126">
        <v>0</v>
      </c>
      <c r="AA34" s="63">
        <v>0</v>
      </c>
      <c r="AB34" s="124">
        <f t="shared" si="5"/>
        <v>0</v>
      </c>
      <c r="AC34" s="126">
        <v>0</v>
      </c>
      <c r="AD34" s="63">
        <v>0</v>
      </c>
      <c r="AE34" s="124">
        <f t="shared" si="8"/>
        <v>0</v>
      </c>
      <c r="AF34" s="63">
        <v>0</v>
      </c>
      <c r="AG34" s="63">
        <v>0</v>
      </c>
      <c r="AH34" s="109">
        <f t="shared" si="9"/>
        <v>0</v>
      </c>
      <c r="AI34" s="120">
        <v>0</v>
      </c>
      <c r="AJ34" s="63">
        <v>0</v>
      </c>
      <c r="AK34" s="109">
        <f t="shared" si="10"/>
        <v>0</v>
      </c>
      <c r="AL34" s="115">
        <f t="shared" si="13"/>
        <v>0</v>
      </c>
      <c r="AM34" s="65">
        <f t="shared" si="14"/>
        <v>0</v>
      </c>
      <c r="AN34" s="103">
        <f t="shared" si="11"/>
        <v>0</v>
      </c>
      <c r="AO34" s="56"/>
      <c r="AP34" s="56"/>
      <c r="AQ34" s="56"/>
    </row>
    <row r="35" spans="1:44" x14ac:dyDescent="0.3">
      <c r="A35" s="106">
        <v>337</v>
      </c>
      <c r="B35" s="120">
        <v>0</v>
      </c>
      <c r="C35" s="254">
        <v>0</v>
      </c>
      <c r="D35" s="109">
        <f t="shared" si="6"/>
        <v>0</v>
      </c>
      <c r="E35" s="120">
        <v>0</v>
      </c>
      <c r="F35" s="63">
        <v>0</v>
      </c>
      <c r="G35" s="109">
        <f t="shared" si="7"/>
        <v>0</v>
      </c>
      <c r="H35" s="120">
        <v>0</v>
      </c>
      <c r="I35" s="63">
        <v>0</v>
      </c>
      <c r="J35" s="109">
        <f t="shared" si="0"/>
        <v>0</v>
      </c>
      <c r="K35" s="126">
        <v>0</v>
      </c>
      <c r="L35" s="63">
        <v>0</v>
      </c>
      <c r="M35" s="109">
        <f t="shared" si="1"/>
        <v>0</v>
      </c>
      <c r="N35" s="126">
        <v>0</v>
      </c>
      <c r="O35" s="63">
        <v>0</v>
      </c>
      <c r="P35" s="109">
        <f t="shared" si="2"/>
        <v>0</v>
      </c>
      <c r="Q35" s="62">
        <v>0</v>
      </c>
      <c r="R35" s="63">
        <v>0</v>
      </c>
      <c r="S35" s="109">
        <f t="shared" si="12"/>
        <v>0</v>
      </c>
      <c r="T35" s="126">
        <v>0</v>
      </c>
      <c r="U35" s="63">
        <v>0</v>
      </c>
      <c r="V35" s="109">
        <f t="shared" si="3"/>
        <v>0</v>
      </c>
      <c r="W35" s="63">
        <v>0</v>
      </c>
      <c r="X35" s="63">
        <v>0</v>
      </c>
      <c r="Y35" s="124">
        <f t="shared" si="4"/>
        <v>0</v>
      </c>
      <c r="Z35" s="126">
        <v>0</v>
      </c>
      <c r="AA35" s="63">
        <v>0</v>
      </c>
      <c r="AB35" s="124">
        <f t="shared" si="5"/>
        <v>0</v>
      </c>
      <c r="AC35" s="126">
        <v>0</v>
      </c>
      <c r="AD35" s="63">
        <v>0</v>
      </c>
      <c r="AE35" s="124">
        <f t="shared" si="8"/>
        <v>0</v>
      </c>
      <c r="AF35" s="63">
        <v>0</v>
      </c>
      <c r="AG35" s="63">
        <v>0</v>
      </c>
      <c r="AH35" s="109">
        <f t="shared" si="9"/>
        <v>0</v>
      </c>
      <c r="AI35" s="120">
        <v>0</v>
      </c>
      <c r="AJ35" s="63">
        <v>0</v>
      </c>
      <c r="AK35" s="109">
        <f t="shared" si="10"/>
        <v>0</v>
      </c>
      <c r="AL35" s="115">
        <f t="shared" si="13"/>
        <v>0</v>
      </c>
      <c r="AM35" s="65">
        <f t="shared" si="14"/>
        <v>0</v>
      </c>
      <c r="AN35" s="103">
        <f t="shared" si="11"/>
        <v>0</v>
      </c>
      <c r="AO35" s="56"/>
      <c r="AP35" s="56"/>
      <c r="AQ35" s="56"/>
      <c r="AR35" s="56"/>
    </row>
    <row r="36" spans="1:44" x14ac:dyDescent="0.3">
      <c r="A36" s="106">
        <v>343</v>
      </c>
      <c r="B36" s="120">
        <v>7975.65</v>
      </c>
      <c r="C36" s="254">
        <v>7975.65</v>
      </c>
      <c r="D36" s="109">
        <f t="shared" si="6"/>
        <v>0</v>
      </c>
      <c r="E36" s="120">
        <v>12261.44</v>
      </c>
      <c r="F36" s="63">
        <v>12261.44</v>
      </c>
      <c r="G36" s="109">
        <f t="shared" si="7"/>
        <v>0</v>
      </c>
      <c r="H36" s="120">
        <v>8592.5</v>
      </c>
      <c r="I36" s="63">
        <v>8592.5</v>
      </c>
      <c r="J36" s="109">
        <f t="shared" si="0"/>
        <v>0</v>
      </c>
      <c r="K36" s="126">
        <v>16493.349999999999</v>
      </c>
      <c r="L36" s="63">
        <v>16493.349999999999</v>
      </c>
      <c r="M36" s="109">
        <f t="shared" si="1"/>
        <v>0</v>
      </c>
      <c r="N36" s="126">
        <v>3736.54</v>
      </c>
      <c r="O36" s="63">
        <v>3736.54</v>
      </c>
      <c r="P36" s="109">
        <f t="shared" si="2"/>
        <v>0</v>
      </c>
      <c r="Q36" s="62">
        <v>2631.39</v>
      </c>
      <c r="R36" s="63">
        <v>2631.39</v>
      </c>
      <c r="S36" s="109">
        <f t="shared" si="12"/>
        <v>0</v>
      </c>
      <c r="T36" s="126">
        <v>3096.8</v>
      </c>
      <c r="U36" s="63">
        <v>3096.8</v>
      </c>
      <c r="V36" s="109">
        <f t="shared" si="3"/>
        <v>0</v>
      </c>
      <c r="W36" s="63">
        <v>10318.379999999999</v>
      </c>
      <c r="X36" s="63">
        <v>10318.379999999999</v>
      </c>
      <c r="Y36" s="124">
        <f t="shared" si="4"/>
        <v>0</v>
      </c>
      <c r="Z36" s="126">
        <v>8985.06</v>
      </c>
      <c r="AA36" s="63">
        <v>8985.06</v>
      </c>
      <c r="AB36" s="124">
        <f t="shared" si="5"/>
        <v>0</v>
      </c>
      <c r="AC36" s="126">
        <v>1563.81</v>
      </c>
      <c r="AD36" s="63">
        <v>1563.81</v>
      </c>
      <c r="AE36" s="124">
        <f t="shared" si="8"/>
        <v>0</v>
      </c>
      <c r="AF36" s="63">
        <v>2016.88</v>
      </c>
      <c r="AG36" s="63">
        <v>2016.88</v>
      </c>
      <c r="AH36" s="109">
        <f t="shared" si="9"/>
        <v>0</v>
      </c>
      <c r="AI36" s="120">
        <v>2332.71</v>
      </c>
      <c r="AJ36" s="63">
        <v>2332.71</v>
      </c>
      <c r="AK36" s="109">
        <f t="shared" si="10"/>
        <v>0</v>
      </c>
      <c r="AL36" s="115">
        <f t="shared" si="13"/>
        <v>80004.510000000009</v>
      </c>
      <c r="AM36" s="65">
        <f t="shared" si="14"/>
        <v>80004.510000000009</v>
      </c>
      <c r="AN36" s="103">
        <f t="shared" si="11"/>
        <v>0</v>
      </c>
      <c r="AO36" s="56"/>
      <c r="AP36" s="56"/>
      <c r="AQ36" s="56"/>
    </row>
    <row r="37" spans="1:44" x14ac:dyDescent="0.3">
      <c r="A37" s="106">
        <v>344</v>
      </c>
      <c r="B37" s="120">
        <v>0</v>
      </c>
      <c r="C37" s="254">
        <v>0</v>
      </c>
      <c r="D37" s="109">
        <f t="shared" si="6"/>
        <v>0</v>
      </c>
      <c r="E37" s="120">
        <v>0</v>
      </c>
      <c r="F37" s="63">
        <v>0</v>
      </c>
      <c r="G37" s="109">
        <f t="shared" si="7"/>
        <v>0</v>
      </c>
      <c r="H37" s="120">
        <v>0</v>
      </c>
      <c r="I37" s="63">
        <v>0</v>
      </c>
      <c r="J37" s="109">
        <f t="shared" si="0"/>
        <v>0</v>
      </c>
      <c r="K37" s="126">
        <v>0</v>
      </c>
      <c r="L37" s="63">
        <v>0</v>
      </c>
      <c r="M37" s="109">
        <f t="shared" si="1"/>
        <v>0</v>
      </c>
      <c r="N37" s="126">
        <v>0</v>
      </c>
      <c r="O37" s="63">
        <v>0</v>
      </c>
      <c r="P37" s="109">
        <f t="shared" si="2"/>
        <v>0</v>
      </c>
      <c r="Q37" s="62">
        <v>0</v>
      </c>
      <c r="R37" s="63">
        <v>0</v>
      </c>
      <c r="S37" s="109">
        <f t="shared" si="12"/>
        <v>0</v>
      </c>
      <c r="T37" s="126">
        <v>0</v>
      </c>
      <c r="U37" s="63">
        <v>0</v>
      </c>
      <c r="V37" s="109">
        <f t="shared" si="3"/>
        <v>0</v>
      </c>
      <c r="W37" s="63">
        <v>0</v>
      </c>
      <c r="X37" s="63">
        <v>0</v>
      </c>
      <c r="Y37" s="124">
        <f t="shared" si="4"/>
        <v>0</v>
      </c>
      <c r="Z37" s="126">
        <v>0</v>
      </c>
      <c r="AA37" s="63">
        <v>0</v>
      </c>
      <c r="AB37" s="124">
        <f t="shared" si="5"/>
        <v>0</v>
      </c>
      <c r="AC37" s="126">
        <v>0</v>
      </c>
      <c r="AD37" s="63">
        <v>0</v>
      </c>
      <c r="AE37" s="124">
        <f t="shared" si="8"/>
        <v>0</v>
      </c>
      <c r="AF37" s="63">
        <v>0</v>
      </c>
      <c r="AG37" s="63">
        <v>0</v>
      </c>
      <c r="AH37" s="109">
        <f t="shared" si="9"/>
        <v>0</v>
      </c>
      <c r="AI37" s="120">
        <v>0</v>
      </c>
      <c r="AJ37" s="63">
        <v>0</v>
      </c>
      <c r="AK37" s="109">
        <f t="shared" si="10"/>
        <v>0</v>
      </c>
      <c r="AL37" s="115">
        <f t="shared" si="13"/>
        <v>0</v>
      </c>
      <c r="AM37" s="65">
        <f t="shared" si="14"/>
        <v>0</v>
      </c>
      <c r="AN37" s="103">
        <f t="shared" si="11"/>
        <v>0</v>
      </c>
      <c r="AO37" s="56"/>
      <c r="AP37" s="56"/>
      <c r="AQ37" s="56"/>
    </row>
    <row r="38" spans="1:44" x14ac:dyDescent="0.3">
      <c r="A38" s="106">
        <v>3440</v>
      </c>
      <c r="B38" s="120">
        <v>3570.14</v>
      </c>
      <c r="C38" s="254">
        <v>3570.14</v>
      </c>
      <c r="D38" s="109">
        <f t="shared" si="6"/>
        <v>0</v>
      </c>
      <c r="E38" s="120">
        <v>5682.37</v>
      </c>
      <c r="F38" s="63">
        <v>5682.37</v>
      </c>
      <c r="G38" s="109">
        <f t="shared" si="7"/>
        <v>0</v>
      </c>
      <c r="H38" s="120">
        <v>2277.44</v>
      </c>
      <c r="I38" s="63">
        <v>2277.44</v>
      </c>
      <c r="J38" s="109">
        <f t="shared" si="0"/>
        <v>0</v>
      </c>
      <c r="K38" s="126">
        <v>1350.96</v>
      </c>
      <c r="L38" s="63">
        <v>1350.96</v>
      </c>
      <c r="M38" s="109">
        <f t="shared" si="1"/>
        <v>0</v>
      </c>
      <c r="N38" s="126">
        <v>688.31</v>
      </c>
      <c r="O38" s="63">
        <v>688.31</v>
      </c>
      <c r="P38" s="109">
        <f t="shared" si="2"/>
        <v>0</v>
      </c>
      <c r="Q38" s="62">
        <v>2156.1799999999998</v>
      </c>
      <c r="R38" s="63">
        <v>2156.1799999999998</v>
      </c>
      <c r="S38" s="109">
        <f t="shared" si="12"/>
        <v>0</v>
      </c>
      <c r="T38" s="126">
        <v>1109.78</v>
      </c>
      <c r="U38" s="63">
        <v>1109.78</v>
      </c>
      <c r="V38" s="109">
        <f t="shared" si="3"/>
        <v>0</v>
      </c>
      <c r="W38" s="63">
        <v>1495.6</v>
      </c>
      <c r="X38" s="63">
        <v>1495.6</v>
      </c>
      <c r="Y38" s="124">
        <f t="shared" si="4"/>
        <v>0</v>
      </c>
      <c r="Z38" s="126">
        <v>5190.38</v>
      </c>
      <c r="AA38" s="63">
        <v>5190.38</v>
      </c>
      <c r="AB38" s="124">
        <f t="shared" si="5"/>
        <v>0</v>
      </c>
      <c r="AC38" s="126">
        <v>1491.05</v>
      </c>
      <c r="AD38" s="63">
        <v>1491.05</v>
      </c>
      <c r="AE38" s="124">
        <f t="shared" si="8"/>
        <v>0</v>
      </c>
      <c r="AF38" s="63">
        <v>4562.66</v>
      </c>
      <c r="AG38" s="63">
        <v>4562.66</v>
      </c>
      <c r="AH38" s="109">
        <f t="shared" si="9"/>
        <v>0</v>
      </c>
      <c r="AI38" s="120">
        <v>5560.02</v>
      </c>
      <c r="AJ38" s="63">
        <v>5560.02</v>
      </c>
      <c r="AK38" s="109">
        <f t="shared" si="10"/>
        <v>0</v>
      </c>
      <c r="AL38" s="115">
        <f t="shared" si="13"/>
        <v>35134.89</v>
      </c>
      <c r="AM38" s="65">
        <f t="shared" si="14"/>
        <v>35134.89</v>
      </c>
      <c r="AN38" s="103">
        <f t="shared" si="11"/>
        <v>0</v>
      </c>
      <c r="AO38" s="56"/>
      <c r="AP38" s="56"/>
      <c r="AQ38" s="56"/>
    </row>
    <row r="39" spans="1:44" x14ac:dyDescent="0.3">
      <c r="A39" s="106">
        <v>345</v>
      </c>
      <c r="B39" s="120">
        <v>0</v>
      </c>
      <c r="C39" s="254">
        <v>0</v>
      </c>
      <c r="D39" s="109">
        <f t="shared" si="6"/>
        <v>0</v>
      </c>
      <c r="E39" s="120">
        <v>0</v>
      </c>
      <c r="F39" s="63">
        <v>0</v>
      </c>
      <c r="G39" s="109">
        <f t="shared" si="7"/>
        <v>0</v>
      </c>
      <c r="H39" s="120">
        <v>0</v>
      </c>
      <c r="I39" s="63">
        <v>0</v>
      </c>
      <c r="J39" s="109">
        <f t="shared" si="0"/>
        <v>0</v>
      </c>
      <c r="K39" s="126">
        <v>0</v>
      </c>
      <c r="L39" s="63">
        <v>0</v>
      </c>
      <c r="M39" s="109">
        <f t="shared" si="1"/>
        <v>0</v>
      </c>
      <c r="N39" s="126">
        <v>0</v>
      </c>
      <c r="O39" s="63">
        <v>0</v>
      </c>
      <c r="P39" s="109">
        <f t="shared" si="2"/>
        <v>0</v>
      </c>
      <c r="Q39" s="62">
        <v>0</v>
      </c>
      <c r="R39" s="63">
        <v>0</v>
      </c>
      <c r="S39" s="109">
        <f t="shared" si="12"/>
        <v>0</v>
      </c>
      <c r="T39" s="126">
        <v>0</v>
      </c>
      <c r="U39" s="63">
        <v>0</v>
      </c>
      <c r="V39" s="109">
        <f t="shared" si="3"/>
        <v>0</v>
      </c>
      <c r="W39" s="63">
        <v>0</v>
      </c>
      <c r="X39" s="63">
        <v>0</v>
      </c>
      <c r="Y39" s="124">
        <f t="shared" si="4"/>
        <v>0</v>
      </c>
      <c r="Z39" s="126">
        <v>0</v>
      </c>
      <c r="AA39" s="63">
        <v>0</v>
      </c>
      <c r="AB39" s="124">
        <f t="shared" si="5"/>
        <v>0</v>
      </c>
      <c r="AC39" s="126">
        <v>0</v>
      </c>
      <c r="AD39" s="63">
        <v>0</v>
      </c>
      <c r="AE39" s="124">
        <f t="shared" si="8"/>
        <v>0</v>
      </c>
      <c r="AF39" s="63">
        <v>0</v>
      </c>
      <c r="AG39" s="63">
        <v>0</v>
      </c>
      <c r="AH39" s="109">
        <f t="shared" si="9"/>
        <v>0</v>
      </c>
      <c r="AI39" s="120">
        <v>0</v>
      </c>
      <c r="AJ39" s="63">
        <v>0</v>
      </c>
      <c r="AK39" s="109">
        <f t="shared" si="10"/>
        <v>0</v>
      </c>
      <c r="AL39" s="115">
        <f t="shared" si="13"/>
        <v>0</v>
      </c>
      <c r="AM39" s="65">
        <f t="shared" si="14"/>
        <v>0</v>
      </c>
      <c r="AN39" s="103">
        <f t="shared" si="11"/>
        <v>0</v>
      </c>
      <c r="AO39" s="56"/>
      <c r="AP39" s="56"/>
      <c r="AQ39" s="56"/>
    </row>
    <row r="40" spans="1:44" x14ac:dyDescent="0.3">
      <c r="A40" s="106">
        <v>346</v>
      </c>
      <c r="B40" s="120">
        <v>0</v>
      </c>
      <c r="C40" s="254">
        <v>0</v>
      </c>
      <c r="D40" s="109">
        <f t="shared" si="6"/>
        <v>0</v>
      </c>
      <c r="E40" s="120">
        <v>0</v>
      </c>
      <c r="F40" s="63">
        <v>0</v>
      </c>
      <c r="G40" s="109">
        <f t="shared" si="7"/>
        <v>0</v>
      </c>
      <c r="H40" s="120">
        <v>0</v>
      </c>
      <c r="I40" s="63">
        <v>0</v>
      </c>
      <c r="J40" s="109">
        <f t="shared" si="0"/>
        <v>0</v>
      </c>
      <c r="K40" s="126">
        <v>0</v>
      </c>
      <c r="L40" s="63">
        <v>0</v>
      </c>
      <c r="M40" s="109">
        <f t="shared" si="1"/>
        <v>0</v>
      </c>
      <c r="N40" s="126">
        <v>0</v>
      </c>
      <c r="O40" s="63">
        <v>0</v>
      </c>
      <c r="P40" s="109">
        <f t="shared" si="2"/>
        <v>0</v>
      </c>
      <c r="Q40" s="62">
        <v>0</v>
      </c>
      <c r="R40" s="63">
        <v>0</v>
      </c>
      <c r="S40" s="109">
        <f t="shared" si="12"/>
        <v>0</v>
      </c>
      <c r="T40" s="126">
        <v>0</v>
      </c>
      <c r="U40" s="63">
        <v>0</v>
      </c>
      <c r="V40" s="109">
        <f t="shared" si="3"/>
        <v>0</v>
      </c>
      <c r="W40" s="63">
        <v>0</v>
      </c>
      <c r="X40" s="63">
        <v>0</v>
      </c>
      <c r="Y40" s="124">
        <f t="shared" si="4"/>
        <v>0</v>
      </c>
      <c r="Z40" s="126">
        <v>0</v>
      </c>
      <c r="AA40" s="63">
        <v>0</v>
      </c>
      <c r="AB40" s="124">
        <f t="shared" si="5"/>
        <v>0</v>
      </c>
      <c r="AC40" s="126">
        <v>0</v>
      </c>
      <c r="AD40" s="63">
        <v>0</v>
      </c>
      <c r="AE40" s="124">
        <f t="shared" si="8"/>
        <v>0</v>
      </c>
      <c r="AF40" s="63">
        <v>0</v>
      </c>
      <c r="AG40" s="63">
        <v>0</v>
      </c>
      <c r="AH40" s="109">
        <f t="shared" si="9"/>
        <v>0</v>
      </c>
      <c r="AI40" s="120">
        <v>0</v>
      </c>
      <c r="AJ40" s="63">
        <v>0</v>
      </c>
      <c r="AK40" s="109">
        <f t="shared" si="10"/>
        <v>0</v>
      </c>
      <c r="AL40" s="115">
        <f t="shared" si="13"/>
        <v>0</v>
      </c>
      <c r="AM40" s="65">
        <f t="shared" si="14"/>
        <v>0</v>
      </c>
      <c r="AN40" s="103">
        <f t="shared" si="11"/>
        <v>0</v>
      </c>
      <c r="AO40" s="56"/>
      <c r="AP40" s="56"/>
      <c r="AQ40" s="56"/>
    </row>
    <row r="41" spans="1:44" x14ac:dyDescent="0.3">
      <c r="A41" s="106">
        <v>421</v>
      </c>
      <c r="B41" s="120">
        <v>0</v>
      </c>
      <c r="C41" s="254">
        <v>0</v>
      </c>
      <c r="D41" s="109">
        <f t="shared" si="6"/>
        <v>0</v>
      </c>
      <c r="E41" s="120">
        <v>0</v>
      </c>
      <c r="F41" s="63">
        <v>0</v>
      </c>
      <c r="G41" s="109">
        <f t="shared" si="7"/>
        <v>0</v>
      </c>
      <c r="H41" s="120">
        <v>0</v>
      </c>
      <c r="I41" s="63">
        <v>0</v>
      </c>
      <c r="J41" s="109">
        <f t="shared" si="0"/>
        <v>0</v>
      </c>
      <c r="K41" s="126">
        <v>0</v>
      </c>
      <c r="L41" s="63">
        <v>0</v>
      </c>
      <c r="M41" s="109">
        <f t="shared" si="1"/>
        <v>0</v>
      </c>
      <c r="N41" s="126">
        <v>0</v>
      </c>
      <c r="O41" s="63">
        <v>0</v>
      </c>
      <c r="P41" s="109">
        <f t="shared" si="2"/>
        <v>0</v>
      </c>
      <c r="Q41" s="62">
        <v>0</v>
      </c>
      <c r="R41" s="63">
        <v>0</v>
      </c>
      <c r="S41" s="109">
        <f t="shared" si="12"/>
        <v>0</v>
      </c>
      <c r="T41" s="126">
        <v>0</v>
      </c>
      <c r="U41" s="63">
        <v>0</v>
      </c>
      <c r="V41" s="109">
        <f t="shared" si="3"/>
        <v>0</v>
      </c>
      <c r="W41" s="63">
        <v>0</v>
      </c>
      <c r="X41" s="63">
        <v>0</v>
      </c>
      <c r="Y41" s="124">
        <f t="shared" si="4"/>
        <v>0</v>
      </c>
      <c r="Z41" s="126">
        <v>0</v>
      </c>
      <c r="AA41" s="63">
        <v>0</v>
      </c>
      <c r="AB41" s="124">
        <f t="shared" si="5"/>
        <v>0</v>
      </c>
      <c r="AC41" s="126">
        <v>0</v>
      </c>
      <c r="AD41" s="63">
        <v>0</v>
      </c>
      <c r="AE41" s="125">
        <f t="shared" si="8"/>
        <v>0</v>
      </c>
      <c r="AF41" s="63">
        <v>0</v>
      </c>
      <c r="AG41" s="63">
        <v>0</v>
      </c>
      <c r="AH41" s="110">
        <f t="shared" si="9"/>
        <v>0</v>
      </c>
      <c r="AI41" s="120">
        <v>0</v>
      </c>
      <c r="AJ41" s="63">
        <v>0</v>
      </c>
      <c r="AK41" s="110">
        <f t="shared" si="10"/>
        <v>0</v>
      </c>
      <c r="AL41" s="115">
        <f t="shared" ref="AL41:AL45" si="15">+B41+E41+H41+K41+N41+Q41+T41+W41+Z41+AC41+AF41+AI41</f>
        <v>0</v>
      </c>
      <c r="AM41" s="65">
        <f t="shared" si="14"/>
        <v>0</v>
      </c>
      <c r="AN41" s="103">
        <f t="shared" ref="AN41:AN43" si="16">+AL41-AM41</f>
        <v>0</v>
      </c>
      <c r="AO41" s="56"/>
      <c r="AP41" s="56"/>
      <c r="AQ41" s="56"/>
    </row>
    <row r="42" spans="1:44" x14ac:dyDescent="0.3">
      <c r="A42" s="106">
        <v>501</v>
      </c>
      <c r="B42" s="120">
        <v>0</v>
      </c>
      <c r="C42" s="254">
        <v>0</v>
      </c>
      <c r="D42" s="109"/>
      <c r="E42" s="120">
        <v>0</v>
      </c>
      <c r="F42" s="68"/>
      <c r="G42" s="109"/>
      <c r="H42" s="120">
        <v>0</v>
      </c>
      <c r="I42" s="63">
        <v>0</v>
      </c>
      <c r="J42" s="109"/>
      <c r="K42" s="126">
        <v>0</v>
      </c>
      <c r="L42" s="63">
        <v>0</v>
      </c>
      <c r="M42" s="109"/>
      <c r="N42" s="126">
        <v>0</v>
      </c>
      <c r="O42" s="63">
        <v>0</v>
      </c>
      <c r="P42" s="109"/>
      <c r="Q42" s="62">
        <v>0</v>
      </c>
      <c r="R42" s="63">
        <v>0</v>
      </c>
      <c r="S42" s="109"/>
      <c r="T42" s="126">
        <v>0</v>
      </c>
      <c r="U42" s="67"/>
      <c r="V42" s="109"/>
      <c r="W42" s="63">
        <v>0</v>
      </c>
      <c r="X42" s="67"/>
      <c r="Y42" s="124"/>
      <c r="Z42" s="126">
        <v>0</v>
      </c>
      <c r="AA42" s="63">
        <v>0</v>
      </c>
      <c r="AB42" s="124"/>
      <c r="AC42" s="126">
        <v>0</v>
      </c>
      <c r="AD42" s="63">
        <v>0</v>
      </c>
      <c r="AE42" s="124"/>
      <c r="AF42" s="63">
        <v>0</v>
      </c>
      <c r="AG42" s="64"/>
      <c r="AH42" s="109"/>
      <c r="AI42" s="120">
        <v>0</v>
      </c>
      <c r="AJ42" s="64"/>
      <c r="AK42" s="109"/>
      <c r="AL42" s="115"/>
      <c r="AM42" s="65"/>
      <c r="AN42" s="103"/>
      <c r="AO42" s="56"/>
      <c r="AP42" s="56"/>
      <c r="AQ42" s="56"/>
    </row>
    <row r="43" spans="1:44" x14ac:dyDescent="0.3">
      <c r="A43" s="108" t="s">
        <v>3216</v>
      </c>
      <c r="B43" s="111">
        <f t="shared" ref="B43:AK43" si="17">SUM(B10:B41)</f>
        <v>1922384.6899999997</v>
      </c>
      <c r="C43" s="69">
        <f>SUM(C10:C41)</f>
        <v>1922384.6899999997</v>
      </c>
      <c r="D43" s="112">
        <f t="shared" si="17"/>
        <v>0</v>
      </c>
      <c r="E43" s="122">
        <f>SUM(E10:E41)</f>
        <v>1995499.76</v>
      </c>
      <c r="F43" s="83">
        <f>SUM(F10:F41)</f>
        <v>1995499.76</v>
      </c>
      <c r="G43" s="112">
        <f t="shared" si="17"/>
        <v>0</v>
      </c>
      <c r="H43" s="111">
        <f t="shared" si="17"/>
        <v>2249183.77</v>
      </c>
      <c r="I43" s="69">
        <f t="shared" si="17"/>
        <v>2249183.77</v>
      </c>
      <c r="J43" s="112">
        <f t="shared" si="17"/>
        <v>0</v>
      </c>
      <c r="K43" s="111">
        <f t="shared" si="17"/>
        <v>2159381.4300000002</v>
      </c>
      <c r="L43" s="69">
        <f>SUM(L10:L41)</f>
        <v>2159381.4300000002</v>
      </c>
      <c r="M43" s="112">
        <f t="shared" si="17"/>
        <v>0</v>
      </c>
      <c r="N43" s="111">
        <f t="shared" si="17"/>
        <v>2192486.1</v>
      </c>
      <c r="O43" s="69">
        <f t="shared" si="17"/>
        <v>2192400.6</v>
      </c>
      <c r="P43" s="112">
        <f t="shared" si="17"/>
        <v>85.499999999962739</v>
      </c>
      <c r="Q43" s="122">
        <f t="shared" si="17"/>
        <v>2099526.37</v>
      </c>
      <c r="R43" s="88">
        <f t="shared" si="17"/>
        <v>2099526.37</v>
      </c>
      <c r="S43" s="123">
        <f t="shared" si="17"/>
        <v>1.8189894035458565E-11</v>
      </c>
      <c r="T43" s="111">
        <f t="shared" si="17"/>
        <v>2176466.1999999997</v>
      </c>
      <c r="U43" s="69">
        <f t="shared" si="17"/>
        <v>2176466.1999999993</v>
      </c>
      <c r="V43" s="112">
        <f t="shared" si="17"/>
        <v>3.7243808037601411E-10</v>
      </c>
      <c r="W43" s="122">
        <f t="shared" si="17"/>
        <v>2322424.5299999998</v>
      </c>
      <c r="X43" s="83">
        <f t="shared" si="17"/>
        <v>2322424.5300000003</v>
      </c>
      <c r="Y43" s="123">
        <f t="shared" si="17"/>
        <v>-2.794422471197322E-10</v>
      </c>
      <c r="Z43" s="111">
        <f t="shared" si="17"/>
        <v>2124930.2199999997</v>
      </c>
      <c r="AA43" s="69">
        <f t="shared" si="17"/>
        <v>2124930.2199999997</v>
      </c>
      <c r="AB43" s="112">
        <f t="shared" si="17"/>
        <v>9.3109520094003528E-11</v>
      </c>
      <c r="AC43" s="122">
        <f t="shared" si="17"/>
        <v>2358731.2999999998</v>
      </c>
      <c r="AD43" s="69">
        <f t="shared" si="17"/>
        <v>2358731.2999999998</v>
      </c>
      <c r="AE43" s="123">
        <f t="shared" si="17"/>
        <v>-2.4192559067159891E-10</v>
      </c>
      <c r="AF43" s="122">
        <f t="shared" si="17"/>
        <v>2330956.85</v>
      </c>
      <c r="AG43" s="83">
        <f t="shared" si="17"/>
        <v>2330956.85</v>
      </c>
      <c r="AH43" s="123">
        <f t="shared" si="17"/>
        <v>2.0489210328378249E-10</v>
      </c>
      <c r="AI43" s="122">
        <f t="shared" si="17"/>
        <v>2486518.85</v>
      </c>
      <c r="AJ43" s="83">
        <f t="shared" si="17"/>
        <v>2486518.8400000003</v>
      </c>
      <c r="AK43" s="123">
        <f t="shared" si="17"/>
        <v>9.9999997582926881E-3</v>
      </c>
      <c r="AL43" s="232">
        <f t="shared" si="15"/>
        <v>26418490.070000004</v>
      </c>
      <c r="AM43" s="233">
        <f t="shared" si="14"/>
        <v>26418404.560000002</v>
      </c>
      <c r="AN43" s="234">
        <f t="shared" si="16"/>
        <v>85.510000001639128</v>
      </c>
      <c r="AO43" s="56"/>
      <c r="AP43" s="56"/>
      <c r="AQ43" s="56"/>
    </row>
    <row r="44" spans="1:44" x14ac:dyDescent="0.3">
      <c r="A44" s="236" t="s">
        <v>3254</v>
      </c>
      <c r="C44" s="113">
        <v>63535.199999999997</v>
      </c>
      <c r="D44" s="114"/>
      <c r="E44" s="113"/>
      <c r="F44" s="251">
        <v>56550.15</v>
      </c>
      <c r="G44" s="114"/>
      <c r="H44" s="113"/>
      <c r="I44" s="251">
        <v>56440.07</v>
      </c>
      <c r="J44" s="114"/>
      <c r="K44" s="113"/>
      <c r="L44" s="252">
        <v>57341.62</v>
      </c>
      <c r="M44" s="114"/>
      <c r="N44" s="113"/>
      <c r="O44" s="251">
        <v>56232.32</v>
      </c>
      <c r="P44" s="114"/>
      <c r="Q44" s="113"/>
      <c r="R44" s="237">
        <v>56420.94</v>
      </c>
      <c r="S44" s="114"/>
      <c r="T44" s="113"/>
      <c r="U44" s="237">
        <v>56489.21</v>
      </c>
      <c r="V44" s="114"/>
      <c r="W44" s="113"/>
      <c r="X44" s="251">
        <v>55958.17</v>
      </c>
      <c r="Y44" s="114"/>
      <c r="Z44" s="113"/>
      <c r="AA44" s="237">
        <v>56093.81</v>
      </c>
      <c r="AB44" s="114"/>
      <c r="AC44" s="113"/>
      <c r="AD44" s="237">
        <v>56701.93</v>
      </c>
      <c r="AE44" s="114"/>
      <c r="AF44" s="116"/>
      <c r="AG44" s="238">
        <v>55599.19</v>
      </c>
      <c r="AH44" s="114"/>
      <c r="AI44" s="116"/>
      <c r="AJ44" s="253">
        <v>105262.85</v>
      </c>
      <c r="AK44" s="114"/>
      <c r="AL44" s="115"/>
      <c r="AM44" s="65"/>
      <c r="AN44" s="103"/>
      <c r="AO44" s="56"/>
      <c r="AP44" s="56"/>
      <c r="AQ44" s="56"/>
    </row>
    <row r="45" spans="1:44" x14ac:dyDescent="0.3">
      <c r="A45" s="106" t="s">
        <v>3203</v>
      </c>
      <c r="B45" s="113"/>
      <c r="C45" s="71"/>
      <c r="D45" s="114"/>
      <c r="E45" s="118"/>
      <c r="F45" s="71"/>
      <c r="G45" s="119"/>
      <c r="H45" s="113"/>
      <c r="I45" s="70"/>
      <c r="J45" s="114"/>
      <c r="K45" s="118"/>
      <c r="L45" s="71"/>
      <c r="M45" s="119"/>
      <c r="N45" s="118"/>
      <c r="O45" s="71"/>
      <c r="P45" s="119"/>
      <c r="Q45" s="118"/>
      <c r="R45" s="71"/>
      <c r="S45" s="119"/>
      <c r="T45" s="118"/>
      <c r="U45" s="71"/>
      <c r="V45" s="119"/>
      <c r="W45" s="118"/>
      <c r="X45" s="71"/>
      <c r="Y45" s="119"/>
      <c r="Z45" s="118"/>
      <c r="AA45" s="71"/>
      <c r="AB45" s="119"/>
      <c r="AC45" s="118"/>
      <c r="AD45" s="77"/>
      <c r="AE45" s="119"/>
      <c r="AF45" s="117"/>
      <c r="AG45" s="75"/>
      <c r="AH45" s="119"/>
      <c r="AI45" s="116"/>
      <c r="AJ45" s="68"/>
      <c r="AK45" s="119"/>
      <c r="AL45" s="115">
        <f t="shared" si="15"/>
        <v>0</v>
      </c>
      <c r="AM45" s="65">
        <f t="shared" si="14"/>
        <v>0</v>
      </c>
      <c r="AN45" s="104"/>
      <c r="AO45" s="56"/>
      <c r="AP45" s="56"/>
      <c r="AQ45" s="56"/>
    </row>
    <row r="46" spans="1:44" s="61" customFormat="1" ht="16.2" thickBot="1" x14ac:dyDescent="0.35">
      <c r="A46" s="127" t="s">
        <v>24</v>
      </c>
      <c r="B46" s="128">
        <f>SUM(B43:B45)</f>
        <v>1922384.6899999997</v>
      </c>
      <c r="C46" s="129">
        <f>SUM(C43:C45)</f>
        <v>1985919.8899999997</v>
      </c>
      <c r="D46" s="130">
        <f>SUM(D43:D45)</f>
        <v>0</v>
      </c>
      <c r="E46" s="128">
        <f t="shared" ref="E46:AL46" si="18">SUM(E43:E45)</f>
        <v>1995499.76</v>
      </c>
      <c r="F46" s="129">
        <f>+F43+F44</f>
        <v>2052049.91</v>
      </c>
      <c r="G46" s="130">
        <f t="shared" si="18"/>
        <v>0</v>
      </c>
      <c r="H46" s="128">
        <f t="shared" si="18"/>
        <v>2249183.77</v>
      </c>
      <c r="I46" s="129">
        <f>+I43+I44</f>
        <v>2305623.84</v>
      </c>
      <c r="J46" s="130">
        <f t="shared" si="18"/>
        <v>0</v>
      </c>
      <c r="K46" s="128">
        <f t="shared" si="18"/>
        <v>2159381.4300000002</v>
      </c>
      <c r="L46" s="129">
        <f>+L43+L44</f>
        <v>2216723.0500000003</v>
      </c>
      <c r="M46" s="130">
        <f t="shared" si="18"/>
        <v>0</v>
      </c>
      <c r="N46" s="128">
        <f t="shared" si="18"/>
        <v>2192486.1</v>
      </c>
      <c r="O46" s="129">
        <f>+O43+O44</f>
        <v>2248632.92</v>
      </c>
      <c r="P46" s="130">
        <f t="shared" si="18"/>
        <v>85.499999999962739</v>
      </c>
      <c r="Q46" s="128">
        <f t="shared" si="18"/>
        <v>2099526.37</v>
      </c>
      <c r="R46" s="129">
        <f>+R43+R44</f>
        <v>2155947.31</v>
      </c>
      <c r="S46" s="130">
        <f t="shared" si="18"/>
        <v>1.8189894035458565E-11</v>
      </c>
      <c r="T46" s="128">
        <f t="shared" si="18"/>
        <v>2176466.1999999997</v>
      </c>
      <c r="U46" s="129">
        <f>+U43+U44</f>
        <v>2232955.4099999992</v>
      </c>
      <c r="V46" s="130">
        <f t="shared" si="18"/>
        <v>3.7243808037601411E-10</v>
      </c>
      <c r="W46" s="128">
        <f t="shared" si="18"/>
        <v>2322424.5299999998</v>
      </c>
      <c r="X46" s="129">
        <f>+X43+X44</f>
        <v>2378382.7000000002</v>
      </c>
      <c r="Y46" s="130">
        <f t="shared" si="18"/>
        <v>-2.794422471197322E-10</v>
      </c>
      <c r="Z46" s="128">
        <f t="shared" si="18"/>
        <v>2124930.2199999997</v>
      </c>
      <c r="AA46" s="129">
        <f>+AA43+AA44</f>
        <v>2181024.0299999998</v>
      </c>
      <c r="AB46" s="130">
        <f t="shared" si="18"/>
        <v>9.3109520094003528E-11</v>
      </c>
      <c r="AC46" s="128">
        <f t="shared" si="18"/>
        <v>2358731.2999999998</v>
      </c>
      <c r="AD46" s="129">
        <f>+AD43+AD44</f>
        <v>2415433.23</v>
      </c>
      <c r="AE46" s="130">
        <f t="shared" si="18"/>
        <v>-2.4192559067159891E-10</v>
      </c>
      <c r="AF46" s="128">
        <f t="shared" si="18"/>
        <v>2330956.85</v>
      </c>
      <c r="AG46" s="129">
        <f>+AG43+AG44</f>
        <v>2386556.04</v>
      </c>
      <c r="AH46" s="130"/>
      <c r="AI46" s="128">
        <f t="shared" si="18"/>
        <v>2486518.85</v>
      </c>
      <c r="AJ46" s="129">
        <f>+AJ43+AJ44</f>
        <v>2591781.6900000004</v>
      </c>
      <c r="AK46" s="130">
        <f t="shared" si="18"/>
        <v>9.9999997582926881E-3</v>
      </c>
      <c r="AL46" s="128">
        <f t="shared" si="18"/>
        <v>26418490.070000004</v>
      </c>
      <c r="AM46" s="129">
        <f>SUM(AM43:AM45)</f>
        <v>26418404.560000002</v>
      </c>
      <c r="AN46" s="131">
        <f>SUM(AN43:AN45)</f>
        <v>85.510000001639128</v>
      </c>
      <c r="AO46" s="72"/>
      <c r="AP46" s="72"/>
      <c r="AQ46" s="72"/>
    </row>
    <row r="49" spans="1:2" x14ac:dyDescent="0.3">
      <c r="A49" s="94" t="s">
        <v>3225</v>
      </c>
    </row>
    <row r="50" spans="1:2" x14ac:dyDescent="0.3">
      <c r="A50" s="101" t="s">
        <v>3226</v>
      </c>
      <c r="B50" s="145" t="s">
        <v>3227</v>
      </c>
    </row>
    <row r="51" spans="1:2" x14ac:dyDescent="0.3">
      <c r="A51" s="102" t="s">
        <v>3229</v>
      </c>
      <c r="B51" s="100" t="s">
        <v>3230</v>
      </c>
    </row>
    <row r="52" spans="1:2" x14ac:dyDescent="0.3">
      <c r="A52" s="147" t="s">
        <v>3231</v>
      </c>
      <c r="B52" s="100" t="s">
        <v>3232</v>
      </c>
    </row>
    <row r="53" spans="1:2" x14ac:dyDescent="0.3">
      <c r="A53" s="97" t="s">
        <v>3228</v>
      </c>
      <c r="B53" s="96" t="s">
        <v>3233</v>
      </c>
    </row>
    <row r="54" spans="1:2" x14ac:dyDescent="0.3">
      <c r="A54" s="97"/>
      <c r="B54" s="96"/>
    </row>
    <row r="55" spans="1:2" x14ac:dyDescent="0.3">
      <c r="A55" s="97"/>
      <c r="B55" s="96"/>
    </row>
  </sheetData>
  <mergeCells count="20">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 ref="T8:V8"/>
    <mergeCell ref="W8:Y8"/>
    <mergeCell ref="K8:M8"/>
    <mergeCell ref="N8:P8"/>
    <mergeCell ref="AN4:AN6"/>
  </mergeCells>
  <dataValidations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zoomScale="89" zoomScaleNormal="89" workbookViewId="0">
      <pane xSplit="1" topLeftCell="B1" activePane="topRight" state="frozen"/>
      <selection pane="topRight" activeCell="C29" sqref="C29"/>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62" t="s">
        <v>3239</v>
      </c>
      <c r="B1" s="263"/>
      <c r="C1" s="263"/>
      <c r="D1" s="263"/>
      <c r="E1" s="263"/>
      <c r="F1" s="263"/>
      <c r="G1" s="263"/>
      <c r="H1" s="263"/>
      <c r="I1" s="263"/>
      <c r="J1" s="263"/>
      <c r="K1" s="263"/>
      <c r="L1" s="263"/>
      <c r="M1" s="263"/>
      <c r="N1" s="263"/>
      <c r="O1" s="263"/>
      <c r="P1" s="263"/>
      <c r="Q1" s="263"/>
      <c r="R1" s="263"/>
      <c r="S1" s="263"/>
      <c r="T1" s="263"/>
      <c r="U1" s="263"/>
    </row>
    <row r="2" spans="1:21" x14ac:dyDescent="0.3">
      <c r="A2" s="262"/>
      <c r="B2" s="263"/>
      <c r="C2" s="263"/>
      <c r="D2" s="263"/>
      <c r="E2" s="263"/>
      <c r="F2" s="263"/>
      <c r="G2" s="263"/>
      <c r="H2" s="263"/>
      <c r="I2" s="263"/>
      <c r="J2" s="263"/>
      <c r="K2" s="263"/>
      <c r="L2" s="263"/>
      <c r="M2" s="263"/>
      <c r="N2" s="263"/>
      <c r="O2" s="263"/>
      <c r="P2" s="263"/>
      <c r="Q2" s="263"/>
      <c r="R2" s="263"/>
      <c r="S2" s="263"/>
      <c r="T2" s="263"/>
      <c r="U2" s="263"/>
    </row>
    <row r="3" spans="1:21" ht="16.2" thickBot="1" x14ac:dyDescent="0.35">
      <c r="A3" s="264" t="s">
        <v>3249</v>
      </c>
      <c r="B3" s="265"/>
      <c r="C3" s="265"/>
      <c r="D3" s="265"/>
      <c r="E3" s="265"/>
      <c r="F3" s="265"/>
      <c r="G3" s="265"/>
      <c r="H3" s="265"/>
      <c r="I3" s="265"/>
      <c r="J3" s="265"/>
      <c r="K3" s="265"/>
      <c r="L3" s="265"/>
      <c r="M3" s="265"/>
      <c r="N3" s="265"/>
      <c r="O3" s="265"/>
      <c r="P3" s="265"/>
      <c r="Q3" s="265"/>
      <c r="R3" s="265"/>
      <c r="S3" s="265"/>
      <c r="T3" s="265"/>
      <c r="U3" s="265"/>
    </row>
    <row r="4" spans="1:21" ht="16.2" thickBot="1" x14ac:dyDescent="0.35">
      <c r="A4" s="165" t="s">
        <v>3234</v>
      </c>
      <c r="B4" s="166"/>
      <c r="C4" s="168" t="str">
        <f>+'A4'!C4</f>
        <v>ADECAMOR CIA.LTDA.</v>
      </c>
      <c r="D4" s="167"/>
      <c r="E4" s="168"/>
      <c r="F4" s="169"/>
      <c r="G4" s="169"/>
      <c r="H4" s="170" t="s">
        <v>3255</v>
      </c>
      <c r="I4" s="167"/>
      <c r="J4" s="171" t="str">
        <f>+'A4'!O4</f>
        <v>31 de diciembre de 2024</v>
      </c>
      <c r="K4" s="169"/>
      <c r="L4" s="169"/>
      <c r="M4" s="180"/>
      <c r="N4" s="182"/>
      <c r="O4" s="182"/>
      <c r="P4" s="182"/>
      <c r="Q4" s="182"/>
      <c r="R4" s="182"/>
      <c r="S4" s="183"/>
      <c r="T4" s="321" t="s">
        <v>3238</v>
      </c>
      <c r="U4" s="310" t="s">
        <v>3248</v>
      </c>
    </row>
    <row r="5" spans="1:21" ht="16.2" thickBot="1" x14ac:dyDescent="0.35">
      <c r="A5" s="165" t="s">
        <v>3235</v>
      </c>
      <c r="B5" s="168" t="str">
        <f>+'A4'!C5</f>
        <v>Jonathan Garcia</v>
      </c>
      <c r="C5" s="174"/>
      <c r="D5" s="169"/>
      <c r="E5" s="169"/>
      <c r="F5" s="169"/>
      <c r="G5" s="169"/>
      <c r="H5" s="170" t="s">
        <v>3237</v>
      </c>
      <c r="I5" s="175">
        <f>+'A4'!I5</f>
        <v>45919</v>
      </c>
      <c r="J5" s="169"/>
      <c r="K5" s="169"/>
      <c r="L5" s="169"/>
      <c r="M5" s="169"/>
      <c r="N5" s="169"/>
      <c r="O5" s="169"/>
      <c r="P5" s="169"/>
      <c r="Q5" s="169"/>
      <c r="R5" s="169"/>
      <c r="S5" s="177"/>
      <c r="T5" s="305"/>
      <c r="U5" s="312"/>
    </row>
    <row r="6" spans="1:21" ht="16.2" thickBot="1" x14ac:dyDescent="0.35">
      <c r="A6" s="165" t="s">
        <v>3236</v>
      </c>
      <c r="B6" s="174" t="str">
        <f>+'A4'!B6</f>
        <v>CT</v>
      </c>
      <c r="C6" s="169"/>
      <c r="D6" s="169"/>
      <c r="E6" s="169"/>
      <c r="F6" s="169"/>
      <c r="G6" s="177"/>
      <c r="H6" s="170" t="s">
        <v>3237</v>
      </c>
      <c r="I6" s="175">
        <f>+'A4'!I6</f>
        <v>45919</v>
      </c>
      <c r="J6" s="169"/>
      <c r="K6" s="169"/>
      <c r="L6" s="169"/>
      <c r="M6" s="169"/>
      <c r="N6" s="169"/>
      <c r="O6" s="169"/>
      <c r="P6" s="169"/>
      <c r="Q6" s="169"/>
      <c r="R6" s="169"/>
      <c r="S6" s="169"/>
      <c r="T6" s="307"/>
      <c r="U6" s="314"/>
    </row>
    <row r="7" spans="1:21" ht="16.2" thickBot="1" x14ac:dyDescent="0.35">
      <c r="U7" s="80"/>
    </row>
    <row r="8" spans="1:21" ht="15.75" customHeight="1" x14ac:dyDescent="0.3">
      <c r="A8" s="353" t="s">
        <v>3200</v>
      </c>
      <c r="B8" s="356" t="s">
        <v>3250</v>
      </c>
      <c r="C8" s="357"/>
      <c r="D8" s="357"/>
      <c r="E8" s="214" t="s">
        <v>3221</v>
      </c>
      <c r="F8" s="358" t="s">
        <v>3217</v>
      </c>
      <c r="G8" s="359"/>
      <c r="H8" s="359"/>
      <c r="I8" s="359"/>
      <c r="J8" s="359"/>
      <c r="K8" s="359"/>
      <c r="L8" s="359"/>
      <c r="M8" s="359"/>
      <c r="N8" s="359"/>
      <c r="O8" s="360"/>
      <c r="P8" s="360"/>
      <c r="Q8" s="360"/>
      <c r="R8" s="360"/>
      <c r="S8" s="361"/>
      <c r="T8" s="214" t="s">
        <v>0</v>
      </c>
      <c r="U8" s="215"/>
    </row>
    <row r="9" spans="1:21" ht="18" customHeight="1" x14ac:dyDescent="0.3">
      <c r="A9" s="354"/>
      <c r="B9" s="362" t="s">
        <v>3218</v>
      </c>
      <c r="C9" s="364" t="s">
        <v>3219</v>
      </c>
      <c r="D9" s="364" t="s">
        <v>3220</v>
      </c>
      <c r="E9" s="134" t="s">
        <v>3212</v>
      </c>
      <c r="F9" s="332" t="s">
        <v>3219</v>
      </c>
      <c r="G9" s="333"/>
      <c r="H9" s="333"/>
      <c r="I9" s="333"/>
      <c r="J9" s="333"/>
      <c r="K9" s="334"/>
      <c r="L9" s="366" t="s">
        <v>3218</v>
      </c>
      <c r="M9" s="367"/>
      <c r="N9" s="367"/>
      <c r="O9" s="138" t="s">
        <v>3206</v>
      </c>
      <c r="P9" s="138" t="s">
        <v>3256</v>
      </c>
      <c r="Q9" s="242" t="s">
        <v>3258</v>
      </c>
      <c r="R9" s="242" t="s">
        <v>3259</v>
      </c>
      <c r="S9" s="242" t="s">
        <v>3257</v>
      </c>
      <c r="T9" s="240" t="s">
        <v>3261</v>
      </c>
      <c r="U9" s="205" t="s">
        <v>3190</v>
      </c>
    </row>
    <row r="10" spans="1:21" x14ac:dyDescent="0.3">
      <c r="A10" s="355"/>
      <c r="B10" s="363"/>
      <c r="C10" s="365"/>
      <c r="D10" s="365"/>
      <c r="E10" s="135" t="s">
        <v>3262</v>
      </c>
      <c r="F10" s="138">
        <v>510</v>
      </c>
      <c r="G10" s="138">
        <v>511</v>
      </c>
      <c r="H10" s="138">
        <v>512</v>
      </c>
      <c r="I10" s="139">
        <v>513</v>
      </c>
      <c r="J10" s="139">
        <v>550</v>
      </c>
      <c r="K10" s="139">
        <v>515</v>
      </c>
      <c r="L10" s="139">
        <v>516</v>
      </c>
      <c r="M10" s="138">
        <v>517</v>
      </c>
      <c r="N10" s="239">
        <v>518</v>
      </c>
      <c r="O10" s="150">
        <v>531</v>
      </c>
      <c r="P10" s="150">
        <v>532</v>
      </c>
      <c r="Q10" s="150">
        <v>543</v>
      </c>
      <c r="R10" s="150">
        <v>544</v>
      </c>
      <c r="S10" s="231">
        <v>535</v>
      </c>
      <c r="T10" s="241">
        <v>104</v>
      </c>
      <c r="U10" s="206"/>
    </row>
    <row r="11" spans="1:21" x14ac:dyDescent="0.3">
      <c r="A11" s="207" t="s">
        <v>3178</v>
      </c>
      <c r="B11" s="78">
        <v>20525.22</v>
      </c>
      <c r="C11" s="79">
        <v>1901583.03</v>
      </c>
      <c r="D11" s="79">
        <v>0</v>
      </c>
      <c r="E11" s="136">
        <f t="shared" ref="E11:E22" si="0">+B11+C11+D11</f>
        <v>1922108.25</v>
      </c>
      <c r="F11" s="52">
        <v>1901583.03</v>
      </c>
      <c r="G11" s="52">
        <v>0</v>
      </c>
      <c r="H11" s="52">
        <v>0</v>
      </c>
      <c r="I11" s="52">
        <v>0</v>
      </c>
      <c r="J11" s="52">
        <v>0</v>
      </c>
      <c r="K11" s="52">
        <v>0</v>
      </c>
      <c r="L11" s="52">
        <v>0</v>
      </c>
      <c r="M11" s="52">
        <v>19546.02</v>
      </c>
      <c r="N11" s="52">
        <v>979.2</v>
      </c>
      <c r="S11" s="54"/>
      <c r="T11" s="137">
        <f t="shared" ref="T11:T22" si="1">SUM(F11:S11)</f>
        <v>1922108.25</v>
      </c>
      <c r="U11" s="216">
        <f t="shared" ref="U11:U22" si="2">+T11-E11</f>
        <v>0</v>
      </c>
    </row>
    <row r="12" spans="1:21" x14ac:dyDescent="0.3">
      <c r="A12" s="207" t="s">
        <v>3179</v>
      </c>
      <c r="B12" s="73">
        <v>19174.060000000001</v>
      </c>
      <c r="C12" s="78">
        <v>1976209.17</v>
      </c>
      <c r="D12" s="74">
        <v>0</v>
      </c>
      <c r="E12" s="136">
        <f t="shared" si="0"/>
        <v>1995383.23</v>
      </c>
      <c r="F12" s="52">
        <v>1970721.05</v>
      </c>
      <c r="G12" s="52">
        <v>5488.12</v>
      </c>
      <c r="H12" s="52">
        <v>0</v>
      </c>
      <c r="I12" s="52">
        <v>0</v>
      </c>
      <c r="J12" s="52">
        <v>0</v>
      </c>
      <c r="K12" s="52">
        <v>0</v>
      </c>
      <c r="L12" s="52">
        <v>0</v>
      </c>
      <c r="M12" s="52">
        <v>16083.14</v>
      </c>
      <c r="N12" s="52">
        <v>3090.92</v>
      </c>
      <c r="O12" s="58"/>
      <c r="P12" s="58"/>
      <c r="Q12" s="58"/>
      <c r="R12" s="58"/>
      <c r="S12" s="54"/>
      <c r="T12" s="137">
        <f t="shared" si="1"/>
        <v>1995383.23</v>
      </c>
      <c r="U12" s="216">
        <f t="shared" si="2"/>
        <v>0</v>
      </c>
    </row>
    <row r="13" spans="1:21" x14ac:dyDescent="0.3">
      <c r="A13" s="207" t="s">
        <v>3180</v>
      </c>
      <c r="B13" s="78">
        <v>17541.84</v>
      </c>
      <c r="C13" s="79">
        <v>2231641.9300000002</v>
      </c>
      <c r="D13" s="74">
        <v>0</v>
      </c>
      <c r="E13" s="136">
        <f t="shared" si="0"/>
        <v>2249183.77</v>
      </c>
      <c r="F13" s="52">
        <v>2231641.9300000002</v>
      </c>
      <c r="G13" s="52">
        <v>0</v>
      </c>
      <c r="H13" s="52">
        <v>0</v>
      </c>
      <c r="I13" s="52">
        <v>0</v>
      </c>
      <c r="J13" s="52">
        <v>0</v>
      </c>
      <c r="K13" s="52">
        <v>0</v>
      </c>
      <c r="L13" s="52">
        <v>0</v>
      </c>
      <c r="M13" s="52">
        <v>16353.34</v>
      </c>
      <c r="N13" s="52">
        <v>1188.5</v>
      </c>
      <c r="O13" s="58"/>
      <c r="P13" s="58"/>
      <c r="Q13" s="58"/>
      <c r="R13" s="58"/>
      <c r="S13" s="82"/>
      <c r="T13" s="137">
        <f t="shared" si="1"/>
        <v>2249183.77</v>
      </c>
      <c r="U13" s="216">
        <f t="shared" si="2"/>
        <v>0</v>
      </c>
    </row>
    <row r="14" spans="1:21" x14ac:dyDescent="0.3">
      <c r="A14" s="207" t="s">
        <v>3181</v>
      </c>
      <c r="B14" s="78">
        <v>29985.14</v>
      </c>
      <c r="C14" s="79">
        <v>2129396.29</v>
      </c>
      <c r="D14" s="74">
        <v>0</v>
      </c>
      <c r="E14" s="136">
        <f t="shared" si="0"/>
        <v>2159381.4300000002</v>
      </c>
      <c r="F14" s="52">
        <v>2129236.2799999998</v>
      </c>
      <c r="G14" s="52">
        <v>0</v>
      </c>
      <c r="H14" s="52">
        <v>0</v>
      </c>
      <c r="I14" s="52">
        <v>0</v>
      </c>
      <c r="J14" s="52">
        <v>160.01</v>
      </c>
      <c r="K14" s="52">
        <v>0</v>
      </c>
      <c r="L14" s="52">
        <v>0</v>
      </c>
      <c r="M14" s="52">
        <v>29540.19</v>
      </c>
      <c r="N14" s="52">
        <v>444.95</v>
      </c>
      <c r="O14" s="58"/>
      <c r="P14" s="58"/>
      <c r="Q14" s="58"/>
      <c r="R14" s="58"/>
      <c r="S14" s="87"/>
      <c r="T14" s="137">
        <f t="shared" si="1"/>
        <v>2159381.4299999997</v>
      </c>
      <c r="U14" s="216">
        <f t="shared" si="2"/>
        <v>0</v>
      </c>
    </row>
    <row r="15" spans="1:21" x14ac:dyDescent="0.3">
      <c r="A15" s="207" t="s">
        <v>3182</v>
      </c>
      <c r="B15" s="78">
        <v>25503.82</v>
      </c>
      <c r="C15" s="79">
        <v>2166896.7799999998</v>
      </c>
      <c r="D15" s="74">
        <v>0</v>
      </c>
      <c r="E15" s="136">
        <f t="shared" si="0"/>
        <v>2192400.5999999996</v>
      </c>
      <c r="F15" s="52">
        <v>2166875.54</v>
      </c>
      <c r="G15" s="52">
        <v>0</v>
      </c>
      <c r="H15" s="52">
        <v>0</v>
      </c>
      <c r="I15" s="52">
        <v>0</v>
      </c>
      <c r="J15" s="52">
        <v>21.24</v>
      </c>
      <c r="K15" s="52">
        <v>0</v>
      </c>
      <c r="L15" s="52">
        <v>0</v>
      </c>
      <c r="M15" s="52">
        <v>20769.82</v>
      </c>
      <c r="N15" s="52">
        <v>4734</v>
      </c>
      <c r="O15" s="58"/>
      <c r="P15" s="58"/>
      <c r="Q15" s="58"/>
      <c r="R15" s="58"/>
      <c r="S15" s="87"/>
      <c r="T15" s="137">
        <f t="shared" si="1"/>
        <v>2192400.6</v>
      </c>
      <c r="U15" s="216">
        <f t="shared" si="2"/>
        <v>0</v>
      </c>
    </row>
    <row r="16" spans="1:21" x14ac:dyDescent="0.3">
      <c r="A16" s="207" t="s">
        <v>3183</v>
      </c>
      <c r="B16" s="78">
        <v>24581.18</v>
      </c>
      <c r="C16" s="79">
        <v>2074566.83</v>
      </c>
      <c r="D16" s="74">
        <v>0</v>
      </c>
      <c r="E16" s="136">
        <f t="shared" si="0"/>
        <v>2099148.0100000002</v>
      </c>
      <c r="F16" s="52">
        <v>2074359.07</v>
      </c>
      <c r="G16" s="52">
        <v>0</v>
      </c>
      <c r="H16" s="52">
        <v>0</v>
      </c>
      <c r="I16" s="52">
        <v>0</v>
      </c>
      <c r="J16" s="52">
        <v>207.76</v>
      </c>
      <c r="K16" s="52">
        <v>0</v>
      </c>
      <c r="L16" s="52">
        <v>0</v>
      </c>
      <c r="M16" s="52">
        <v>24224.63</v>
      </c>
      <c r="N16" s="52">
        <v>356.55</v>
      </c>
      <c r="O16" s="58"/>
      <c r="P16" s="58"/>
      <c r="Q16" s="58"/>
      <c r="R16" s="58"/>
      <c r="S16" s="87"/>
      <c r="T16" s="137">
        <f>SUM(F16:S16)</f>
        <v>2099148.0099999998</v>
      </c>
      <c r="U16" s="216">
        <f>+T16-E16</f>
        <v>0</v>
      </c>
    </row>
    <row r="17" spans="1:21" x14ac:dyDescent="0.3">
      <c r="A17" s="207" t="s">
        <v>3184</v>
      </c>
      <c r="B17" s="78">
        <v>20764.88</v>
      </c>
      <c r="C17" s="79">
        <v>2155701.3199999998</v>
      </c>
      <c r="D17" s="74">
        <v>0</v>
      </c>
      <c r="E17" s="136">
        <f t="shared" si="0"/>
        <v>2176466.1999999997</v>
      </c>
      <c r="F17" s="52">
        <v>2155697.46</v>
      </c>
      <c r="G17" s="52">
        <v>3.86</v>
      </c>
      <c r="H17" s="52">
        <v>0</v>
      </c>
      <c r="I17" s="52">
        <v>0</v>
      </c>
      <c r="J17" s="52">
        <v>0</v>
      </c>
      <c r="K17" s="52">
        <v>0</v>
      </c>
      <c r="L17" s="52">
        <v>0</v>
      </c>
      <c r="M17" s="52">
        <v>18148.849999999999</v>
      </c>
      <c r="N17" s="52">
        <v>2616.0300000000002</v>
      </c>
      <c r="O17" s="58"/>
      <c r="P17" s="58"/>
      <c r="Q17" s="58"/>
      <c r="R17" s="58"/>
      <c r="S17" s="54"/>
      <c r="T17" s="137">
        <f t="shared" si="1"/>
        <v>2176466.1999999997</v>
      </c>
      <c r="U17" s="216">
        <f t="shared" si="2"/>
        <v>0</v>
      </c>
    </row>
    <row r="18" spans="1:21" x14ac:dyDescent="0.3">
      <c r="A18" s="207" t="s">
        <v>3185</v>
      </c>
      <c r="B18" s="78">
        <v>18058.23</v>
      </c>
      <c r="C18" s="79">
        <v>2304366.2999999998</v>
      </c>
      <c r="D18" s="74">
        <v>0</v>
      </c>
      <c r="E18" s="136">
        <f t="shared" si="0"/>
        <v>2322424.5299999998</v>
      </c>
      <c r="F18" s="52">
        <v>2304348.7999999998</v>
      </c>
      <c r="G18" s="52">
        <v>0</v>
      </c>
      <c r="H18" s="52">
        <v>0</v>
      </c>
      <c r="I18" s="52">
        <v>0</v>
      </c>
      <c r="J18" s="52">
        <v>17.5</v>
      </c>
      <c r="K18" s="52">
        <v>0</v>
      </c>
      <c r="L18" s="52">
        <v>0</v>
      </c>
      <c r="M18" s="52">
        <v>17923.53</v>
      </c>
      <c r="N18" s="52">
        <v>134.69999999999999</v>
      </c>
      <c r="O18" s="58"/>
      <c r="P18" s="58"/>
      <c r="Q18" s="58"/>
      <c r="R18" s="58"/>
      <c r="S18" s="54"/>
      <c r="T18" s="137">
        <f t="shared" si="1"/>
        <v>2322424.5299999998</v>
      </c>
      <c r="U18" s="216">
        <f t="shared" si="2"/>
        <v>0</v>
      </c>
    </row>
    <row r="19" spans="1:21" x14ac:dyDescent="0.3">
      <c r="A19" s="207" t="s">
        <v>3186</v>
      </c>
      <c r="B19" s="78">
        <v>19715.02</v>
      </c>
      <c r="C19" s="79">
        <v>2104695.7400000002</v>
      </c>
      <c r="D19" s="74">
        <v>0</v>
      </c>
      <c r="E19" s="136">
        <f t="shared" si="0"/>
        <v>2124410.7600000002</v>
      </c>
      <c r="F19" s="52">
        <v>2103966.0699999998</v>
      </c>
      <c r="G19" s="52">
        <v>630</v>
      </c>
      <c r="H19" s="52">
        <v>0</v>
      </c>
      <c r="I19" s="52">
        <v>0</v>
      </c>
      <c r="J19" s="52">
        <v>99.67</v>
      </c>
      <c r="K19" s="52">
        <v>0</v>
      </c>
      <c r="L19" s="52">
        <v>0</v>
      </c>
      <c r="M19" s="52">
        <v>19565.02</v>
      </c>
      <c r="N19" s="52">
        <v>150</v>
      </c>
      <c r="O19" s="68"/>
      <c r="P19" s="68"/>
      <c r="Q19" s="68"/>
      <c r="R19" s="68"/>
      <c r="S19" s="250"/>
      <c r="T19" s="137">
        <f t="shared" si="1"/>
        <v>2124410.7599999998</v>
      </c>
      <c r="U19" s="216">
        <f t="shared" si="2"/>
        <v>0</v>
      </c>
    </row>
    <row r="20" spans="1:21" x14ac:dyDescent="0.3">
      <c r="A20" s="207" t="s">
        <v>3187</v>
      </c>
      <c r="B20" s="78">
        <v>23570.7</v>
      </c>
      <c r="C20" s="79">
        <v>2335080.17</v>
      </c>
      <c r="D20" s="74">
        <v>0</v>
      </c>
      <c r="E20" s="136">
        <f t="shared" si="0"/>
        <v>2358650.87</v>
      </c>
      <c r="F20" s="52">
        <v>2334503.7999999998</v>
      </c>
      <c r="G20" s="52">
        <v>570.66</v>
      </c>
      <c r="H20" s="52">
        <v>0</v>
      </c>
      <c r="I20" s="52">
        <v>0</v>
      </c>
      <c r="J20" s="52">
        <v>5.71</v>
      </c>
      <c r="K20" s="52">
        <v>0</v>
      </c>
      <c r="L20" s="52">
        <v>0</v>
      </c>
      <c r="M20" s="52">
        <v>22793.1</v>
      </c>
      <c r="N20" s="52">
        <v>777.6</v>
      </c>
      <c r="O20" s="58"/>
      <c r="P20" s="58"/>
      <c r="Q20" s="58"/>
      <c r="R20" s="58"/>
      <c r="S20" s="54"/>
      <c r="T20" s="137">
        <f t="shared" si="1"/>
        <v>2358650.87</v>
      </c>
      <c r="U20" s="216">
        <f t="shared" si="2"/>
        <v>0</v>
      </c>
    </row>
    <row r="21" spans="1:21" x14ac:dyDescent="0.3">
      <c r="A21" s="207" t="s">
        <v>3188</v>
      </c>
      <c r="B21" s="78">
        <v>22883.14</v>
      </c>
      <c r="C21" s="79">
        <v>2307491.98</v>
      </c>
      <c r="D21" s="74">
        <v>0</v>
      </c>
      <c r="E21" s="136">
        <f t="shared" si="0"/>
        <v>2330375.12</v>
      </c>
      <c r="F21" s="52">
        <v>2307460.36</v>
      </c>
      <c r="G21" s="52">
        <v>0</v>
      </c>
      <c r="H21" s="52">
        <v>0</v>
      </c>
      <c r="I21" s="52">
        <v>0</v>
      </c>
      <c r="J21" s="52">
        <v>0</v>
      </c>
      <c r="K21" s="52">
        <v>0</v>
      </c>
      <c r="L21" s="52">
        <v>0</v>
      </c>
      <c r="M21" s="52">
        <v>22791.27</v>
      </c>
      <c r="N21" s="52">
        <v>91.87</v>
      </c>
      <c r="O21" s="58"/>
      <c r="P21" s="58"/>
      <c r="Q21" s="58"/>
      <c r="R21" s="58"/>
      <c r="S21" s="54"/>
      <c r="T21" s="137">
        <f t="shared" si="1"/>
        <v>2330343.5</v>
      </c>
      <c r="U21" s="216">
        <f t="shared" si="2"/>
        <v>-31.620000000111759</v>
      </c>
    </row>
    <row r="22" spans="1:21" ht="16.2" thickBot="1" x14ac:dyDescent="0.35">
      <c r="A22" s="208" t="s">
        <v>3189</v>
      </c>
      <c r="B22" s="78">
        <v>56678.99</v>
      </c>
      <c r="C22" s="79">
        <v>2429635.2000000002</v>
      </c>
      <c r="D22" s="209">
        <v>0</v>
      </c>
      <c r="E22" s="210">
        <f t="shared" si="0"/>
        <v>2486314.1900000004</v>
      </c>
      <c r="F22" s="52">
        <v>2428864.77</v>
      </c>
      <c r="G22" s="52">
        <v>764.71</v>
      </c>
      <c r="H22" s="52">
        <v>0</v>
      </c>
      <c r="I22" s="52">
        <v>0</v>
      </c>
      <c r="J22" s="52">
        <v>5.71</v>
      </c>
      <c r="K22" s="52">
        <v>0</v>
      </c>
      <c r="L22" s="52">
        <v>0</v>
      </c>
      <c r="M22" s="52">
        <v>56289.64</v>
      </c>
      <c r="N22" s="52">
        <v>389.35</v>
      </c>
      <c r="O22" s="212"/>
      <c r="P22" s="212"/>
      <c r="Q22" s="212"/>
      <c r="R22" s="212"/>
      <c r="S22" s="213"/>
      <c r="T22" s="217">
        <f t="shared" si="1"/>
        <v>2486314.1800000002</v>
      </c>
      <c r="U22" s="218">
        <f t="shared" si="2"/>
        <v>-1.0000000242143869E-2</v>
      </c>
    </row>
    <row r="23" spans="1:21" ht="16.2" thickBot="1" x14ac:dyDescent="0.35">
      <c r="A23" s="201" t="s">
        <v>24</v>
      </c>
      <c r="B23" s="202">
        <f>SUM(B11:B22)</f>
        <v>298982.21999999997</v>
      </c>
      <c r="C23" s="202">
        <f>SUM(C11:C22)</f>
        <v>26117264.740000002</v>
      </c>
      <c r="D23" s="202">
        <f t="shared" ref="D23:N23" si="3">SUM(D11:D22)</f>
        <v>0</v>
      </c>
      <c r="E23" s="203">
        <f>SUM(E11:E22)</f>
        <v>26416246.960000005</v>
      </c>
      <c r="F23" s="204">
        <f>SUM(F11:F22)</f>
        <v>26109258.16</v>
      </c>
      <c r="G23" s="204">
        <f>SUM(G11:G22)</f>
        <v>7457.3499999999995</v>
      </c>
      <c r="H23" s="204">
        <f>SUM(H11:H22)</f>
        <v>0</v>
      </c>
      <c r="I23" s="202">
        <f t="shared" si="3"/>
        <v>0</v>
      </c>
      <c r="J23" s="202">
        <f t="shared" si="3"/>
        <v>517.6</v>
      </c>
      <c r="K23" s="202">
        <f t="shared" si="3"/>
        <v>0</v>
      </c>
      <c r="L23" s="202">
        <f>SUM(L11:L22)</f>
        <v>0</v>
      </c>
      <c r="M23" s="249">
        <f>SUM(M11:M22)</f>
        <v>284028.55</v>
      </c>
      <c r="N23" s="203">
        <f t="shared" si="3"/>
        <v>14953.670000000002</v>
      </c>
      <c r="O23" s="203"/>
      <c r="P23" s="203"/>
      <c r="Q23" s="203"/>
      <c r="R23" s="203"/>
      <c r="S23" s="203">
        <f>SUM(S11:S22)</f>
        <v>0</v>
      </c>
      <c r="T23" s="203">
        <f>SUM(T11:T22)</f>
        <v>26416215.330000002</v>
      </c>
      <c r="U23" s="245">
        <f>SUM(U11:U22)</f>
        <v>-31.630000000353903</v>
      </c>
    </row>
    <row r="24" spans="1:21" ht="16.2" thickTop="1" x14ac:dyDescent="0.3"/>
    <row r="26" spans="1:21" x14ac:dyDescent="0.3">
      <c r="A26" s="94" t="s">
        <v>3225</v>
      </c>
      <c r="B26" s="49"/>
    </row>
    <row r="27" spans="1:21" x14ac:dyDescent="0.3">
      <c r="A27" s="101" t="s">
        <v>3226</v>
      </c>
      <c r="B27" s="145" t="s">
        <v>3227</v>
      </c>
    </row>
    <row r="28" spans="1:21" x14ac:dyDescent="0.3">
      <c r="A28" s="102" t="s">
        <v>3229</v>
      </c>
      <c r="B28" s="100" t="s">
        <v>3230</v>
      </c>
    </row>
    <row r="29" spans="1:21" x14ac:dyDescent="0.3">
      <c r="A29" s="147" t="s">
        <v>3231</v>
      </c>
      <c r="B29" s="100" t="s">
        <v>3232</v>
      </c>
    </row>
    <row r="30" spans="1:21" x14ac:dyDescent="0.3">
      <c r="A30" s="97" t="s">
        <v>3228</v>
      </c>
      <c r="B30" s="96" t="s">
        <v>3233</v>
      </c>
    </row>
    <row r="31" spans="1:21" x14ac:dyDescent="0.3">
      <c r="A31" s="97"/>
      <c r="B31" s="96"/>
    </row>
    <row r="32" spans="1:21" x14ac:dyDescent="0.3">
      <c r="A32" s="97"/>
      <c r="B32" s="96"/>
    </row>
    <row r="33" spans="1:2" x14ac:dyDescent="0.3">
      <c r="A33" s="91" t="s">
        <v>3222</v>
      </c>
      <c r="B33" s="92"/>
    </row>
    <row r="34" spans="1:2" x14ac:dyDescent="0.3">
      <c r="A34" s="92" t="s">
        <v>3223</v>
      </c>
      <c r="B34" s="92"/>
    </row>
    <row r="35" spans="1:2" x14ac:dyDescent="0.3">
      <c r="A35" s="93" t="s">
        <v>3224</v>
      </c>
      <c r="B35" s="98"/>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disablePrompts="1"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A1:D12"/>
  <sheetViews>
    <sheetView workbookViewId="0">
      <selection activeCell="E6" sqref="E6"/>
    </sheetView>
  </sheetViews>
  <sheetFormatPr baseColWidth="10" defaultRowHeight="13.2" x14ac:dyDescent="0.25"/>
  <cols>
    <col min="4" max="4" width="15" customWidth="1"/>
    <col min="5" max="5" width="15.6640625" customWidth="1"/>
    <col min="6" max="6" width="15.77734375" customWidth="1"/>
  </cols>
  <sheetData>
    <row r="1" spans="1:4" x14ac:dyDescent="0.25">
      <c r="A1" s="255" t="s">
        <v>3273</v>
      </c>
      <c r="B1" s="256"/>
      <c r="C1" s="256" t="s">
        <v>3274</v>
      </c>
      <c r="D1" s="256"/>
    </row>
    <row r="2" spans="1:4" ht="13.8" thickBot="1" x14ac:dyDescent="0.3">
      <c r="A2" s="256"/>
      <c r="B2" s="256"/>
      <c r="C2" s="256"/>
      <c r="D2" s="256"/>
    </row>
    <row r="3" spans="1:4" ht="55.8" thickBot="1" x14ac:dyDescent="0.3">
      <c r="A3" s="257" t="s">
        <v>11</v>
      </c>
      <c r="B3" s="258" t="s">
        <v>3266</v>
      </c>
      <c r="C3" s="258" t="s">
        <v>3267</v>
      </c>
      <c r="D3" s="258" t="s">
        <v>3268</v>
      </c>
    </row>
    <row r="4" spans="1:4" ht="14.4" thickBot="1" x14ac:dyDescent="0.3">
      <c r="A4" s="259" t="s">
        <v>12</v>
      </c>
      <c r="B4" s="260">
        <v>44966</v>
      </c>
      <c r="C4" s="260">
        <v>44966</v>
      </c>
      <c r="D4" s="261" t="s">
        <v>3269</v>
      </c>
    </row>
    <row r="5" spans="1:4" ht="14.4" thickBot="1" x14ac:dyDescent="0.3">
      <c r="A5" s="259" t="s">
        <v>13</v>
      </c>
      <c r="B5" s="260">
        <v>44994</v>
      </c>
      <c r="C5" s="260">
        <v>44994</v>
      </c>
      <c r="D5" s="261" t="s">
        <v>3269</v>
      </c>
    </row>
    <row r="6" spans="1:4" ht="28.2" thickBot="1" x14ac:dyDescent="0.3">
      <c r="A6" s="259" t="s">
        <v>14</v>
      </c>
      <c r="B6" s="260" t="s">
        <v>3275</v>
      </c>
      <c r="C6" s="260">
        <v>45022</v>
      </c>
      <c r="D6" s="261" t="s">
        <v>3269</v>
      </c>
    </row>
    <row r="7" spans="1:4" ht="14.4" thickBot="1" x14ac:dyDescent="0.3">
      <c r="A7" s="259" t="s">
        <v>15</v>
      </c>
      <c r="B7" s="260">
        <v>45055</v>
      </c>
      <c r="C7" s="260">
        <v>45055</v>
      </c>
      <c r="D7" s="261" t="s">
        <v>3269</v>
      </c>
    </row>
    <row r="8" spans="1:4" ht="14.4" thickBot="1" x14ac:dyDescent="0.3">
      <c r="A8" s="259" t="s">
        <v>16</v>
      </c>
      <c r="B8" s="260">
        <v>45086</v>
      </c>
      <c r="C8" s="260">
        <v>45086</v>
      </c>
      <c r="D8" s="261" t="s">
        <v>3269</v>
      </c>
    </row>
    <row r="9" spans="1:4" ht="14.4" thickBot="1" x14ac:dyDescent="0.3">
      <c r="A9" s="259" t="s">
        <v>17</v>
      </c>
      <c r="B9" s="260">
        <v>45114</v>
      </c>
      <c r="C9" s="260">
        <v>45114</v>
      </c>
      <c r="D9" s="261" t="s">
        <v>3269</v>
      </c>
    </row>
    <row r="10" spans="1:4" ht="14.4" thickBot="1" x14ac:dyDescent="0.3">
      <c r="A10" s="259" t="s">
        <v>18</v>
      </c>
      <c r="B10" s="260">
        <v>45147</v>
      </c>
      <c r="C10" s="260">
        <v>45147</v>
      </c>
      <c r="D10" s="261" t="s">
        <v>3269</v>
      </c>
    </row>
    <row r="11" spans="1:4" ht="14.4" thickBot="1" x14ac:dyDescent="0.3">
      <c r="A11" s="259" t="s">
        <v>19</v>
      </c>
      <c r="B11" s="260">
        <v>45177</v>
      </c>
      <c r="C11" s="260">
        <v>45177</v>
      </c>
      <c r="D11" s="261" t="s">
        <v>3269</v>
      </c>
    </row>
    <row r="12" spans="1:4" ht="14.4" thickBot="1" x14ac:dyDescent="0.3">
      <c r="A12" s="259" t="s">
        <v>20</v>
      </c>
      <c r="B12" s="260"/>
      <c r="C12" s="260"/>
      <c r="D12" s="261" t="s">
        <v>3269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A4</vt:lpstr>
      <vt:lpstr>A5</vt:lpstr>
      <vt:lpstr>103 VS 104</vt:lpstr>
      <vt:lpstr>103 VS ATS</vt:lpstr>
      <vt:lpstr>104 VS ATS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2025-04-02T22:12:24Z</dcterms:modified>
</cp:coreProperties>
</file>