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iencia de datos cursos\Portafolio\Excel\"/>
    </mc:Choice>
  </mc:AlternateContent>
  <xr:revisionPtr revIDLastSave="0" documentId="13_ncr:1_{C6143DB4-DAF7-49A0-8E6C-AF0FEB100F53}" xr6:coauthVersionLast="47" xr6:coauthVersionMax="47" xr10:uidLastSave="{00000000-0000-0000-0000-000000000000}"/>
  <bookViews>
    <workbookView xWindow="-120" yWindow="-120" windowWidth="29040" windowHeight="15990" activeTab="3" xr2:uid="{B9401B43-C820-47C4-8050-54F3884A538E}"/>
  </bookViews>
  <sheets>
    <sheet name="Ejercicio_S" sheetId="3" r:id="rId1"/>
    <sheet name="Sencillo" sheetId="1" r:id="rId2"/>
    <sheet name="Ejercicio_R" sheetId="4" r:id="rId3"/>
    <sheet name="Ret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2" i="2"/>
  <c r="B2" i="2"/>
  <c r="B3" i="2"/>
  <c r="C3" i="2"/>
  <c r="G11" i="1"/>
  <c r="H11" i="1"/>
  <c r="I11" i="1"/>
  <c r="G10" i="1"/>
  <c r="H10" i="1"/>
  <c r="I10" i="1"/>
  <c r="G20" i="1"/>
  <c r="H20" i="1"/>
  <c r="I20" i="1"/>
  <c r="G6" i="1"/>
  <c r="H6" i="1"/>
  <c r="I6" i="1"/>
  <c r="G19" i="1"/>
  <c r="H19" i="1"/>
  <c r="I19" i="1"/>
  <c r="G3" i="1"/>
  <c r="H3" i="1"/>
  <c r="I3" i="1"/>
  <c r="G9" i="1"/>
  <c r="H9" i="1"/>
  <c r="I9" i="1"/>
  <c r="G21" i="1"/>
  <c r="H21" i="1"/>
  <c r="I21" i="1"/>
  <c r="G18" i="1"/>
  <c r="H18" i="1"/>
  <c r="I18" i="1"/>
  <c r="G8" i="1"/>
  <c r="H8" i="1"/>
  <c r="I8" i="1"/>
  <c r="G14" i="1"/>
  <c r="H14" i="1"/>
  <c r="I14" i="1"/>
  <c r="G17" i="1"/>
  <c r="H17" i="1"/>
  <c r="I17" i="1"/>
  <c r="G15" i="1"/>
  <c r="H15" i="1"/>
  <c r="I15" i="1"/>
  <c r="G12" i="1"/>
  <c r="H12" i="1"/>
  <c r="I12" i="1"/>
  <c r="G13" i="1"/>
  <c r="H13" i="1"/>
  <c r="I13" i="1"/>
  <c r="G7" i="1"/>
  <c r="H7" i="1"/>
  <c r="I7" i="1"/>
  <c r="G16" i="1"/>
  <c r="H16" i="1"/>
  <c r="I16" i="1"/>
  <c r="G5" i="1"/>
  <c r="H5" i="1"/>
  <c r="I5" i="1"/>
  <c r="G4" i="1"/>
  <c r="H4" i="1"/>
  <c r="I4" i="1"/>
  <c r="I2" i="1"/>
  <c r="H2" i="1"/>
  <c r="G2" i="1"/>
  <c r="D5" i="1"/>
  <c r="E19" i="1"/>
  <c r="D4" i="1"/>
  <c r="D20" i="1"/>
  <c r="E2" i="1"/>
  <c r="E17" i="1"/>
  <c r="D13" i="1"/>
  <c r="D2" i="1"/>
  <c r="E12" i="1"/>
  <c r="E11" i="1"/>
  <c r="D18" i="1"/>
  <c r="E15" i="1"/>
  <c r="D3" i="1"/>
  <c r="D21" i="1"/>
  <c r="E7" i="1"/>
  <c r="E20" i="1"/>
  <c r="D11" i="1"/>
  <c r="E16" i="1"/>
  <c r="E21" i="1"/>
  <c r="D10" i="1"/>
  <c r="D19" i="1"/>
  <c r="D8" i="1"/>
  <c r="D6" i="1"/>
  <c r="E3" i="1"/>
  <c r="E9" i="1"/>
  <c r="E14" i="1"/>
  <c r="E5" i="1"/>
  <c r="E13" i="1"/>
  <c r="D7" i="1"/>
  <c r="E4" i="1"/>
  <c r="E10" i="1"/>
  <c r="D17" i="1"/>
  <c r="E6" i="1"/>
  <c r="E18" i="1"/>
  <c r="D12" i="1"/>
  <c r="D16" i="1"/>
  <c r="E8" i="1"/>
  <c r="D15" i="1"/>
  <c r="D14" i="1"/>
  <c r="D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0C91E-2D22-4FA0-89F4-6FA962ADFF3B}" keepAlive="1" name="Consulta - Table001 (Page 1)" description="Conexión a la consulta 'Table001 (Page 1)' en el libro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<sst xmlns="http://schemas.openxmlformats.org/spreadsheetml/2006/main" count="239" uniqueCount="150">
  <si>
    <t>Nombre</t>
  </si>
  <si>
    <t>Apellido</t>
  </si>
  <si>
    <t>ABARCA MARTINEZ VALERIA</t>
  </si>
  <si>
    <t>ABUD GARCIA CESAR ALEJANDRO</t>
  </si>
  <si>
    <t>ABUNDIS CARRANZA JOSE LUIS</t>
  </si>
  <si>
    <t>ABUNDIS CURIEL ELIZABETH SARAY</t>
  </si>
  <si>
    <t>ABUNDIS CURIEL LIZBETH BERENICE</t>
  </si>
  <si>
    <t>ABUNDIS GONZALEZ MARTIN EDGAR ILISES</t>
  </si>
  <si>
    <t>ACEVES ALDRETE AKIN DAVID</t>
  </si>
  <si>
    <t>ACEVES MARTINEZ KARLA PAOLA</t>
  </si>
  <si>
    <t>ACEVES MENDEZ KARLA PAOLA</t>
  </si>
  <si>
    <t>ACEVES NUÑEZ HUMBERTO DE JESUS</t>
  </si>
  <si>
    <t>ACEVES PRADO JOSE RENE</t>
  </si>
  <si>
    <t>ACEVES ROCHA JULIO CESAR</t>
  </si>
  <si>
    <t>ACOSTA NUÑO ALEJANDRA</t>
  </si>
  <si>
    <t>ACOSTA RODRIGUEZ LAURA PATRICIA</t>
  </si>
  <si>
    <t>ADAME RUIZ ARTURO</t>
  </si>
  <si>
    <t>ADAME RUIZ HUMBERTO</t>
  </si>
  <si>
    <t>AGUAYO CRUZ LUZ ELENA</t>
  </si>
  <si>
    <t>AGUAYO ESPINOSA KARLA PAULINA</t>
  </si>
  <si>
    <t>AGUAYO ESPINOSA ROSA FERNANDA</t>
  </si>
  <si>
    <t>Nombres</t>
  </si>
  <si>
    <t>Apellidos</t>
  </si>
  <si>
    <t>Marca</t>
  </si>
  <si>
    <t>Zara La Gran Plaza</t>
  </si>
  <si>
    <t>Massimo Dutti</t>
  </si>
  <si>
    <t>Cartier</t>
  </si>
  <si>
    <t>El Palacio de Hierro</t>
  </si>
  <si>
    <t>Members Mark</t>
  </si>
  <si>
    <t>Plaza</t>
  </si>
  <si>
    <t>Tarjeta de Pago</t>
  </si>
  <si>
    <t>Fecha Pago DMA</t>
  </si>
  <si>
    <t>Descuento (%)</t>
  </si>
  <si>
    <t>Precio</t>
  </si>
  <si>
    <t>Priscilla</t>
  </si>
  <si>
    <t>Welch</t>
  </si>
  <si>
    <t>Cole</t>
  </si>
  <si>
    <t>Bray</t>
  </si>
  <si>
    <t>Talia</t>
  </si>
  <si>
    <t>Cuevas</t>
  </si>
  <si>
    <t>Draven</t>
  </si>
  <si>
    <t>Mayer</t>
  </si>
  <si>
    <t>Aylin</t>
  </si>
  <si>
    <t>Irwin</t>
  </si>
  <si>
    <t>Cora</t>
  </si>
  <si>
    <t>Maldonado</t>
  </si>
  <si>
    <t>Iris</t>
  </si>
  <si>
    <t>Arnold</t>
  </si>
  <si>
    <t>Hallie</t>
  </si>
  <si>
    <t>Chang</t>
  </si>
  <si>
    <t>Violet</t>
  </si>
  <si>
    <t>Walters</t>
  </si>
  <si>
    <t>Taliyah</t>
  </si>
  <si>
    <t>Santana</t>
  </si>
  <si>
    <t>Kadin</t>
  </si>
  <si>
    <t>Anthony</t>
  </si>
  <si>
    <t>Lewis</t>
  </si>
  <si>
    <t>Becker</t>
  </si>
  <si>
    <t>Donte</t>
  </si>
  <si>
    <t>Ellison</t>
  </si>
  <si>
    <t>Brielle</t>
  </si>
  <si>
    <t>Contreras</t>
  </si>
  <si>
    <t>Calderon</t>
  </si>
  <si>
    <t>Mohamed</t>
  </si>
  <si>
    <t>Ware</t>
  </si>
  <si>
    <t>Jaiden</t>
  </si>
  <si>
    <t>Velasquez</t>
  </si>
  <si>
    <t>Walter</t>
  </si>
  <si>
    <t>Farrell</t>
  </si>
  <si>
    <t>Whitney</t>
  </si>
  <si>
    <t>Jones</t>
  </si>
  <si>
    <t>Braeden</t>
  </si>
  <si>
    <t>Weiss</t>
  </si>
  <si>
    <t>Año</t>
  </si>
  <si>
    <t>Mes</t>
  </si>
  <si>
    <t>Dia</t>
  </si>
  <si>
    <t>Nombre Completo</t>
  </si>
  <si>
    <t>Priscilla_Welch</t>
  </si>
  <si>
    <t>Zara</t>
  </si>
  <si>
    <t>ANdares</t>
  </si>
  <si>
    <t xml:space="preserve">    American Express</t>
  </si>
  <si>
    <t>00828.00</t>
  </si>
  <si>
    <t>Cole_Bray</t>
  </si>
  <si>
    <t>LA GRAN plaza</t>
  </si>
  <si>
    <t xml:space="preserve">       Mastercard</t>
  </si>
  <si>
    <t>00746.00</t>
  </si>
  <si>
    <t>Talia_Cuevas</t>
  </si>
  <si>
    <t>Plaza GALErias</t>
  </si>
  <si>
    <t xml:space="preserve">     Si Vale</t>
  </si>
  <si>
    <t>00336.00</t>
  </si>
  <si>
    <t>Draven_Mayer</t>
  </si>
  <si>
    <t>Massimo D.</t>
  </si>
  <si>
    <t>Plaza del SOL</t>
  </si>
  <si>
    <t xml:space="preserve">     Diners</t>
  </si>
  <si>
    <t>00738.00</t>
  </si>
  <si>
    <t>Aylin_Irwin</t>
  </si>
  <si>
    <t>PLAZA CIUDADELA</t>
  </si>
  <si>
    <t xml:space="preserve">       Vales del Bienestar</t>
  </si>
  <si>
    <t>00386.00</t>
  </si>
  <si>
    <t>Cora_Maldonado</t>
  </si>
  <si>
    <t>Cartier Joyeria</t>
  </si>
  <si>
    <t>plaza la perla</t>
  </si>
  <si>
    <t xml:space="preserve">    VISA</t>
  </si>
  <si>
    <t>00678.00</t>
  </si>
  <si>
    <t>Iris_Arnold</t>
  </si>
  <si>
    <t>Cartier Inc.</t>
  </si>
  <si>
    <t>LANDmark</t>
  </si>
  <si>
    <t>VISA PLATINUM</t>
  </si>
  <si>
    <t>00634.00</t>
  </si>
  <si>
    <t>Marina_Turner</t>
  </si>
  <si>
    <t xml:space="preserve">       American Express Corporativa</t>
  </si>
  <si>
    <t>00804.00</t>
  </si>
  <si>
    <t>Hallie_Chang</t>
  </si>
  <si>
    <t xml:space="preserve">      Debito</t>
  </si>
  <si>
    <t>00715.00</t>
  </si>
  <si>
    <t>Violet_Walters</t>
  </si>
  <si>
    <t>El P. de Hierro</t>
  </si>
  <si>
    <t>American               Express</t>
  </si>
  <si>
    <t>00646.00</t>
  </si>
  <si>
    <t>Taliyah_Santana</t>
  </si>
  <si>
    <t>Hierro, El palacio</t>
  </si>
  <si>
    <t>American     Express</t>
  </si>
  <si>
    <t>00120.00</t>
  </si>
  <si>
    <t>Kadin_Anthony</t>
  </si>
  <si>
    <t>00621.00</t>
  </si>
  <si>
    <t>Lewis_Becker</t>
  </si>
  <si>
    <t>00625.00</t>
  </si>
  <si>
    <t>Donte_Ellison</t>
  </si>
  <si>
    <t>Sams Club Members Mark</t>
  </si>
  <si>
    <t>00928.00</t>
  </si>
  <si>
    <t>00484.00</t>
  </si>
  <si>
    <t>Brielle_Contreras</t>
  </si>
  <si>
    <t>Plaza LAS TORRES</t>
  </si>
  <si>
    <t>00311.00</t>
  </si>
  <si>
    <t>Priscilla_Calderon</t>
  </si>
  <si>
    <t>00838.00</t>
  </si>
  <si>
    <t>Mohamed_Ware</t>
  </si>
  <si>
    <t>00544.00</t>
  </si>
  <si>
    <t>Jaiden_Velasquez</t>
  </si>
  <si>
    <t>00457.00</t>
  </si>
  <si>
    <t>Gaven_Carter</t>
  </si>
  <si>
    <t>00922.00</t>
  </si>
  <si>
    <t>Walter_Farrell</t>
  </si>
  <si>
    <t>00996.00</t>
  </si>
  <si>
    <t>Nathaly_Bowen</t>
  </si>
  <si>
    <t>00475.00</t>
  </si>
  <si>
    <t>Whitney_Jones</t>
  </si>
  <si>
    <t>00787.00</t>
  </si>
  <si>
    <t>Braeden_Weiss</t>
  </si>
  <si>
    <t>00187.00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</si>
</sst>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9" fontId="0" fillId="0" borderId="0" xfId="2" applyFont="1"/>
    <xf numFmtId="0" fontId="0" fillId="0" borderId="0" xfId="0" applyAlignment="1">
      <alignment wrapText="1"/>
    </xf>
    <xf numFmtId="165" fontId="1" fillId="2" borderId="0" xfId="1" applyNumberFormat="1"/>
    <xf numFmtId="165" fontId="0" fillId="0" borderId="0" xfId="0" applyNumberFormat="1"/>
  </cellXfs>
  <cellStyles count="3">
    <cellStyle name="Énfasis1" xfId="1" builtinId="29"/>
    <cellStyle name="Normal" xfId="0" builtinId="0"/>
    <cellStyle name="Porcentaje" xfId="2" builtinId="5"/>
  </cellStyles>
  <dxfs count="1"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0</xdr:row>
      <xdr:rowOff>167640</xdr:rowOff>
    </xdr:from>
    <xdr:to>
      <xdr:col>15</xdr:col>
      <xdr:colOff>454702</xdr:colOff>
      <xdr:row>12</xdr:row>
      <xdr:rowOff>119953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2B3F879-C6C7-4B94-9A7E-DC7AC854C820}"/>
            </a:ext>
          </a:extLst>
        </xdr:cNvPr>
        <xdr:cNvSpPr/>
      </xdr:nvSpPr>
      <xdr:spPr>
        <a:xfrm>
          <a:off x="8206740" y="167640"/>
          <a:ext cx="4645702" cy="214687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Roboto Black" panose="02000000000000000000" pitchFamily="2" charset="0"/>
              <a:ea typeface="Roboto Black" panose="02000000000000000000" pitchFamily="2" charset="0"/>
            </a:rPr>
            <a:t>Limpieza de Datos:</a:t>
          </a:r>
        </a:p>
        <a:p>
          <a:pPr algn="l"/>
          <a:endParaRPr lang="en-US" sz="1100"/>
        </a:p>
        <a:p>
          <a:pPr algn="l"/>
          <a:r>
            <a:rPr lang="en-US" sz="1100"/>
            <a:t>1.- Separa Nombres y Apellidos</a:t>
          </a:r>
        </a:p>
        <a:p>
          <a:pPr algn="l"/>
          <a:r>
            <a:rPr lang="en-US" sz="1100"/>
            <a:t>2.- Corrige las Marcas Repetidas</a:t>
          </a:r>
        </a:p>
        <a:p>
          <a:pPr algn="l"/>
          <a:r>
            <a:rPr lang="en-US" sz="1100"/>
            <a:t>3.- Arregla los nombres con correcta capitalizacion</a:t>
          </a:r>
        </a:p>
        <a:p>
          <a:pPr algn="l"/>
          <a:r>
            <a:rPr lang="en-US" sz="1100"/>
            <a:t>4.- Quita los espacios en las tarjetas</a:t>
          </a:r>
        </a:p>
        <a:p>
          <a:pPr algn="l"/>
          <a:r>
            <a:rPr lang="en-US" sz="1100"/>
            <a:t>5.- Pon</a:t>
          </a:r>
          <a:r>
            <a:rPr lang="en-US" sz="1100" baseline="0"/>
            <a:t> las fechas correctamente</a:t>
          </a:r>
        </a:p>
        <a:p>
          <a:pPr algn="l"/>
          <a:r>
            <a:rPr lang="en-US" sz="1100" baseline="0"/>
            <a:t>6.- Arregla los porcentajes</a:t>
          </a:r>
        </a:p>
        <a:p>
          <a:pPr algn="l"/>
          <a:r>
            <a:rPr lang="en-US" sz="1100" baseline="0"/>
            <a:t>7.- Arregla los precios</a:t>
          </a:r>
        </a:p>
        <a:p>
          <a:pPr algn="l"/>
          <a:r>
            <a:rPr lang="en-US" sz="1100" baseline="0"/>
            <a:t>8.- Quita filas con espacios vacíos.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18F-871F-4408-B2A7-65ED22FAC0B7}" name="Tabla1" displayName="Tabla1" ref="A1:K21" totalsRowShown="0" headerRowCellStyle="Énfasis1">
  <autoFilter ref="A1:K21" xr:uid="{AE0AF18F-871F-4408-B2A7-65ED22FAC0B7}"/>
  <sortState xmlns:xlrd2="http://schemas.microsoft.com/office/spreadsheetml/2017/richdata2" ref="A2:K21">
    <sortCondition ref="A1:A21"/>
  </sortState>
  <tableColumns count="11">
    <tableColumn id="1" xr3:uid="{77A477EF-A45A-4E17-A5E8-A315CCDB94D9}" name="Nombre"/>
    <tableColumn id="2" xr3:uid="{B7DB4BE2-6302-45AC-BD24-ADEC3D493F37}" name="Apellido"/>
    <tableColumn id="4" xr3:uid="{A8BC432E-28C7-44C3-83F2-B2F8058C6AFF}" name="Marca"/>
    <tableColumn id="5" xr3:uid="{639B1D85-DA0B-4526-A5AD-7A50F4BFF1EB}" name="Plaza">
      <calculatedColumnFormula>+PROPER(Tabla1[[#This Row],[Plaza]])</calculatedColumnFormula>
    </tableColumn>
    <tableColumn id="6" xr3:uid="{CE779B0B-D453-4A97-98AE-8B7569D0F7FE}" name="Tarjeta de Pago">
      <calculatedColumnFormula>+TRIM(Tabla1[[#This Row],[Tarjeta de Pago]])</calculatedColumnFormula>
    </tableColumn>
    <tableColumn id="7" xr3:uid="{7FBF2112-CA0D-4226-AF65-8F41EA3E8F10}" name="Fecha Pago DMA"/>
    <tableColumn id="12" xr3:uid="{ABBA6AE5-B951-4180-9F51-D1EDC4EB7CF4}" name="Año">
      <calculatedColumnFormula>+YEAR(Tabla1[[#This Row],[Fecha Pago DMA]])</calculatedColumnFormula>
    </tableColumn>
    <tableColumn id="14" xr3:uid="{B8659452-F570-4A38-89F7-06236F19D8CC}" name="Mes">
      <calculatedColumnFormula>+MONTH(Tabla1[[#This Row],[Fecha Pago DMA]])</calculatedColumnFormula>
    </tableColumn>
    <tableColumn id="13" xr3:uid="{0FBF9128-A143-41A0-B386-A06E6D122C09}" name="Dia">
      <calculatedColumnFormula>+DAY(Tabla1[[#This Row],[Fecha Pago DMA]])</calculatedColumnFormula>
    </tableColumn>
    <tableColumn id="8" xr3:uid="{90E37097-B89D-4C2F-976F-2FE67696A4F3}" name="Descuento (%)" dataCellStyle="Porcentaje"/>
    <tableColumn id="9" xr3:uid="{B25820A2-56E4-4B7D-BD6F-86BD409FDF6D}" name="Precio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2BD63-8E3D-4604-99F8-1EEE89CB888A}" name="Tabla2" displayName="Tabla2" ref="A1:C20" totalsRowShown="0">
  <autoFilter ref="A1:C20" xr:uid="{7152BD63-8E3D-4604-99F8-1EEE89CB888A}"/>
  <tableColumns count="3">
    <tableColumn id="1" xr3:uid="{C333585C-EE11-4DD5-9D15-6B803111BA7B}" name="Nombre"/>
    <tableColumn id="2" xr3:uid="{E14F6725-1ACE-4D24-AB1E-5972BF8D6088}" name="Apellidos">
      <calculatedColumnFormula>+MID(A2,1,SEARCH(" ",A2,SEARCH(" ",A2)+1)-1)</calculatedColumnFormula>
    </tableColumn>
    <tableColumn id="3" xr3:uid="{605FAA48-8946-42BE-BD41-415650809734}" name="Nombres">
      <calculatedColumnFormula>+RIGHT(A2,LEN(A2)-SEARCH(" ",A2,SEARCH(" ",A2)+1))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6E71-739E-4FFB-8D7D-19317C3CBCF5}">
  <dimension ref="A1:I25"/>
  <sheetViews>
    <sheetView workbookViewId="0">
      <selection activeCell="O25" sqref="O25"/>
    </sheetView>
  </sheetViews>
  <sheetFormatPr baseColWidth="10" defaultRowHeight="15" x14ac:dyDescent="0.25"/>
  <cols>
    <col min="1" max="1" width="17.5703125" bestFit="1" customWidth="1"/>
    <col min="2" max="2" width="8.28515625" bestFit="1" customWidth="1"/>
    <col min="3" max="3" width="8.5703125" bestFit="1" customWidth="1"/>
    <col min="4" max="4" width="24" bestFit="1" customWidth="1"/>
    <col min="5" max="5" width="17.140625" bestFit="1" customWidth="1"/>
    <col min="6" max="6" width="30.7109375" bestFit="1" customWidth="1"/>
    <col min="7" max="7" width="15.5703125" bestFit="1" customWidth="1"/>
    <col min="8" max="8" width="13.85546875" bestFit="1" customWidth="1"/>
    <col min="9" max="9" width="8.5703125" bestFit="1" customWidth="1"/>
  </cols>
  <sheetData>
    <row r="1" spans="1:9" x14ac:dyDescent="0.25">
      <c r="A1" s="1" t="s">
        <v>76</v>
      </c>
      <c r="B1" s="1" t="s">
        <v>0</v>
      </c>
      <c r="C1" s="1" t="s">
        <v>1</v>
      </c>
      <c r="D1" s="1" t="s">
        <v>23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5">
      <c r="A2" t="s">
        <v>77</v>
      </c>
      <c r="D2" t="s">
        <v>78</v>
      </c>
      <c r="E2" t="s">
        <v>79</v>
      </c>
      <c r="F2" t="s">
        <v>80</v>
      </c>
      <c r="G2">
        <v>20211017</v>
      </c>
      <c r="H2">
        <v>0.18</v>
      </c>
      <c r="I2" t="s">
        <v>81</v>
      </c>
    </row>
    <row r="3" spans="1:9" x14ac:dyDescent="0.25">
      <c r="A3" t="s">
        <v>82</v>
      </c>
      <c r="D3" t="s">
        <v>24</v>
      </c>
      <c r="E3" t="s">
        <v>83</v>
      </c>
      <c r="F3" t="s">
        <v>84</v>
      </c>
      <c r="G3">
        <v>20210418</v>
      </c>
      <c r="H3">
        <v>0.15</v>
      </c>
      <c r="I3" t="s">
        <v>85</v>
      </c>
    </row>
    <row r="4" spans="1:9" x14ac:dyDescent="0.25">
      <c r="A4" t="s">
        <v>86</v>
      </c>
      <c r="D4" t="s">
        <v>25</v>
      </c>
      <c r="E4" t="s">
        <v>87</v>
      </c>
      <c r="F4" t="s">
        <v>88</v>
      </c>
      <c r="G4">
        <v>20211030</v>
      </c>
      <c r="H4">
        <v>7.0000000000000007E-2</v>
      </c>
      <c r="I4" t="s">
        <v>89</v>
      </c>
    </row>
    <row r="5" spans="1:9" x14ac:dyDescent="0.25">
      <c r="A5" t="s">
        <v>90</v>
      </c>
      <c r="D5" t="s">
        <v>91</v>
      </c>
      <c r="E5" t="s">
        <v>92</v>
      </c>
      <c r="F5" t="s">
        <v>93</v>
      </c>
      <c r="G5">
        <v>20210723</v>
      </c>
      <c r="H5">
        <v>0.14000000000000001</v>
      </c>
      <c r="I5" t="s">
        <v>94</v>
      </c>
    </row>
    <row r="6" spans="1:9" x14ac:dyDescent="0.25">
      <c r="A6" t="s">
        <v>95</v>
      </c>
      <c r="D6" t="s">
        <v>26</v>
      </c>
      <c r="E6" t="s">
        <v>96</v>
      </c>
      <c r="F6" t="s">
        <v>97</v>
      </c>
      <c r="G6">
        <v>20210126</v>
      </c>
      <c r="H6">
        <v>0.22</v>
      </c>
      <c r="I6" t="s">
        <v>98</v>
      </c>
    </row>
    <row r="7" spans="1:9" x14ac:dyDescent="0.25">
      <c r="A7" t="s">
        <v>99</v>
      </c>
      <c r="D7" t="s">
        <v>100</v>
      </c>
      <c r="E7" t="s">
        <v>101</v>
      </c>
      <c r="F7" t="s">
        <v>102</v>
      </c>
      <c r="G7">
        <v>20210603</v>
      </c>
      <c r="H7">
        <v>0.13</v>
      </c>
      <c r="I7" t="s">
        <v>103</v>
      </c>
    </row>
    <row r="8" spans="1:9" x14ac:dyDescent="0.25">
      <c r="A8" t="s">
        <v>104</v>
      </c>
      <c r="D8" t="s">
        <v>105</v>
      </c>
      <c r="E8" t="s">
        <v>106</v>
      </c>
      <c r="F8" t="s">
        <v>107</v>
      </c>
      <c r="G8">
        <v>20210907</v>
      </c>
      <c r="H8">
        <v>0.02</v>
      </c>
      <c r="I8" t="s">
        <v>108</v>
      </c>
    </row>
    <row r="9" spans="1:9" x14ac:dyDescent="0.25">
      <c r="A9" t="s">
        <v>109</v>
      </c>
      <c r="F9" t="s">
        <v>110</v>
      </c>
      <c r="G9">
        <v>20210509</v>
      </c>
      <c r="H9">
        <v>0.26</v>
      </c>
      <c r="I9" t="s">
        <v>111</v>
      </c>
    </row>
    <row r="10" spans="1:9" x14ac:dyDescent="0.25">
      <c r="A10" t="s">
        <v>112</v>
      </c>
      <c r="D10" t="s">
        <v>27</v>
      </c>
      <c r="E10" t="s">
        <v>79</v>
      </c>
      <c r="F10" t="s">
        <v>113</v>
      </c>
      <c r="G10">
        <v>20210307</v>
      </c>
      <c r="H10">
        <v>7.0000000000000007E-2</v>
      </c>
      <c r="I10" t="s">
        <v>114</v>
      </c>
    </row>
    <row r="11" spans="1:9" x14ac:dyDescent="0.25">
      <c r="A11" t="s">
        <v>115</v>
      </c>
      <c r="D11" t="s">
        <v>116</v>
      </c>
      <c r="E11" t="s">
        <v>83</v>
      </c>
      <c r="F11" t="s">
        <v>117</v>
      </c>
      <c r="G11">
        <v>20210430</v>
      </c>
      <c r="H11">
        <v>0.09</v>
      </c>
      <c r="I11" t="s">
        <v>118</v>
      </c>
    </row>
    <row r="12" spans="1:9" x14ac:dyDescent="0.25">
      <c r="A12" t="s">
        <v>119</v>
      </c>
      <c r="D12" t="s">
        <v>120</v>
      </c>
      <c r="E12" t="s">
        <v>87</v>
      </c>
      <c r="F12" t="s">
        <v>121</v>
      </c>
      <c r="G12">
        <v>20211226</v>
      </c>
      <c r="H12">
        <v>0.23</v>
      </c>
      <c r="I12" t="s">
        <v>122</v>
      </c>
    </row>
    <row r="13" spans="1:9" x14ac:dyDescent="0.25">
      <c r="A13" t="s">
        <v>123</v>
      </c>
      <c r="D13" t="s">
        <v>28</v>
      </c>
      <c r="E13" t="s">
        <v>92</v>
      </c>
      <c r="F13" t="s">
        <v>80</v>
      </c>
      <c r="G13">
        <v>20210303</v>
      </c>
      <c r="H13">
        <v>0.23</v>
      </c>
      <c r="I13" t="s">
        <v>124</v>
      </c>
    </row>
    <row r="14" spans="1:9" x14ac:dyDescent="0.25">
      <c r="A14" t="s">
        <v>125</v>
      </c>
      <c r="D14" t="s">
        <v>28</v>
      </c>
      <c r="E14" t="s">
        <v>96</v>
      </c>
      <c r="F14" t="s">
        <v>84</v>
      </c>
      <c r="G14">
        <v>20210705</v>
      </c>
      <c r="H14">
        <v>0.24</v>
      </c>
      <c r="I14" t="s">
        <v>126</v>
      </c>
    </row>
    <row r="15" spans="1:9" x14ac:dyDescent="0.25">
      <c r="A15" t="s">
        <v>127</v>
      </c>
      <c r="D15" t="s">
        <v>128</v>
      </c>
      <c r="E15" t="s">
        <v>101</v>
      </c>
      <c r="F15" t="s">
        <v>88</v>
      </c>
      <c r="G15">
        <v>20211211</v>
      </c>
      <c r="H15">
        <v>0.06</v>
      </c>
      <c r="I15" t="s">
        <v>129</v>
      </c>
    </row>
    <row r="16" spans="1:9" x14ac:dyDescent="0.25">
      <c r="D16" t="s">
        <v>78</v>
      </c>
      <c r="E16" t="s">
        <v>106</v>
      </c>
      <c r="F16" t="s">
        <v>93</v>
      </c>
      <c r="G16">
        <v>20211027</v>
      </c>
      <c r="H16">
        <v>0.06</v>
      </c>
      <c r="I16" t="s">
        <v>130</v>
      </c>
    </row>
    <row r="17" spans="1:9" x14ac:dyDescent="0.25">
      <c r="A17" t="s">
        <v>131</v>
      </c>
      <c r="D17" t="s">
        <v>24</v>
      </c>
      <c r="E17" t="s">
        <v>132</v>
      </c>
      <c r="F17" t="s">
        <v>97</v>
      </c>
      <c r="G17">
        <v>20210102</v>
      </c>
      <c r="H17">
        <v>0.19</v>
      </c>
      <c r="I17" t="s">
        <v>133</v>
      </c>
    </row>
    <row r="18" spans="1:9" x14ac:dyDescent="0.25">
      <c r="A18" t="s">
        <v>134</v>
      </c>
      <c r="D18" t="s">
        <v>25</v>
      </c>
      <c r="E18" t="s">
        <v>79</v>
      </c>
      <c r="F18" t="s">
        <v>102</v>
      </c>
      <c r="G18">
        <v>20210327</v>
      </c>
      <c r="H18">
        <v>0.11</v>
      </c>
      <c r="I18" t="s">
        <v>135</v>
      </c>
    </row>
    <row r="19" spans="1:9" x14ac:dyDescent="0.25">
      <c r="A19" t="s">
        <v>136</v>
      </c>
      <c r="D19" t="s">
        <v>91</v>
      </c>
      <c r="E19" t="s">
        <v>83</v>
      </c>
      <c r="F19" t="s">
        <v>107</v>
      </c>
      <c r="G19">
        <v>20210917</v>
      </c>
      <c r="H19">
        <v>0.04</v>
      </c>
      <c r="I19" t="s">
        <v>137</v>
      </c>
    </row>
    <row r="20" spans="1:9" x14ac:dyDescent="0.25">
      <c r="A20" t="s">
        <v>138</v>
      </c>
      <c r="D20" t="s">
        <v>26</v>
      </c>
      <c r="E20" t="s">
        <v>87</v>
      </c>
      <c r="F20" t="s">
        <v>110</v>
      </c>
      <c r="G20">
        <v>20210222</v>
      </c>
      <c r="H20">
        <v>0.15</v>
      </c>
      <c r="I20" t="s">
        <v>139</v>
      </c>
    </row>
    <row r="21" spans="1:9" x14ac:dyDescent="0.25">
      <c r="A21" t="s">
        <v>140</v>
      </c>
      <c r="D21" t="s">
        <v>100</v>
      </c>
      <c r="G21">
        <v>20210116</v>
      </c>
      <c r="H21">
        <v>7.0000000000000007E-2</v>
      </c>
      <c r="I21" t="s">
        <v>141</v>
      </c>
    </row>
    <row r="22" spans="1:9" x14ac:dyDescent="0.25">
      <c r="A22" t="s">
        <v>142</v>
      </c>
      <c r="D22" t="s">
        <v>105</v>
      </c>
      <c r="E22" t="s">
        <v>96</v>
      </c>
      <c r="F22" t="s">
        <v>117</v>
      </c>
      <c r="G22">
        <v>20210320</v>
      </c>
      <c r="H22">
        <v>0.15</v>
      </c>
      <c r="I22" t="s">
        <v>143</v>
      </c>
    </row>
    <row r="23" spans="1:9" x14ac:dyDescent="0.25">
      <c r="A23" t="s">
        <v>144</v>
      </c>
      <c r="D23" t="s">
        <v>27</v>
      </c>
      <c r="E23" t="s">
        <v>101</v>
      </c>
      <c r="F23" t="s">
        <v>121</v>
      </c>
      <c r="H23">
        <v>0.01</v>
      </c>
      <c r="I23" t="s">
        <v>145</v>
      </c>
    </row>
    <row r="24" spans="1:9" x14ac:dyDescent="0.25">
      <c r="A24" t="s">
        <v>146</v>
      </c>
      <c r="D24" t="s">
        <v>27</v>
      </c>
      <c r="E24" t="s">
        <v>106</v>
      </c>
      <c r="F24" t="s">
        <v>80</v>
      </c>
      <c r="G24">
        <v>20210229</v>
      </c>
      <c r="H24">
        <v>0.1</v>
      </c>
      <c r="I24" t="s">
        <v>147</v>
      </c>
    </row>
    <row r="25" spans="1:9" x14ac:dyDescent="0.25">
      <c r="A25" t="s">
        <v>148</v>
      </c>
      <c r="D25" t="s">
        <v>116</v>
      </c>
      <c r="E25" t="s">
        <v>132</v>
      </c>
      <c r="F25" t="s">
        <v>84</v>
      </c>
      <c r="G25">
        <v>20211018</v>
      </c>
      <c r="H25">
        <v>0.23</v>
      </c>
      <c r="I25" t="s">
        <v>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5449-A845-4158-A5DC-58519990F3EF}">
  <dimension ref="A1:K21"/>
  <sheetViews>
    <sheetView zoomScaleNormal="100" workbookViewId="0">
      <selection activeCell="N23" sqref="N23"/>
    </sheetView>
  </sheetViews>
  <sheetFormatPr baseColWidth="10" defaultRowHeight="15" x14ac:dyDescent="0.25"/>
  <cols>
    <col min="1" max="1" width="10.5703125" bestFit="1" customWidth="1"/>
    <col min="2" max="2" width="11" bestFit="1" customWidth="1"/>
    <col min="3" max="3" width="18.140625" bestFit="1" customWidth="1"/>
    <col min="4" max="4" width="14.85546875" bestFit="1" customWidth="1"/>
    <col min="5" max="5" width="27.7109375" bestFit="1" customWidth="1"/>
    <col min="6" max="6" width="18" bestFit="1" customWidth="1"/>
    <col min="7" max="7" width="6.85546875" bestFit="1" customWidth="1"/>
    <col min="8" max="8" width="7.140625" bestFit="1" customWidth="1"/>
    <col min="9" max="9" width="6.140625" bestFit="1" customWidth="1"/>
    <col min="10" max="10" width="16.140625" bestFit="1" customWidth="1"/>
    <col min="11" max="11" width="8.85546875" style="6" bestFit="1" customWidth="1"/>
  </cols>
  <sheetData>
    <row r="1" spans="1:11" x14ac:dyDescent="0.25">
      <c r="A1" s="1" t="s">
        <v>0</v>
      </c>
      <c r="B1" s="1" t="s">
        <v>1</v>
      </c>
      <c r="C1" s="1" t="s">
        <v>23</v>
      </c>
      <c r="D1" s="1" t="s">
        <v>29</v>
      </c>
      <c r="E1" s="1" t="s">
        <v>30</v>
      </c>
      <c r="F1" s="1" t="s">
        <v>31</v>
      </c>
      <c r="G1" s="1" t="s">
        <v>73</v>
      </c>
      <c r="H1" s="1" t="s">
        <v>74</v>
      </c>
      <c r="I1" s="1" t="s">
        <v>75</v>
      </c>
      <c r="J1" s="1" t="s">
        <v>32</v>
      </c>
      <c r="K1" s="5" t="s">
        <v>33</v>
      </c>
    </row>
    <row r="2" spans="1:11" x14ac:dyDescent="0.25">
      <c r="A2" t="s">
        <v>42</v>
      </c>
      <c r="B2" t="s">
        <v>43</v>
      </c>
      <c r="C2" t="s">
        <v>26</v>
      </c>
      <c r="D2" t="str">
        <f ca="1">+PROPER(Tabla1[[#This Row],[Plaza]])</f>
        <v>Plaza Ciudadela</v>
      </c>
      <c r="E2" t="str">
        <f ca="1">+TRIM(Tabla1[[#This Row],[Tarjeta de Pago]])</f>
        <v>Vales del Bienestar</v>
      </c>
      <c r="F2" s="2">
        <v>44222</v>
      </c>
      <c r="G2">
        <f>+YEAR(Tabla1[[#This Row],[Fecha Pago DMA]])</f>
        <v>2021</v>
      </c>
      <c r="H2">
        <f>+MONTH(Tabla1[[#This Row],[Fecha Pago DMA]])</f>
        <v>1</v>
      </c>
      <c r="I2">
        <f>+DAY(Tabla1[[#This Row],[Fecha Pago DMA]])</f>
        <v>26</v>
      </c>
      <c r="J2" s="3">
        <v>0.22</v>
      </c>
      <c r="K2" s="6">
        <v>386</v>
      </c>
    </row>
    <row r="3" spans="1:11" x14ac:dyDescent="0.25">
      <c r="A3" t="s">
        <v>71</v>
      </c>
      <c r="B3" t="s">
        <v>72</v>
      </c>
      <c r="C3" t="s">
        <v>27</v>
      </c>
      <c r="D3" t="str">
        <f ca="1">+PROPER(Tabla1[[#This Row],[Plaza]])</f>
        <v>Plaza Las Torres</v>
      </c>
      <c r="E3" t="str">
        <f ca="1">+TRIM(Tabla1[[#This Row],[Tarjeta de Pago]])</f>
        <v>Mastercard</v>
      </c>
      <c r="F3" s="2">
        <v>44487</v>
      </c>
      <c r="G3">
        <f>+YEAR(Tabla1[[#This Row],[Fecha Pago DMA]])</f>
        <v>2021</v>
      </c>
      <c r="H3">
        <f>+MONTH(Tabla1[[#This Row],[Fecha Pago DMA]])</f>
        <v>10</v>
      </c>
      <c r="I3">
        <f>+DAY(Tabla1[[#This Row],[Fecha Pago DMA]])</f>
        <v>18</v>
      </c>
      <c r="J3" s="3">
        <v>0.23</v>
      </c>
      <c r="K3" s="6">
        <v>187</v>
      </c>
    </row>
    <row r="4" spans="1:11" x14ac:dyDescent="0.25">
      <c r="A4" t="s">
        <v>60</v>
      </c>
      <c r="B4" t="s">
        <v>61</v>
      </c>
      <c r="C4" t="s">
        <v>24</v>
      </c>
      <c r="D4" t="str">
        <f ca="1">+PROPER(Tabla1[[#This Row],[Plaza]])</f>
        <v>Plaza Las Torres</v>
      </c>
      <c r="E4" t="str">
        <f ca="1">+TRIM(Tabla1[[#This Row],[Tarjeta de Pago]])</f>
        <v>Vales del Bienestar</v>
      </c>
      <c r="F4" s="2">
        <v>44198</v>
      </c>
      <c r="G4">
        <f>+YEAR(Tabla1[[#This Row],[Fecha Pago DMA]])</f>
        <v>2021</v>
      </c>
      <c r="H4">
        <f>+MONTH(Tabla1[[#This Row],[Fecha Pago DMA]])</f>
        <v>1</v>
      </c>
      <c r="I4">
        <f>+DAY(Tabla1[[#This Row],[Fecha Pago DMA]])</f>
        <v>2</v>
      </c>
      <c r="J4" s="3">
        <v>0.19</v>
      </c>
      <c r="K4" s="6">
        <v>311</v>
      </c>
    </row>
    <row r="5" spans="1:11" x14ac:dyDescent="0.25">
      <c r="A5" t="s">
        <v>36</v>
      </c>
      <c r="B5" t="s">
        <v>37</v>
      </c>
      <c r="C5" t="s">
        <v>24</v>
      </c>
      <c r="D5" t="str">
        <f ca="1">+PROPER(Tabla1[[#This Row],[Plaza]])</f>
        <v>La Gran Plaza</v>
      </c>
      <c r="E5" t="str">
        <f ca="1">+TRIM(Tabla1[[#This Row],[Tarjeta de Pago]])</f>
        <v>Mastercard</v>
      </c>
      <c r="F5" s="2">
        <v>44304</v>
      </c>
      <c r="G5">
        <f>+YEAR(Tabla1[[#This Row],[Fecha Pago DMA]])</f>
        <v>2021</v>
      </c>
      <c r="H5">
        <f>+MONTH(Tabla1[[#This Row],[Fecha Pago DMA]])</f>
        <v>4</v>
      </c>
      <c r="I5">
        <f>+DAY(Tabla1[[#This Row],[Fecha Pago DMA]])</f>
        <v>18</v>
      </c>
      <c r="J5" s="3">
        <v>0.15</v>
      </c>
      <c r="K5" s="6">
        <v>746</v>
      </c>
    </row>
    <row r="6" spans="1:11" x14ac:dyDescent="0.25">
      <c r="A6" t="s">
        <v>44</v>
      </c>
      <c r="B6" t="s">
        <v>45</v>
      </c>
      <c r="C6" t="s">
        <v>26</v>
      </c>
      <c r="D6" t="str">
        <f ca="1">+PROPER(Tabla1[[#This Row],[Plaza]])</f>
        <v>Plaza La Perla</v>
      </c>
      <c r="E6" t="str">
        <f ca="1">+TRIM(Tabla1[[#This Row],[Tarjeta de Pago]])</f>
        <v>VISA</v>
      </c>
      <c r="F6" s="2">
        <v>44350</v>
      </c>
      <c r="G6">
        <f>+YEAR(Tabla1[[#This Row],[Fecha Pago DMA]])</f>
        <v>2021</v>
      </c>
      <c r="H6">
        <f>+MONTH(Tabla1[[#This Row],[Fecha Pago DMA]])</f>
        <v>6</v>
      </c>
      <c r="I6">
        <f>+DAY(Tabla1[[#This Row],[Fecha Pago DMA]])</f>
        <v>3</v>
      </c>
      <c r="J6" s="3">
        <v>0.13</v>
      </c>
      <c r="K6" s="6">
        <v>678</v>
      </c>
    </row>
    <row r="7" spans="1:11" x14ac:dyDescent="0.25">
      <c r="A7" t="s">
        <v>58</v>
      </c>
      <c r="B7" t="s">
        <v>59</v>
      </c>
      <c r="C7" t="s">
        <v>28</v>
      </c>
      <c r="D7" t="str">
        <f ca="1">+PROPER(Tabla1[[#This Row],[Plaza]])</f>
        <v>Plaza La Perla</v>
      </c>
      <c r="E7" t="str">
        <f ca="1">+TRIM(Tabla1[[#This Row],[Tarjeta de Pago]])</f>
        <v>Si Vale</v>
      </c>
      <c r="F7" s="2">
        <v>44541</v>
      </c>
      <c r="G7">
        <f>+YEAR(Tabla1[[#This Row],[Fecha Pago DMA]])</f>
        <v>2021</v>
      </c>
      <c r="H7">
        <f>+MONTH(Tabla1[[#This Row],[Fecha Pago DMA]])</f>
        <v>12</v>
      </c>
      <c r="I7">
        <f>+DAY(Tabla1[[#This Row],[Fecha Pago DMA]])</f>
        <v>11</v>
      </c>
      <c r="J7" s="3">
        <v>0.06</v>
      </c>
      <c r="K7" s="6">
        <v>928</v>
      </c>
    </row>
    <row r="8" spans="1:11" x14ac:dyDescent="0.25">
      <c r="A8" t="s">
        <v>40</v>
      </c>
      <c r="B8" t="s">
        <v>41</v>
      </c>
      <c r="C8" t="s">
        <v>25</v>
      </c>
      <c r="D8" t="str">
        <f ca="1">+PROPER(Tabla1[[#This Row],[Plaza]])</f>
        <v>Plaza Del Sol</v>
      </c>
      <c r="E8" t="str">
        <f ca="1">+TRIM(Tabla1[[#This Row],[Tarjeta de Pago]])</f>
        <v>Diners</v>
      </c>
      <c r="F8" s="2">
        <v>44400</v>
      </c>
      <c r="G8">
        <f>+YEAR(Tabla1[[#This Row],[Fecha Pago DMA]])</f>
        <v>2021</v>
      </c>
      <c r="H8">
        <f>+MONTH(Tabla1[[#This Row],[Fecha Pago DMA]])</f>
        <v>7</v>
      </c>
      <c r="I8">
        <f>+DAY(Tabla1[[#This Row],[Fecha Pago DMA]])</f>
        <v>23</v>
      </c>
      <c r="J8" s="3">
        <v>0.14000000000000001</v>
      </c>
      <c r="K8" s="6">
        <v>738</v>
      </c>
    </row>
    <row r="9" spans="1:11" x14ac:dyDescent="0.25">
      <c r="A9" t="s">
        <v>48</v>
      </c>
      <c r="B9" t="s">
        <v>49</v>
      </c>
      <c r="C9" t="s">
        <v>27</v>
      </c>
      <c r="D9" t="str">
        <f ca="1">+PROPER(Tabla1[[#This Row],[Plaza]])</f>
        <v>Andares</v>
      </c>
      <c r="E9" t="str">
        <f ca="1">+TRIM(Tabla1[[#This Row],[Tarjeta de Pago]])</f>
        <v>Debito</v>
      </c>
      <c r="F9" s="2">
        <v>44262</v>
      </c>
      <c r="G9">
        <f>+YEAR(Tabla1[[#This Row],[Fecha Pago DMA]])</f>
        <v>2021</v>
      </c>
      <c r="H9">
        <f>+MONTH(Tabla1[[#This Row],[Fecha Pago DMA]])</f>
        <v>3</v>
      </c>
      <c r="I9">
        <f>+DAY(Tabla1[[#This Row],[Fecha Pago DMA]])</f>
        <v>7</v>
      </c>
      <c r="J9" s="3">
        <v>7.0000000000000007E-2</v>
      </c>
      <c r="K9" s="6">
        <v>715</v>
      </c>
    </row>
    <row r="10" spans="1:11" x14ac:dyDescent="0.25">
      <c r="A10" t="s">
        <v>46</v>
      </c>
      <c r="B10" t="s">
        <v>47</v>
      </c>
      <c r="C10" t="s">
        <v>26</v>
      </c>
      <c r="D10" t="str">
        <f ca="1">+PROPER(Tabla1[[#This Row],[Plaza]])</f>
        <v>Landmark</v>
      </c>
      <c r="E10" t="str">
        <f ca="1">+TRIM(Tabla1[[#This Row],[Tarjeta de Pago]])</f>
        <v>VISA PLATINUM</v>
      </c>
      <c r="F10" s="2">
        <v>44446</v>
      </c>
      <c r="G10">
        <f>+YEAR(Tabla1[[#This Row],[Fecha Pago DMA]])</f>
        <v>2021</v>
      </c>
      <c r="H10">
        <f>+MONTH(Tabla1[[#This Row],[Fecha Pago DMA]])</f>
        <v>9</v>
      </c>
      <c r="I10">
        <f>+DAY(Tabla1[[#This Row],[Fecha Pago DMA]])</f>
        <v>7</v>
      </c>
      <c r="J10" s="3">
        <v>0.02</v>
      </c>
      <c r="K10" s="6">
        <v>634</v>
      </c>
    </row>
    <row r="11" spans="1:11" x14ac:dyDescent="0.25">
      <c r="A11" t="s">
        <v>65</v>
      </c>
      <c r="B11" t="s">
        <v>66</v>
      </c>
      <c r="C11" t="s">
        <v>26</v>
      </c>
      <c r="D11" t="str">
        <f ca="1">+PROPER(Tabla1[[#This Row],[Plaza]])</f>
        <v>Plaza Galerias</v>
      </c>
      <c r="E11" t="str">
        <f ca="1">+TRIM(Tabla1[[#This Row],[Tarjeta de Pago]])</f>
        <v>American Express Corporativa</v>
      </c>
      <c r="F11" s="2">
        <v>44249</v>
      </c>
      <c r="G11">
        <f>+YEAR(Tabla1[[#This Row],[Fecha Pago DMA]])</f>
        <v>2021</v>
      </c>
      <c r="H11">
        <f>+MONTH(Tabla1[[#This Row],[Fecha Pago DMA]])</f>
        <v>2</v>
      </c>
      <c r="I11">
        <f>+DAY(Tabla1[[#This Row],[Fecha Pago DMA]])</f>
        <v>22</v>
      </c>
      <c r="J11" s="3">
        <v>0.15</v>
      </c>
      <c r="K11" s="6">
        <v>457</v>
      </c>
    </row>
    <row r="12" spans="1:11" x14ac:dyDescent="0.25">
      <c r="A12" t="s">
        <v>54</v>
      </c>
      <c r="B12" t="s">
        <v>55</v>
      </c>
      <c r="C12" t="s">
        <v>28</v>
      </c>
      <c r="D12" t="str">
        <f ca="1">+PROPER(Tabla1[[#This Row],[Plaza]])</f>
        <v>Plaza Del Sol</v>
      </c>
      <c r="E12" t="str">
        <f ca="1">+TRIM(Tabla1[[#This Row],[Tarjeta de Pago]])</f>
        <v>American Express</v>
      </c>
      <c r="F12" s="2">
        <v>44258</v>
      </c>
      <c r="G12">
        <f>+YEAR(Tabla1[[#This Row],[Fecha Pago DMA]])</f>
        <v>2021</v>
      </c>
      <c r="H12">
        <f>+MONTH(Tabla1[[#This Row],[Fecha Pago DMA]])</f>
        <v>3</v>
      </c>
      <c r="I12">
        <f>+DAY(Tabla1[[#This Row],[Fecha Pago DMA]])</f>
        <v>3</v>
      </c>
      <c r="J12" s="3">
        <v>0.23</v>
      </c>
      <c r="K12" s="6">
        <v>621</v>
      </c>
    </row>
    <row r="13" spans="1:11" x14ac:dyDescent="0.25">
      <c r="A13" t="s">
        <v>56</v>
      </c>
      <c r="B13" t="s">
        <v>57</v>
      </c>
      <c r="C13" t="s">
        <v>28</v>
      </c>
      <c r="D13" t="str">
        <f ca="1">+PROPER(Tabla1[[#This Row],[Plaza]])</f>
        <v>Plaza Ciudadela</v>
      </c>
      <c r="E13" t="str">
        <f ca="1">+TRIM(Tabla1[[#This Row],[Tarjeta de Pago]])</f>
        <v>Mastercard</v>
      </c>
      <c r="F13" s="2">
        <v>44382</v>
      </c>
      <c r="G13">
        <f>+YEAR(Tabla1[[#This Row],[Fecha Pago DMA]])</f>
        <v>2021</v>
      </c>
      <c r="H13">
        <f>+MONTH(Tabla1[[#This Row],[Fecha Pago DMA]])</f>
        <v>7</v>
      </c>
      <c r="I13">
        <f>+DAY(Tabla1[[#This Row],[Fecha Pago DMA]])</f>
        <v>5</v>
      </c>
      <c r="J13" s="3">
        <v>0.24</v>
      </c>
      <c r="K13" s="6">
        <v>625</v>
      </c>
    </row>
    <row r="14" spans="1:11" x14ac:dyDescent="0.25">
      <c r="A14" t="s">
        <v>63</v>
      </c>
      <c r="B14" t="s">
        <v>64</v>
      </c>
      <c r="C14" t="s">
        <v>25</v>
      </c>
      <c r="D14" t="str">
        <f ca="1">+PROPER(Tabla1[[#This Row],[Plaza]])</f>
        <v>La Gran Plaza</v>
      </c>
      <c r="E14" t="str">
        <f ca="1">+TRIM(Tabla1[[#This Row],[Tarjeta de Pago]])</f>
        <v>VISA PLATINUM</v>
      </c>
      <c r="F14" s="2">
        <v>44456</v>
      </c>
      <c r="G14">
        <f>+YEAR(Tabla1[[#This Row],[Fecha Pago DMA]])</f>
        <v>2021</v>
      </c>
      <c r="H14">
        <f>+MONTH(Tabla1[[#This Row],[Fecha Pago DMA]])</f>
        <v>9</v>
      </c>
      <c r="I14">
        <f>+DAY(Tabla1[[#This Row],[Fecha Pago DMA]])</f>
        <v>17</v>
      </c>
      <c r="J14" s="3">
        <v>0.04</v>
      </c>
      <c r="K14" s="6">
        <v>544</v>
      </c>
    </row>
    <row r="15" spans="1:11" x14ac:dyDescent="0.25">
      <c r="A15" t="s">
        <v>34</v>
      </c>
      <c r="B15" t="s">
        <v>62</v>
      </c>
      <c r="C15" t="s">
        <v>25</v>
      </c>
      <c r="D15" t="str">
        <f ca="1">+PROPER(Tabla1[[#This Row],[Plaza]])</f>
        <v>Andares</v>
      </c>
      <c r="E15" t="str">
        <f ca="1">+TRIM(Tabla1[[#This Row],[Tarjeta de Pago]])</f>
        <v>VISA</v>
      </c>
      <c r="F15" s="2">
        <v>44282</v>
      </c>
      <c r="G15">
        <f>+YEAR(Tabla1[[#This Row],[Fecha Pago DMA]])</f>
        <v>2021</v>
      </c>
      <c r="H15">
        <f>+MONTH(Tabla1[[#This Row],[Fecha Pago DMA]])</f>
        <v>3</v>
      </c>
      <c r="I15">
        <f>+DAY(Tabla1[[#This Row],[Fecha Pago DMA]])</f>
        <v>27</v>
      </c>
      <c r="J15" s="3">
        <v>0.11</v>
      </c>
      <c r="K15" s="6">
        <v>838</v>
      </c>
    </row>
    <row r="16" spans="1:11" x14ac:dyDescent="0.25">
      <c r="A16" t="s">
        <v>34</v>
      </c>
      <c r="B16" t="s">
        <v>35</v>
      </c>
      <c r="C16" t="s">
        <v>24</v>
      </c>
      <c r="D16" t="str">
        <f ca="1">+PROPER(Tabla1[[#This Row],[Plaza]])</f>
        <v>Andares</v>
      </c>
      <c r="E16" t="str">
        <f ca="1">+TRIM(Tabla1[[#This Row],[Tarjeta de Pago]])</f>
        <v>American Express</v>
      </c>
      <c r="F16" s="2">
        <v>44486</v>
      </c>
      <c r="G16">
        <f>+YEAR(Tabla1[[#This Row],[Fecha Pago DMA]])</f>
        <v>2021</v>
      </c>
      <c r="H16">
        <f>+MONTH(Tabla1[[#This Row],[Fecha Pago DMA]])</f>
        <v>10</v>
      </c>
      <c r="I16">
        <f>+DAY(Tabla1[[#This Row],[Fecha Pago DMA]])</f>
        <v>17</v>
      </c>
      <c r="J16" s="3">
        <v>0.18</v>
      </c>
      <c r="K16" s="6">
        <v>828</v>
      </c>
    </row>
    <row r="17" spans="1:11" x14ac:dyDescent="0.25">
      <c r="A17" t="s">
        <v>38</v>
      </c>
      <c r="B17" t="s">
        <v>39</v>
      </c>
      <c r="C17" t="s">
        <v>25</v>
      </c>
      <c r="D17" t="str">
        <f ca="1">+PROPER(Tabla1[[#This Row],[Plaza]])</f>
        <v>Plaza Galerias</v>
      </c>
      <c r="E17" t="str">
        <f ca="1">+TRIM(Tabla1[[#This Row],[Tarjeta de Pago]])</f>
        <v>Si Vale</v>
      </c>
      <c r="F17" s="2">
        <v>44499</v>
      </c>
      <c r="G17">
        <f>+YEAR(Tabla1[[#This Row],[Fecha Pago DMA]])</f>
        <v>2021</v>
      </c>
      <c r="H17">
        <f>+MONTH(Tabla1[[#This Row],[Fecha Pago DMA]])</f>
        <v>10</v>
      </c>
      <c r="I17">
        <f>+DAY(Tabla1[[#This Row],[Fecha Pago DMA]])</f>
        <v>30</v>
      </c>
      <c r="J17" s="3">
        <v>7.0000000000000007E-2</v>
      </c>
      <c r="K17" s="6">
        <v>336</v>
      </c>
    </row>
    <row r="18" spans="1:11" x14ac:dyDescent="0.25">
      <c r="A18" t="s">
        <v>52</v>
      </c>
      <c r="B18" t="s">
        <v>53</v>
      </c>
      <c r="C18" t="s">
        <v>27</v>
      </c>
      <c r="D18" t="str">
        <f ca="1">+PROPER(Tabla1[[#This Row],[Plaza]])</f>
        <v>Plaza Galerias</v>
      </c>
      <c r="E18" t="str">
        <f ca="1">+TRIM(Tabla1[[#This Row],[Tarjeta de Pago]])</f>
        <v>American Express</v>
      </c>
      <c r="F18" s="2">
        <v>44556</v>
      </c>
      <c r="G18">
        <f>+YEAR(Tabla1[[#This Row],[Fecha Pago DMA]])</f>
        <v>2021</v>
      </c>
      <c r="H18">
        <f>+MONTH(Tabla1[[#This Row],[Fecha Pago DMA]])</f>
        <v>12</v>
      </c>
      <c r="I18">
        <f>+DAY(Tabla1[[#This Row],[Fecha Pago DMA]])</f>
        <v>26</v>
      </c>
      <c r="J18" s="3">
        <v>0.23</v>
      </c>
      <c r="K18" s="6">
        <v>120</v>
      </c>
    </row>
    <row r="19" spans="1:11" x14ac:dyDescent="0.25">
      <c r="A19" t="s">
        <v>50</v>
      </c>
      <c r="B19" t="s">
        <v>51</v>
      </c>
      <c r="C19" t="s">
        <v>27</v>
      </c>
      <c r="D19" t="str">
        <f ca="1">+PROPER(Tabla1[[#This Row],[Plaza]])</f>
        <v>La Gran Plaza</v>
      </c>
      <c r="E19" t="str">
        <f ca="1">+TRIM(Tabla1[[#This Row],[Tarjeta de Pago]])</f>
        <v>American Express</v>
      </c>
      <c r="F19" s="2">
        <v>44316</v>
      </c>
      <c r="G19">
        <f>+YEAR(Tabla1[[#This Row],[Fecha Pago DMA]])</f>
        <v>2021</v>
      </c>
      <c r="H19">
        <f>+MONTH(Tabla1[[#This Row],[Fecha Pago DMA]])</f>
        <v>4</v>
      </c>
      <c r="I19">
        <f>+DAY(Tabla1[[#This Row],[Fecha Pago DMA]])</f>
        <v>30</v>
      </c>
      <c r="J19" s="3">
        <v>0.09</v>
      </c>
      <c r="K19" s="6">
        <v>646</v>
      </c>
    </row>
    <row r="20" spans="1:11" x14ac:dyDescent="0.25">
      <c r="A20" t="s">
        <v>67</v>
      </c>
      <c r="B20" t="s">
        <v>68</v>
      </c>
      <c r="C20" t="s">
        <v>26</v>
      </c>
      <c r="D20" t="str">
        <f ca="1">+PROPER(Tabla1[[#This Row],[Plaza]])</f>
        <v>Plaza Ciudadela</v>
      </c>
      <c r="E20" t="str">
        <f ca="1">+TRIM(Tabla1[[#This Row],[Tarjeta de Pago]])</f>
        <v>American Express</v>
      </c>
      <c r="F20" s="2">
        <v>44275</v>
      </c>
      <c r="G20">
        <f>+YEAR(Tabla1[[#This Row],[Fecha Pago DMA]])</f>
        <v>2021</v>
      </c>
      <c r="H20">
        <f>+MONTH(Tabla1[[#This Row],[Fecha Pago DMA]])</f>
        <v>3</v>
      </c>
      <c r="I20">
        <f>+DAY(Tabla1[[#This Row],[Fecha Pago DMA]])</f>
        <v>20</v>
      </c>
      <c r="J20" s="3">
        <v>0.15</v>
      </c>
      <c r="K20" s="6">
        <v>996</v>
      </c>
    </row>
    <row r="21" spans="1:11" x14ac:dyDescent="0.25">
      <c r="A21" t="s">
        <v>69</v>
      </c>
      <c r="B21" t="s">
        <v>70</v>
      </c>
      <c r="C21" t="s">
        <v>27</v>
      </c>
      <c r="D21" t="str">
        <f ca="1">+PROPER(Tabla1[[#This Row],[Plaza]])</f>
        <v>Landmark</v>
      </c>
      <c r="E21" t="str">
        <f ca="1">+TRIM(Tabla1[[#This Row],[Tarjeta de Pago]])</f>
        <v>American Express</v>
      </c>
      <c r="F21" s="2">
        <v>44255</v>
      </c>
      <c r="G21">
        <f>+YEAR(Tabla1[[#This Row],[Fecha Pago DMA]])</f>
        <v>2021</v>
      </c>
      <c r="H21">
        <f>+MONTH(Tabla1[[#This Row],[Fecha Pago DMA]])</f>
        <v>2</v>
      </c>
      <c r="I21">
        <f>+DAY(Tabla1[[#This Row],[Fecha Pago DMA]])</f>
        <v>28</v>
      </c>
      <c r="J21" s="3">
        <v>0.1</v>
      </c>
      <c r="K21" s="6">
        <v>787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651F-8B88-41D2-8841-FC6A5CE13732}">
  <dimension ref="A1:C20"/>
  <sheetViews>
    <sheetView workbookViewId="0">
      <selection activeCell="I16" sqref="I16"/>
    </sheetView>
  </sheetViews>
  <sheetFormatPr baseColWidth="10" defaultRowHeight="15" x14ac:dyDescent="0.25"/>
  <cols>
    <col min="1" max="1" width="38.85546875" bestFit="1" customWidth="1"/>
    <col min="2" max="2" width="9.140625" bestFit="1" customWidth="1"/>
    <col min="3" max="3" width="9.42578125" bestFit="1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0" spans="1:3" x14ac:dyDescent="0.25">
      <c r="A10" t="s">
        <v>10</v>
      </c>
    </row>
    <row r="11" spans="1:3" x14ac:dyDescent="0.25">
      <c r="A11" t="s">
        <v>11</v>
      </c>
    </row>
    <row r="12" spans="1:3" x14ac:dyDescent="0.25">
      <c r="A12" t="s">
        <v>12</v>
      </c>
    </row>
    <row r="13" spans="1:3" x14ac:dyDescent="0.25">
      <c r="A13" t="s">
        <v>13</v>
      </c>
    </row>
    <row r="14" spans="1:3" x14ac:dyDescent="0.25">
      <c r="A14" t="s">
        <v>14</v>
      </c>
    </row>
    <row r="15" spans="1:3" x14ac:dyDescent="0.25">
      <c r="A15" t="s">
        <v>15</v>
      </c>
    </row>
    <row r="16" spans="1:3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396-3717-42F0-A728-BEAA8A6C29DA}">
  <dimension ref="A1:H20"/>
  <sheetViews>
    <sheetView tabSelected="1" workbookViewId="0">
      <selection activeCell="F28" sqref="F28"/>
    </sheetView>
  </sheetViews>
  <sheetFormatPr baseColWidth="10" defaultRowHeight="15" x14ac:dyDescent="0.25"/>
  <cols>
    <col min="1" max="1" width="38.85546875" bestFit="1" customWidth="1"/>
    <col min="2" max="2" width="19.28515625" bestFit="1" customWidth="1"/>
    <col min="3" max="3" width="20.140625" bestFit="1" customWidth="1"/>
    <col min="5" max="5" width="22.28515625" customWidth="1"/>
  </cols>
  <sheetData>
    <row r="1" spans="1:8" x14ac:dyDescent="0.25">
      <c r="A1" t="s">
        <v>0</v>
      </c>
      <c r="B1" t="s">
        <v>22</v>
      </c>
      <c r="C1" t="s">
        <v>21</v>
      </c>
    </row>
    <row r="2" spans="1:8" x14ac:dyDescent="0.25">
      <c r="A2" t="s">
        <v>2</v>
      </c>
      <c r="B2" t="str">
        <f>+MID(A2,1,SEARCH(" ",A2,SEARCH(" ",A2)+1)-1)</f>
        <v>ABARCA MARTINEZ</v>
      </c>
      <c r="C2" t="str">
        <f>+RIGHT(A2,LEN(A2)-SEARCH(" ",A2,SEARCH(" ",A2)+1))</f>
        <v>VALERIA</v>
      </c>
      <c r="H2" s="4"/>
    </row>
    <row r="3" spans="1:8" x14ac:dyDescent="0.25">
      <c r="A3" t="s">
        <v>3</v>
      </c>
      <c r="B3" t="str">
        <f>+MID(A3,1,SEARCH(" ",A3,SEARCH(" ",A3)+1)-1)</f>
        <v>ABUD GARCIA</v>
      </c>
      <c r="C3" t="str">
        <f>+RIGHT(A3,LEN(A3)-SEARCH(" ",A3,SEARCH(" ",A3)+1))</f>
        <v>CESAR ALEJANDRO</v>
      </c>
    </row>
    <row r="4" spans="1:8" x14ac:dyDescent="0.25">
      <c r="A4" t="s">
        <v>4</v>
      </c>
      <c r="B4" t="str">
        <f t="shared" ref="B4:B20" si="0">+MID(A4,1,SEARCH(" ",A4,SEARCH(" ",A4)+1)-1)</f>
        <v>ABUNDIS CARRANZA</v>
      </c>
      <c r="C4" t="str">
        <f t="shared" ref="C4:C20" si="1">+RIGHT(A4,LEN(A4)-SEARCH(" ",A4,SEARCH(" ",A4)+1))</f>
        <v>JOSE LUIS</v>
      </c>
    </row>
    <row r="5" spans="1:8" x14ac:dyDescent="0.25">
      <c r="A5" t="s">
        <v>5</v>
      </c>
      <c r="B5" t="str">
        <f t="shared" si="0"/>
        <v>ABUNDIS CURIEL</v>
      </c>
      <c r="C5" t="str">
        <f t="shared" si="1"/>
        <v>ELIZABETH SARAY</v>
      </c>
    </row>
    <row r="6" spans="1:8" x14ac:dyDescent="0.25">
      <c r="A6" t="s">
        <v>6</v>
      </c>
      <c r="B6" t="str">
        <f t="shared" si="0"/>
        <v>ABUNDIS CURIEL</v>
      </c>
      <c r="C6" t="str">
        <f t="shared" si="1"/>
        <v>LIZBETH BERENICE</v>
      </c>
    </row>
    <row r="7" spans="1:8" x14ac:dyDescent="0.25">
      <c r="A7" t="s">
        <v>7</v>
      </c>
      <c r="B7" t="str">
        <f t="shared" si="0"/>
        <v>ABUNDIS GONZALEZ</v>
      </c>
      <c r="C7" t="str">
        <f t="shared" si="1"/>
        <v>MARTIN EDGAR ILISES</v>
      </c>
    </row>
    <row r="8" spans="1:8" x14ac:dyDescent="0.25">
      <c r="A8" t="s">
        <v>8</v>
      </c>
      <c r="B8" t="str">
        <f t="shared" si="0"/>
        <v>ACEVES ALDRETE</v>
      </c>
      <c r="C8" t="str">
        <f t="shared" si="1"/>
        <v>AKIN DAVID</v>
      </c>
    </row>
    <row r="9" spans="1:8" x14ac:dyDescent="0.25">
      <c r="A9" t="s">
        <v>9</v>
      </c>
      <c r="B9" t="str">
        <f t="shared" si="0"/>
        <v>ACEVES MARTINEZ</v>
      </c>
      <c r="C9" t="str">
        <f t="shared" si="1"/>
        <v>KARLA PAOLA</v>
      </c>
    </row>
    <row r="10" spans="1:8" x14ac:dyDescent="0.25">
      <c r="A10" t="s">
        <v>10</v>
      </c>
      <c r="B10" t="str">
        <f t="shared" si="0"/>
        <v>ACEVES MENDEZ</v>
      </c>
      <c r="C10" t="str">
        <f t="shared" si="1"/>
        <v>KARLA PAOLA</v>
      </c>
    </row>
    <row r="11" spans="1:8" x14ac:dyDescent="0.25">
      <c r="A11" t="s">
        <v>11</v>
      </c>
      <c r="B11" t="str">
        <f t="shared" si="0"/>
        <v>ACEVES NUÑEZ</v>
      </c>
      <c r="C11" t="str">
        <f t="shared" si="1"/>
        <v>HUMBERTO DE JESUS</v>
      </c>
    </row>
    <row r="12" spans="1:8" x14ac:dyDescent="0.25">
      <c r="A12" t="s">
        <v>12</v>
      </c>
      <c r="B12" t="str">
        <f t="shared" si="0"/>
        <v>ACEVES PRADO</v>
      </c>
      <c r="C12" t="str">
        <f t="shared" si="1"/>
        <v>JOSE RENE</v>
      </c>
    </row>
    <row r="13" spans="1:8" x14ac:dyDescent="0.25">
      <c r="A13" t="s">
        <v>13</v>
      </c>
      <c r="B13" t="str">
        <f t="shared" si="0"/>
        <v>ACEVES ROCHA</v>
      </c>
      <c r="C13" t="str">
        <f t="shared" si="1"/>
        <v>JULIO CESAR</v>
      </c>
    </row>
    <row r="14" spans="1:8" x14ac:dyDescent="0.25">
      <c r="A14" t="s">
        <v>14</v>
      </c>
      <c r="B14" t="str">
        <f t="shared" si="0"/>
        <v>ACOSTA NUÑO</v>
      </c>
      <c r="C14" t="str">
        <f t="shared" si="1"/>
        <v>ALEJANDRA</v>
      </c>
    </row>
    <row r="15" spans="1:8" x14ac:dyDescent="0.25">
      <c r="A15" t="s">
        <v>15</v>
      </c>
      <c r="B15" t="str">
        <f t="shared" si="0"/>
        <v>ACOSTA RODRIGUEZ</v>
      </c>
      <c r="C15" t="str">
        <f t="shared" si="1"/>
        <v>LAURA PATRICIA</v>
      </c>
    </row>
    <row r="16" spans="1:8" x14ac:dyDescent="0.25">
      <c r="A16" t="s">
        <v>16</v>
      </c>
      <c r="B16" t="str">
        <f t="shared" si="0"/>
        <v>ADAME RUIZ</v>
      </c>
      <c r="C16" t="str">
        <f t="shared" si="1"/>
        <v>ARTURO</v>
      </c>
    </row>
    <row r="17" spans="1:3" x14ac:dyDescent="0.25">
      <c r="A17" t="s">
        <v>17</v>
      </c>
      <c r="B17" t="str">
        <f t="shared" si="0"/>
        <v>ADAME RUIZ</v>
      </c>
      <c r="C17" t="str">
        <f t="shared" si="1"/>
        <v>HUMBERTO</v>
      </c>
    </row>
    <row r="18" spans="1:3" x14ac:dyDescent="0.25">
      <c r="A18" t="s">
        <v>18</v>
      </c>
      <c r="B18" t="str">
        <f t="shared" si="0"/>
        <v>AGUAYO CRUZ</v>
      </c>
      <c r="C18" t="str">
        <f t="shared" si="1"/>
        <v>LUZ ELENA</v>
      </c>
    </row>
    <row r="19" spans="1:3" x14ac:dyDescent="0.25">
      <c r="A19" t="s">
        <v>19</v>
      </c>
      <c r="B19" t="str">
        <f t="shared" si="0"/>
        <v>AGUAYO ESPINOSA</v>
      </c>
      <c r="C19" t="str">
        <f t="shared" si="1"/>
        <v>KARLA PAULINA</v>
      </c>
    </row>
    <row r="20" spans="1:3" x14ac:dyDescent="0.25">
      <c r="A20" t="s">
        <v>20</v>
      </c>
      <c r="B20" t="str">
        <f t="shared" si="0"/>
        <v>AGUAYO ESPINOSA</v>
      </c>
      <c r="C20" t="str">
        <f t="shared" si="1"/>
        <v>ROSA FERNANDA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Z Y + V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G W P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5 V V f C I f P o c B A A B 9 A g A A E w A c A E Z v c m 1 1 b G F z L 1 N l Y 3 R p b 2 4 x L m 0 g o h g A K K A U A A A A A A A A A A A A A A A A A A A A A A A A A A A A d Z D B i t s w E I b v g b z D o L 3 Y 4 D V x t v T Q x Q f H c b q m q R U S U 1 j i H G R 7 s h X I k p H k k j b k n f o M f b L a 2 T S l Z K u L x K 9 / Z r 5 / D F a W K w m b 1 z t 4 H I / G I / O V a a z h j u S s F D i Z B O C s 2 A t C 4 B I I Q a A d j 6 A / V P M X l L 2 y q v f + 2 W q c B R f o x 0 p a l N Y 4 5 O l D E U 1 h r l V b q k P x r D r b l V h M J 9 O H I u 4 0 V 4 b X r E Y D N Q p I D h W K Y o Y S 9 7 z i r F b m P p 9 9 u p / + + p l r 3 q C x G s E J X L + t 9 8 T 1 Y J s 2 r c C m n 8 M G 8 p A E / g P Z u d 4 r 2 5 U 8 v G A e t 2 k d X g O R 3 W k 7 Z 5 b t L v Y 7 k s i K l f h j G A u t V o 3 6 x v v n k P d c 4 6 8 G z e I T 9 r z a O H 8 a 9 R y X n 0 i I T c U E 0 y a 0 u s M r S b 9 F 3 i q o W F M O o f 5 2 z D W T Z q 9 0 E y v R N T L / 3 v b 7 + y + I d z y S T B E P U m n f v / M H 9 8 m D I 1 n Q Z U p v 5 Y x + n q 0 T m C d L m C V Z s k j j a H 3 2 2 d 4 B F g / 2 b I v p k m Z p d K N H K / p 8 6 6 Y 5 X X + M 5 m + M c / J 1 l G 2 + R M t k 4 / 5 T d n L H I y 7 f 3 s T j b 1 B L A Q I t A B Q A A g A I A G W P l V V 7 M u S S p Q A A A P c A A A A S A A A A A A A A A A A A A A A A A A A A A A B D b 2 5 m a W c v U G F j a 2 F n Z S 5 4 b W x Q S w E C L Q A U A A I A C A B l j 5 V V D 8 r p q 6 Q A A A D p A A A A E w A A A A A A A A A A A A A A A A D x A A A A W 0 N v b n R l b n R f V H l w Z X N d L n h t b F B L A Q I t A B Q A A g A I A G W P l V V 8 I h 8 + h w E A A H 0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I z O j U 4 O j Q y L j E 0 O D E 0 O T h a I i A v P j x F b n R y e S B U e X B l P S J G a W x s Q 2 9 s d W 1 u V H l w Z X M i I F Z h b H V l P S J z Q X d N R 0 J n W U R C Z z 0 9 I i A v P j x F b n R y e S B U e X B l P S J G a W x s Q 2 9 s d W 1 u T m F t Z X M i I F Z h b H V l P S J z W y Z x d W 9 0 O 0 5 v J n F 1 b 3 Q 7 L C Z x d W 9 0 O 0 Z P T E l P J n F 1 b 3 Q 7 L C Z x d W 9 0 O 0 5 P T U J S R S B E R U w g Q k V O R U Z J Q 0 F S S U 8 m c X V v d D s s J n F 1 b 3 Q 7 Q 0 9 M T 0 5 J Q S Z x d W 9 0 O y w m c X V v d D t B U E 9 Z T y Z x d W 9 0 O y w m c X V v d D t P V E 9 S R 0 F E T y Z x d W 9 0 O y w m c X V v d D s o V F J B T l N W Q U x F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O b y w w f S Z x d W 9 0 O y w m c X V v d D t T Z W N 0 a W 9 u M S 9 U Y W J s Z T A w M S A o U G F n Z S A x K S 9 B d X R v U m V t b 3 Z l Z E N v b H V t b n M x L n t G T 0 x J T y w x f S Z x d W 9 0 O y w m c X V v d D t T Z W N 0 a W 9 u M S 9 U Y W J s Z T A w M S A o U G F n Z S A x K S 9 B d X R v U m V t b 3 Z l Z E N v b H V t b n M x L n t O T 0 1 C U k U g R E V M I E J F T k V G S U N B U k l P L D J 9 J n F 1 b 3 Q 7 L C Z x d W 9 0 O 1 N l Y 3 R p b 2 4 x L 1 R h Y m x l M D A x I C h Q Y W d l I D E p L 0 F 1 d G 9 S Z W 1 v d m V k Q 2 9 s d W 1 u c z E u e 0 N P T E 9 O S U E s M 3 0 m c X V v d D s s J n F 1 b 3 Q 7 U 2 V j d G l v b j E v V G F i b G U w M D E g K F B h Z 2 U g M S k v Q X V 0 b 1 J l b W 9 2 Z W R D b 2 x 1 b W 5 z M S 5 7 Q V B P W U 8 s N H 0 m c X V v d D s s J n F 1 b 3 Q 7 U 2 V j d G l v b j E v V G F i b G U w M D E g K F B h Z 2 U g M S k v Q X V 0 b 1 J l b W 9 2 Z W R D b 2 x 1 b W 5 z M S 5 7 T 1 R P U k d B R E 8 s N X 0 m c X V v d D s s J n F 1 b 3 Q 7 U 2 V j d G l v b j E v V G F i b G U w M D E g K F B h Z 2 U g M S k v Q X V 0 b 1 J l b W 9 2 Z W R D b 2 x 1 b W 5 z M S 5 7 K F R S Q U 5 T V k F M R V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5 v L D B 9 J n F 1 b 3 Q 7 L C Z x d W 9 0 O 1 N l Y 3 R p b 2 4 x L 1 R h Y m x l M D A x I C h Q Y W d l I D E p L 0 F 1 d G 9 S Z W 1 v d m V k Q 2 9 s d W 1 u c z E u e 0 Z P T E l P L D F 9 J n F 1 b 3 Q 7 L C Z x d W 9 0 O 1 N l Y 3 R p b 2 4 x L 1 R h Y m x l M D A x I C h Q Y W d l I D E p L 0 F 1 d G 9 S Z W 1 v d m V k Q 2 9 s d W 1 u c z E u e 0 5 P T U J S R S B E R U w g Q k V O R U Z J Q 0 F S S U 8 s M n 0 m c X V v d D s s J n F 1 b 3 Q 7 U 2 V j d G l v b j E v V G F i b G U w M D E g K F B h Z 2 U g M S k v Q X V 0 b 1 J l b W 9 2 Z W R D b 2 x 1 b W 5 z M S 5 7 Q 0 9 M T 0 5 J Q S w z f S Z x d W 9 0 O y w m c X V v d D t T Z W N 0 a W 9 u M S 9 U Y W J s Z T A w M S A o U G F n Z S A x K S 9 B d X R v U m V t b 3 Z l Z E N v b H V t b n M x L n t B U E 9 Z T y w 0 f S Z x d W 9 0 O y w m c X V v d D t T Z W N 0 a W 9 u M S 9 U Y W J s Z T A w M S A o U G F n Z S A x K S 9 B d X R v U m V t b 3 Z l Z E N v b H V t b n M x L n t P V E 9 S R 0 F E T y w 1 f S Z x d W 9 0 O y w m c X V v d D t T Z W N 0 a W 9 u M S 9 U Y W J s Z T A w M S A o U G F n Z S A x K S 9 B d X R v U m V t b 3 Z l Z E N v b H V t b n M x L n s o V F J B T l N W Q U x F U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S y a 1 L i 5 D T K B y P 5 8 F E B 0 s A A A A A A I A A A A A A B B m A A A A A Q A A I A A A A G I K p c Q 2 3 k K R I G V 6 K 5 9 T 1 L F D l v J + n O E 7 L X s 7 0 m a c G y 3 3 A A A A A A 6 A A A A A A g A A I A A A A K Q v 3 b 9 P L x G I / S z L l R / D t P X p M 5 c G i i N I Y 9 + X m g z K s J e M U A A A A G Y A c V F h I K B q R G A q X n G g N p t b 4 / Y h z q 0 F I N / 0 j y 6 O c L D G C y Y 8 R L 8 u g G B u S w J d z W d 1 7 s A l T w D g n Y 1 o c m p u y X m e X b O P A T T L P h o h 8 E D o f n H m g B l z Q A A A A J 2 6 z n g k 8 F j c g y B M z x p j 2 n u 8 k a R z C D 5 i q M G I C i a W z W V 6 S j w u J Z 4 u P U H u H V A A X F Q 0 d h o 6 p 1 M p H + Y 5 r 1 K 6 o V E 3 B 2 k = < / D a t a M a s h u p > 
</file>

<file path=customXml/itemProps1.xml><?xml version="1.0" encoding="utf-8"?>
<ds:datastoreItem xmlns:ds="http://schemas.openxmlformats.org/officeDocument/2006/customXml" ds:itemID="{D4F85282-C8FE-4987-9BD2-83542EF9E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Ejercicio_S</vt:lpstr>
      <vt:lpstr>Sencillo</vt:lpstr>
      <vt:lpstr>Ejercicio_R</vt:lpstr>
      <vt:lpstr>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Jhon Tenorio Garcia</cp:lastModifiedBy>
  <dcterms:created xsi:type="dcterms:W3CDTF">2022-12-21T23:56:28Z</dcterms:created>
  <dcterms:modified xsi:type="dcterms:W3CDTF">2024-06-29T10:46:20Z</dcterms:modified>
</cp:coreProperties>
</file>