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Universidad\Sexto Semestre\Probabilidad\MapaHtml\assets\"/>
    </mc:Choice>
  </mc:AlternateContent>
  <xr:revisionPtr revIDLastSave="0" documentId="13_ncr:1_{F3843F8E-B98D-46F3-AA4B-0C51F353804D}" xr6:coauthVersionLast="47" xr6:coauthVersionMax="47" xr10:uidLastSave="{00000000-0000-0000-0000-000000000000}"/>
  <bookViews>
    <workbookView xWindow="-120" yWindow="-120" windowWidth="29040" windowHeight="15840" tabRatio="500" activeTab="4" xr2:uid="{00000000-000D-0000-FFFF-FFFF00000000}"/>
  </bookViews>
  <sheets>
    <sheet name="XY independientes" sheetId="1" r:id="rId1"/>
    <sheet name="XY dependientes" sheetId="2" r:id="rId2"/>
    <sheet name="DivEscalarMatriz" sheetId="3" r:id="rId3"/>
    <sheet name="TareaForo_2" sheetId="4" r:id="rId4"/>
    <sheet name="Hoja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O19" i="5" l="1"/>
  <c r="O8" i="5"/>
  <c r="B2" i="5"/>
  <c r="C2" i="5"/>
  <c r="D2" i="5"/>
  <c r="E2" i="5"/>
  <c r="F2" i="5"/>
  <c r="B3" i="5"/>
  <c r="C3" i="5"/>
  <c r="D3" i="5"/>
  <c r="E3" i="5"/>
  <c r="F3" i="5"/>
  <c r="B4" i="5"/>
  <c r="G4" i="5" s="1"/>
  <c r="C4" i="5"/>
  <c r="D4" i="5"/>
  <c r="D8" i="5" s="1"/>
  <c r="E4" i="5"/>
  <c r="F4" i="5"/>
  <c r="B5" i="5"/>
  <c r="C5" i="5"/>
  <c r="D5" i="5"/>
  <c r="E5" i="5"/>
  <c r="F5" i="5"/>
  <c r="B6" i="5"/>
  <c r="C6" i="5"/>
  <c r="D6" i="5"/>
  <c r="E6" i="5"/>
  <c r="F6" i="5"/>
  <c r="B7" i="5"/>
  <c r="C7" i="5"/>
  <c r="D7" i="5"/>
  <c r="E7" i="5"/>
  <c r="F7" i="5"/>
  <c r="G3" i="5"/>
  <c r="P11" i="4"/>
  <c r="P18" i="4" s="1"/>
  <c r="T18" i="4" s="1"/>
  <c r="T23" i="4" s="1"/>
  <c r="T24" i="4" s="1"/>
  <c r="S22" i="4"/>
  <c r="S21" i="4"/>
  <c r="S20" i="4"/>
  <c r="S19" i="4"/>
  <c r="S18" i="4"/>
  <c r="T22" i="4"/>
  <c r="T21" i="4"/>
  <c r="T20" i="4"/>
  <c r="T19" i="4"/>
  <c r="S12" i="4"/>
  <c r="S11" i="4"/>
  <c r="R11" i="4"/>
  <c r="Q11" i="4"/>
  <c r="S10" i="4"/>
  <c r="R10" i="4"/>
  <c r="Q10" i="4"/>
  <c r="P10" i="4"/>
  <c r="O11" i="4"/>
  <c r="M14" i="4"/>
  <c r="H13" i="4"/>
  <c r="M13" i="4"/>
  <c r="H12" i="4"/>
  <c r="J10" i="4"/>
  <c r="K10" i="4"/>
  <c r="L10" i="4"/>
  <c r="M9" i="4"/>
  <c r="I10" i="4"/>
  <c r="L9" i="4"/>
  <c r="AA2" i="5"/>
  <c r="AB3" i="5"/>
  <c r="AB4" i="5"/>
  <c r="AB5" i="5"/>
  <c r="AC5" i="5"/>
  <c r="AC3" i="5"/>
  <c r="AD2" i="5"/>
  <c r="AD3" i="5"/>
  <c r="AD4" i="5"/>
  <c r="AD5" i="5"/>
  <c r="AD6" i="5"/>
  <c r="AD7" i="5"/>
  <c r="AA3" i="5"/>
  <c r="AA4" i="5"/>
  <c r="AC4" i="5"/>
  <c r="AA5" i="5"/>
  <c r="AA6" i="5"/>
  <c r="AB6" i="5"/>
  <c r="AC6" i="5"/>
  <c r="AA7" i="5"/>
  <c r="AB7" i="5"/>
  <c r="AC7" i="5"/>
  <c r="AB2" i="5"/>
  <c r="AC2" i="5"/>
  <c r="W3" i="4"/>
  <c r="W2" i="4"/>
  <c r="T7" i="4"/>
  <c r="T6" i="4"/>
  <c r="T5" i="4"/>
  <c r="T4" i="4"/>
  <c r="T3" i="4"/>
  <c r="T2" i="4"/>
  <c r="R2" i="5" a="1"/>
  <c r="M7" i="4"/>
  <c r="L7" i="4"/>
  <c r="K7" i="4"/>
  <c r="J7" i="4"/>
  <c r="I7" i="4"/>
  <c r="J2" i="5" a="1"/>
  <c r="F7" i="4"/>
  <c r="Z6" i="4"/>
  <c r="Y6" i="4"/>
  <c r="X6" i="4"/>
  <c r="W6" i="4"/>
  <c r="F6" i="4"/>
  <c r="E6" i="4"/>
  <c r="D6" i="4"/>
  <c r="C6" i="4"/>
  <c r="B6" i="4"/>
  <c r="Z5" i="4"/>
  <c r="Y5" i="4"/>
  <c r="X5" i="4"/>
  <c r="W5" i="4"/>
  <c r="E5" i="4"/>
  <c r="D5" i="4"/>
  <c r="C5" i="4"/>
  <c r="B5" i="4"/>
  <c r="F5" i="4" s="1"/>
  <c r="Z4" i="4"/>
  <c r="Y4" i="4"/>
  <c r="X4" i="4"/>
  <c r="W4" i="4"/>
  <c r="E4" i="4"/>
  <c r="D4" i="4"/>
  <c r="C4" i="4"/>
  <c r="B4" i="4"/>
  <c r="F4" i="4" s="1"/>
  <c r="Z3" i="4"/>
  <c r="Y3" i="4"/>
  <c r="X3" i="4"/>
  <c r="F3" i="4"/>
  <c r="E3" i="4"/>
  <c r="D3" i="4"/>
  <c r="C3" i="4"/>
  <c r="B3" i="4"/>
  <c r="Z2" i="4"/>
  <c r="Y2" i="4"/>
  <c r="X2" i="4"/>
  <c r="P2" i="4" a="1"/>
  <c r="Q5" i="4" s="1"/>
  <c r="I2" i="4" a="1"/>
  <c r="L6" i="4" s="1"/>
  <c r="E2" i="4"/>
  <c r="E7" i="4" s="1"/>
  <c r="D2" i="4"/>
  <c r="F2" i="4" s="1"/>
  <c r="C2" i="4"/>
  <c r="C7" i="4" s="1"/>
  <c r="B2" i="4"/>
  <c r="B7" i="4" s="1"/>
  <c r="C7" i="3"/>
  <c r="Z6" i="3"/>
  <c r="Y6" i="3"/>
  <c r="X6" i="3"/>
  <c r="W6" i="3"/>
  <c r="F6" i="3"/>
  <c r="E6" i="3"/>
  <c r="D6" i="3"/>
  <c r="C6" i="3"/>
  <c r="B6" i="3"/>
  <c r="Z5" i="3"/>
  <c r="Y5" i="3"/>
  <c r="X5" i="3"/>
  <c r="W5" i="3"/>
  <c r="E5" i="3"/>
  <c r="D5" i="3"/>
  <c r="C5" i="3"/>
  <c r="B5" i="3"/>
  <c r="F5" i="3" s="1"/>
  <c r="Z4" i="3"/>
  <c r="Y4" i="3"/>
  <c r="X4" i="3"/>
  <c r="W4" i="3"/>
  <c r="E4" i="3"/>
  <c r="D4" i="3"/>
  <c r="F4" i="3" s="1"/>
  <c r="C4" i="3"/>
  <c r="B4" i="3"/>
  <c r="Z3" i="3"/>
  <c r="Y3" i="3"/>
  <c r="X3" i="3"/>
  <c r="W3" i="3"/>
  <c r="E3" i="3"/>
  <c r="D3" i="3"/>
  <c r="C3" i="3"/>
  <c r="B3" i="3"/>
  <c r="F3" i="3" s="1"/>
  <c r="Z2" i="3"/>
  <c r="Y2" i="3"/>
  <c r="X2" i="3"/>
  <c r="W2" i="3"/>
  <c r="P2" i="3" a="1"/>
  <c r="Q5" i="3" s="1"/>
  <c r="I2" i="3" a="1"/>
  <c r="L6" i="3" s="1"/>
  <c r="E2" i="3"/>
  <c r="E7" i="3" s="1"/>
  <c r="D2" i="3"/>
  <c r="F2" i="3" s="1"/>
  <c r="F7" i="3" s="1"/>
  <c r="C2" i="3"/>
  <c r="B2" i="3"/>
  <c r="B7" i="3" s="1"/>
  <c r="R5" i="2"/>
  <c r="J5" i="2"/>
  <c r="Z4" i="2"/>
  <c r="Y4" i="2"/>
  <c r="X4" i="2"/>
  <c r="W4" i="2"/>
  <c r="S4" i="2"/>
  <c r="R4" i="2"/>
  <c r="Q4" i="2"/>
  <c r="P4" i="2"/>
  <c r="T4" i="2" s="1"/>
  <c r="L4" i="2"/>
  <c r="L5" i="2" s="1"/>
  <c r="K4" i="2"/>
  <c r="M4" i="2" s="1"/>
  <c r="J4" i="2"/>
  <c r="I4" i="2"/>
  <c r="E4" i="2"/>
  <c r="D4" i="2"/>
  <c r="C4" i="2"/>
  <c r="B4" i="2"/>
  <c r="B5" i="2" s="1"/>
  <c r="Z3" i="2"/>
  <c r="Y3" i="2"/>
  <c r="X3" i="2"/>
  <c r="W3" i="2"/>
  <c r="S3" i="2"/>
  <c r="R3" i="2"/>
  <c r="P7" i="2" s="1"/>
  <c r="Q3" i="2"/>
  <c r="P3" i="2"/>
  <c r="P5" i="2" s="1"/>
  <c r="L3" i="2"/>
  <c r="K3" i="2"/>
  <c r="J3" i="2"/>
  <c r="I3" i="2"/>
  <c r="M3" i="2" s="1"/>
  <c r="E3" i="2"/>
  <c r="E5" i="2" s="1"/>
  <c r="D3" i="2"/>
  <c r="D5" i="2" s="1"/>
  <c r="C3" i="2"/>
  <c r="B3" i="2"/>
  <c r="Z2" i="2"/>
  <c r="Y2" i="2"/>
  <c r="X2" i="2"/>
  <c r="W2" i="2"/>
  <c r="S2" i="2"/>
  <c r="S5" i="2" s="1"/>
  <c r="R2" i="2"/>
  <c r="P8" i="2" s="1"/>
  <c r="Q2" i="2"/>
  <c r="Q5" i="2" s="1"/>
  <c r="P2" i="2"/>
  <c r="L2" i="2"/>
  <c r="K2" i="2"/>
  <c r="K5" i="2" s="1"/>
  <c r="J2" i="2"/>
  <c r="I2" i="2"/>
  <c r="M2" i="2" s="1"/>
  <c r="M5" i="2" s="1"/>
  <c r="E2" i="2"/>
  <c r="C5" i="2" s="1"/>
  <c r="D2" i="2"/>
  <c r="C2" i="2"/>
  <c r="B2" i="2"/>
  <c r="F2" i="2" s="1"/>
  <c r="U6" i="1"/>
  <c r="M6" i="1"/>
  <c r="K6" i="1"/>
  <c r="C6" i="1"/>
  <c r="AD5" i="1"/>
  <c r="AC5" i="1"/>
  <c r="AB5" i="1"/>
  <c r="AA5" i="1"/>
  <c r="Z5" i="1"/>
  <c r="V5" i="1"/>
  <c r="V6" i="1" s="1"/>
  <c r="U5" i="1"/>
  <c r="T5" i="1"/>
  <c r="S5" i="1"/>
  <c r="R5" i="1"/>
  <c r="W5" i="1" s="1"/>
  <c r="N5" i="1"/>
  <c r="M5" i="1"/>
  <c r="L5" i="1"/>
  <c r="L6" i="1" s="1"/>
  <c r="K5" i="1"/>
  <c r="J5" i="1"/>
  <c r="O5" i="1" s="1"/>
  <c r="F5" i="1"/>
  <c r="E5" i="1"/>
  <c r="D5" i="1"/>
  <c r="C5" i="1"/>
  <c r="B5" i="1"/>
  <c r="G5" i="1" s="1"/>
  <c r="AD4" i="1"/>
  <c r="AC4" i="1"/>
  <c r="AB4" i="1"/>
  <c r="AA4" i="1"/>
  <c r="Z4" i="1"/>
  <c r="V4" i="1"/>
  <c r="U4" i="1"/>
  <c r="T4" i="1"/>
  <c r="S4" i="1"/>
  <c r="W4" i="1" s="1"/>
  <c r="R4" i="1"/>
  <c r="N4" i="1"/>
  <c r="M4" i="1"/>
  <c r="L4" i="1"/>
  <c r="K4" i="1"/>
  <c r="J4" i="1"/>
  <c r="O4" i="1" s="1"/>
  <c r="G4" i="1"/>
  <c r="F4" i="1"/>
  <c r="E4" i="1"/>
  <c r="D4" i="1"/>
  <c r="C4" i="1"/>
  <c r="B4" i="1"/>
  <c r="AD3" i="1"/>
  <c r="AC3" i="1"/>
  <c r="AB3" i="1"/>
  <c r="AA3" i="1"/>
  <c r="Z3" i="1"/>
  <c r="V3" i="1"/>
  <c r="U3" i="1"/>
  <c r="T3" i="1"/>
  <c r="S3" i="1"/>
  <c r="R3" i="1"/>
  <c r="W3" i="1" s="1"/>
  <c r="N3" i="1"/>
  <c r="M3" i="1"/>
  <c r="L3" i="1"/>
  <c r="K3" i="1"/>
  <c r="J3" i="1"/>
  <c r="O3" i="1" s="1"/>
  <c r="F3" i="1"/>
  <c r="G3" i="1" s="1"/>
  <c r="E3" i="1"/>
  <c r="D3" i="1"/>
  <c r="C3" i="1"/>
  <c r="B3" i="1"/>
  <c r="AD2" i="1"/>
  <c r="AC2" i="1"/>
  <c r="AB2" i="1"/>
  <c r="AA2" i="1"/>
  <c r="Z2" i="1"/>
  <c r="V2" i="1"/>
  <c r="U2" i="1"/>
  <c r="T2" i="1"/>
  <c r="T6" i="1" s="1"/>
  <c r="S2" i="1"/>
  <c r="S6" i="1" s="1"/>
  <c r="R2" i="1"/>
  <c r="W2" i="1" s="1"/>
  <c r="O2" i="1"/>
  <c r="N2" i="1"/>
  <c r="N6" i="1" s="1"/>
  <c r="M2" i="1"/>
  <c r="L2" i="1"/>
  <c r="K2" i="1"/>
  <c r="J2" i="1"/>
  <c r="J6" i="1" s="1"/>
  <c r="F2" i="1"/>
  <c r="F6" i="1" s="1"/>
  <c r="E2" i="1"/>
  <c r="G2" i="1" s="1"/>
  <c r="D2" i="1"/>
  <c r="D6" i="1" s="1"/>
  <c r="C2" i="1"/>
  <c r="B2" i="1"/>
  <c r="G6" i="5" l="1"/>
  <c r="G7" i="5"/>
  <c r="E8" i="5"/>
  <c r="F8" i="5"/>
  <c r="G5" i="5"/>
  <c r="B8" i="5"/>
  <c r="G2" i="5"/>
  <c r="C8" i="5"/>
  <c r="O6" i="1"/>
  <c r="G6" i="1"/>
  <c r="W6" i="1"/>
  <c r="I3" i="3"/>
  <c r="I5" i="3"/>
  <c r="M5" i="3" s="1"/>
  <c r="R3" i="3"/>
  <c r="R5" i="3"/>
  <c r="I3" i="4"/>
  <c r="I5" i="4"/>
  <c r="R3" i="4"/>
  <c r="R5" i="4"/>
  <c r="B6" i="1"/>
  <c r="T2" i="2"/>
  <c r="I5" i="2"/>
  <c r="J3" i="3"/>
  <c r="J5" i="3"/>
  <c r="P2" i="3"/>
  <c r="S3" i="3"/>
  <c r="S5" i="3"/>
  <c r="D7" i="3"/>
  <c r="J3" i="4"/>
  <c r="J5" i="4"/>
  <c r="P2" i="4"/>
  <c r="S3" i="4"/>
  <c r="S5" i="4"/>
  <c r="D7" i="4"/>
  <c r="P4" i="4"/>
  <c r="P6" i="4"/>
  <c r="P4" i="3"/>
  <c r="P6" i="3"/>
  <c r="T6" i="3" s="1"/>
  <c r="K3" i="4"/>
  <c r="K5" i="4"/>
  <c r="P6" i="2"/>
  <c r="I2" i="3"/>
  <c r="L3" i="3"/>
  <c r="L5" i="3"/>
  <c r="Q2" i="3"/>
  <c r="Q4" i="3"/>
  <c r="Q6" i="3"/>
  <c r="I2" i="4"/>
  <c r="L3" i="4"/>
  <c r="L5" i="4"/>
  <c r="Q2" i="4"/>
  <c r="Q4" i="4"/>
  <c r="Q6" i="4"/>
  <c r="I6" i="3"/>
  <c r="M6" i="3" s="1"/>
  <c r="R2" i="3"/>
  <c r="R4" i="3"/>
  <c r="R6" i="4"/>
  <c r="I4" i="4"/>
  <c r="I6" i="4"/>
  <c r="R2" i="4"/>
  <c r="R4" i="4"/>
  <c r="R6" i="1"/>
  <c r="F4" i="2"/>
  <c r="J2" i="3"/>
  <c r="J4" i="3"/>
  <c r="J6" i="3"/>
  <c r="S2" i="3"/>
  <c r="S4" i="3"/>
  <c r="S6" i="3"/>
  <c r="J2" i="4"/>
  <c r="J4" i="4"/>
  <c r="J6" i="4"/>
  <c r="S2" i="4"/>
  <c r="S7" i="4" s="1"/>
  <c r="S4" i="4"/>
  <c r="S6" i="4"/>
  <c r="F3" i="2"/>
  <c r="F5" i="2" s="1"/>
  <c r="K3" i="3"/>
  <c r="E6" i="1"/>
  <c r="T3" i="2"/>
  <c r="I4" i="3"/>
  <c r="R6" i="3"/>
  <c r="K2" i="3"/>
  <c r="K4" i="3"/>
  <c r="K6" i="3"/>
  <c r="P3" i="3"/>
  <c r="P5" i="3"/>
  <c r="T5" i="3" s="1"/>
  <c r="K2" i="4"/>
  <c r="K4" i="4"/>
  <c r="K6" i="4"/>
  <c r="P3" i="4"/>
  <c r="P5" i="4"/>
  <c r="K5" i="3"/>
  <c r="L2" i="3"/>
  <c r="L4" i="3"/>
  <c r="Q3" i="3"/>
  <c r="L2" i="4"/>
  <c r="L4" i="4"/>
  <c r="Q3" i="4"/>
  <c r="G8" i="5" l="1"/>
  <c r="R2" i="5" s="1"/>
  <c r="T3" i="3"/>
  <c r="T4" i="3"/>
  <c r="T5" i="2"/>
  <c r="M6" i="4"/>
  <c r="L12" i="4" s="1"/>
  <c r="L7" i="3"/>
  <c r="Q7" i="3"/>
  <c r="R7" i="4"/>
  <c r="M3" i="3"/>
  <c r="S7" i="3"/>
  <c r="Q7" i="4"/>
  <c r="K7" i="3"/>
  <c r="M4" i="4"/>
  <c r="J12" i="4" s="1"/>
  <c r="I7" i="3"/>
  <c r="M2" i="3"/>
  <c r="J9" i="4"/>
  <c r="M4" i="3"/>
  <c r="J7" i="3"/>
  <c r="M2" i="4"/>
  <c r="M3" i="4"/>
  <c r="I12" i="4" s="1"/>
  <c r="T2" i="3"/>
  <c r="T7" i="3" s="1"/>
  <c r="P7" i="3"/>
  <c r="M5" i="4"/>
  <c r="K12" i="4" s="1"/>
  <c r="K9" i="4"/>
  <c r="R7" i="3"/>
  <c r="P7" i="4"/>
  <c r="S6" i="5" l="1"/>
  <c r="T4" i="5"/>
  <c r="U2" i="5"/>
  <c r="V6" i="5"/>
  <c r="M2" i="5"/>
  <c r="U6" i="5"/>
  <c r="R4" i="5"/>
  <c r="R6" i="5"/>
  <c r="S4" i="5"/>
  <c r="V3" i="5"/>
  <c r="J2" i="5"/>
  <c r="N3" i="5"/>
  <c r="U4" i="5"/>
  <c r="K3" i="5"/>
  <c r="S2" i="5"/>
  <c r="V5" i="5"/>
  <c r="T5" i="5"/>
  <c r="L6" i="5"/>
  <c r="K4" i="5"/>
  <c r="V7" i="5"/>
  <c r="U5" i="5"/>
  <c r="M4" i="5"/>
  <c r="K6" i="5"/>
  <c r="R7" i="5"/>
  <c r="N6" i="5"/>
  <c r="K5" i="5"/>
  <c r="L7" i="5"/>
  <c r="R5" i="5"/>
  <c r="N4" i="5"/>
  <c r="L5" i="5"/>
  <c r="J3" i="5"/>
  <c r="J6" i="5"/>
  <c r="L4" i="5"/>
  <c r="S3" i="5"/>
  <c r="S7" i="5"/>
  <c r="L3" i="5"/>
  <c r="T3" i="5"/>
  <c r="M7" i="5"/>
  <c r="M5" i="5"/>
  <c r="J4" i="5"/>
  <c r="T7" i="5"/>
  <c r="U3" i="5"/>
  <c r="J7" i="5"/>
  <c r="T2" i="5"/>
  <c r="K7" i="5"/>
  <c r="T6" i="5"/>
  <c r="V4" i="5"/>
  <c r="S5" i="5"/>
  <c r="J5" i="5"/>
  <c r="N7" i="5"/>
  <c r="M3" i="5"/>
  <c r="K2" i="5"/>
  <c r="V2" i="5"/>
  <c r="R3" i="5"/>
  <c r="M6" i="5"/>
  <c r="L2" i="5"/>
  <c r="U7" i="5"/>
  <c r="N2" i="5"/>
  <c r="N5" i="5"/>
  <c r="M7" i="3"/>
  <c r="M12" i="4"/>
  <c r="I9" i="4"/>
  <c r="W6" i="5" l="1"/>
  <c r="O3" i="5"/>
  <c r="J15" i="5" s="1"/>
  <c r="W2" i="5"/>
  <c r="U8" i="5"/>
  <c r="V8" i="5"/>
  <c r="W3" i="5"/>
  <c r="O7" i="5"/>
  <c r="N15" i="5" s="1"/>
  <c r="W4" i="5"/>
  <c r="O6" i="5"/>
  <c r="M15" i="5" s="1"/>
  <c r="O2" i="5"/>
  <c r="W7" i="5"/>
  <c r="S8" i="5"/>
  <c r="L8" i="5"/>
  <c r="L12" i="5" s="1"/>
  <c r="K8" i="5"/>
  <c r="K12" i="5" s="1"/>
  <c r="M8" i="5"/>
  <c r="M12" i="5" s="1"/>
  <c r="W5" i="5"/>
  <c r="O4" i="5"/>
  <c r="K15" i="5" s="1"/>
  <c r="T8" i="5"/>
  <c r="J8" i="5"/>
  <c r="J12" i="5" s="1"/>
  <c r="N8" i="5"/>
  <c r="N12" i="5" s="1"/>
  <c r="O5" i="5"/>
  <c r="L15" i="5" s="1"/>
  <c r="R8" i="5"/>
  <c r="O15" i="4"/>
  <c r="J13" i="4"/>
  <c r="I13" i="4"/>
  <c r="O13" i="4"/>
  <c r="O14" i="4"/>
  <c r="L13" i="4"/>
  <c r="K13" i="4"/>
  <c r="O12" i="4"/>
  <c r="I15" i="5" l="1"/>
  <c r="W8" i="5"/>
  <c r="O12" i="5"/>
  <c r="U13" i="5" s="1"/>
  <c r="O15" i="5"/>
  <c r="Q26" i="5" s="1"/>
  <c r="S13" i="5"/>
  <c r="M10" i="4"/>
  <c r="S15" i="4"/>
  <c r="R15" i="4"/>
  <c r="R22" i="4" s="1"/>
  <c r="Q15" i="4"/>
  <c r="Q22" i="4" s="1"/>
  <c r="P15" i="4"/>
  <c r="P22" i="4" s="1"/>
  <c r="S14" i="4"/>
  <c r="R14" i="4"/>
  <c r="R21" i="4" s="1"/>
  <c r="Q14" i="4"/>
  <c r="Q21" i="4" s="1"/>
  <c r="P14" i="4"/>
  <c r="P21" i="4" s="1"/>
  <c r="S13" i="4"/>
  <c r="R13" i="4"/>
  <c r="R20" i="4" s="1"/>
  <c r="Q13" i="4"/>
  <c r="Q20" i="4" s="1"/>
  <c r="P13" i="4"/>
  <c r="P20" i="4" s="1"/>
  <c r="Q18" i="4"/>
  <c r="R18" i="4"/>
  <c r="M11" i="4"/>
  <c r="R12" i="4"/>
  <c r="R19" i="4" s="1"/>
  <c r="Q12" i="4"/>
  <c r="Q19" i="4" s="1"/>
  <c r="P12" i="4"/>
  <c r="P19" i="4" s="1"/>
  <c r="Q25" i="5" l="1"/>
  <c r="N16" i="5"/>
  <c r="M13" i="5"/>
  <c r="Q18" i="5"/>
  <c r="U18" i="5" s="1"/>
  <c r="U27" i="5" s="1"/>
  <c r="J16" i="5"/>
  <c r="Q24" i="5"/>
  <c r="N13" i="5"/>
  <c r="R22" i="5"/>
  <c r="T13" i="5"/>
  <c r="Q17" i="5"/>
  <c r="S22" i="5"/>
  <c r="U22" i="5"/>
  <c r="Q28" i="5"/>
  <c r="Q16" i="5"/>
  <c r="U16" i="5" s="1"/>
  <c r="U25" i="5" s="1"/>
  <c r="J13" i="5"/>
  <c r="K16" i="5"/>
  <c r="Q27" i="5"/>
  <c r="T22" i="5"/>
  <c r="L16" i="5"/>
  <c r="V22" i="5"/>
  <c r="M16" i="5"/>
  <c r="Q19" i="5"/>
  <c r="Q15" i="5"/>
  <c r="L13" i="5"/>
  <c r="V13" i="5"/>
  <c r="R13" i="5"/>
  <c r="I16" i="5"/>
  <c r="Q14" i="5"/>
  <c r="U14" i="5" s="1"/>
  <c r="U23" i="5" s="1"/>
  <c r="Q23" i="5"/>
  <c r="K13" i="5"/>
  <c r="S19" i="5"/>
  <c r="S28" i="5" s="1"/>
  <c r="U19" i="5"/>
  <c r="U28" i="5" s="1"/>
  <c r="M15" i="4"/>
  <c r="S18" i="5" l="1"/>
  <c r="S27" i="5" s="1"/>
  <c r="R18" i="5"/>
  <c r="R27" i="5" s="1"/>
  <c r="S14" i="5"/>
  <c r="S23" i="5" s="1"/>
  <c r="V18" i="5"/>
  <c r="V27" i="5" s="1"/>
  <c r="T16" i="5"/>
  <c r="T25" i="5" s="1"/>
  <c r="S16" i="5"/>
  <c r="S25" i="5" s="1"/>
  <c r="T14" i="5"/>
  <c r="T23" i="5" s="1"/>
  <c r="O16" i="5"/>
  <c r="O17" i="5" s="1"/>
  <c r="V16" i="5"/>
  <c r="V25" i="5" s="1"/>
  <c r="T15" i="5"/>
  <c r="T24" i="5" s="1"/>
  <c r="T19" i="5"/>
  <c r="T28" i="5" s="1"/>
  <c r="T18" i="5"/>
  <c r="T27" i="5" s="1"/>
  <c r="U15" i="5"/>
  <c r="U24" i="5" s="1"/>
  <c r="R15" i="5"/>
  <c r="R24" i="5" s="1"/>
  <c r="V17" i="5"/>
  <c r="V26" i="5" s="1"/>
  <c r="U17" i="5"/>
  <c r="U26" i="5" s="1"/>
  <c r="S15" i="5"/>
  <c r="S24" i="5" s="1"/>
  <c r="V19" i="5"/>
  <c r="V28" i="5" s="1"/>
  <c r="V15" i="5"/>
  <c r="V24" i="5" s="1"/>
  <c r="O13" i="5"/>
  <c r="O14" i="5" s="1"/>
  <c r="T17" i="5"/>
  <c r="T26" i="5" s="1"/>
  <c r="V14" i="5"/>
  <c r="V23" i="5" s="1"/>
  <c r="S17" i="5"/>
  <c r="S26" i="5" s="1"/>
  <c r="R16" i="5"/>
  <c r="R25" i="5" s="1"/>
  <c r="R19" i="5"/>
  <c r="R28" i="5" s="1"/>
  <c r="R17" i="5"/>
  <c r="R26" i="5" s="1"/>
  <c r="R14" i="5"/>
  <c r="M16" i="4"/>
  <c r="Z3" i="5"/>
  <c r="Z5" i="5"/>
  <c r="Z6" i="5"/>
  <c r="Z4" i="5"/>
  <c r="Z2" i="5"/>
  <c r="Z7" i="5"/>
  <c r="W27" i="5" l="1"/>
  <c r="W24" i="5"/>
  <c r="W25" i="5"/>
  <c r="W28" i="5"/>
  <c r="R23" i="5"/>
  <c r="W23" i="5" s="1"/>
  <c r="W26" i="5"/>
  <c r="W29" i="5" l="1"/>
  <c r="O18" i="5"/>
  <c r="W30" i="5"/>
</calcChain>
</file>

<file path=xl/sharedStrings.xml><?xml version="1.0" encoding="utf-8"?>
<sst xmlns="http://schemas.openxmlformats.org/spreadsheetml/2006/main" count="106" uniqueCount="33">
  <si>
    <r>
      <rPr>
        <b/>
        <sz val="14"/>
        <rFont val="Arial"/>
        <family val="2"/>
        <charset val="1"/>
      </rPr>
      <t>X↓ Y→</t>
    </r>
    <r>
      <rPr>
        <b/>
        <sz val="16"/>
        <rFont val="Arial"/>
        <family val="2"/>
        <charset val="1"/>
      </rPr>
      <t xml:space="preserve"> </t>
    </r>
  </si>
  <si>
    <t>TOTALES ↓</t>
  </si>
  <si>
    <t>g(x) ↓</t>
  </si>
  <si>
    <t>TOTALES →</t>
  </si>
  <si>
    <t>h(y)→</t>
  </si>
  <si>
    <t>X e Y son Variables Independientes</t>
  </si>
  <si>
    <t>h(y) →</t>
  </si>
  <si>
    <t>P(x≥1, y≤2) =</t>
  </si>
  <si>
    <t>X e Y son variables aleatorias Dependientes</t>
  </si>
  <si>
    <t>f(2,1)≠g(2)*h(1).</t>
  </si>
  <si>
    <t>P(x≥1, y≥2) =</t>
  </si>
  <si>
    <t>Pues 5/42 ≠ 11/98 = (11/21)(3/14)</t>
  </si>
  <si>
    <t>P(x≤1, y≥2) =</t>
  </si>
  <si>
    <t xml:space="preserve">Los valores de las celdas resaltadas correspondientes en las dos matrices son distintos, por tanto las Variables son Dependientes </t>
  </si>
  <si>
    <t>Media ponderada de Y, µ2</t>
  </si>
  <si>
    <t>(X – µ1)↓</t>
  </si>
  <si>
    <t>(Y –  µ2)↓</t>
  </si>
  <si>
    <t>Varianza de Y</t>
  </si>
  <si>
    <t>Desviaciòn estandar de Y</t>
  </si>
  <si>
    <t>Media ponderada de X, µ1</t>
  </si>
  <si>
    <t>Varianza de X</t>
  </si>
  <si>
    <t>Desviaciòn estandar de x</t>
  </si>
  <si>
    <t>Covarianza de X e Y</t>
  </si>
  <si>
    <t>Correlacion de Pearson</t>
  </si>
  <si>
    <t>sumas</t>
  </si>
  <si>
    <t>1) Inserte nueva fila y nueva columna, luego asigne a las celdas los valores que provengan de una fórmula matemática con las variables X e Y</t>
  </si>
  <si>
    <t>2) Divida los valores de la matriz por la constante adecuada para conformar una Distribución de Probabilidad Conjunta con X e Y</t>
  </si>
  <si>
    <t xml:space="preserve">3) Siga los ejemplos de esta plantilla para determinar, finalmente, si los valores de producto con las funciones marginales establecen la dependencia o la independencia de las variables X e Y </t>
  </si>
  <si>
    <t>4 ) Inserte un Gráfico en tercera dimensión, el cual sirva para interpretar la Distribución de Probabilidad Conjunta, la Covarianza entre las variables unidimensionales, y el valor del Coeficiente de Pearson</t>
  </si>
  <si>
    <t>Correlaciòn Pearson</t>
  </si>
  <si>
    <t xml:space="preserve">X↓ Y→ </t>
  </si>
  <si>
    <t xml:space="preserve"> </t>
  </si>
  <si>
    <t>Se creo la siguiente grafica donde podemos apreciar que en el punto donde la distribucion de probabilidad continua es mayor el plano posee mayor altura. Ademas, podemos apreciar que la grafica tiene mas elevacion conforme Y es mayor, de acuerdo a lo esperado por la covarianza y el coeficiente de Pearson ya que estos valores son negativos indicando una dependencia inversa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</si>
</sst>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numFmt numFmtId="165" formatCode="0.0%"/>
    <numFmt numFmtId="166" formatCode="#\ ???/????"/>
    <numFmt numFmtId="167" formatCode="0.000"/>
    <numFmt numFmtId="168" formatCode="0.0"/>
    <numFmt numFmtId="169" formatCode="0.0000"/>
    <numFmt numFmtId="170" formatCode="0.0000000"/>
  </numFmts>
  <fonts count="20" x14ac:knownFonts="1">
    <font>
      <sz val="10"/>
      <name val="Arial"/>
      <family val="2"/>
      <charset val="1"/>
    </font>
    <font>
      <sz val="10"/>
      <color rgb="FFFFFFFF"/>
      <name val="Arial"/>
      <family val="2"/>
      <charset val="1"/>
    </font>
    <font>
      <b/>
      <sz val="10"/>
      <color rgb="FF000000"/>
      <name val="Arial"/>
      <family val="2"/>
      <charset val="1"/>
    </font>
    <font>
      <sz val="10"/>
      <color rgb="FFCC0000"/>
      <name val="Arial"/>
      <family val="2"/>
      <charset val="1"/>
    </font>
    <font>
      <b/>
      <sz val="10"/>
      <color rgb="FFFFFFFF"/>
      <name val="Arial"/>
      <family val="2"/>
      <charset val="1"/>
    </font>
    <font>
      <i/>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sz val="24"/>
      <color rgb="FF000000"/>
      <name val="Arial"/>
      <family val="2"/>
      <charset val="1"/>
    </font>
    <font>
      <u/>
      <sz val="10"/>
      <color rgb="FF0000EE"/>
      <name val="Arial"/>
      <family val="2"/>
      <charset val="1"/>
    </font>
    <font>
      <sz val="10"/>
      <color rgb="FF996600"/>
      <name val="Arial"/>
      <family val="2"/>
      <charset val="1"/>
    </font>
    <font>
      <sz val="10"/>
      <color rgb="FF333333"/>
      <name val="Arial"/>
      <family val="2"/>
      <charset val="1"/>
    </font>
    <font>
      <b/>
      <sz val="14"/>
      <name val="Arial"/>
      <family val="2"/>
      <charset val="1"/>
    </font>
    <font>
      <b/>
      <sz val="16"/>
      <name val="Arial"/>
      <family val="2"/>
      <charset val="1"/>
    </font>
    <font>
      <b/>
      <sz val="12"/>
      <name val="Arial"/>
      <family val="2"/>
      <charset val="1"/>
    </font>
    <font>
      <sz val="16"/>
      <name val="Arial"/>
      <family val="2"/>
      <charset val="1"/>
    </font>
    <font>
      <b/>
      <sz val="16"/>
      <color rgb="FF000000"/>
      <name val="Arial"/>
      <family val="2"/>
      <charset val="1"/>
    </font>
    <font>
      <sz val="10"/>
      <name val="Arial"/>
      <family val="2"/>
      <charset val="1"/>
    </font>
    <font>
      <b/>
      <sz val="14"/>
      <color rgb="FF000000"/>
      <name val="Arial"/>
      <family val="2"/>
      <charset val="1"/>
    </font>
  </fonts>
  <fills count="25">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7D1D5"/>
      </patternFill>
    </fill>
    <fill>
      <patternFill patternType="solid">
        <fgColor rgb="FFFFCCCC"/>
        <bgColor rgb="FFF7D1D5"/>
      </patternFill>
    </fill>
    <fill>
      <patternFill patternType="solid">
        <fgColor rgb="FFCC0000"/>
        <bgColor rgb="FF800000"/>
      </patternFill>
    </fill>
    <fill>
      <patternFill patternType="solid">
        <fgColor rgb="FFCCFFCC"/>
        <bgColor rgb="FFE8F2A1"/>
      </patternFill>
    </fill>
    <fill>
      <patternFill patternType="solid">
        <fgColor rgb="FFFFFFCC"/>
        <bgColor rgb="FFFFFFFF"/>
      </patternFill>
    </fill>
    <fill>
      <patternFill patternType="solid">
        <fgColor rgb="FFFFFF00"/>
        <bgColor rgb="FFFFF200"/>
      </patternFill>
    </fill>
    <fill>
      <patternFill patternType="solid">
        <fgColor rgb="FFD4EA6B"/>
        <bgColor rgb="FFE8F2A1"/>
      </patternFill>
    </fill>
    <fill>
      <patternFill patternType="solid">
        <fgColor rgb="FFF7D1D5"/>
        <bgColor rgb="FFFFCCCC"/>
      </patternFill>
    </fill>
    <fill>
      <patternFill patternType="solid">
        <fgColor rgb="FFB4C7DC"/>
        <bgColor rgb="FFE0C2CD"/>
      </patternFill>
    </fill>
    <fill>
      <patternFill patternType="solid">
        <fgColor rgb="FFFFF200"/>
        <bgColor rgb="FFFFFF00"/>
      </patternFill>
    </fill>
    <fill>
      <patternFill patternType="solid">
        <fgColor rgb="FFE8F2A1"/>
        <bgColor rgb="FFFFE994"/>
      </patternFill>
    </fill>
    <fill>
      <patternFill patternType="solid">
        <fgColor rgb="FFFFBF00"/>
        <bgColor rgb="FFFF972F"/>
      </patternFill>
    </fill>
    <fill>
      <patternFill patternType="solid">
        <fgColor rgb="FFEC9BA4"/>
        <bgColor rgb="FFFFB66C"/>
      </patternFill>
    </fill>
    <fill>
      <patternFill patternType="solid">
        <fgColor rgb="FFACB20C"/>
        <bgColor rgb="FF81D41A"/>
      </patternFill>
    </fill>
    <fill>
      <patternFill patternType="solid">
        <fgColor rgb="FF81D41A"/>
        <bgColor rgb="FFACB20C"/>
      </patternFill>
    </fill>
    <fill>
      <patternFill patternType="solid">
        <fgColor rgb="FFFF972F"/>
        <bgColor rgb="FFFFB66C"/>
      </patternFill>
    </fill>
    <fill>
      <patternFill patternType="solid">
        <fgColor rgb="FFFFB66C"/>
        <bgColor rgb="FFEC9BA4"/>
      </patternFill>
    </fill>
    <fill>
      <patternFill patternType="solid">
        <fgColor rgb="FFFFFFFF"/>
        <bgColor rgb="FFFFFFCC"/>
      </patternFill>
    </fill>
    <fill>
      <patternFill patternType="solid">
        <fgColor rgb="FFFFE994"/>
        <bgColor rgb="FFE8F2A1"/>
      </patternFill>
    </fill>
    <fill>
      <patternFill patternType="solid">
        <fgColor rgb="FFE0C2CD"/>
        <bgColor rgb="FFF7D1D5"/>
      </patternFill>
    </fill>
    <fill>
      <patternFill patternType="solid">
        <fgColor theme="5" tint="0.39997558519241921"/>
        <bgColor indexed="64"/>
      </patternFill>
    </fill>
  </fills>
  <borders count="29">
    <border>
      <left/>
      <right/>
      <top/>
      <bottom/>
      <diagonal/>
    </border>
    <border>
      <left style="thin">
        <color rgb="FF808080"/>
      </left>
      <right style="thin">
        <color rgb="FF808080"/>
      </right>
      <top style="thin">
        <color rgb="FF808080"/>
      </top>
      <bottom style="thin">
        <color rgb="FF808080"/>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auto="1"/>
      </top>
      <bottom style="thin">
        <color indexed="64"/>
      </bottom>
      <diagonal/>
    </border>
    <border>
      <left style="hair">
        <color auto="1"/>
      </left>
      <right/>
      <top style="thin">
        <color indexed="64"/>
      </top>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4" fillId="6" borderId="0" applyBorder="0" applyProtection="0"/>
    <xf numFmtId="0" fontId="5" fillId="0" borderId="0" applyBorder="0" applyProtection="0"/>
    <xf numFmtId="0" fontId="6" fillId="7" borderId="0" applyBorder="0" applyProtection="0"/>
    <xf numFmtId="0" fontId="7" fillId="0" borderId="0" applyBorder="0" applyProtection="0"/>
    <xf numFmtId="0" fontId="8" fillId="0" borderId="0" applyBorder="0" applyProtection="0"/>
    <xf numFmtId="0" fontId="9" fillId="0" borderId="0" applyBorder="0" applyProtection="0"/>
    <xf numFmtId="0" fontId="10" fillId="0" borderId="0" applyBorder="0" applyProtection="0"/>
    <xf numFmtId="0" fontId="11" fillId="8" borderId="0" applyBorder="0" applyProtection="0"/>
    <xf numFmtId="0" fontId="12" fillId="8" borderId="1" applyProtection="0"/>
    <xf numFmtId="0" fontId="18" fillId="0" borderId="0" applyBorder="0" applyProtection="0"/>
    <xf numFmtId="0" fontId="18" fillId="0" borderId="0" applyBorder="0" applyProtection="0"/>
    <xf numFmtId="0" fontId="3" fillId="0" borderId="0" applyBorder="0" applyProtection="0"/>
  </cellStyleXfs>
  <cellXfs count="143">
    <xf numFmtId="0" fontId="0" fillId="0" borderId="0" xfId="0"/>
    <xf numFmtId="0" fontId="13" fillId="0" borderId="2" xfId="0" applyFont="1" applyBorder="1" applyAlignment="1">
      <alignment horizontal="center" vertical="center"/>
    </xf>
    <xf numFmtId="0" fontId="14" fillId="9" borderId="2" xfId="0" applyFont="1" applyFill="1" applyBorder="1" applyAlignment="1">
      <alignment horizontal="center" vertical="center"/>
    </xf>
    <xf numFmtId="0" fontId="15" fillId="0" borderId="3" xfId="0" applyFont="1" applyBorder="1" applyAlignment="1">
      <alignment horizontal="center" vertical="center"/>
    </xf>
    <xf numFmtId="0" fontId="16" fillId="0" borderId="0" xfId="0" applyFont="1" applyAlignment="1">
      <alignment horizontal="center" vertical="center"/>
    </xf>
    <xf numFmtId="0" fontId="15" fillId="0" borderId="0" xfId="0" applyFont="1" applyBorder="1" applyAlignment="1">
      <alignment horizontal="center" vertical="center"/>
    </xf>
    <xf numFmtId="0" fontId="14" fillId="10" borderId="2" xfId="0" applyFont="1" applyFill="1" applyBorder="1" applyAlignment="1">
      <alignment horizontal="center" vertical="center"/>
    </xf>
    <xf numFmtId="0" fontId="14" fillId="11" borderId="2" xfId="0" applyFont="1" applyFill="1" applyBorder="1" applyAlignment="1">
      <alignment horizontal="center" vertical="center"/>
    </xf>
    <xf numFmtId="10" fontId="14" fillId="0" borderId="2" xfId="0" applyNumberFormat="1" applyFont="1" applyBorder="1" applyAlignment="1">
      <alignment horizontal="center" vertical="center"/>
    </xf>
    <xf numFmtId="10" fontId="14" fillId="11" borderId="2" xfId="0" applyNumberFormat="1" applyFont="1" applyFill="1" applyBorder="1" applyAlignment="1">
      <alignment horizontal="center" vertical="center"/>
    </xf>
    <xf numFmtId="0" fontId="14" fillId="0" borderId="0" xfId="0" applyFont="1" applyBorder="1" applyAlignment="1">
      <alignment horizontal="center" vertical="center"/>
    </xf>
    <xf numFmtId="164" fontId="14" fillId="0" borderId="2" xfId="0" applyNumberFormat="1" applyFont="1" applyBorder="1" applyAlignment="1">
      <alignment horizontal="center" vertical="center"/>
    </xf>
    <xf numFmtId="164" fontId="14" fillId="11" borderId="2" xfId="0" applyNumberFormat="1" applyFont="1" applyFill="1" applyBorder="1" applyAlignment="1">
      <alignment horizontal="center" vertical="center"/>
    </xf>
    <xf numFmtId="0" fontId="15" fillId="0" borderId="4" xfId="0" applyFont="1" applyBorder="1" applyAlignment="1">
      <alignment horizontal="center" vertical="center"/>
    </xf>
    <xf numFmtId="0" fontId="14" fillId="12" borderId="2" xfId="0" applyFont="1" applyFill="1" applyBorder="1" applyAlignment="1">
      <alignment horizontal="center" vertical="center"/>
    </xf>
    <xf numFmtId="10" fontId="14" fillId="12" borderId="2" xfId="0" applyNumberFormat="1" applyFont="1" applyFill="1" applyBorder="1" applyAlignment="1">
      <alignment horizontal="center" vertical="center"/>
    </xf>
    <xf numFmtId="164" fontId="14" fillId="12" borderId="2" xfId="0" applyNumberFormat="1" applyFont="1" applyFill="1" applyBorder="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14" fillId="13" borderId="2" xfId="0" applyFont="1" applyFill="1" applyBorder="1" applyAlignment="1">
      <alignment horizontal="center" vertical="center"/>
    </xf>
    <xf numFmtId="0" fontId="13" fillId="13" borderId="2" xfId="0" applyFont="1" applyFill="1" applyBorder="1" applyAlignment="1">
      <alignment horizontal="center" vertical="center"/>
    </xf>
    <xf numFmtId="0" fontId="13" fillId="14" borderId="2" xfId="0" applyFont="1" applyFill="1" applyBorder="1" applyAlignment="1">
      <alignment horizontal="center" vertical="center"/>
    </xf>
    <xf numFmtId="165" fontId="14" fillId="0" borderId="2" xfId="0" applyNumberFormat="1" applyFont="1" applyBorder="1" applyAlignment="1">
      <alignment horizontal="center" vertical="center"/>
    </xf>
    <xf numFmtId="165" fontId="14" fillId="12" borderId="2" xfId="0" applyNumberFormat="1" applyFont="1" applyFill="1" applyBorder="1" applyAlignment="1">
      <alignment horizontal="center" vertical="center"/>
    </xf>
    <xf numFmtId="166" fontId="14" fillId="0" borderId="2" xfId="0" applyNumberFormat="1" applyFont="1" applyBorder="1" applyAlignment="1">
      <alignment vertical="center"/>
    </xf>
    <xf numFmtId="164" fontId="14" fillId="15" borderId="2" xfId="0" applyNumberFormat="1" applyFont="1" applyFill="1" applyBorder="1" applyAlignment="1">
      <alignment horizontal="center" vertical="center"/>
    </xf>
    <xf numFmtId="164" fontId="14" fillId="16" borderId="2" xfId="0" applyNumberFormat="1" applyFont="1" applyFill="1" applyBorder="1" applyAlignment="1">
      <alignment horizontal="center" vertical="center"/>
    </xf>
    <xf numFmtId="164" fontId="14" fillId="17" borderId="2" xfId="0" applyNumberFormat="1" applyFont="1" applyFill="1" applyBorder="1" applyAlignment="1">
      <alignment horizontal="center" vertical="center"/>
    </xf>
    <xf numFmtId="0" fontId="13" fillId="16" borderId="0" xfId="0" applyFont="1" applyFill="1" applyAlignment="1">
      <alignment horizontal="center" vertical="center"/>
    </xf>
    <xf numFmtId="164" fontId="13" fillId="16" borderId="0" xfId="0" applyNumberFormat="1" applyFont="1" applyFill="1" applyAlignment="1">
      <alignment horizontal="center" vertical="center"/>
    </xf>
    <xf numFmtId="0" fontId="0" fillId="18" borderId="0" xfId="0" applyFill="1"/>
    <xf numFmtId="0" fontId="13" fillId="18" borderId="0" xfId="0" applyFont="1" applyFill="1" applyAlignment="1">
      <alignment horizontal="center" vertical="center"/>
    </xf>
    <xf numFmtId="164" fontId="13" fillId="0" borderId="0" xfId="0" applyNumberFormat="1" applyFont="1" applyAlignment="1">
      <alignment horizontal="center" vertical="center"/>
    </xf>
    <xf numFmtId="0" fontId="14" fillId="0" borderId="2" xfId="0" applyFont="1" applyBorder="1" applyAlignment="1">
      <alignment horizontal="center" vertical="center"/>
    </xf>
    <xf numFmtId="165" fontId="14" fillId="11" borderId="2" xfId="0" applyNumberFormat="1" applyFont="1" applyFill="1" applyBorder="1" applyAlignment="1">
      <alignment horizontal="center" vertical="center"/>
    </xf>
    <xf numFmtId="164" fontId="14" fillId="19" borderId="2" xfId="0" applyNumberFormat="1" applyFont="1" applyFill="1" applyBorder="1" applyAlignment="1">
      <alignment horizontal="center" vertical="center"/>
    </xf>
    <xf numFmtId="164" fontId="14" fillId="20" borderId="2" xfId="0" applyNumberFormat="1" applyFont="1" applyFill="1" applyBorder="1" applyAlignment="1">
      <alignment horizontal="center" vertical="center"/>
    </xf>
    <xf numFmtId="0" fontId="0" fillId="19" borderId="0" xfId="0" applyFill="1"/>
    <xf numFmtId="0" fontId="15" fillId="19" borderId="0" xfId="0" applyFont="1" applyFill="1" applyAlignment="1">
      <alignment horizontal="center" vertical="center"/>
    </xf>
    <xf numFmtId="0" fontId="13" fillId="19" borderId="0" xfId="0" applyFont="1" applyFill="1" applyAlignment="1">
      <alignment horizontal="center" vertical="center"/>
    </xf>
    <xf numFmtId="0" fontId="14" fillId="19" borderId="0" xfId="0" applyFont="1" applyFill="1" applyAlignment="1">
      <alignment horizontal="center" vertical="center"/>
    </xf>
    <xf numFmtId="167" fontId="17" fillId="0" borderId="0" xfId="0" applyNumberFormat="1" applyFont="1" applyAlignment="1">
      <alignment horizontal="center" vertical="center"/>
    </xf>
    <xf numFmtId="167" fontId="14" fillId="9" borderId="0" xfId="0" applyNumberFormat="1" applyFont="1" applyFill="1" applyAlignment="1">
      <alignment horizontal="center" vertical="center"/>
    </xf>
    <xf numFmtId="168" fontId="14" fillId="9" borderId="6" xfId="0" applyNumberFormat="1" applyFont="1" applyFill="1" applyBorder="1" applyAlignment="1">
      <alignment horizontal="center" vertical="center"/>
    </xf>
    <xf numFmtId="168" fontId="14" fillId="9" borderId="7" xfId="0" applyNumberFormat="1" applyFont="1" applyFill="1" applyBorder="1" applyAlignment="1">
      <alignment horizontal="center" vertical="center"/>
    </xf>
    <xf numFmtId="168" fontId="14" fillId="9" borderId="8" xfId="0" applyNumberFormat="1" applyFont="1" applyFill="1" applyBorder="1" applyAlignment="1">
      <alignment horizontal="center" vertical="center"/>
    </xf>
    <xf numFmtId="168" fontId="14" fillId="0" borderId="0" xfId="0" applyNumberFormat="1" applyFont="1" applyAlignment="1">
      <alignment horizontal="center" vertical="center"/>
    </xf>
    <xf numFmtId="2" fontId="14" fillId="13" borderId="0" xfId="0" applyNumberFormat="1" applyFont="1" applyFill="1" applyAlignment="1">
      <alignment horizontal="center" vertical="center"/>
    </xf>
    <xf numFmtId="168" fontId="14" fillId="10" borderId="9" xfId="0" applyNumberFormat="1" applyFont="1" applyFill="1" applyBorder="1" applyAlignment="1">
      <alignment horizontal="center" vertical="center"/>
    </xf>
    <xf numFmtId="168" fontId="14" fillId="0" borderId="4" xfId="0" applyNumberFormat="1" applyFont="1" applyBorder="1" applyAlignment="1">
      <alignment horizontal="center" vertical="center"/>
    </xf>
    <xf numFmtId="167" fontId="17" fillId="21" borderId="0" xfId="0" applyNumberFormat="1" applyFont="1" applyFill="1" applyAlignment="1">
      <alignment horizontal="center" vertical="center"/>
    </xf>
    <xf numFmtId="2" fontId="14" fillId="17" borderId="0" xfId="0" applyNumberFormat="1" applyFont="1" applyFill="1" applyAlignment="1">
      <alignment horizontal="center" vertical="center"/>
    </xf>
    <xf numFmtId="2" fontId="14" fillId="0" borderId="4" xfId="0" applyNumberFormat="1" applyFont="1" applyBorder="1" applyAlignment="1">
      <alignment horizontal="center" vertical="center"/>
    </xf>
    <xf numFmtId="169" fontId="14" fillId="22" borderId="0" xfId="0" applyNumberFormat="1" applyFont="1" applyFill="1" applyAlignment="1">
      <alignment horizontal="center" vertical="center"/>
    </xf>
    <xf numFmtId="168" fontId="14" fillId="10" borderId="10" xfId="0" applyNumberFormat="1" applyFont="1" applyFill="1" applyBorder="1" applyAlignment="1">
      <alignment horizontal="center" vertical="center"/>
    </xf>
    <xf numFmtId="168" fontId="14" fillId="0" borderId="7" xfId="0" applyNumberFormat="1" applyFont="1" applyBorder="1" applyAlignment="1">
      <alignment horizontal="center" vertical="center"/>
    </xf>
    <xf numFmtId="168" fontId="14" fillId="0" borderId="8" xfId="0" applyNumberFormat="1" applyFont="1" applyBorder="1" applyAlignment="1">
      <alignment horizontal="center" vertical="center"/>
    </xf>
    <xf numFmtId="169" fontId="14" fillId="23" borderId="0" xfId="0" applyNumberFormat="1" applyFont="1" applyFill="1" applyAlignment="1">
      <alignment horizontal="center" vertical="center"/>
    </xf>
    <xf numFmtId="0" fontId="14" fillId="0" borderId="0" xfId="0" applyFont="1" applyBorder="1" applyAlignment="1">
      <alignment horizontal="center" vertical="center" wrapText="1"/>
    </xf>
    <xf numFmtId="168" fontId="15" fillId="9" borderId="6" xfId="0" applyNumberFormat="1" applyFont="1" applyFill="1" applyBorder="1" applyAlignment="1">
      <alignment horizontal="center" vertical="center"/>
    </xf>
    <xf numFmtId="168" fontId="15" fillId="9" borderId="7" xfId="0" applyNumberFormat="1" applyFont="1" applyFill="1" applyBorder="1" applyAlignment="1">
      <alignment horizontal="center" vertical="center"/>
    </xf>
    <xf numFmtId="168" fontId="15" fillId="9" borderId="8" xfId="0" applyNumberFormat="1" applyFont="1" applyFill="1" applyBorder="1" applyAlignment="1">
      <alignment horizontal="center" vertical="center"/>
    </xf>
    <xf numFmtId="2" fontId="14" fillId="0" borderId="0" xfId="0" applyNumberFormat="1" applyFont="1" applyAlignment="1">
      <alignment horizontal="center" vertical="center"/>
    </xf>
    <xf numFmtId="170" fontId="14" fillId="0" borderId="9" xfId="0" applyNumberFormat="1" applyFont="1" applyBorder="1" applyAlignment="1">
      <alignment horizontal="center" vertical="center"/>
    </xf>
    <xf numFmtId="0" fontId="13" fillId="0" borderId="0" xfId="0" applyFont="1" applyBorder="1" applyAlignment="1">
      <alignment horizontal="center" vertical="center" wrapText="1"/>
    </xf>
    <xf numFmtId="2" fontId="14" fillId="0" borderId="7" xfId="0" applyNumberFormat="1" applyFont="1" applyBorder="1" applyAlignment="1">
      <alignment horizontal="center" vertical="center"/>
    </xf>
    <xf numFmtId="170" fontId="14" fillId="0" borderId="10" xfId="0" applyNumberFormat="1" applyFont="1" applyBorder="1" applyAlignment="1">
      <alignment horizontal="center" vertical="center"/>
    </xf>
    <xf numFmtId="0" fontId="14" fillId="23" borderId="6" xfId="0" applyFont="1" applyFill="1" applyBorder="1" applyAlignment="1">
      <alignment horizontal="center" vertical="center"/>
    </xf>
    <xf numFmtId="0" fontId="14" fillId="23" borderId="7" xfId="0" applyFont="1" applyFill="1" applyBorder="1" applyAlignment="1">
      <alignment horizontal="center" vertical="center"/>
    </xf>
    <xf numFmtId="0" fontId="14" fillId="23" borderId="8" xfId="0" applyFont="1" applyFill="1" applyBorder="1" applyAlignment="1">
      <alignment horizontal="center" vertical="center"/>
    </xf>
    <xf numFmtId="0" fontId="14" fillId="9" borderId="3" xfId="0" applyFont="1" applyFill="1" applyBorder="1" applyAlignment="1">
      <alignment horizontal="center" vertical="center"/>
    </xf>
    <xf numFmtId="0" fontId="14" fillId="10" borderId="4" xfId="0" applyFont="1" applyFill="1" applyBorder="1" applyAlignment="1">
      <alignment horizontal="center" vertical="center"/>
    </xf>
    <xf numFmtId="165" fontId="13" fillId="0" borderId="2" xfId="0" applyNumberFormat="1" applyFont="1" applyBorder="1" applyAlignment="1">
      <alignment horizontal="center" vertical="center"/>
    </xf>
    <xf numFmtId="164" fontId="13" fillId="0" borderId="2" xfId="0" applyNumberFormat="1" applyFont="1" applyBorder="1" applyAlignment="1">
      <alignment vertical="center"/>
    </xf>
    <xf numFmtId="164" fontId="14" fillId="11" borderId="2" xfId="0" applyNumberFormat="1" applyFont="1" applyFill="1" applyBorder="1" applyAlignment="1">
      <alignment vertical="center"/>
    </xf>
    <xf numFmtId="164" fontId="14" fillId="12" borderId="2" xfId="0" applyNumberFormat="1" applyFont="1" applyFill="1" applyBorder="1" applyAlignment="1">
      <alignment vertical="center"/>
    </xf>
    <xf numFmtId="164" fontId="13" fillId="24" borderId="2" xfId="0" applyNumberFormat="1" applyFont="1" applyFill="1" applyBorder="1" applyAlignment="1">
      <alignment vertical="center"/>
    </xf>
    <xf numFmtId="167" fontId="13" fillId="9" borderId="0" xfId="0" applyNumberFormat="1" applyFont="1" applyFill="1" applyAlignment="1">
      <alignment horizontal="center" vertical="center"/>
    </xf>
    <xf numFmtId="167" fontId="13" fillId="17" borderId="0" xfId="0" applyNumberFormat="1" applyFont="1" applyFill="1" applyAlignment="1">
      <alignment horizontal="center" vertical="center"/>
    </xf>
    <xf numFmtId="167" fontId="13" fillId="13" borderId="0" xfId="0" applyNumberFormat="1" applyFont="1" applyFill="1" applyAlignment="1">
      <alignment horizontal="center" vertical="center"/>
    </xf>
    <xf numFmtId="167" fontId="13" fillId="0" borderId="13" xfId="0" applyNumberFormat="1" applyFont="1" applyBorder="1" applyAlignment="1">
      <alignment horizontal="center" vertical="center"/>
    </xf>
    <xf numFmtId="167" fontId="13" fillId="0" borderId="14" xfId="0" applyNumberFormat="1" applyFont="1" applyBorder="1" applyAlignment="1">
      <alignment horizontal="center" vertical="center"/>
    </xf>
    <xf numFmtId="167" fontId="13" fillId="0" borderId="15" xfId="0" applyNumberFormat="1" applyFont="1" applyBorder="1" applyAlignment="1">
      <alignment horizontal="center" vertical="center"/>
    </xf>
    <xf numFmtId="167" fontId="19" fillId="0" borderId="16" xfId="0" applyNumberFormat="1" applyFont="1" applyBorder="1" applyAlignment="1">
      <alignment horizontal="center" vertical="center"/>
    </xf>
    <xf numFmtId="167" fontId="19" fillId="0" borderId="17" xfId="0" applyNumberFormat="1" applyFont="1" applyBorder="1" applyAlignment="1">
      <alignment horizontal="center" vertical="center"/>
    </xf>
    <xf numFmtId="167" fontId="19" fillId="0" borderId="18" xfId="0" applyNumberFormat="1" applyFont="1" applyBorder="1" applyAlignment="1">
      <alignment horizontal="center" vertical="center"/>
    </xf>
    <xf numFmtId="167" fontId="13" fillId="0" borderId="16" xfId="0" applyNumberFormat="1" applyFont="1" applyBorder="1" applyAlignment="1">
      <alignment horizontal="center" vertical="center"/>
    </xf>
    <xf numFmtId="167" fontId="13" fillId="0" borderId="17" xfId="0" applyNumberFormat="1" applyFont="1" applyBorder="1" applyAlignment="1">
      <alignment horizontal="center" vertical="center"/>
    </xf>
    <xf numFmtId="167" fontId="13" fillId="0" borderId="18" xfId="0" applyNumberFormat="1" applyFont="1" applyBorder="1" applyAlignment="1">
      <alignment horizontal="center" vertical="center"/>
    </xf>
    <xf numFmtId="167" fontId="14" fillId="9" borderId="23" xfId="0" applyNumberFormat="1" applyFont="1" applyFill="1" applyBorder="1" applyAlignment="1">
      <alignment horizontal="center" vertical="center"/>
    </xf>
    <xf numFmtId="167" fontId="14" fillId="9" borderId="24" xfId="0" applyNumberFormat="1" applyFont="1" applyFill="1" applyBorder="1" applyAlignment="1">
      <alignment horizontal="center" vertical="center"/>
    </xf>
    <xf numFmtId="167" fontId="14" fillId="9" borderId="25" xfId="0" applyNumberFormat="1" applyFont="1" applyFill="1" applyBorder="1" applyAlignment="1">
      <alignment horizontal="center" vertical="center"/>
    </xf>
    <xf numFmtId="167" fontId="14" fillId="10" borderId="21" xfId="0" applyNumberFormat="1" applyFont="1" applyFill="1" applyBorder="1" applyAlignment="1">
      <alignment horizontal="center" vertical="center"/>
    </xf>
    <xf numFmtId="167" fontId="14" fillId="10" borderId="26" xfId="0" applyNumberFormat="1" applyFont="1" applyFill="1" applyBorder="1" applyAlignment="1">
      <alignment horizontal="center" vertical="center"/>
    </xf>
    <xf numFmtId="167" fontId="14" fillId="10" borderId="22" xfId="0" applyNumberFormat="1" applyFont="1" applyFill="1" applyBorder="1" applyAlignment="1">
      <alignment horizontal="center" vertical="center"/>
    </xf>
    <xf numFmtId="167" fontId="14" fillId="0" borderId="14" xfId="0" applyNumberFormat="1" applyFont="1" applyBorder="1" applyAlignment="1">
      <alignment horizontal="center" vertical="center"/>
    </xf>
    <xf numFmtId="167" fontId="14" fillId="10" borderId="14" xfId="0" applyNumberFormat="1" applyFont="1" applyFill="1" applyBorder="1" applyAlignment="1">
      <alignment horizontal="center" vertical="center"/>
    </xf>
    <xf numFmtId="167" fontId="14" fillId="10" borderId="19" xfId="0" applyNumberFormat="1" applyFont="1" applyFill="1" applyBorder="1" applyAlignment="1">
      <alignment horizontal="center" vertical="center"/>
    </xf>
    <xf numFmtId="167" fontId="14" fillId="10" borderId="16" xfId="0" applyNumberFormat="1" applyFont="1" applyFill="1" applyBorder="1" applyAlignment="1">
      <alignment horizontal="center" vertical="center"/>
    </xf>
    <xf numFmtId="167" fontId="14" fillId="9" borderId="14" xfId="0" applyNumberFormat="1" applyFont="1" applyFill="1" applyBorder="1" applyAlignment="1">
      <alignment horizontal="center" vertical="center"/>
    </xf>
    <xf numFmtId="167" fontId="14" fillId="9" borderId="13" xfId="0" applyNumberFormat="1" applyFont="1" applyFill="1" applyBorder="1" applyAlignment="1">
      <alignment horizontal="center" vertical="center"/>
    </xf>
    <xf numFmtId="167" fontId="14" fillId="9" borderId="15" xfId="0" applyNumberFormat="1" applyFont="1" applyFill="1" applyBorder="1" applyAlignment="1">
      <alignment horizontal="center" vertical="center"/>
    </xf>
    <xf numFmtId="167" fontId="14" fillId="0" borderId="0" xfId="0" applyNumberFormat="1" applyFont="1" applyBorder="1" applyAlignment="1">
      <alignment horizontal="center" vertical="center"/>
    </xf>
    <xf numFmtId="167" fontId="14" fillId="0" borderId="13" xfId="0" applyNumberFormat="1" applyFont="1" applyBorder="1" applyAlignment="1">
      <alignment horizontal="center" vertical="center"/>
    </xf>
    <xf numFmtId="167" fontId="14" fillId="0" borderId="15" xfId="0" applyNumberFormat="1" applyFont="1" applyBorder="1" applyAlignment="1">
      <alignment horizontal="center" vertical="center"/>
    </xf>
    <xf numFmtId="167" fontId="14" fillId="0" borderId="19" xfId="0" applyNumberFormat="1" applyFont="1" applyBorder="1" applyAlignment="1">
      <alignment horizontal="center" vertical="center"/>
    </xf>
    <xf numFmtId="167" fontId="14" fillId="0" borderId="20" xfId="0" applyNumberFormat="1" applyFont="1" applyBorder="1" applyAlignment="1">
      <alignment horizontal="center" vertical="center"/>
    </xf>
    <xf numFmtId="167" fontId="14" fillId="0" borderId="16" xfId="0" applyNumberFormat="1" applyFont="1" applyBorder="1" applyAlignment="1">
      <alignment horizontal="center" vertical="center"/>
    </xf>
    <xf numFmtId="167" fontId="14" fillId="0" borderId="17" xfId="0" applyNumberFormat="1" applyFont="1" applyBorder="1" applyAlignment="1">
      <alignment horizontal="center" vertical="center"/>
    </xf>
    <xf numFmtId="167" fontId="14" fillId="0" borderId="18" xfId="0" applyNumberFormat="1" applyFont="1" applyBorder="1" applyAlignment="1">
      <alignment horizontal="center" vertical="center"/>
    </xf>
    <xf numFmtId="167" fontId="14" fillId="0" borderId="21" xfId="0" applyNumberFormat="1" applyFont="1" applyBorder="1" applyAlignment="1">
      <alignment horizontal="center" vertical="center"/>
    </xf>
    <xf numFmtId="167" fontId="14" fillId="0" borderId="26" xfId="0" applyNumberFormat="1" applyFont="1" applyBorder="1" applyAlignment="1">
      <alignment horizontal="center" vertical="center"/>
    </xf>
    <xf numFmtId="167" fontId="14" fillId="0" borderId="22" xfId="0" applyNumberFormat="1" applyFont="1" applyBorder="1" applyAlignment="1">
      <alignment horizontal="center" vertical="center"/>
    </xf>
    <xf numFmtId="170" fontId="14" fillId="22" borderId="12" xfId="0" applyNumberFormat="1" applyFont="1" applyFill="1" applyBorder="1" applyAlignment="1">
      <alignment horizontal="center" vertical="center"/>
    </xf>
    <xf numFmtId="167" fontId="14" fillId="22" borderId="12" xfId="0" applyNumberFormat="1" applyFont="1" applyFill="1" applyBorder="1" applyAlignment="1">
      <alignment horizontal="center" vertical="center"/>
    </xf>
    <xf numFmtId="167" fontId="14" fillId="22" borderId="0" xfId="0" applyNumberFormat="1" applyFont="1" applyFill="1" applyAlignment="1">
      <alignment horizontal="center" vertical="center"/>
    </xf>
    <xf numFmtId="167" fontId="14" fillId="23" borderId="0" xfId="0" applyNumberFormat="1" applyFont="1" applyFill="1" applyAlignment="1">
      <alignment horizontal="center" vertical="center"/>
    </xf>
    <xf numFmtId="167" fontId="14" fillId="23" borderId="8" xfId="0" applyNumberFormat="1" applyFont="1" applyFill="1" applyBorder="1" applyAlignment="1">
      <alignment horizontal="center" vertical="center"/>
    </xf>
    <xf numFmtId="0" fontId="14" fillId="9" borderId="0" xfId="0" applyFont="1" applyFill="1" applyBorder="1" applyAlignment="1">
      <alignment horizontal="center" vertical="center"/>
    </xf>
    <xf numFmtId="0" fontId="14" fillId="0" borderId="5" xfId="0" applyFont="1" applyBorder="1" applyAlignment="1">
      <alignment horizontal="center" vertical="center"/>
    </xf>
    <xf numFmtId="168" fontId="14" fillId="0" borderId="5"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17" borderId="0" xfId="0" applyFont="1" applyFill="1" applyBorder="1" applyAlignment="1">
      <alignment horizontal="center" vertical="center"/>
    </xf>
    <xf numFmtId="0" fontId="14" fillId="22" borderId="0" xfId="0" applyFont="1" applyFill="1" applyBorder="1" applyAlignment="1">
      <alignment horizontal="center" vertical="center"/>
    </xf>
    <xf numFmtId="0" fontId="14" fillId="23" borderId="0" xfId="0" applyFont="1" applyFill="1" applyBorder="1" applyAlignment="1">
      <alignment horizontal="center" vertical="center"/>
    </xf>
    <xf numFmtId="0" fontId="13" fillId="0" borderId="0" xfId="0" applyFont="1" applyBorder="1" applyAlignment="1">
      <alignment horizontal="center" vertical="center" wrapText="1"/>
    </xf>
    <xf numFmtId="0" fontId="14" fillId="22" borderId="11" xfId="0" applyFont="1" applyFill="1" applyBorder="1" applyAlignment="1">
      <alignment horizontal="center" vertical="center"/>
    </xf>
    <xf numFmtId="0" fontId="14" fillId="0" borderId="21" xfId="0" applyFont="1" applyBorder="1" applyAlignment="1">
      <alignment horizontal="center" vertical="center"/>
    </xf>
    <xf numFmtId="0" fontId="14" fillId="0" borderId="19" xfId="0" applyFont="1" applyBorder="1" applyAlignment="1">
      <alignment horizontal="center"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14" fillId="0" borderId="15" xfId="0" applyFont="1" applyBorder="1" applyAlignment="1">
      <alignment horizontal="center" vertical="center"/>
    </xf>
    <xf numFmtId="168" fontId="14" fillId="0" borderId="21" xfId="0" applyNumberFormat="1" applyFont="1" applyBorder="1" applyAlignment="1">
      <alignment horizontal="center" vertical="center"/>
    </xf>
    <xf numFmtId="168" fontId="14" fillId="0" borderId="27" xfId="0" applyNumberFormat="1" applyFont="1" applyBorder="1" applyAlignment="1">
      <alignment horizontal="center" vertical="center"/>
    </xf>
    <xf numFmtId="0" fontId="14" fillId="22" borderId="28" xfId="0" applyFont="1" applyFill="1" applyBorder="1" applyAlignment="1">
      <alignment horizontal="center" vertical="center"/>
    </xf>
    <xf numFmtId="0" fontId="14" fillId="22" borderId="13" xfId="0" applyFont="1" applyFill="1" applyBorder="1" applyAlignment="1">
      <alignment horizontal="center" vertical="center"/>
    </xf>
    <xf numFmtId="0" fontId="14" fillId="23" borderId="4" xfId="0" applyFont="1" applyFill="1" applyBorder="1" applyAlignment="1">
      <alignment horizontal="center" vertical="center"/>
    </xf>
    <xf numFmtId="0" fontId="14" fillId="0" borderId="22" xfId="0" applyFont="1" applyBorder="1" applyAlignment="1">
      <alignment horizontal="center"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14" fillId="0" borderId="25" xfId="0" applyFont="1" applyBorder="1" applyAlignment="1">
      <alignment horizontal="center" vertical="center"/>
    </xf>
    <xf numFmtId="0" fontId="16" fillId="24" borderId="0" xfId="0" applyFont="1" applyFill="1" applyAlignment="1">
      <alignment horizontal="center"/>
    </xf>
    <xf numFmtId="0" fontId="13" fillId="0" borderId="0" xfId="0" applyFont="1" applyBorder="1" applyAlignment="1">
      <alignment horizontal="left" vertical="top"/>
    </xf>
  </cellXfs>
  <cellStyles count="18">
    <cellStyle name="Accent 1 17" xfId="1" xr:uid="{00000000-0005-0000-0000-000006000000}"/>
    <cellStyle name="Accent 16" xfId="2" xr:uid="{00000000-0005-0000-0000-000007000000}"/>
    <cellStyle name="Accent 2 18" xfId="3" xr:uid="{00000000-0005-0000-0000-000008000000}"/>
    <cellStyle name="Accent 3 19" xfId="4" xr:uid="{00000000-0005-0000-0000-000009000000}"/>
    <cellStyle name="Bad 13" xfId="5" xr:uid="{00000000-0005-0000-0000-00000A000000}"/>
    <cellStyle name="Error 15" xfId="6" xr:uid="{00000000-0005-0000-0000-00000B000000}"/>
    <cellStyle name="Footnote 8" xfId="7" xr:uid="{00000000-0005-0000-0000-00000C000000}"/>
    <cellStyle name="Good 11" xfId="8" xr:uid="{00000000-0005-0000-0000-00000D000000}"/>
    <cellStyle name="Heading 1 4" xfId="9" xr:uid="{00000000-0005-0000-0000-00000E000000}"/>
    <cellStyle name="Heading 2 5" xfId="10" xr:uid="{00000000-0005-0000-0000-00000F000000}"/>
    <cellStyle name="Heading 3" xfId="11" xr:uid="{00000000-0005-0000-0000-000010000000}"/>
    <cellStyle name="Hyperlink 9" xfId="12" xr:uid="{00000000-0005-0000-0000-000011000000}"/>
    <cellStyle name="Neutral 12" xfId="13" xr:uid="{00000000-0005-0000-0000-000012000000}"/>
    <cellStyle name="Normal" xfId="0" builtinId="0"/>
    <cellStyle name="Note 7" xfId="14" xr:uid="{00000000-0005-0000-0000-000013000000}"/>
    <cellStyle name="Status 10" xfId="15" xr:uid="{00000000-0005-0000-0000-000014000000}"/>
    <cellStyle name="Text 6" xfId="16" xr:uid="{00000000-0005-0000-0000-000015000000}"/>
    <cellStyle name="Warning 14" xfId="17" xr:uid="{00000000-0005-0000-0000-000016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F7D1D5"/>
      <rgbColor rgb="FF660066"/>
      <rgbColor rgb="FFFFB66C"/>
      <rgbColor rgb="FF0066CC"/>
      <rgbColor rgb="FFDDDDDD"/>
      <rgbColor rgb="FF000080"/>
      <rgbColor rgb="FFFF00FF"/>
      <rgbColor rgb="FFFFF200"/>
      <rgbColor rgb="FF00FFFF"/>
      <rgbColor rgb="FF800080"/>
      <rgbColor rgb="FF800000"/>
      <rgbColor rgb="FF008080"/>
      <rgbColor rgb="FF0000FF"/>
      <rgbColor rgb="FF00CCFF"/>
      <rgbColor rgb="FFFFE994"/>
      <rgbColor rgb="FFCCFFCC"/>
      <rgbColor rgb="FFE8F2A1"/>
      <rgbColor rgb="FFD4EA6B"/>
      <rgbColor rgb="FFEC9BA4"/>
      <rgbColor rgb="FFE0C2CD"/>
      <rgbColor rgb="FFFFCCCC"/>
      <rgbColor rgb="FF3366FF"/>
      <rgbColor rgb="FF33CCCC"/>
      <rgbColor rgb="FF81D41A"/>
      <rgbColor rgb="FFFFBF00"/>
      <rgbColor rgb="FFFF972F"/>
      <rgbColor rgb="FFFF6600"/>
      <rgbColor rgb="FF666699"/>
      <rgbColor rgb="FFACB20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75632401243166E-2"/>
          <c:y val="5.2159277110849465E-2"/>
          <c:w val="0.88580565807239964"/>
          <c:h val="0.87305510760696792"/>
        </c:manualLayout>
      </c:layout>
      <c:surface3DChart>
        <c:wireframe val="0"/>
        <c:ser>
          <c:idx val="0"/>
          <c:order val="0"/>
          <c:tx>
            <c:strRef>
              <c:f>Hoja1!$B$1</c:f>
              <c:strCache>
                <c:ptCount val="1"/>
                <c:pt idx="0">
                  <c:v>1</c:v>
                </c:pt>
              </c:strCache>
            </c:strRef>
          </c:tx>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Hoja1!$B$2:$B$7</c:f>
              <c:numCache>
                <c:formatCode>General</c:formatCode>
                <c:ptCount val="6"/>
                <c:pt idx="0">
                  <c:v>7</c:v>
                </c:pt>
                <c:pt idx="1">
                  <c:v>9</c:v>
                </c:pt>
                <c:pt idx="2">
                  <c:v>11</c:v>
                </c:pt>
                <c:pt idx="3">
                  <c:v>13</c:v>
                </c:pt>
                <c:pt idx="4">
                  <c:v>15</c:v>
                </c:pt>
                <c:pt idx="5">
                  <c:v>17</c:v>
                </c:pt>
              </c:numCache>
            </c:numRef>
          </c:val>
          <c:extLst>
            <c:ext xmlns:c16="http://schemas.microsoft.com/office/drawing/2014/chart" uri="{C3380CC4-5D6E-409C-BE32-E72D297353CC}">
              <c16:uniqueId val="{00000000-7E70-43BB-BB48-9A895D9D20E1}"/>
            </c:ext>
          </c:extLst>
        </c:ser>
        <c:ser>
          <c:idx val="1"/>
          <c:order val="1"/>
          <c:tx>
            <c:v>2</c:v>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Hoja1!$C$2:$C$7</c:f>
              <c:numCache>
                <c:formatCode>General</c:formatCode>
                <c:ptCount val="6"/>
                <c:pt idx="0">
                  <c:v>12</c:v>
                </c:pt>
                <c:pt idx="1">
                  <c:v>14</c:v>
                </c:pt>
                <c:pt idx="2">
                  <c:v>16</c:v>
                </c:pt>
                <c:pt idx="3">
                  <c:v>18</c:v>
                </c:pt>
                <c:pt idx="4">
                  <c:v>20</c:v>
                </c:pt>
                <c:pt idx="5">
                  <c:v>22</c:v>
                </c:pt>
              </c:numCache>
            </c:numRef>
          </c:val>
          <c:extLst>
            <c:ext xmlns:c16="http://schemas.microsoft.com/office/drawing/2014/chart" uri="{C3380CC4-5D6E-409C-BE32-E72D297353CC}">
              <c16:uniqueId val="{00000001-7E70-43BB-BB48-9A895D9D20E1}"/>
            </c:ext>
          </c:extLst>
        </c:ser>
        <c:ser>
          <c:idx val="2"/>
          <c:order val="2"/>
          <c:tx>
            <c:v>3</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Hoja1!$D$2:$D$7</c:f>
              <c:numCache>
                <c:formatCode>General</c:formatCode>
                <c:ptCount val="6"/>
                <c:pt idx="0">
                  <c:v>17</c:v>
                </c:pt>
                <c:pt idx="1">
                  <c:v>19</c:v>
                </c:pt>
                <c:pt idx="2">
                  <c:v>21</c:v>
                </c:pt>
                <c:pt idx="3">
                  <c:v>23</c:v>
                </c:pt>
                <c:pt idx="4">
                  <c:v>25</c:v>
                </c:pt>
                <c:pt idx="5">
                  <c:v>27</c:v>
                </c:pt>
              </c:numCache>
            </c:numRef>
          </c:val>
          <c:extLst>
            <c:ext xmlns:c16="http://schemas.microsoft.com/office/drawing/2014/chart" uri="{C3380CC4-5D6E-409C-BE32-E72D297353CC}">
              <c16:uniqueId val="{00000002-7E70-43BB-BB48-9A895D9D20E1}"/>
            </c:ext>
          </c:extLst>
        </c:ser>
        <c:ser>
          <c:idx val="3"/>
          <c:order val="3"/>
          <c:tx>
            <c:v>4</c:v>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Hoja1!$E$2:$E$7</c:f>
              <c:numCache>
                <c:formatCode>General</c:formatCode>
                <c:ptCount val="6"/>
                <c:pt idx="0">
                  <c:v>22</c:v>
                </c:pt>
                <c:pt idx="1">
                  <c:v>24</c:v>
                </c:pt>
                <c:pt idx="2">
                  <c:v>26</c:v>
                </c:pt>
                <c:pt idx="3">
                  <c:v>28</c:v>
                </c:pt>
                <c:pt idx="4">
                  <c:v>30</c:v>
                </c:pt>
                <c:pt idx="5">
                  <c:v>32</c:v>
                </c:pt>
              </c:numCache>
            </c:numRef>
          </c:val>
          <c:extLst>
            <c:ext xmlns:c16="http://schemas.microsoft.com/office/drawing/2014/chart" uri="{C3380CC4-5D6E-409C-BE32-E72D297353CC}">
              <c16:uniqueId val="{00000003-7E70-43BB-BB48-9A895D9D20E1}"/>
            </c:ext>
          </c:extLst>
        </c:ser>
        <c:ser>
          <c:idx val="4"/>
          <c:order val="4"/>
          <c:tx>
            <c:v>5</c:v>
          </c:tx>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Hoja1!$F$2:$F$7</c:f>
              <c:numCache>
                <c:formatCode>General</c:formatCode>
                <c:ptCount val="6"/>
                <c:pt idx="0">
                  <c:v>27</c:v>
                </c:pt>
                <c:pt idx="1">
                  <c:v>29</c:v>
                </c:pt>
                <c:pt idx="2">
                  <c:v>31</c:v>
                </c:pt>
                <c:pt idx="3">
                  <c:v>33</c:v>
                </c:pt>
                <c:pt idx="4">
                  <c:v>35</c:v>
                </c:pt>
                <c:pt idx="5">
                  <c:v>37</c:v>
                </c:pt>
              </c:numCache>
            </c:numRef>
          </c:val>
          <c:extLst>
            <c:ext xmlns:c16="http://schemas.microsoft.com/office/drawing/2014/chart" uri="{C3380CC4-5D6E-409C-BE32-E72D297353CC}">
              <c16:uniqueId val="{00000004-7E70-43BB-BB48-9A895D9D20E1}"/>
            </c:ext>
          </c:extLst>
        </c:ser>
        <c:bandFmts>
          <c:bandFmt>
            <c:idx val="0"/>
            <c:spPr>
              <a:gradFill rotWithShape="1">
                <a:gsLst>
                  <a:gs pos="0">
                    <a:schemeClr val="accent5">
                      <a:shade val="44000"/>
                      <a:satMod val="103000"/>
                      <a:lumMod val="102000"/>
                      <a:tint val="94000"/>
                    </a:schemeClr>
                  </a:gs>
                  <a:gs pos="50000">
                    <a:schemeClr val="accent5">
                      <a:shade val="44000"/>
                      <a:satMod val="110000"/>
                      <a:lumMod val="100000"/>
                      <a:shade val="100000"/>
                    </a:schemeClr>
                  </a:gs>
                  <a:gs pos="100000">
                    <a:schemeClr val="accent5">
                      <a:shade val="44000"/>
                      <a:lumMod val="99000"/>
                      <a:satMod val="120000"/>
                      <a:shade val="78000"/>
                    </a:schemeClr>
                  </a:gs>
                </a:gsLst>
                <a:lin ang="5400000" scaled="0"/>
              </a:gradFill>
              <a:ln/>
              <a:effectLst/>
              <a:sp3d/>
            </c:spPr>
          </c:bandFmt>
          <c:bandFmt>
            <c:idx val="1"/>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effectLst/>
              <a:sp3d/>
            </c:spPr>
          </c:bandFmt>
          <c:bandFmt>
            <c:idx val="2"/>
            <c:spPr>
              <a:gradFill rotWithShape="1">
                <a:gsLst>
                  <a:gs pos="0">
                    <a:schemeClr val="accent5">
                      <a:shade val="72000"/>
                      <a:satMod val="103000"/>
                      <a:lumMod val="102000"/>
                      <a:tint val="94000"/>
                    </a:schemeClr>
                  </a:gs>
                  <a:gs pos="50000">
                    <a:schemeClr val="accent5">
                      <a:shade val="72000"/>
                      <a:satMod val="110000"/>
                      <a:lumMod val="100000"/>
                      <a:shade val="100000"/>
                    </a:schemeClr>
                  </a:gs>
                  <a:gs pos="100000">
                    <a:schemeClr val="accent5">
                      <a:shade val="72000"/>
                      <a:lumMod val="99000"/>
                      <a:satMod val="120000"/>
                      <a:shade val="78000"/>
                    </a:schemeClr>
                  </a:gs>
                </a:gsLst>
                <a:lin ang="5400000" scaled="0"/>
              </a:gradFill>
              <a:ln/>
              <a:effectLst/>
              <a:sp3d/>
            </c:spPr>
          </c:bandFmt>
          <c:bandFmt>
            <c:idx val="3"/>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bandFmt>
          <c:bandFmt>
            <c:idx val="5"/>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effectLst/>
              <a:sp3d/>
            </c:spPr>
          </c:bandFmt>
          <c:bandFmt>
            <c:idx val="6"/>
            <c:spPr>
              <a:gradFill rotWithShape="1">
                <a:gsLst>
                  <a:gs pos="0">
                    <a:schemeClr val="accent5">
                      <a:tint val="72000"/>
                      <a:satMod val="103000"/>
                      <a:lumMod val="102000"/>
                      <a:tint val="94000"/>
                    </a:schemeClr>
                  </a:gs>
                  <a:gs pos="50000">
                    <a:schemeClr val="accent5">
                      <a:tint val="72000"/>
                      <a:satMod val="110000"/>
                      <a:lumMod val="100000"/>
                      <a:shade val="100000"/>
                    </a:schemeClr>
                  </a:gs>
                  <a:gs pos="100000">
                    <a:schemeClr val="accent5">
                      <a:tint val="72000"/>
                      <a:lumMod val="99000"/>
                      <a:satMod val="120000"/>
                      <a:shade val="78000"/>
                    </a:schemeClr>
                  </a:gs>
                </a:gsLst>
                <a:lin ang="5400000" scaled="0"/>
              </a:gradFill>
              <a:ln/>
              <a:effectLst/>
              <a:sp3d/>
            </c:spPr>
          </c:bandFmt>
          <c:bandFmt>
            <c:idx val="7"/>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effectLst/>
              <a:sp3d/>
            </c:spPr>
          </c:bandFmt>
          <c:bandFmt>
            <c:idx val="8"/>
            <c:spPr>
              <a:gradFill rotWithShape="1">
                <a:gsLst>
                  <a:gs pos="0">
                    <a:schemeClr val="accent5">
                      <a:tint val="44000"/>
                      <a:satMod val="103000"/>
                      <a:lumMod val="102000"/>
                      <a:tint val="94000"/>
                    </a:schemeClr>
                  </a:gs>
                  <a:gs pos="50000">
                    <a:schemeClr val="accent5">
                      <a:tint val="44000"/>
                      <a:satMod val="110000"/>
                      <a:lumMod val="100000"/>
                      <a:shade val="100000"/>
                    </a:schemeClr>
                  </a:gs>
                  <a:gs pos="100000">
                    <a:schemeClr val="accent5">
                      <a:tint val="44000"/>
                      <a:lumMod val="99000"/>
                      <a:satMod val="120000"/>
                      <a:shade val="78000"/>
                    </a:schemeClr>
                  </a:gs>
                </a:gsLst>
                <a:lin ang="5400000" scaled="0"/>
              </a:gradFill>
              <a:ln/>
              <a:effectLst/>
              <a:sp3d/>
            </c:spPr>
          </c:bandFmt>
          <c:bandFmt>
            <c:idx val="9"/>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effectLst/>
              <a:sp3d/>
            </c:spPr>
          </c:bandFmt>
          <c:bandFmt>
            <c:idx val="10"/>
            <c:spPr>
              <a:gradFill rotWithShape="1">
                <a:gsLst>
                  <a:gs pos="0">
                    <a:schemeClr val="accent5">
                      <a:tint val="16000"/>
                      <a:satMod val="103000"/>
                      <a:lumMod val="102000"/>
                      <a:tint val="94000"/>
                    </a:schemeClr>
                  </a:gs>
                  <a:gs pos="50000">
                    <a:schemeClr val="accent5">
                      <a:tint val="16000"/>
                      <a:satMod val="110000"/>
                      <a:lumMod val="100000"/>
                      <a:shade val="100000"/>
                    </a:schemeClr>
                  </a:gs>
                  <a:gs pos="100000">
                    <a:schemeClr val="accent5">
                      <a:tint val="16000"/>
                      <a:lumMod val="99000"/>
                      <a:satMod val="120000"/>
                      <a:shade val="78000"/>
                    </a:schemeClr>
                  </a:gs>
                </a:gsLst>
                <a:lin ang="5400000" scaled="0"/>
              </a:gradFill>
              <a:ln/>
              <a:effectLst/>
              <a:sp3d/>
            </c:spPr>
          </c:bandFmt>
          <c:bandFmt>
            <c:idx val="11"/>
            <c:spPr>
              <a:gradFill rotWithShape="1">
                <a:gsLst>
                  <a:gs pos="0">
                    <a:schemeClr val="accent5">
                      <a:tint val="2000"/>
                      <a:satMod val="103000"/>
                      <a:lumMod val="102000"/>
                      <a:tint val="94000"/>
                    </a:schemeClr>
                  </a:gs>
                  <a:gs pos="50000">
                    <a:schemeClr val="accent5">
                      <a:tint val="2000"/>
                      <a:satMod val="110000"/>
                      <a:lumMod val="100000"/>
                      <a:shade val="100000"/>
                    </a:schemeClr>
                  </a:gs>
                  <a:gs pos="100000">
                    <a:schemeClr val="accent5">
                      <a:tint val="2000"/>
                      <a:lumMod val="99000"/>
                      <a:satMod val="120000"/>
                      <a:shade val="78000"/>
                    </a:schemeClr>
                  </a:gs>
                </a:gsLst>
                <a:lin ang="5400000" scaled="0"/>
              </a:gradFill>
              <a:ln/>
              <a:effectLst/>
              <a:sp3d/>
            </c:spPr>
          </c:bandFmt>
          <c:bandFmt>
            <c:idx val="12"/>
            <c:spPr>
              <a:gradFill rotWithShape="1">
                <a:gsLst>
                  <a:gs pos="0">
                    <a:schemeClr val="accent5">
                      <a:tint val="88000"/>
                      <a:satMod val="103000"/>
                      <a:lumMod val="102000"/>
                      <a:tint val="94000"/>
                    </a:schemeClr>
                  </a:gs>
                  <a:gs pos="50000">
                    <a:schemeClr val="accent5">
                      <a:tint val="88000"/>
                      <a:satMod val="110000"/>
                      <a:lumMod val="100000"/>
                      <a:shade val="100000"/>
                    </a:schemeClr>
                  </a:gs>
                  <a:gs pos="100000">
                    <a:schemeClr val="accent5">
                      <a:tint val="88000"/>
                      <a:lumMod val="99000"/>
                      <a:satMod val="120000"/>
                      <a:shade val="78000"/>
                    </a:schemeClr>
                  </a:gs>
                </a:gsLst>
                <a:lin ang="5400000" scaled="0"/>
              </a:gradFill>
              <a:ln/>
              <a:effectLst/>
              <a:sp3d/>
            </c:spPr>
          </c:bandFmt>
          <c:bandFmt>
            <c:idx val="13"/>
            <c:spPr>
              <a:gradFill rotWithShape="1">
                <a:gsLst>
                  <a:gs pos="0">
                    <a:schemeClr val="accent5">
                      <a:tint val="74000"/>
                      <a:satMod val="103000"/>
                      <a:lumMod val="102000"/>
                      <a:tint val="94000"/>
                    </a:schemeClr>
                  </a:gs>
                  <a:gs pos="50000">
                    <a:schemeClr val="accent5">
                      <a:tint val="74000"/>
                      <a:satMod val="110000"/>
                      <a:lumMod val="100000"/>
                      <a:shade val="100000"/>
                    </a:schemeClr>
                  </a:gs>
                  <a:gs pos="100000">
                    <a:schemeClr val="accent5">
                      <a:tint val="74000"/>
                      <a:lumMod val="99000"/>
                      <a:satMod val="120000"/>
                      <a:shade val="78000"/>
                    </a:schemeClr>
                  </a:gs>
                </a:gsLst>
                <a:lin ang="5400000" scaled="0"/>
              </a:gradFill>
              <a:ln/>
              <a:effectLst/>
              <a:sp3d/>
            </c:spPr>
          </c:bandFmt>
          <c:bandFmt>
            <c:idx val="14"/>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effectLst/>
              <a:sp3d/>
            </c:spPr>
          </c:bandFmt>
        </c:bandFmts>
        <c:axId val="258652335"/>
        <c:axId val="258652751"/>
        <c:axId val="405311839"/>
      </c:surface3DChart>
      <c:catAx>
        <c:axId val="2586523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O"/>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auto val="1"/>
        <c:lblAlgn val="ctr"/>
        <c:lblOffset val="100"/>
        <c:noMultiLvlLbl val="0"/>
      </c:catAx>
      <c:valAx>
        <c:axId val="25865275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F(x,y) = 2x + 5y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335"/>
        <c:crosses val="autoZero"/>
        <c:crossBetween val="midCat"/>
      </c:valAx>
      <c:serAx>
        <c:axId val="405311839"/>
        <c:scaling>
          <c:orientation val="minMax"/>
        </c:scaling>
        <c:delete val="0"/>
        <c:axPos val="b"/>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O"/>
            </a:p>
          </c:txPr>
        </c:title>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1114425</xdr:colOff>
      <xdr:row>20</xdr:row>
      <xdr:rowOff>4483</xdr:rowOff>
    </xdr:from>
    <xdr:to>
      <xdr:col>9</xdr:col>
      <xdr:colOff>231402</xdr:colOff>
      <xdr:row>33</xdr:row>
      <xdr:rowOff>4482</xdr:rowOff>
    </xdr:to>
    <xdr:graphicFrame macro="">
      <xdr:nvGraphicFramePr>
        <xdr:cNvPr id="3" name="Gráfico 2">
          <a:extLst>
            <a:ext uri="{FF2B5EF4-FFF2-40B4-BE49-F238E27FC236}">
              <a16:creationId xmlns:a16="http://schemas.microsoft.com/office/drawing/2014/main" id="{36C0BFE1-2092-407A-84F7-B9AEBC66D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
  <sheetViews>
    <sheetView topLeftCell="Q1" zoomScaleNormal="100" workbookViewId="0">
      <selection activeCell="AE5" sqref="AE5"/>
    </sheetView>
  </sheetViews>
  <sheetFormatPr baseColWidth="10" defaultColWidth="9.140625" defaultRowHeight="12.75" x14ac:dyDescent="0.2"/>
  <cols>
    <col min="1" max="1" width="16.7109375" customWidth="1"/>
    <col min="2" max="6" width="9.85546875" customWidth="1"/>
    <col min="7" max="7" width="16.28515625" customWidth="1"/>
    <col min="8" max="8" width="6.140625" customWidth="1"/>
    <col min="9" max="9" width="14.140625" customWidth="1"/>
    <col min="10" max="13" width="11.5703125"/>
    <col min="14" max="14" width="16.5703125" customWidth="1"/>
    <col min="15" max="15" width="15.140625" customWidth="1"/>
    <col min="16" max="17" width="11.5703125"/>
    <col min="18" max="18" width="11.28515625" customWidth="1"/>
    <col min="19" max="23" width="10.28515625" customWidth="1"/>
    <col min="24" max="24" width="3.42578125" customWidth="1"/>
    <col min="25" max="25" width="11.5703125"/>
    <col min="26" max="30" width="10.85546875" customWidth="1"/>
    <col min="31" max="1025" width="11.5703125"/>
  </cols>
  <sheetData>
    <row r="1" spans="1:31" ht="43.35" customHeight="1" x14ac:dyDescent="0.2">
      <c r="A1" s="1" t="s">
        <v>0</v>
      </c>
      <c r="B1" s="2">
        <v>1</v>
      </c>
      <c r="C1" s="2">
        <v>2</v>
      </c>
      <c r="D1" s="2">
        <v>3</v>
      </c>
      <c r="E1" s="2">
        <v>4</v>
      </c>
      <c r="F1" s="2">
        <v>5</v>
      </c>
      <c r="G1" s="3" t="s">
        <v>1</v>
      </c>
      <c r="H1" s="4"/>
      <c r="I1" s="1" t="s">
        <v>0</v>
      </c>
      <c r="J1" s="2">
        <v>1</v>
      </c>
      <c r="K1" s="2">
        <v>2</v>
      </c>
      <c r="L1" s="2">
        <v>3</v>
      </c>
      <c r="M1" s="2">
        <v>4</v>
      </c>
      <c r="N1" s="2">
        <v>5</v>
      </c>
      <c r="O1" s="3" t="s">
        <v>1</v>
      </c>
      <c r="P1" s="5"/>
      <c r="Q1" s="1" t="s">
        <v>0</v>
      </c>
      <c r="R1" s="2">
        <v>1</v>
      </c>
      <c r="S1" s="2">
        <v>2</v>
      </c>
      <c r="T1" s="2">
        <v>3</v>
      </c>
      <c r="U1" s="2">
        <v>4</v>
      </c>
      <c r="V1" s="2">
        <v>5</v>
      </c>
      <c r="W1" s="3" t="s">
        <v>1</v>
      </c>
      <c r="X1" s="3"/>
      <c r="Y1" s="1" t="s">
        <v>0</v>
      </c>
      <c r="Z1" s="2">
        <v>1</v>
      </c>
      <c r="AA1" s="2">
        <v>2</v>
      </c>
      <c r="AB1" s="2">
        <v>3</v>
      </c>
      <c r="AC1" s="2">
        <v>4</v>
      </c>
      <c r="AD1" s="2">
        <v>5</v>
      </c>
      <c r="AE1" s="3" t="s">
        <v>2</v>
      </c>
    </row>
    <row r="2" spans="1:31" ht="43.35" customHeight="1" x14ac:dyDescent="0.2">
      <c r="A2" s="6">
        <v>1</v>
      </c>
      <c r="B2" s="1">
        <f>$A$2*B$1</f>
        <v>1</v>
      </c>
      <c r="C2" s="1">
        <f>$A$2*C$1</f>
        <v>2</v>
      </c>
      <c r="D2" s="1">
        <f>$A$2*D$1</f>
        <v>3</v>
      </c>
      <c r="E2" s="1">
        <f>$A$2*E$1</f>
        <v>4</v>
      </c>
      <c r="F2" s="1">
        <f>$A$2*F$1</f>
        <v>5</v>
      </c>
      <c r="G2" s="7">
        <f>SUM(B2:F2)</f>
        <v>15</v>
      </c>
      <c r="H2" s="4"/>
      <c r="I2" s="6">
        <v>1</v>
      </c>
      <c r="J2" s="8">
        <f>($A$2*J$1)/150</f>
        <v>6.6666666666666671E-3</v>
      </c>
      <c r="K2" s="8">
        <f>($A$2*K$1)/150</f>
        <v>1.3333333333333334E-2</v>
      </c>
      <c r="L2" s="8">
        <f>($A$2*L$1)/150</f>
        <v>0.02</v>
      </c>
      <c r="M2" s="8">
        <f>($A$2*M$1)/150</f>
        <v>2.6666666666666668E-2</v>
      </c>
      <c r="N2" s="8">
        <f>($A$2*N$1)/150</f>
        <v>3.3333333333333333E-2</v>
      </c>
      <c r="O2" s="9">
        <f>SUM(J2:N2)</f>
        <v>0.1</v>
      </c>
      <c r="P2" s="10"/>
      <c r="Q2" s="6">
        <v>1</v>
      </c>
      <c r="R2" s="11">
        <f>($A$2*R$1)/150</f>
        <v>6.6666666666666671E-3</v>
      </c>
      <c r="S2" s="11">
        <f>($A$2*S$1)/150</f>
        <v>1.3333333333333334E-2</v>
      </c>
      <c r="T2" s="11">
        <f>($A$2*T$1)/150</f>
        <v>0.02</v>
      </c>
      <c r="U2" s="11">
        <f>($A$2*U$1)/150</f>
        <v>2.6666666666666668E-2</v>
      </c>
      <c r="V2" s="11">
        <f>($A$2*V$1)/150</f>
        <v>3.3333333333333333E-2</v>
      </c>
      <c r="W2" s="12">
        <f>SUM(R2:V2)</f>
        <v>0.1</v>
      </c>
      <c r="X2" s="8"/>
      <c r="Y2" s="6">
        <v>1</v>
      </c>
      <c r="Z2" s="11">
        <f>Z$6*$AE$2</f>
        <v>6.6666666666666697E-3</v>
      </c>
      <c r="AA2" s="11">
        <f>AA$6*$AE$2</f>
        <v>1.3333333333333301E-2</v>
      </c>
      <c r="AB2" s="11">
        <f>AB$6*$AE$2</f>
        <v>2.0000000000000004E-2</v>
      </c>
      <c r="AC2" s="11">
        <f>AC$6*$AE$2</f>
        <v>2.66666666666667E-2</v>
      </c>
      <c r="AD2" s="11">
        <f>AD$6*$AE$2</f>
        <v>3.3333333333333298E-2</v>
      </c>
      <c r="AE2" s="12">
        <v>0.1</v>
      </c>
    </row>
    <row r="3" spans="1:31" ht="43.35" customHeight="1" x14ac:dyDescent="0.2">
      <c r="A3" s="6">
        <v>2</v>
      </c>
      <c r="B3" s="1">
        <f>$A$3*B$1</f>
        <v>2</v>
      </c>
      <c r="C3" s="1">
        <f>$A$3*C$1</f>
        <v>4</v>
      </c>
      <c r="D3" s="1">
        <f>$A$3*D$1</f>
        <v>6</v>
      </c>
      <c r="E3" s="1">
        <f>$A$3*E$1</f>
        <v>8</v>
      </c>
      <c r="F3" s="1">
        <f>$A$3*F$1</f>
        <v>10</v>
      </c>
      <c r="G3" s="7">
        <f>SUM(B3:F3)</f>
        <v>30</v>
      </c>
      <c r="H3" s="4"/>
      <c r="I3" s="6">
        <v>2</v>
      </c>
      <c r="J3" s="8">
        <f>($A$3*J$1)/150</f>
        <v>1.3333333333333334E-2</v>
      </c>
      <c r="K3" s="8">
        <f>($A$3*K$1)/150</f>
        <v>2.6666666666666668E-2</v>
      </c>
      <c r="L3" s="8">
        <f>($A$3*L$1)/150</f>
        <v>0.04</v>
      </c>
      <c r="M3" s="8">
        <f>($A$3*M$1)/150</f>
        <v>5.3333333333333337E-2</v>
      </c>
      <c r="N3" s="8">
        <f>($A$3*N$1)/150</f>
        <v>6.6666666666666666E-2</v>
      </c>
      <c r="O3" s="9">
        <f>SUM(J3:N3)</f>
        <v>0.2</v>
      </c>
      <c r="P3" s="10"/>
      <c r="Q3" s="6">
        <v>2</v>
      </c>
      <c r="R3" s="11">
        <f>($A$3*R$1)/150</f>
        <v>1.3333333333333334E-2</v>
      </c>
      <c r="S3" s="11">
        <f>($A$3*S$1)/150</f>
        <v>2.6666666666666668E-2</v>
      </c>
      <c r="T3" s="11">
        <f>($A$3*T$1)/150</f>
        <v>0.04</v>
      </c>
      <c r="U3" s="11">
        <f>($A$3*U$1)/150</f>
        <v>5.3333333333333337E-2</v>
      </c>
      <c r="V3" s="11">
        <f>($A$3*V$1)/150</f>
        <v>6.6666666666666666E-2</v>
      </c>
      <c r="W3" s="12">
        <f>SUM(R3:V3)</f>
        <v>0.2</v>
      </c>
      <c r="X3" s="8"/>
      <c r="Y3" s="6">
        <v>2</v>
      </c>
      <c r="Z3" s="11">
        <f>Z$6*$AE$3</f>
        <v>1.3333333333333339E-2</v>
      </c>
      <c r="AA3" s="11">
        <f>AA$6*$AE$3</f>
        <v>2.6666666666666602E-2</v>
      </c>
      <c r="AB3" s="11">
        <f>AB$6*$AE$3</f>
        <v>4.0000000000000008E-2</v>
      </c>
      <c r="AC3" s="11">
        <f>AC$6*$AE$3</f>
        <v>5.3333333333333399E-2</v>
      </c>
      <c r="AD3" s="11">
        <f>AD$6*$AE$3</f>
        <v>6.6666666666666596E-2</v>
      </c>
      <c r="AE3" s="12">
        <v>0.2</v>
      </c>
    </row>
    <row r="4" spans="1:31" ht="43.35" customHeight="1" x14ac:dyDescent="0.2">
      <c r="A4" s="6">
        <v>3</v>
      </c>
      <c r="B4" s="1">
        <f>$A$4*B$1</f>
        <v>3</v>
      </c>
      <c r="C4" s="1">
        <f>$A$4*C$1</f>
        <v>6</v>
      </c>
      <c r="D4" s="1">
        <f>$A$4*D$1</f>
        <v>9</v>
      </c>
      <c r="E4" s="1">
        <f>$A$4*E$1</f>
        <v>12</v>
      </c>
      <c r="F4" s="1">
        <f>$A$4*F$1</f>
        <v>15</v>
      </c>
      <c r="G4" s="7">
        <f>SUM(B4:F4)</f>
        <v>45</v>
      </c>
      <c r="H4" s="4"/>
      <c r="I4" s="6">
        <v>3</v>
      </c>
      <c r="J4" s="8">
        <f>$A$4*J$1/150</f>
        <v>0.02</v>
      </c>
      <c r="K4" s="8">
        <f>$A$4*K$1/150</f>
        <v>0.04</v>
      </c>
      <c r="L4" s="8">
        <f>$A$4*L$1/150</f>
        <v>0.06</v>
      </c>
      <c r="M4" s="8">
        <f>$A$4*M$1/150</f>
        <v>0.08</v>
      </c>
      <c r="N4" s="8">
        <f>$A$4*N$1/150</f>
        <v>0.1</v>
      </c>
      <c r="O4" s="9">
        <f>SUM(J4:N4)</f>
        <v>0.30000000000000004</v>
      </c>
      <c r="P4" s="10"/>
      <c r="Q4" s="6">
        <v>3</v>
      </c>
      <c r="R4" s="11">
        <f>$A$4*R$1/150</f>
        <v>0.02</v>
      </c>
      <c r="S4" s="11">
        <f>$A$4*S$1/150</f>
        <v>0.04</v>
      </c>
      <c r="T4" s="11">
        <f>$A$4*T$1/150</f>
        <v>0.06</v>
      </c>
      <c r="U4" s="11">
        <f>$A$4*U$1/150</f>
        <v>0.08</v>
      </c>
      <c r="V4" s="11">
        <f>$A$4*V$1/150</f>
        <v>0.1</v>
      </c>
      <c r="W4" s="12">
        <f>SUM(R4:V4)</f>
        <v>0.30000000000000004</v>
      </c>
      <c r="X4" s="8"/>
      <c r="Y4" s="6">
        <v>3</v>
      </c>
      <c r="Z4" s="11">
        <f>Z$6*$AE$4</f>
        <v>2.0000000000000007E-2</v>
      </c>
      <c r="AA4" s="11">
        <f>AA$6*$AE$4</f>
        <v>3.9999999999999897E-2</v>
      </c>
      <c r="AB4" s="11">
        <f>AB$6*$AE$4</f>
        <v>0.06</v>
      </c>
      <c r="AC4" s="11">
        <f>AC$6*$AE$4</f>
        <v>8.0000000000000099E-2</v>
      </c>
      <c r="AD4" s="11">
        <f>AD$6*$AE$4</f>
        <v>9.9999999999999895E-2</v>
      </c>
      <c r="AE4" s="12">
        <v>0.3</v>
      </c>
    </row>
    <row r="5" spans="1:31" ht="43.35" customHeight="1" x14ac:dyDescent="0.2">
      <c r="A5" s="6">
        <v>4</v>
      </c>
      <c r="B5" s="1">
        <f>$A$5*B$1</f>
        <v>4</v>
      </c>
      <c r="C5" s="1">
        <f>$A$5*C$1</f>
        <v>8</v>
      </c>
      <c r="D5" s="1">
        <f>$A$5*D$1</f>
        <v>12</v>
      </c>
      <c r="E5" s="1">
        <f>$A$5*E$1</f>
        <v>16</v>
      </c>
      <c r="F5" s="1">
        <f>$A$5*F$1</f>
        <v>20</v>
      </c>
      <c r="G5" s="7">
        <f>SUM(B5:F5)</f>
        <v>60</v>
      </c>
      <c r="H5" s="4"/>
      <c r="I5" s="6">
        <v>4</v>
      </c>
      <c r="J5" s="8">
        <f>$A$5*J$1/150</f>
        <v>2.6666666666666668E-2</v>
      </c>
      <c r="K5" s="8">
        <f>$A$5*K$1/150</f>
        <v>5.3333333333333337E-2</v>
      </c>
      <c r="L5" s="8">
        <f>$A$5*L$1/150</f>
        <v>0.08</v>
      </c>
      <c r="M5" s="8">
        <f>$A$5*M$1/150</f>
        <v>0.10666666666666667</v>
      </c>
      <c r="N5" s="8">
        <f>$A$5*N$1/150</f>
        <v>0.13333333333333333</v>
      </c>
      <c r="O5" s="9">
        <f>SUM(J5:N5)</f>
        <v>0.4</v>
      </c>
      <c r="P5" s="10"/>
      <c r="Q5" s="6">
        <v>4</v>
      </c>
      <c r="R5" s="11">
        <f>$A$5*R$1/150</f>
        <v>2.6666666666666668E-2</v>
      </c>
      <c r="S5" s="11">
        <f>$A$5*S$1/150</f>
        <v>5.3333333333333337E-2</v>
      </c>
      <c r="T5" s="11">
        <f>$A$5*T$1/150</f>
        <v>0.08</v>
      </c>
      <c r="U5" s="11">
        <f>$A$5*U$1/150</f>
        <v>0.10666666666666667</v>
      </c>
      <c r="V5" s="11">
        <f>$A$5*V$1/150</f>
        <v>0.13333333333333333</v>
      </c>
      <c r="W5" s="12">
        <f>SUM(R5:V5)</f>
        <v>0.4</v>
      </c>
      <c r="X5" s="8"/>
      <c r="Y5" s="6">
        <v>4</v>
      </c>
      <c r="Z5" s="11">
        <f>Z$6*$AE$5</f>
        <v>2.6666666666666679E-2</v>
      </c>
      <c r="AA5" s="11">
        <f>AA$6*$AE$5</f>
        <v>5.3333333333333205E-2</v>
      </c>
      <c r="AB5" s="11">
        <f>AB$6*$AE$5</f>
        <v>8.0000000000000016E-2</v>
      </c>
      <c r="AC5" s="11">
        <f>AC$6*$AE$5</f>
        <v>0.1066666666666668</v>
      </c>
      <c r="AD5" s="11">
        <f>AD$6*$AE$5</f>
        <v>0.13333333333333319</v>
      </c>
      <c r="AE5" s="12">
        <v>0.4</v>
      </c>
    </row>
    <row r="6" spans="1:31" ht="43.35" customHeight="1" x14ac:dyDescent="0.2">
      <c r="A6" s="13" t="s">
        <v>3</v>
      </c>
      <c r="B6" s="14">
        <f t="shared" ref="B6:G6" si="0">SUM(B2:B5)</f>
        <v>10</v>
      </c>
      <c r="C6" s="14">
        <f t="shared" si="0"/>
        <v>20</v>
      </c>
      <c r="D6" s="14">
        <f t="shared" si="0"/>
        <v>30</v>
      </c>
      <c r="E6" s="14">
        <f t="shared" si="0"/>
        <v>40</v>
      </c>
      <c r="F6" s="14">
        <f t="shared" si="0"/>
        <v>50</v>
      </c>
      <c r="G6" s="1">
        <f t="shared" si="0"/>
        <v>150</v>
      </c>
      <c r="H6" s="4"/>
      <c r="I6" s="13" t="s">
        <v>3</v>
      </c>
      <c r="J6" s="15">
        <f t="shared" ref="J6:O6" si="1">SUM(J2:J5)</f>
        <v>6.6666666666666666E-2</v>
      </c>
      <c r="K6" s="15">
        <f t="shared" si="1"/>
        <v>0.13333333333333333</v>
      </c>
      <c r="L6" s="15">
        <f t="shared" si="1"/>
        <v>0.2</v>
      </c>
      <c r="M6" s="15">
        <f t="shared" si="1"/>
        <v>0.26666666666666666</v>
      </c>
      <c r="N6" s="15">
        <f t="shared" si="1"/>
        <v>0.33333333333333337</v>
      </c>
      <c r="O6" s="1">
        <f t="shared" si="1"/>
        <v>1</v>
      </c>
      <c r="P6" s="10"/>
      <c r="Q6" s="13" t="s">
        <v>3</v>
      </c>
      <c r="R6" s="16">
        <f t="shared" ref="R6:W6" si="2">SUM(R2:R5)</f>
        <v>6.6666666666666666E-2</v>
      </c>
      <c r="S6" s="16">
        <f t="shared" si="2"/>
        <v>0.13333333333333333</v>
      </c>
      <c r="T6" s="16">
        <f t="shared" si="2"/>
        <v>0.2</v>
      </c>
      <c r="U6" s="16">
        <f t="shared" si="2"/>
        <v>0.26666666666666666</v>
      </c>
      <c r="V6" s="16">
        <f t="shared" si="2"/>
        <v>0.33333333333333337</v>
      </c>
      <c r="W6" s="11">
        <f t="shared" si="2"/>
        <v>1</v>
      </c>
      <c r="X6" s="1"/>
      <c r="Y6" s="13" t="s">
        <v>4</v>
      </c>
      <c r="Z6" s="16">
        <v>6.6666666666666693E-2</v>
      </c>
      <c r="AA6" s="16">
        <v>0.133333333333333</v>
      </c>
      <c r="AB6" s="16">
        <v>0.2</v>
      </c>
      <c r="AC6" s="16">
        <v>0.266666666666667</v>
      </c>
      <c r="AD6" s="16">
        <v>0.33333333333333298</v>
      </c>
      <c r="AE6" s="11">
        <v>1</v>
      </c>
    </row>
    <row r="7" spans="1:31" ht="43.35" customHeight="1" x14ac:dyDescent="0.2">
      <c r="A7" s="17"/>
      <c r="B7" s="17"/>
      <c r="C7" s="17"/>
      <c r="D7" s="17"/>
      <c r="E7" s="17"/>
      <c r="F7" s="17"/>
      <c r="G7" s="17"/>
      <c r="H7" s="4"/>
      <c r="I7" s="4"/>
      <c r="X7" s="18" t="s">
        <v>5</v>
      </c>
      <c r="Y7" s="18"/>
      <c r="Z7" s="18"/>
      <c r="AA7" s="18"/>
    </row>
    <row r="8" spans="1:31" ht="43.35" customHeight="1" x14ac:dyDescent="0.2">
      <c r="A8" s="17"/>
      <c r="B8" s="17"/>
      <c r="C8" s="17"/>
      <c r="D8" s="17"/>
      <c r="E8" s="17"/>
      <c r="F8" s="17"/>
      <c r="G8" s="17"/>
      <c r="H8" s="4"/>
      <c r="I8" s="4"/>
    </row>
    <row r="9" spans="1:31" ht="43.35" customHeight="1" x14ac:dyDescent="0.2">
      <c r="A9" s="17"/>
      <c r="B9" s="17"/>
      <c r="C9" s="17"/>
      <c r="D9" s="17"/>
      <c r="E9" s="17"/>
      <c r="F9" s="17"/>
      <c r="G9" s="17"/>
      <c r="H9" s="4"/>
      <c r="I9" s="4"/>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
  <sheetViews>
    <sheetView topLeftCell="K1" zoomScaleNormal="100" workbookViewId="0">
      <selection activeCell="AA2" sqref="AA2"/>
    </sheetView>
  </sheetViews>
  <sheetFormatPr baseColWidth="10" defaultColWidth="9.140625" defaultRowHeight="12.75" x14ac:dyDescent="0.2"/>
  <cols>
    <col min="1" max="1" width="16.7109375" customWidth="1"/>
    <col min="2" max="5" width="11.5703125"/>
    <col min="6" max="6" width="16.28515625" customWidth="1"/>
    <col min="7" max="7" width="2.28515625" customWidth="1"/>
    <col min="8" max="8" width="14.140625" customWidth="1"/>
    <col min="9" max="12" width="11.5703125"/>
    <col min="13" max="13" width="16.5703125" customWidth="1"/>
    <col min="14" max="14" width="5.5703125" customWidth="1"/>
    <col min="15" max="15" width="15.5703125" customWidth="1"/>
    <col min="16" max="19" width="11.5703125"/>
    <col min="20" max="20" width="12.42578125" customWidth="1"/>
    <col min="21" max="21" width="2.7109375" customWidth="1"/>
    <col min="22" max="1025" width="11.5703125"/>
  </cols>
  <sheetData>
    <row r="1" spans="1:27" ht="43.35" customHeight="1" x14ac:dyDescent="0.2">
      <c r="A1" s="1" t="s">
        <v>0</v>
      </c>
      <c r="B1" s="19">
        <v>0</v>
      </c>
      <c r="C1" s="19">
        <v>1</v>
      </c>
      <c r="D1" s="19">
        <v>2</v>
      </c>
      <c r="E1" s="19">
        <v>3</v>
      </c>
      <c r="F1" s="3" t="s">
        <v>1</v>
      </c>
      <c r="G1" s="4"/>
      <c r="H1" s="1" t="s">
        <v>0</v>
      </c>
      <c r="I1" s="20">
        <v>0</v>
      </c>
      <c r="J1" s="20">
        <v>1</v>
      </c>
      <c r="K1" s="20">
        <v>2</v>
      </c>
      <c r="L1" s="20">
        <v>3</v>
      </c>
      <c r="M1" s="3" t="s">
        <v>2</v>
      </c>
      <c r="O1" s="1" t="s">
        <v>0</v>
      </c>
      <c r="P1" s="19">
        <v>0</v>
      </c>
      <c r="Q1" s="19">
        <v>1</v>
      </c>
      <c r="R1" s="19">
        <v>2</v>
      </c>
      <c r="S1" s="19">
        <v>3</v>
      </c>
      <c r="T1" s="3" t="s">
        <v>2</v>
      </c>
      <c r="V1" s="1" t="s">
        <v>0</v>
      </c>
      <c r="W1" s="1">
        <v>0</v>
      </c>
      <c r="X1" s="1">
        <v>1</v>
      </c>
      <c r="Y1" s="1">
        <v>2</v>
      </c>
      <c r="Z1" s="1">
        <v>3</v>
      </c>
      <c r="AA1" s="3" t="s">
        <v>2</v>
      </c>
    </row>
    <row r="2" spans="1:27" ht="43.35" customHeight="1" x14ac:dyDescent="0.2">
      <c r="A2" s="6">
        <v>0</v>
      </c>
      <c r="B2" s="17">
        <f>2*$A$2+B$1</f>
        <v>0</v>
      </c>
      <c r="C2" s="17">
        <f>2*$A$2+C$1</f>
        <v>1</v>
      </c>
      <c r="D2" s="17">
        <f>2*$A$2+D$1</f>
        <v>2</v>
      </c>
      <c r="E2" s="17">
        <f>2*$A$2+E$1</f>
        <v>3</v>
      </c>
      <c r="F2" s="1">
        <f>SUM(B2:E2)</f>
        <v>6</v>
      </c>
      <c r="G2" s="1"/>
      <c r="H2" s="21">
        <v>0</v>
      </c>
      <c r="I2" s="22">
        <f>(2*$A$2+I$1)/42</f>
        <v>0</v>
      </c>
      <c r="J2" s="22">
        <f>(2*$A$2+J$1)/42</f>
        <v>2.3809523809523808E-2</v>
      </c>
      <c r="K2" s="22">
        <f>(2*$A$2+K$1)/42</f>
        <v>4.7619047619047616E-2</v>
      </c>
      <c r="L2" s="22">
        <f>(2*$A$2+L$1)/42</f>
        <v>7.1428571428571425E-2</v>
      </c>
      <c r="M2" s="23">
        <f>I2+J2+K2+L2</f>
        <v>0.14285714285714285</v>
      </c>
      <c r="O2" s="6">
        <v>0</v>
      </c>
      <c r="P2" s="24">
        <f>(2*$A$2+P$1)/42</f>
        <v>0</v>
      </c>
      <c r="Q2" s="11">
        <f>(2*$A$2+Q$1)/42</f>
        <v>2.3809523809523808E-2</v>
      </c>
      <c r="R2" s="11">
        <f>(2*$A$2+R$1)/42</f>
        <v>4.7619047619047616E-2</v>
      </c>
      <c r="S2" s="11">
        <f>(2*$A$2+S$1)/42</f>
        <v>7.1428571428571425E-2</v>
      </c>
      <c r="T2" s="16">
        <f>P2+Q2+R2+S2</f>
        <v>0.14285714285714285</v>
      </c>
      <c r="V2" s="1">
        <v>0</v>
      </c>
      <c r="W2" s="25">
        <f t="shared" ref="W2:Z4" si="0">W$5*$AA2</f>
        <v>2.0408163265306159E-2</v>
      </c>
      <c r="X2" s="25">
        <f t="shared" si="0"/>
        <v>3.0612244897959169E-2</v>
      </c>
      <c r="Y2" s="25">
        <f t="shared" si="0"/>
        <v>4.0816326530612318E-2</v>
      </c>
      <c r="Z2" s="25">
        <f t="shared" si="0"/>
        <v>5.1020408163265328E-2</v>
      </c>
      <c r="AA2" s="11">
        <v>0.14285714285714299</v>
      </c>
    </row>
    <row r="3" spans="1:27" ht="43.35" customHeight="1" x14ac:dyDescent="0.2">
      <c r="A3" s="6">
        <v>1</v>
      </c>
      <c r="B3" s="1">
        <f>2*$A$3+B$1</f>
        <v>2</v>
      </c>
      <c r="C3" s="1">
        <f>2*$A$3+C$1</f>
        <v>3</v>
      </c>
      <c r="D3" s="1">
        <f>2*$A$3+D$1</f>
        <v>4</v>
      </c>
      <c r="E3" s="1">
        <f>2*$A$3+E$1</f>
        <v>5</v>
      </c>
      <c r="F3" s="14">
        <f>B3+C3+D3+E3</f>
        <v>14</v>
      </c>
      <c r="G3" s="4"/>
      <c r="H3" s="21">
        <v>1</v>
      </c>
      <c r="I3" s="22">
        <f>(2*$A$3+I$1)/42</f>
        <v>4.7619047619047616E-2</v>
      </c>
      <c r="J3" s="22">
        <f>(2*$A$3+J$1)/42</f>
        <v>7.1428571428571425E-2</v>
      </c>
      <c r="K3" s="22">
        <f>(2*$A$3+K$1)/42</f>
        <v>9.5238095238095233E-2</v>
      </c>
      <c r="L3" s="22">
        <f>(2*$A$3+L$1)/42</f>
        <v>0.11904761904761904</v>
      </c>
      <c r="M3" s="23">
        <f>I3+J3+K3+L3</f>
        <v>0.33333333333333331</v>
      </c>
      <c r="O3" s="6">
        <v>1</v>
      </c>
      <c r="P3" s="26">
        <f>(2*$A$3+P$1)/42</f>
        <v>4.7619047619047616E-2</v>
      </c>
      <c r="Q3" s="26">
        <f>(2*$A$3+Q$1)/42</f>
        <v>7.1428571428571425E-2</v>
      </c>
      <c r="R3" s="26">
        <f>(2*$A$3+R$1)/42</f>
        <v>9.5238095238095233E-2</v>
      </c>
      <c r="S3" s="11">
        <f>(2*$A$3+S$1)/42</f>
        <v>0.11904761904761904</v>
      </c>
      <c r="T3" s="16">
        <f>P3+Q3+R3+S3</f>
        <v>0.33333333333333331</v>
      </c>
      <c r="V3" s="1">
        <v>1</v>
      </c>
      <c r="W3" s="11">
        <f t="shared" si="0"/>
        <v>4.7619047619047609E-2</v>
      </c>
      <c r="X3" s="11">
        <f t="shared" si="0"/>
        <v>7.1428571428571258E-2</v>
      </c>
      <c r="Y3" s="11">
        <f t="shared" si="0"/>
        <v>9.5238095238095219E-2</v>
      </c>
      <c r="Z3" s="11">
        <f t="shared" si="0"/>
        <v>0.11904761904761887</v>
      </c>
      <c r="AA3" s="11">
        <v>0.33333333333333298</v>
      </c>
    </row>
    <row r="4" spans="1:27" ht="43.35" customHeight="1" x14ac:dyDescent="0.2">
      <c r="A4" s="6">
        <v>2</v>
      </c>
      <c r="B4" s="1">
        <f>2*$A$4+B$1</f>
        <v>4</v>
      </c>
      <c r="C4" s="1">
        <f>2*$A$4+C$1</f>
        <v>5</v>
      </c>
      <c r="D4" s="1">
        <f>2*$A$4+D$1</f>
        <v>6</v>
      </c>
      <c r="E4" s="1">
        <f>2*$A$4+E$1</f>
        <v>7</v>
      </c>
      <c r="F4" s="14">
        <f>B4+C4+D4+E4</f>
        <v>22</v>
      </c>
      <c r="G4" s="4"/>
      <c r="H4" s="21">
        <v>2</v>
      </c>
      <c r="I4" s="22">
        <f>(2*$A$4+I$1)/42</f>
        <v>9.5238095238095233E-2</v>
      </c>
      <c r="J4" s="22">
        <f>(2*$A$4+J$1)/42</f>
        <v>0.11904761904761904</v>
      </c>
      <c r="K4" s="22">
        <f>(2*$A$4+K$1)/42</f>
        <v>0.14285714285714285</v>
      </c>
      <c r="L4" s="22">
        <f>(2*$A$4+L$1)/42</f>
        <v>0.16666666666666666</v>
      </c>
      <c r="M4" s="23">
        <f>I4+J4+K4+L4</f>
        <v>0.52380952380952372</v>
      </c>
      <c r="O4" s="6">
        <v>2</v>
      </c>
      <c r="P4" s="26">
        <f>(2*$A$4+P$1)/42</f>
        <v>9.5238095238095233E-2</v>
      </c>
      <c r="Q4" s="27">
        <f>(2*$A$4+Q$1)/42</f>
        <v>0.11904761904761904</v>
      </c>
      <c r="R4" s="26">
        <f>(2*$A$4+R$1)/42</f>
        <v>0.14285714285714285</v>
      </c>
      <c r="S4" s="11">
        <f>(2*$A$4+S$1)/42</f>
        <v>0.16666666666666666</v>
      </c>
      <c r="T4" s="16">
        <f>P4+Q4+R4+S4</f>
        <v>0.52380952380952372</v>
      </c>
      <c r="V4" s="1">
        <v>2</v>
      </c>
      <c r="W4" s="25">
        <f t="shared" si="0"/>
        <v>7.4829931972789199E-2</v>
      </c>
      <c r="X4" s="27">
        <f t="shared" si="0"/>
        <v>0.11224489795918355</v>
      </c>
      <c r="Y4" s="25">
        <f t="shared" si="0"/>
        <v>0.1496598639455784</v>
      </c>
      <c r="Z4" s="25">
        <f t="shared" si="0"/>
        <v>0.18707482993197275</v>
      </c>
      <c r="AA4" s="26">
        <v>0.52380952380952395</v>
      </c>
    </row>
    <row r="5" spans="1:27" ht="43.35" customHeight="1" x14ac:dyDescent="0.2">
      <c r="A5" s="13" t="s">
        <v>3</v>
      </c>
      <c r="B5" s="14">
        <f>D2+B3+B4</f>
        <v>8</v>
      </c>
      <c r="C5" s="14">
        <f>E2+C3+C4</f>
        <v>11</v>
      </c>
      <c r="D5" s="14">
        <f>SUM(D2:D4)</f>
        <v>12</v>
      </c>
      <c r="E5" s="14">
        <f>G2+E3+E4</f>
        <v>12</v>
      </c>
      <c r="F5" s="1">
        <f>SUM(F2:F4)</f>
        <v>42</v>
      </c>
      <c r="G5" s="4"/>
      <c r="H5" s="13" t="s">
        <v>6</v>
      </c>
      <c r="I5" s="23">
        <f>I2+I3+I4</f>
        <v>0.14285714285714285</v>
      </c>
      <c r="J5" s="23">
        <f>J2+J3+J4</f>
        <v>0.21428571428571427</v>
      </c>
      <c r="K5" s="23">
        <f>K2+K3+K4</f>
        <v>0.2857142857142857</v>
      </c>
      <c r="L5" s="23">
        <f>L2+L3+L4</f>
        <v>0.3571428571428571</v>
      </c>
      <c r="M5" s="22">
        <f>SUM(M2:M4)</f>
        <v>0.99999999999999989</v>
      </c>
      <c r="O5" s="13" t="s">
        <v>6</v>
      </c>
      <c r="P5" s="16">
        <f>P2+P3+P4</f>
        <v>0.14285714285714285</v>
      </c>
      <c r="Q5" s="16">
        <f>Q2+Q3+Q4</f>
        <v>0.21428571428571427</v>
      </c>
      <c r="R5" s="16">
        <f>R2+R3+R4</f>
        <v>0.2857142857142857</v>
      </c>
      <c r="S5" s="16">
        <f>S2+S3+S4</f>
        <v>0.3571428571428571</v>
      </c>
      <c r="T5" s="11">
        <f>SUM(T2:T4)</f>
        <v>0.99999999999999989</v>
      </c>
      <c r="V5" s="13" t="s">
        <v>6</v>
      </c>
      <c r="W5" s="11">
        <v>0.14285714285714299</v>
      </c>
      <c r="X5" s="26">
        <v>0.214285714285714</v>
      </c>
      <c r="Y5" s="11">
        <v>0.28571428571428598</v>
      </c>
      <c r="Z5" s="11">
        <v>0.35714285714285698</v>
      </c>
      <c r="AA5" s="11">
        <v>1</v>
      </c>
    </row>
    <row r="6" spans="1:27" ht="43.35" customHeight="1" x14ac:dyDescent="0.2">
      <c r="A6" s="17"/>
      <c r="B6" s="17"/>
      <c r="C6" s="17"/>
      <c r="D6" s="17"/>
      <c r="E6" s="17"/>
      <c r="F6" s="17"/>
      <c r="G6" s="4"/>
      <c r="H6" s="4"/>
      <c r="O6" s="28" t="s">
        <v>7</v>
      </c>
      <c r="P6" s="29">
        <f>SUM(P3:R4)</f>
        <v>0.5714285714285714</v>
      </c>
      <c r="R6" s="30"/>
      <c r="S6" s="30"/>
      <c r="T6" s="30"/>
      <c r="U6" s="31" t="s">
        <v>8</v>
      </c>
      <c r="V6" s="31"/>
      <c r="W6" s="31"/>
      <c r="X6" s="30"/>
      <c r="Y6" s="31" t="s">
        <v>9</v>
      </c>
      <c r="Z6" s="31"/>
      <c r="AA6" s="18"/>
    </row>
    <row r="7" spans="1:27" ht="43.35" customHeight="1" x14ac:dyDescent="0.2">
      <c r="A7" s="17"/>
      <c r="B7" s="17"/>
      <c r="C7" s="17"/>
      <c r="D7" s="17"/>
      <c r="E7" s="17"/>
      <c r="F7" s="17"/>
      <c r="G7" s="4"/>
      <c r="H7" s="4"/>
      <c r="O7" s="18" t="s">
        <v>10</v>
      </c>
      <c r="P7" s="32">
        <f>SUM(R3:S4)</f>
        <v>0.52380952380952372</v>
      </c>
      <c r="R7" s="30"/>
      <c r="S7" s="30"/>
      <c r="T7" s="30"/>
      <c r="U7" s="31" t="s">
        <v>11</v>
      </c>
      <c r="V7" s="30"/>
      <c r="W7" s="30"/>
    </row>
    <row r="8" spans="1:27" ht="43.35" customHeight="1" x14ac:dyDescent="0.2">
      <c r="A8" s="17"/>
      <c r="B8" s="17"/>
      <c r="C8" s="17"/>
      <c r="D8" s="17"/>
      <c r="E8" s="17"/>
      <c r="F8" s="17"/>
      <c r="G8" s="4"/>
      <c r="H8" s="4"/>
      <c r="O8" s="18" t="s">
        <v>12</v>
      </c>
      <c r="P8" s="32">
        <f>SUM(R2:S3)</f>
        <v>0.33333333333333331</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
  <sheetViews>
    <sheetView topLeftCell="M1" zoomScaleNormal="100" workbookViewId="0">
      <selection activeCell="Q9" sqref="Q9"/>
    </sheetView>
  </sheetViews>
  <sheetFormatPr baseColWidth="10" defaultColWidth="9.140625" defaultRowHeight="12.75" x14ac:dyDescent="0.2"/>
  <cols>
    <col min="1" max="1" width="16.7109375" customWidth="1"/>
    <col min="2" max="5" width="9.85546875" customWidth="1"/>
    <col min="6" max="6" width="16.28515625" customWidth="1"/>
    <col min="7" max="7" width="3.5703125" customWidth="1"/>
    <col min="8" max="8" width="14.140625" customWidth="1"/>
    <col min="9" max="12" width="11.5703125"/>
    <col min="13" max="13" width="16.5703125" customWidth="1"/>
    <col min="14" max="14" width="4" customWidth="1"/>
    <col min="15" max="16" width="11.5703125"/>
    <col min="17" max="17" width="13.5703125" customWidth="1"/>
    <col min="18" max="18" width="11.42578125" customWidth="1"/>
    <col min="19" max="19" width="13.5703125" customWidth="1"/>
    <col min="20" max="20" width="11.85546875" customWidth="1"/>
    <col min="21" max="21" width="4.140625" customWidth="1"/>
    <col min="22" max="22" width="10.28515625" customWidth="1"/>
    <col min="23" max="26" width="12.7109375" customWidth="1"/>
    <col min="27" max="29" width="10.85546875" customWidth="1"/>
    <col min="30" max="1025" width="11.5703125"/>
  </cols>
  <sheetData>
    <row r="1" spans="1:30" ht="43.35" customHeight="1" x14ac:dyDescent="0.2">
      <c r="A1" s="1" t="s">
        <v>0</v>
      </c>
      <c r="B1" s="2">
        <v>1</v>
      </c>
      <c r="C1" s="2">
        <v>2</v>
      </c>
      <c r="D1" s="2">
        <v>3</v>
      </c>
      <c r="E1" s="2">
        <v>4</v>
      </c>
      <c r="F1" s="3" t="s">
        <v>1</v>
      </c>
      <c r="G1" s="4"/>
      <c r="H1" s="1" t="s">
        <v>0</v>
      </c>
      <c r="I1" s="2">
        <v>1</v>
      </c>
      <c r="J1" s="2">
        <v>2</v>
      </c>
      <c r="K1" s="2">
        <v>3</v>
      </c>
      <c r="L1" s="2">
        <v>4</v>
      </c>
      <c r="M1" s="3" t="s">
        <v>1</v>
      </c>
      <c r="N1" s="3"/>
      <c r="O1" s="1" t="s">
        <v>0</v>
      </c>
      <c r="P1" s="2">
        <v>1</v>
      </c>
      <c r="Q1" s="2">
        <v>2</v>
      </c>
      <c r="R1" s="2">
        <v>3</v>
      </c>
      <c r="S1" s="2">
        <v>4</v>
      </c>
      <c r="T1" s="3" t="s">
        <v>1</v>
      </c>
      <c r="U1" s="33"/>
      <c r="V1" s="1" t="s">
        <v>0</v>
      </c>
      <c r="W1" s="2">
        <v>1</v>
      </c>
      <c r="X1" s="2">
        <v>2</v>
      </c>
      <c r="Y1" s="2">
        <v>3</v>
      </c>
      <c r="Z1" s="2">
        <v>4</v>
      </c>
      <c r="AA1" s="3" t="s">
        <v>1</v>
      </c>
      <c r="AB1" s="33"/>
      <c r="AC1" s="33"/>
      <c r="AD1" s="3"/>
    </row>
    <row r="2" spans="1:30" ht="43.35" customHeight="1" x14ac:dyDescent="0.2">
      <c r="A2" s="6">
        <v>1</v>
      </c>
      <c r="B2" s="1">
        <f>3*$A$2+2*B$1</f>
        <v>5</v>
      </c>
      <c r="C2" s="1">
        <f>3*$A$2+2*C$1</f>
        <v>7</v>
      </c>
      <c r="D2" s="1">
        <f>3*$A$2+2*D$1</f>
        <v>9</v>
      </c>
      <c r="E2" s="1">
        <f>3*$A$2+2*E$1</f>
        <v>11</v>
      </c>
      <c r="F2" s="7">
        <f>SUM(B2:E2)</f>
        <v>32</v>
      </c>
      <c r="G2" s="4"/>
      <c r="H2" s="6">
        <v>1</v>
      </c>
      <c r="I2" s="22">
        <f t="array" ref="I2:L6">(1/280)*(B2:E6)</f>
        <v>1.7857142857142856E-2</v>
      </c>
      <c r="J2" s="22">
        <v>2.4999999999999998E-2</v>
      </c>
      <c r="K2" s="22">
        <v>3.214285714285714E-2</v>
      </c>
      <c r="L2" s="22">
        <v>3.9285714285714285E-2</v>
      </c>
      <c r="M2" s="34">
        <f t="shared" ref="M2:M7" si="0">SUM(I2:L2)</f>
        <v>0.11428571428571428</v>
      </c>
      <c r="N2" s="8"/>
      <c r="O2" s="6">
        <v>1</v>
      </c>
      <c r="P2" s="35">
        <f t="array" ref="P2:S6">(1/280)*(B2:E6)</f>
        <v>1.7857142857142856E-2</v>
      </c>
      <c r="Q2" s="35">
        <v>2.4999999999999998E-2</v>
      </c>
      <c r="R2" s="35">
        <v>3.214285714285714E-2</v>
      </c>
      <c r="S2" s="35">
        <v>3.9285714285714285E-2</v>
      </c>
      <c r="T2" s="12">
        <f>SUM(P2:S2)</f>
        <v>0.11428571428571428</v>
      </c>
      <c r="U2" s="11"/>
      <c r="V2" s="6">
        <v>1</v>
      </c>
      <c r="W2" s="36">
        <f t="shared" ref="W2:Z6" si="1">W$7*$AA2</f>
        <v>2.2448979591836633E-2</v>
      </c>
      <c r="X2" s="36">
        <f t="shared" si="1"/>
        <v>2.6530612244897878E-2</v>
      </c>
      <c r="Y2" s="36">
        <f t="shared" si="1"/>
        <v>3.0612244897959127E-2</v>
      </c>
      <c r="Z2" s="36">
        <f t="shared" si="1"/>
        <v>3.4693877551020373E-2</v>
      </c>
      <c r="AA2" s="12">
        <v>0.114285714285714</v>
      </c>
      <c r="AB2" s="11"/>
      <c r="AC2" s="11"/>
      <c r="AD2" s="11"/>
    </row>
    <row r="3" spans="1:30" ht="43.35" customHeight="1" x14ac:dyDescent="0.2">
      <c r="A3" s="6">
        <v>2</v>
      </c>
      <c r="B3" s="1">
        <f>3*$A$3+2*B$1</f>
        <v>8</v>
      </c>
      <c r="C3" s="1">
        <f>3*$A$3+2*C$1</f>
        <v>10</v>
      </c>
      <c r="D3" s="1">
        <f>3*$A$3+2*D$1</f>
        <v>12</v>
      </c>
      <c r="E3" s="1">
        <f>3*$A$3+2*E$1</f>
        <v>14</v>
      </c>
      <c r="F3" s="7">
        <f>SUM(B3:E3)</f>
        <v>44</v>
      </c>
      <c r="G3" s="4"/>
      <c r="H3" s="6">
        <v>2</v>
      </c>
      <c r="I3" s="22">
        <v>2.8571428571428571E-2</v>
      </c>
      <c r="J3" s="22">
        <v>3.5714285714285712E-2</v>
      </c>
      <c r="K3" s="22">
        <v>4.2857142857142858E-2</v>
      </c>
      <c r="L3" s="22">
        <v>4.9999999999999996E-2</v>
      </c>
      <c r="M3" s="34">
        <f t="shared" si="0"/>
        <v>0.15714285714285714</v>
      </c>
      <c r="N3" s="8"/>
      <c r="O3" s="6">
        <v>2</v>
      </c>
      <c r="P3" s="35">
        <v>2.8571428571428571E-2</v>
      </c>
      <c r="Q3" s="35">
        <v>3.5714285714285712E-2</v>
      </c>
      <c r="R3" s="35">
        <v>4.2857142857142858E-2</v>
      </c>
      <c r="S3" s="35">
        <v>4.9999999999999996E-2</v>
      </c>
      <c r="T3" s="12">
        <f>SUM(P3:S3)</f>
        <v>0.15714285714285714</v>
      </c>
      <c r="U3" s="11"/>
      <c r="V3" s="6">
        <v>2</v>
      </c>
      <c r="W3" s="36">
        <f t="shared" si="1"/>
        <v>3.0867346938775415E-2</v>
      </c>
      <c r="X3" s="36">
        <f t="shared" si="1"/>
        <v>3.6479591836734639E-2</v>
      </c>
      <c r="Y3" s="36">
        <f t="shared" si="1"/>
        <v>4.2091836734693862E-2</v>
      </c>
      <c r="Z3" s="36">
        <f t="shared" si="1"/>
        <v>4.7704081632653085E-2</v>
      </c>
      <c r="AA3" s="12">
        <v>0.157142857142857</v>
      </c>
      <c r="AB3" s="11"/>
      <c r="AC3" s="11"/>
      <c r="AD3" s="11"/>
    </row>
    <row r="4" spans="1:30" ht="43.35" customHeight="1" x14ac:dyDescent="0.2">
      <c r="A4" s="6">
        <v>3</v>
      </c>
      <c r="B4" s="1">
        <f>3*$A$4+2*B$1</f>
        <v>11</v>
      </c>
      <c r="C4" s="1">
        <f>3*$A$4+2*C$1</f>
        <v>13</v>
      </c>
      <c r="D4" s="1">
        <f>3*$A$4+2*D$1</f>
        <v>15</v>
      </c>
      <c r="E4" s="1">
        <f>3*$A$4+2*E$1</f>
        <v>17</v>
      </c>
      <c r="F4" s="7">
        <f>SUM(B4:E4)</f>
        <v>56</v>
      </c>
      <c r="G4" s="4"/>
      <c r="H4" s="6">
        <v>3</v>
      </c>
      <c r="I4" s="22">
        <v>3.9285714285714285E-2</v>
      </c>
      <c r="J4" s="22">
        <v>4.642857142857143E-2</v>
      </c>
      <c r="K4" s="22">
        <v>5.3571428571428568E-2</v>
      </c>
      <c r="L4" s="22">
        <v>6.0714285714285714E-2</v>
      </c>
      <c r="M4" s="34">
        <f t="shared" si="0"/>
        <v>0.2</v>
      </c>
      <c r="N4" s="8"/>
      <c r="O4" s="6">
        <v>3</v>
      </c>
      <c r="P4" s="11">
        <v>3.9285714285714285E-2</v>
      </c>
      <c r="Q4" s="11">
        <v>4.642857142857143E-2</v>
      </c>
      <c r="R4" s="11">
        <v>5.3571428571428568E-2</v>
      </c>
      <c r="S4" s="11">
        <v>6.0714285714285714E-2</v>
      </c>
      <c r="T4" s="12">
        <f>SUM(P4:S4)</f>
        <v>0.2</v>
      </c>
      <c r="U4" s="11"/>
      <c r="V4" s="6">
        <v>3</v>
      </c>
      <c r="W4" s="11">
        <f t="shared" si="1"/>
        <v>3.9285714285714202E-2</v>
      </c>
      <c r="X4" s="11">
        <f t="shared" si="1"/>
        <v>4.6428571428571402E-2</v>
      </c>
      <c r="Y4" s="11">
        <f t="shared" si="1"/>
        <v>5.3571428571428603E-2</v>
      </c>
      <c r="Z4" s="11">
        <f t="shared" si="1"/>
        <v>6.0714285714285804E-2</v>
      </c>
      <c r="AA4" s="12">
        <v>0.2</v>
      </c>
      <c r="AB4" s="11"/>
      <c r="AC4" s="11"/>
      <c r="AD4" s="11"/>
    </row>
    <row r="5" spans="1:30" ht="43.35" customHeight="1" x14ac:dyDescent="0.2">
      <c r="A5" s="6">
        <v>4</v>
      </c>
      <c r="B5" s="1">
        <f>3*$A$5+2*B$1</f>
        <v>14</v>
      </c>
      <c r="C5" s="1">
        <f>3*$A$5+2*C$1</f>
        <v>16</v>
      </c>
      <c r="D5" s="1">
        <f>3*$A$5+2*D$1</f>
        <v>18</v>
      </c>
      <c r="E5" s="1">
        <f>3*$A$5+2*E$1</f>
        <v>20</v>
      </c>
      <c r="F5" s="7">
        <f>SUM(B5:E5)</f>
        <v>68</v>
      </c>
      <c r="G5" s="4"/>
      <c r="H5" s="6">
        <v>4</v>
      </c>
      <c r="I5" s="22">
        <v>4.9999999999999996E-2</v>
      </c>
      <c r="J5" s="22">
        <v>5.7142857142857141E-2</v>
      </c>
      <c r="K5" s="22">
        <v>6.4285714285714279E-2</v>
      </c>
      <c r="L5" s="22">
        <v>7.1428571428571425E-2</v>
      </c>
      <c r="M5" s="34">
        <f t="shared" si="0"/>
        <v>0.24285714285714285</v>
      </c>
      <c r="N5" s="8"/>
      <c r="O5" s="6">
        <v>4</v>
      </c>
      <c r="P5" s="35">
        <v>4.9999999999999996E-2</v>
      </c>
      <c r="Q5" s="35">
        <v>5.7142857142857141E-2</v>
      </c>
      <c r="R5" s="35">
        <v>6.4285714285714279E-2</v>
      </c>
      <c r="S5" s="35">
        <v>7.1428571428571425E-2</v>
      </c>
      <c r="T5" s="12">
        <f>SUM(P5:S5)</f>
        <v>0.24285714285714285</v>
      </c>
      <c r="U5" s="11"/>
      <c r="V5" s="6">
        <v>4</v>
      </c>
      <c r="W5" s="36">
        <f t="shared" si="1"/>
        <v>4.7704081632652988E-2</v>
      </c>
      <c r="X5" s="36">
        <f t="shared" si="1"/>
        <v>5.6377551020408166E-2</v>
      </c>
      <c r="Y5" s="36">
        <f t="shared" si="1"/>
        <v>6.5051020408163338E-2</v>
      </c>
      <c r="Z5" s="36">
        <f t="shared" si="1"/>
        <v>7.3724489795918516E-2</v>
      </c>
      <c r="AA5" s="12">
        <v>0.24285714285714299</v>
      </c>
      <c r="AB5" s="11"/>
      <c r="AC5" s="11"/>
      <c r="AD5" s="11"/>
    </row>
    <row r="6" spans="1:30" ht="43.35" customHeight="1" x14ac:dyDescent="0.2">
      <c r="A6" s="6">
        <v>5</v>
      </c>
      <c r="B6" s="1">
        <f>3*$A$6+2*B$1</f>
        <v>17</v>
      </c>
      <c r="C6" s="1">
        <f>3*$A$6+2*C$1</f>
        <v>19</v>
      </c>
      <c r="D6" s="1">
        <f>3*$A$6+2*D$1</f>
        <v>21</v>
      </c>
      <c r="E6" s="1">
        <f>3*$A$6+2*E$1</f>
        <v>23</v>
      </c>
      <c r="F6" s="7">
        <f>SUM(B6:E6)</f>
        <v>80</v>
      </c>
      <c r="G6" s="4"/>
      <c r="H6" s="6">
        <v>5</v>
      </c>
      <c r="I6" s="22">
        <v>6.0714285714285714E-2</v>
      </c>
      <c r="J6" s="22">
        <v>6.7857142857142852E-2</v>
      </c>
      <c r="K6" s="22">
        <v>7.4999999999999997E-2</v>
      </c>
      <c r="L6" s="22">
        <v>8.2142857142857142E-2</v>
      </c>
      <c r="M6" s="34">
        <f t="shared" si="0"/>
        <v>0.2857142857142857</v>
      </c>
      <c r="N6" s="8"/>
      <c r="O6" s="6">
        <v>5</v>
      </c>
      <c r="P6" s="35">
        <v>6.0714285714285714E-2</v>
      </c>
      <c r="Q6" s="35">
        <v>6.7857142857142852E-2</v>
      </c>
      <c r="R6" s="35">
        <v>7.4999999999999997E-2</v>
      </c>
      <c r="S6" s="35">
        <v>8.2142857142857142E-2</v>
      </c>
      <c r="T6" s="12">
        <f>SUM(P6:S6)</f>
        <v>0.2857142857142857</v>
      </c>
      <c r="U6" s="11"/>
      <c r="V6" s="6">
        <v>5</v>
      </c>
      <c r="W6" s="36">
        <f t="shared" si="1"/>
        <v>5.6122448979591767E-2</v>
      </c>
      <c r="X6" s="36">
        <f t="shared" si="1"/>
        <v>6.6326530612244916E-2</v>
      </c>
      <c r="Y6" s="36">
        <f t="shared" si="1"/>
        <v>7.6530612244898072E-2</v>
      </c>
      <c r="Z6" s="36">
        <f t="shared" si="1"/>
        <v>8.6734693877551214E-2</v>
      </c>
      <c r="AA6" s="12">
        <v>0.28571428571428598</v>
      </c>
      <c r="AB6" s="11"/>
      <c r="AC6" s="11"/>
      <c r="AD6" s="11"/>
    </row>
    <row r="7" spans="1:30" ht="43.35" customHeight="1" x14ac:dyDescent="0.2">
      <c r="A7" s="13" t="s">
        <v>3</v>
      </c>
      <c r="B7" s="14">
        <f>SUM(B2:B6)</f>
        <v>55</v>
      </c>
      <c r="C7" s="14">
        <f>SUM(C2:C6)</f>
        <v>65</v>
      </c>
      <c r="D7" s="14">
        <f>SUM(D2:D6)</f>
        <v>75</v>
      </c>
      <c r="E7" s="14">
        <f>SUM(E2:E6)</f>
        <v>85</v>
      </c>
      <c r="F7" s="14">
        <f>SUM(F2:F6)</f>
        <v>280</v>
      </c>
      <c r="G7" s="4"/>
      <c r="H7" s="13" t="s">
        <v>3</v>
      </c>
      <c r="I7" s="23">
        <f>SUM(I2:I6)</f>
        <v>0.19642857142857142</v>
      </c>
      <c r="J7" s="23">
        <f>SUM(J2:J6)</f>
        <v>0.23214285714285715</v>
      </c>
      <c r="K7" s="23">
        <f>SUM(K2:K6)</f>
        <v>0.26785714285714285</v>
      </c>
      <c r="L7" s="23">
        <f>SUM(L2:L6)</f>
        <v>0.30357142857142855</v>
      </c>
      <c r="M7" s="34">
        <f t="shared" si="0"/>
        <v>1</v>
      </c>
      <c r="N7" s="33"/>
      <c r="O7" s="13" t="s">
        <v>3</v>
      </c>
      <c r="P7" s="16">
        <f>SUM(P2:P6)</f>
        <v>0.19642857142857142</v>
      </c>
      <c r="Q7" s="16">
        <f>SUM(Q2:Q6)</f>
        <v>0.23214285714285715</v>
      </c>
      <c r="R7" s="16">
        <f>SUM(R2:R6)</f>
        <v>0.26785714285714285</v>
      </c>
      <c r="S7" s="16">
        <f>SUM(S2:S6)</f>
        <v>0.30357142857142855</v>
      </c>
      <c r="T7" s="16">
        <f>SUM(T2:T6)</f>
        <v>1</v>
      </c>
      <c r="U7" s="11"/>
      <c r="V7" s="13" t="s">
        <v>3</v>
      </c>
      <c r="W7" s="16">
        <v>0.19642857142857101</v>
      </c>
      <c r="X7" s="16">
        <v>0.23214285714285701</v>
      </c>
      <c r="Y7" s="16">
        <v>0.26785714285714302</v>
      </c>
      <c r="Z7" s="16">
        <v>0.30357142857142899</v>
      </c>
      <c r="AA7" s="16"/>
      <c r="AB7" s="11"/>
      <c r="AC7" s="11"/>
      <c r="AD7" s="11"/>
    </row>
    <row r="8" spans="1:30" ht="43.35" customHeight="1" x14ac:dyDescent="0.2">
      <c r="A8" s="17"/>
      <c r="B8" s="17"/>
      <c r="C8" s="17"/>
      <c r="D8" s="17"/>
      <c r="E8" s="17"/>
      <c r="F8" s="17"/>
      <c r="G8" s="4"/>
      <c r="H8" s="4"/>
      <c r="N8" s="37"/>
      <c r="O8" s="37"/>
      <c r="P8" s="37"/>
      <c r="Q8" s="38" t="s">
        <v>13</v>
      </c>
      <c r="R8" s="38"/>
      <c r="S8" s="38"/>
      <c r="T8" s="38"/>
      <c r="U8" s="38"/>
      <c r="V8" s="38"/>
      <c r="W8" s="39"/>
      <c r="X8" s="39"/>
      <c r="Y8" s="18"/>
      <c r="Z8" s="18"/>
    </row>
    <row r="9" spans="1:30" ht="43.35" customHeight="1" x14ac:dyDescent="0.2">
      <c r="A9" s="17"/>
      <c r="B9" s="17"/>
      <c r="C9" s="17"/>
      <c r="D9" s="17"/>
      <c r="E9" s="17"/>
      <c r="F9" s="17"/>
      <c r="G9" s="4"/>
      <c r="H9" s="4"/>
    </row>
    <row r="10" spans="1:30" ht="43.35" customHeight="1" x14ac:dyDescent="0.2">
      <c r="A10" s="17"/>
      <c r="B10" s="17"/>
      <c r="C10" s="17"/>
      <c r="D10" s="17"/>
      <c r="E10" s="17"/>
      <c r="F10" s="17"/>
      <c r="G10" s="4"/>
      <c r="H10" s="4"/>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30"/>
  <sheetViews>
    <sheetView topLeftCell="A19" zoomScale="115" zoomScaleNormal="115" workbookViewId="0">
      <selection activeCell="B28" sqref="B28"/>
    </sheetView>
  </sheetViews>
  <sheetFormatPr baseColWidth="10" defaultColWidth="14.140625" defaultRowHeight="12.75" x14ac:dyDescent="0.2"/>
  <cols>
    <col min="20" max="20" width="18.140625" customWidth="1"/>
  </cols>
  <sheetData>
    <row r="1" spans="1:30" ht="31.35" customHeight="1" x14ac:dyDescent="0.2">
      <c r="A1" s="1" t="s">
        <v>0</v>
      </c>
      <c r="B1" s="2">
        <v>1</v>
      </c>
      <c r="C1" s="2">
        <v>2</v>
      </c>
      <c r="D1" s="2">
        <v>3</v>
      </c>
      <c r="E1" s="2">
        <v>4</v>
      </c>
      <c r="F1" s="3" t="s">
        <v>1</v>
      </c>
      <c r="G1" s="4"/>
      <c r="H1" s="1" t="s">
        <v>0</v>
      </c>
      <c r="I1" s="2">
        <v>1</v>
      </c>
      <c r="J1" s="2">
        <v>2</v>
      </c>
      <c r="K1" s="2">
        <v>3</v>
      </c>
      <c r="L1" s="2">
        <v>4</v>
      </c>
      <c r="M1" s="3" t="s">
        <v>2</v>
      </c>
      <c r="N1" s="3"/>
      <c r="O1" s="1" t="s">
        <v>0</v>
      </c>
      <c r="P1" s="2">
        <v>1</v>
      </c>
      <c r="Q1" s="2">
        <v>2</v>
      </c>
      <c r="R1" s="2">
        <v>3</v>
      </c>
      <c r="S1" s="2">
        <v>4</v>
      </c>
      <c r="T1" s="3" t="s">
        <v>1</v>
      </c>
      <c r="U1" s="33"/>
      <c r="V1" s="1" t="s">
        <v>0</v>
      </c>
      <c r="W1" s="2">
        <v>1</v>
      </c>
      <c r="X1" s="2">
        <v>2</v>
      </c>
      <c r="Y1" s="2">
        <v>3</v>
      </c>
      <c r="Z1" s="2">
        <v>4</v>
      </c>
      <c r="AA1" s="3" t="s">
        <v>1</v>
      </c>
      <c r="AB1" s="33"/>
      <c r="AC1" s="33"/>
      <c r="AD1" s="3"/>
    </row>
    <row r="2" spans="1:30" ht="31.35" customHeight="1" x14ac:dyDescent="0.2">
      <c r="A2" s="6">
        <v>1</v>
      </c>
      <c r="B2" s="1">
        <f>3*$A$2+2*B$1</f>
        <v>5</v>
      </c>
      <c r="C2" s="1">
        <f>3*$A$2+2*C$1</f>
        <v>7</v>
      </c>
      <c r="D2" s="1">
        <f>3*$A$2+2*D$1</f>
        <v>9</v>
      </c>
      <c r="E2" s="1">
        <f>3*$A$2+2*E$1</f>
        <v>11</v>
      </c>
      <c r="F2" s="7">
        <f>SUM(B2:E2)</f>
        <v>32</v>
      </c>
      <c r="G2" s="4"/>
      <c r="H2" s="6">
        <v>1</v>
      </c>
      <c r="I2" s="22">
        <f t="array" ref="I2:L6">(1/280)*(B2:E6)</f>
        <v>1.7857142857142856E-2</v>
      </c>
      <c r="J2" s="22">
        <v>2.4999999999999998E-2</v>
      </c>
      <c r="K2" s="22">
        <v>3.214285714285714E-2</v>
      </c>
      <c r="L2" s="22">
        <v>3.9285714285714285E-2</v>
      </c>
      <c r="M2" s="34">
        <f t="shared" ref="M2:M6" si="0">SUM(I2:L2)</f>
        <v>0.11428571428571428</v>
      </c>
      <c r="N2" s="8"/>
      <c r="O2" s="6">
        <v>1</v>
      </c>
      <c r="P2" s="35">
        <f t="array" ref="P2:S6">(1/280)*(B2:E6)</f>
        <v>1.7857142857142856E-2</v>
      </c>
      <c r="Q2" s="35">
        <v>2.4999999999999998E-2</v>
      </c>
      <c r="R2" s="35">
        <v>3.214285714285714E-2</v>
      </c>
      <c r="S2" s="35">
        <v>3.9285714285714285E-2</v>
      </c>
      <c r="T2" s="12">
        <f>SUM(P2:S2)</f>
        <v>0.11428571428571428</v>
      </c>
      <c r="U2" s="11"/>
      <c r="V2" s="6">
        <v>1</v>
      </c>
      <c r="W2" s="36">
        <f>W$7*$AA2</f>
        <v>2.2448979591836633E-2</v>
      </c>
      <c r="X2" s="36">
        <f t="shared" ref="W2:Z6" si="1">X$7*$AA2</f>
        <v>2.6530612244897878E-2</v>
      </c>
      <c r="Y2" s="36">
        <f t="shared" si="1"/>
        <v>3.0612244897959127E-2</v>
      </c>
      <c r="Z2" s="36">
        <f t="shared" si="1"/>
        <v>3.4693877551020373E-2</v>
      </c>
      <c r="AA2" s="12">
        <v>0.114285714285714</v>
      </c>
      <c r="AB2" s="11"/>
      <c r="AC2" s="11"/>
      <c r="AD2" s="11"/>
    </row>
    <row r="3" spans="1:30" ht="31.35" customHeight="1" x14ac:dyDescent="0.2">
      <c r="A3" s="6">
        <v>2</v>
      </c>
      <c r="B3" s="1">
        <f>3*$A$3+2*B$1</f>
        <v>8</v>
      </c>
      <c r="C3" s="1">
        <f>3*$A$3+2*C$1</f>
        <v>10</v>
      </c>
      <c r="D3" s="1">
        <f>3*$A$3+2*D$1</f>
        <v>12</v>
      </c>
      <c r="E3" s="1">
        <f>3*$A$3+2*E$1</f>
        <v>14</v>
      </c>
      <c r="F3" s="7">
        <f>SUM(B3:E3)</f>
        <v>44</v>
      </c>
      <c r="G3" s="4"/>
      <c r="H3" s="6">
        <v>2</v>
      </c>
      <c r="I3" s="22">
        <v>2.8571428571428571E-2</v>
      </c>
      <c r="J3" s="22">
        <v>3.5714285714285712E-2</v>
      </c>
      <c r="K3" s="22">
        <v>4.2857142857142858E-2</v>
      </c>
      <c r="L3" s="22">
        <v>4.9999999999999996E-2</v>
      </c>
      <c r="M3" s="34">
        <f t="shared" si="0"/>
        <v>0.15714285714285714</v>
      </c>
      <c r="N3" s="8"/>
      <c r="O3" s="6">
        <v>2</v>
      </c>
      <c r="P3" s="35">
        <v>2.8571428571428571E-2</v>
      </c>
      <c r="Q3" s="35">
        <v>3.5714285714285712E-2</v>
      </c>
      <c r="R3" s="35">
        <v>4.2857142857142858E-2</v>
      </c>
      <c r="S3" s="35">
        <v>4.9999999999999996E-2</v>
      </c>
      <c r="T3" s="12">
        <f>SUM(P3:S3)</f>
        <v>0.15714285714285714</v>
      </c>
      <c r="U3" s="11"/>
      <c r="V3" s="6">
        <v>2</v>
      </c>
      <c r="W3" s="36">
        <f>W$7*$AA3</f>
        <v>3.0867346938775415E-2</v>
      </c>
      <c r="X3" s="36">
        <f t="shared" si="1"/>
        <v>3.6479591836734639E-2</v>
      </c>
      <c r="Y3" s="36">
        <f t="shared" si="1"/>
        <v>4.2091836734693862E-2</v>
      </c>
      <c r="Z3" s="36">
        <f t="shared" si="1"/>
        <v>4.7704081632653085E-2</v>
      </c>
      <c r="AA3" s="12">
        <v>0.157142857142857</v>
      </c>
      <c r="AB3" s="11"/>
      <c r="AC3" s="11"/>
      <c r="AD3" s="11"/>
    </row>
    <row r="4" spans="1:30" ht="31.35" customHeight="1" x14ac:dyDescent="0.2">
      <c r="A4" s="6">
        <v>3</v>
      </c>
      <c r="B4" s="1">
        <f>3*$A$4+2*B$1</f>
        <v>11</v>
      </c>
      <c r="C4" s="1">
        <f>3*$A$4+2*C$1</f>
        <v>13</v>
      </c>
      <c r="D4" s="1">
        <f>3*$A$4+2*D$1</f>
        <v>15</v>
      </c>
      <c r="E4" s="1">
        <f>3*$A$4+2*E$1</f>
        <v>17</v>
      </c>
      <c r="F4" s="7">
        <f>SUM(B4:E4)</f>
        <v>56</v>
      </c>
      <c r="G4" s="4"/>
      <c r="H4" s="6">
        <v>3</v>
      </c>
      <c r="I4" s="22">
        <v>3.9285714285714285E-2</v>
      </c>
      <c r="J4" s="22">
        <v>4.642857142857143E-2</v>
      </c>
      <c r="K4" s="22">
        <v>5.3571428571428568E-2</v>
      </c>
      <c r="L4" s="22">
        <v>6.0714285714285714E-2</v>
      </c>
      <c r="M4" s="34">
        <f t="shared" si="0"/>
        <v>0.2</v>
      </c>
      <c r="N4" s="8"/>
      <c r="O4" s="6">
        <v>3</v>
      </c>
      <c r="P4" s="11">
        <v>3.9285714285714285E-2</v>
      </c>
      <c r="Q4" s="11">
        <v>4.642857142857143E-2</v>
      </c>
      <c r="R4" s="11">
        <v>5.3571428571428568E-2</v>
      </c>
      <c r="S4" s="11">
        <v>6.0714285714285714E-2</v>
      </c>
      <c r="T4" s="12">
        <f>SUM(P4:S4)</f>
        <v>0.2</v>
      </c>
      <c r="U4" s="11"/>
      <c r="V4" s="6">
        <v>3</v>
      </c>
      <c r="W4" s="11">
        <f t="shared" si="1"/>
        <v>3.9285714285714202E-2</v>
      </c>
      <c r="X4" s="11">
        <f t="shared" si="1"/>
        <v>4.6428571428571402E-2</v>
      </c>
      <c r="Y4" s="11">
        <f t="shared" si="1"/>
        <v>5.3571428571428603E-2</v>
      </c>
      <c r="Z4" s="11">
        <f t="shared" si="1"/>
        <v>6.0714285714285804E-2</v>
      </c>
      <c r="AA4" s="12">
        <v>0.2</v>
      </c>
      <c r="AB4" s="11"/>
      <c r="AC4" s="11"/>
      <c r="AD4" s="11"/>
    </row>
    <row r="5" spans="1:30" ht="31.35" customHeight="1" x14ac:dyDescent="0.2">
      <c r="A5" s="6">
        <v>4</v>
      </c>
      <c r="B5" s="1">
        <f>3*$A$5+2*B$1</f>
        <v>14</v>
      </c>
      <c r="C5" s="1">
        <f>3*$A$5+2*C$1</f>
        <v>16</v>
      </c>
      <c r="D5" s="1">
        <f>3*$A$5+2*D$1</f>
        <v>18</v>
      </c>
      <c r="E5" s="1">
        <f>3*$A$5+2*E$1</f>
        <v>20</v>
      </c>
      <c r="F5" s="7">
        <f>SUM(B5:E5)</f>
        <v>68</v>
      </c>
      <c r="G5" s="4"/>
      <c r="H5" s="6">
        <v>4</v>
      </c>
      <c r="I5" s="22">
        <v>4.9999999999999996E-2</v>
      </c>
      <c r="J5" s="22">
        <v>5.7142857142857141E-2</v>
      </c>
      <c r="K5" s="22">
        <v>6.4285714285714279E-2</v>
      </c>
      <c r="L5" s="22">
        <v>7.1428571428571425E-2</v>
      </c>
      <c r="M5" s="34">
        <f t="shared" si="0"/>
        <v>0.24285714285714285</v>
      </c>
      <c r="N5" s="8"/>
      <c r="O5" s="6">
        <v>4</v>
      </c>
      <c r="P5" s="35">
        <v>4.9999999999999996E-2</v>
      </c>
      <c r="Q5" s="35">
        <v>5.7142857142857141E-2</v>
      </c>
      <c r="R5" s="35">
        <v>6.4285714285714279E-2</v>
      </c>
      <c r="S5" s="35">
        <v>7.1428571428571425E-2</v>
      </c>
      <c r="T5" s="12">
        <f>SUM(P5:S5)</f>
        <v>0.24285714285714285</v>
      </c>
      <c r="U5" s="11"/>
      <c r="V5" s="6">
        <v>4</v>
      </c>
      <c r="W5" s="36">
        <f t="shared" si="1"/>
        <v>4.7704081632652988E-2</v>
      </c>
      <c r="X5" s="36">
        <f t="shared" si="1"/>
        <v>5.6377551020408166E-2</v>
      </c>
      <c r="Y5" s="36">
        <f t="shared" si="1"/>
        <v>6.5051020408163338E-2</v>
      </c>
      <c r="Z5" s="36">
        <f t="shared" si="1"/>
        <v>7.3724489795918516E-2</v>
      </c>
      <c r="AA5" s="12">
        <v>0.24285714285714299</v>
      </c>
      <c r="AB5" s="11"/>
      <c r="AC5" s="11"/>
      <c r="AD5" s="11"/>
    </row>
    <row r="6" spans="1:30" ht="31.35" customHeight="1" x14ac:dyDescent="0.2">
      <c r="A6" s="6">
        <v>5</v>
      </c>
      <c r="B6" s="1">
        <f>3*$A$6+2*B$1</f>
        <v>17</v>
      </c>
      <c r="C6" s="1">
        <f>3*$A$6+2*C$1</f>
        <v>19</v>
      </c>
      <c r="D6" s="1">
        <f>3*$A$6+2*D$1</f>
        <v>21</v>
      </c>
      <c r="E6" s="1">
        <f>3*$A$6+2*E$1</f>
        <v>23</v>
      </c>
      <c r="F6" s="7">
        <f>SUM(B6:E6)</f>
        <v>80</v>
      </c>
      <c r="G6" s="4"/>
      <c r="H6" s="6">
        <v>5</v>
      </c>
      <c r="I6" s="22">
        <v>6.0714285714285714E-2</v>
      </c>
      <c r="J6" s="22">
        <v>6.7857142857142852E-2</v>
      </c>
      <c r="K6" s="22">
        <v>7.4999999999999997E-2</v>
      </c>
      <c r="L6" s="22">
        <v>8.2142857142857142E-2</v>
      </c>
      <c r="M6" s="34">
        <f t="shared" si="0"/>
        <v>0.2857142857142857</v>
      </c>
      <c r="N6" s="8"/>
      <c r="O6" s="6">
        <v>5</v>
      </c>
      <c r="P6" s="35">
        <v>6.0714285714285714E-2</v>
      </c>
      <c r="Q6" s="35">
        <v>6.7857142857142852E-2</v>
      </c>
      <c r="R6" s="35">
        <v>7.4999999999999997E-2</v>
      </c>
      <c r="S6" s="35">
        <v>8.2142857142857142E-2</v>
      </c>
      <c r="T6" s="12">
        <f>SUM(P6:S6)</f>
        <v>0.2857142857142857</v>
      </c>
      <c r="U6" s="11"/>
      <c r="V6" s="6">
        <v>5</v>
      </c>
      <c r="W6" s="36">
        <f t="shared" si="1"/>
        <v>5.6122448979591767E-2</v>
      </c>
      <c r="X6" s="36">
        <f t="shared" si="1"/>
        <v>6.6326530612244916E-2</v>
      </c>
      <c r="Y6" s="36">
        <f t="shared" si="1"/>
        <v>7.6530612244898072E-2</v>
      </c>
      <c r="Z6" s="36">
        <f t="shared" si="1"/>
        <v>8.6734693877551214E-2</v>
      </c>
      <c r="AA6" s="12">
        <v>0.28571428571428598</v>
      </c>
      <c r="AB6" s="11"/>
      <c r="AC6" s="11"/>
      <c r="AD6" s="11"/>
    </row>
    <row r="7" spans="1:30" ht="31.35" customHeight="1" x14ac:dyDescent="0.2">
      <c r="A7" s="13" t="s">
        <v>3</v>
      </c>
      <c r="B7" s="14">
        <f>SUM(B2:B6)</f>
        <v>55</v>
      </c>
      <c r="C7" s="14">
        <f>SUM(C2:C6)</f>
        <v>65</v>
      </c>
      <c r="D7" s="14">
        <f>SUM(D2:D6)</f>
        <v>75</v>
      </c>
      <c r="E7" s="14">
        <f>SUM(E2:E6)</f>
        <v>85</v>
      </c>
      <c r="F7" s="14">
        <f>SUM(F2:F6)</f>
        <v>280</v>
      </c>
      <c r="G7" s="4"/>
      <c r="H7" s="13" t="s">
        <v>6</v>
      </c>
      <c r="I7" s="23">
        <f>SUM(I2:I6)</f>
        <v>0.19642857142857142</v>
      </c>
      <c r="J7" s="23">
        <f>SUM(J2:J6)</f>
        <v>0.23214285714285715</v>
      </c>
      <c r="K7" s="23">
        <f>SUM(K2:K6)</f>
        <v>0.26785714285714285</v>
      </c>
      <c r="L7" s="23">
        <f>SUM(L2:L6)</f>
        <v>0.30357142857142855</v>
      </c>
      <c r="M7" s="34">
        <f>SUM(I7:L7)</f>
        <v>1</v>
      </c>
      <c r="N7" s="33"/>
      <c r="O7" s="13" t="s">
        <v>3</v>
      </c>
      <c r="P7" s="16">
        <f>SUM(P2:P6)</f>
        <v>0.19642857142857142</v>
      </c>
      <c r="Q7" s="16">
        <f>SUM(Q2:Q6)</f>
        <v>0.23214285714285715</v>
      </c>
      <c r="R7" s="16">
        <f>SUM(R2:R6)</f>
        <v>0.26785714285714285</v>
      </c>
      <c r="S7" s="16">
        <f>SUM(S2:S6)</f>
        <v>0.30357142857142855</v>
      </c>
      <c r="T7" s="16">
        <f>SUM(T2:T6)</f>
        <v>1</v>
      </c>
      <c r="U7" s="11"/>
      <c r="V7" s="13" t="s">
        <v>3</v>
      </c>
      <c r="W7" s="16">
        <v>0.19642857142857101</v>
      </c>
      <c r="X7" s="16">
        <v>0.23214285714285701</v>
      </c>
      <c r="Y7" s="16">
        <v>0.26785714285714302</v>
      </c>
      <c r="Z7" s="16">
        <v>0.30357142857142899</v>
      </c>
      <c r="AA7" s="16"/>
      <c r="AB7" s="11"/>
      <c r="AC7" s="11"/>
      <c r="AD7" s="11"/>
    </row>
    <row r="8" spans="1:30" ht="31.35" customHeight="1" x14ac:dyDescent="0.2">
      <c r="A8" s="17"/>
      <c r="B8" s="17"/>
      <c r="C8" s="17"/>
      <c r="D8" s="17"/>
      <c r="E8" s="17"/>
      <c r="F8" s="17"/>
      <c r="G8" s="17"/>
      <c r="H8" s="17"/>
      <c r="I8" s="17"/>
      <c r="J8" s="17"/>
      <c r="K8" s="17"/>
      <c r="L8" s="17"/>
      <c r="M8" s="17"/>
      <c r="N8" s="40"/>
      <c r="O8" s="40"/>
      <c r="P8" s="40"/>
      <c r="Q8" s="40" t="s">
        <v>13</v>
      </c>
      <c r="R8" s="40"/>
      <c r="S8" s="40"/>
      <c r="T8" s="40"/>
      <c r="U8" s="40"/>
      <c r="V8" s="40"/>
      <c r="W8" s="40"/>
      <c r="X8" s="40"/>
      <c r="Y8" s="17"/>
      <c r="Z8" s="17"/>
      <c r="AA8" s="17"/>
    </row>
    <row r="9" spans="1:30" ht="38.1" customHeight="1" x14ac:dyDescent="0.2">
      <c r="A9" s="10"/>
      <c r="B9" s="10"/>
      <c r="C9" s="10"/>
      <c r="D9" s="10"/>
      <c r="E9" s="118" t="s">
        <v>14</v>
      </c>
      <c r="F9" s="118"/>
      <c r="G9" s="118"/>
      <c r="H9" s="118"/>
      <c r="I9" s="41">
        <f>I$1*I$7</f>
        <v>0.19642857142857142</v>
      </c>
      <c r="J9" s="41">
        <f>J$1*J$7</f>
        <v>0.4642857142857143</v>
      </c>
      <c r="K9" s="41">
        <f>K$1*K$7</f>
        <v>0.8035714285714286</v>
      </c>
      <c r="L9" s="41">
        <f>L$1*L$7</f>
        <v>1.2142857142857142</v>
      </c>
      <c r="M9" s="42">
        <f>SUM(I9:L9)</f>
        <v>2.6785714285714288</v>
      </c>
      <c r="N9" s="17"/>
      <c r="O9" s="119" t="s">
        <v>15</v>
      </c>
      <c r="P9" s="119" t="s">
        <v>16</v>
      </c>
      <c r="Q9" s="119"/>
      <c r="R9" s="119"/>
      <c r="S9" s="119"/>
      <c r="T9" s="17"/>
      <c r="U9" s="17"/>
      <c r="V9" s="17"/>
      <c r="W9" s="17"/>
      <c r="X9" s="17"/>
      <c r="Y9" s="17"/>
      <c r="Z9" s="17"/>
      <c r="AA9" s="17"/>
    </row>
    <row r="10" spans="1:30" ht="38.1" customHeight="1" x14ac:dyDescent="0.2">
      <c r="A10" s="10"/>
      <c r="B10" s="17"/>
      <c r="C10" s="17"/>
      <c r="D10" s="17"/>
      <c r="E10" s="118" t="s">
        <v>17</v>
      </c>
      <c r="F10" s="118"/>
      <c r="G10" s="118"/>
      <c r="H10" s="118"/>
      <c r="I10" s="41">
        <f>(I1-$M$9)^2*I$7</f>
        <v>0.55345754373177858</v>
      </c>
      <c r="J10" s="41">
        <f>(J1-$M$9)^2*J$7</f>
        <v>0.1068923104956269</v>
      </c>
      <c r="K10" s="41">
        <f>(K1-$M$9)^2*K$7</f>
        <v>2.7674016034985378E-2</v>
      </c>
      <c r="L10" s="41">
        <f>(L1-$M$9)^2*L$7</f>
        <v>0.53008837463556824</v>
      </c>
      <c r="M10" s="42">
        <f>SUM(I10:L10)</f>
        <v>1.2181122448979591</v>
      </c>
      <c r="N10" s="17"/>
      <c r="O10" s="119"/>
      <c r="P10" s="43">
        <f>(I1-$M$9)</f>
        <v>-1.6785714285714288</v>
      </c>
      <c r="Q10" s="44">
        <f>(J1-$M$9)</f>
        <v>-0.67857142857142883</v>
      </c>
      <c r="R10" s="44">
        <f>(K1-$M$9)</f>
        <v>0.32142857142857117</v>
      </c>
      <c r="S10" s="45">
        <f>(L1-$M$9)</f>
        <v>1.3214285714285712</v>
      </c>
      <c r="T10" s="46"/>
      <c r="U10" s="17"/>
      <c r="V10" s="17"/>
      <c r="W10" s="17"/>
      <c r="X10" s="17"/>
      <c r="Y10" s="17"/>
      <c r="Z10" s="17"/>
      <c r="AA10" s="17"/>
    </row>
    <row r="11" spans="1:30" ht="38.1" customHeight="1" x14ac:dyDescent="0.2">
      <c r="A11" s="10"/>
      <c r="B11" s="17"/>
      <c r="C11" s="17"/>
      <c r="D11" s="17"/>
      <c r="E11" s="118" t="s">
        <v>18</v>
      </c>
      <c r="F11" s="118"/>
      <c r="G11" s="118"/>
      <c r="H11" s="118"/>
      <c r="I11" s="118"/>
      <c r="J11" s="118"/>
      <c r="K11" s="118"/>
      <c r="L11" s="118"/>
      <c r="M11" s="47">
        <f>SQRT(M10)</f>
        <v>1.103681224311603</v>
      </c>
      <c r="N11" s="17"/>
      <c r="O11" s="48">
        <f>($H2-$M$12)</f>
        <v>-2.4285714285714284</v>
      </c>
      <c r="P11" s="46">
        <f>$O11*$P10</f>
        <v>4.0765306122448983</v>
      </c>
      <c r="Q11" s="46">
        <f>$O11*Q10</f>
        <v>1.6479591836734699</v>
      </c>
      <c r="R11" s="46">
        <f>$O11*R10</f>
        <v>-0.78061224489795855</v>
      </c>
      <c r="S11" s="49">
        <f>$O11*S10</f>
        <v>-3.2091836734693868</v>
      </c>
      <c r="T11" s="46"/>
      <c r="U11" s="17"/>
      <c r="V11" s="17"/>
      <c r="W11" s="17"/>
      <c r="X11" s="17"/>
      <c r="Y11" s="17"/>
      <c r="Z11" s="17"/>
      <c r="AA11" s="17"/>
    </row>
    <row r="12" spans="1:30" ht="38.1" customHeight="1" x14ac:dyDescent="0.2">
      <c r="A12" s="10"/>
      <c r="B12" s="122" t="s">
        <v>19</v>
      </c>
      <c r="C12" s="122"/>
      <c r="D12" s="122"/>
      <c r="E12" s="122"/>
      <c r="F12" s="122"/>
      <c r="G12" s="122"/>
      <c r="H12" s="50">
        <f>$H2*$M2</f>
        <v>0.11428571428571428</v>
      </c>
      <c r="I12" s="41">
        <f>$H3*$M3</f>
        <v>0.31428571428571428</v>
      </c>
      <c r="J12" s="41">
        <f>$H4*$M4</f>
        <v>0.60000000000000009</v>
      </c>
      <c r="K12" s="41">
        <f>$H5*$M5</f>
        <v>0.97142857142857142</v>
      </c>
      <c r="L12" s="41">
        <f>$H6*$M6</f>
        <v>1.4285714285714284</v>
      </c>
      <c r="M12" s="51">
        <f>SUM(H12:L12)</f>
        <v>3.4285714285714284</v>
      </c>
      <c r="N12" s="17"/>
      <c r="O12" s="48">
        <f>($H3-$M$12)</f>
        <v>-1.4285714285714284</v>
      </c>
      <c r="P12" s="46">
        <f t="shared" ref="P12:S15" si="2">$O12*P$10</f>
        <v>2.3979591836734695</v>
      </c>
      <c r="Q12" s="46">
        <f t="shared" si="2"/>
        <v>0.969387755102041</v>
      </c>
      <c r="R12" s="46">
        <f t="shared" si="2"/>
        <v>-0.45918367346938732</v>
      </c>
      <c r="S12" s="49">
        <f>$O12*S$10</f>
        <v>-1.8877551020408156</v>
      </c>
      <c r="T12" s="46"/>
      <c r="U12" s="17"/>
      <c r="V12" s="17"/>
      <c r="W12" s="17"/>
      <c r="X12" s="17"/>
      <c r="Y12" s="17"/>
      <c r="Z12" s="17"/>
      <c r="AA12" s="17"/>
    </row>
    <row r="13" spans="1:30" ht="38.1" customHeight="1" x14ac:dyDescent="0.2">
      <c r="A13" s="10"/>
      <c r="B13" s="122" t="s">
        <v>20</v>
      </c>
      <c r="C13" s="122"/>
      <c r="D13" s="122"/>
      <c r="E13" s="122"/>
      <c r="F13" s="122"/>
      <c r="G13" s="122"/>
      <c r="H13" s="50">
        <f>($H2-$M$12)^2*$M2</f>
        <v>0.67405247813411062</v>
      </c>
      <c r="I13" s="41">
        <f>($H3-$M$12)^2*$M3</f>
        <v>0.32069970845481044</v>
      </c>
      <c r="J13" s="41">
        <f>($H4-$M$12)^2*$M4</f>
        <v>3.6734693877550989E-2</v>
      </c>
      <c r="K13" s="41">
        <f>($H5-$M$12)^2*$M5</f>
        <v>7.9300291545189555E-2</v>
      </c>
      <c r="L13" s="41">
        <f>($H6-$M$12)^2*$M6</f>
        <v>0.70553935860058326</v>
      </c>
      <c r="M13" s="51">
        <f>SUM(H13:L13)</f>
        <v>1.8163265306122449</v>
      </c>
      <c r="N13" s="17"/>
      <c r="O13" s="48">
        <f>($H4-$M$12)</f>
        <v>-0.42857142857142838</v>
      </c>
      <c r="P13" s="46">
        <f t="shared" si="2"/>
        <v>0.71938775510204056</v>
      </c>
      <c r="Q13" s="46">
        <f t="shared" si="2"/>
        <v>0.29081632653061223</v>
      </c>
      <c r="R13" s="46">
        <f t="shared" si="2"/>
        <v>-0.13775510204081615</v>
      </c>
      <c r="S13" s="49">
        <f t="shared" si="2"/>
        <v>-0.56632653061224458</v>
      </c>
      <c r="T13" s="46"/>
      <c r="U13" s="17"/>
      <c r="V13" s="17"/>
      <c r="W13" s="17"/>
      <c r="X13" s="17"/>
      <c r="Y13" s="17"/>
      <c r="Z13" s="17"/>
      <c r="AA13" s="17"/>
    </row>
    <row r="14" spans="1:30" ht="38.1" customHeight="1" x14ac:dyDescent="0.2">
      <c r="A14" s="10"/>
      <c r="B14" s="17"/>
      <c r="C14" s="17"/>
      <c r="D14" s="17"/>
      <c r="E14" s="122" t="s">
        <v>21</v>
      </c>
      <c r="F14" s="122"/>
      <c r="G14" s="122"/>
      <c r="H14" s="122"/>
      <c r="I14" s="122"/>
      <c r="J14" s="122"/>
      <c r="K14" s="122"/>
      <c r="L14" s="122"/>
      <c r="M14" s="51">
        <f>SQRT(M13)</f>
        <v>1.3477115902938006</v>
      </c>
      <c r="N14" s="17"/>
      <c r="O14" s="48">
        <f>($H5-$M$12)</f>
        <v>0.57142857142857162</v>
      </c>
      <c r="P14" s="46">
        <f t="shared" si="2"/>
        <v>-0.95918367346938826</v>
      </c>
      <c r="Q14" s="46">
        <f t="shared" si="2"/>
        <v>-0.38775510204081659</v>
      </c>
      <c r="R14" s="46">
        <f t="shared" si="2"/>
        <v>0.18367346938775503</v>
      </c>
      <c r="S14" s="52">
        <f t="shared" si="2"/>
        <v>0.75510204081632659</v>
      </c>
      <c r="T14" s="46"/>
      <c r="U14" s="17"/>
      <c r="V14" s="17"/>
      <c r="W14" s="17"/>
      <c r="X14" s="17"/>
      <c r="Y14" s="17"/>
      <c r="Z14" s="17"/>
      <c r="AA14" s="17"/>
    </row>
    <row r="15" spans="1:30" ht="38.1" customHeight="1" x14ac:dyDescent="0.2">
      <c r="A15" s="10"/>
      <c r="B15" s="17"/>
      <c r="C15" s="17"/>
      <c r="D15" s="17"/>
      <c r="E15" s="17"/>
      <c r="F15" s="17"/>
      <c r="G15" s="17"/>
      <c r="H15" s="123" t="s">
        <v>22</v>
      </c>
      <c r="I15" s="123"/>
      <c r="J15" s="123"/>
      <c r="K15" s="123"/>
      <c r="L15" s="123"/>
      <c r="M15" s="53">
        <f>T23</f>
        <v>-7.6530612244897989E-2</v>
      </c>
      <c r="N15" s="17"/>
      <c r="O15" s="54">
        <f>($H6-$M$12)</f>
        <v>1.5714285714285716</v>
      </c>
      <c r="P15" s="55">
        <f t="shared" si="2"/>
        <v>-2.637755102040817</v>
      </c>
      <c r="Q15" s="55">
        <f t="shared" si="2"/>
        <v>-1.0663265306122454</v>
      </c>
      <c r="R15" s="55">
        <f t="shared" si="2"/>
        <v>0.50510204081632615</v>
      </c>
      <c r="S15" s="56">
        <f t="shared" si="2"/>
        <v>2.0765306122448979</v>
      </c>
      <c r="T15" s="46"/>
      <c r="U15" s="17"/>
      <c r="V15" s="17"/>
      <c r="W15" s="17"/>
      <c r="X15" s="17"/>
      <c r="Y15" s="17"/>
      <c r="Z15" s="17"/>
      <c r="AA15" s="17"/>
    </row>
    <row r="16" spans="1:30" ht="38.1" customHeight="1" x14ac:dyDescent="0.2">
      <c r="A16" s="10"/>
      <c r="B16" s="17"/>
      <c r="C16" s="17"/>
      <c r="D16" s="17"/>
      <c r="H16" s="124" t="s">
        <v>23</v>
      </c>
      <c r="I16" s="124"/>
      <c r="J16" s="124"/>
      <c r="K16" s="124"/>
      <c r="L16" s="124"/>
      <c r="M16" s="57">
        <f>T24</f>
        <v>-5.145108883232586E-2</v>
      </c>
      <c r="N16" s="17"/>
      <c r="O16" s="120" t="s">
        <v>15</v>
      </c>
      <c r="P16" s="119" t="s">
        <v>16</v>
      </c>
      <c r="Q16" s="119"/>
      <c r="R16" s="119"/>
      <c r="S16" s="119"/>
      <c r="T16" s="120" t="s">
        <v>24</v>
      </c>
      <c r="U16" s="17"/>
      <c r="V16" s="17"/>
      <c r="W16" s="17"/>
      <c r="X16" s="17"/>
      <c r="Y16" s="17"/>
      <c r="Z16" s="17"/>
      <c r="AA16" s="17"/>
    </row>
    <row r="17" spans="1:27" ht="43.35" customHeight="1" x14ac:dyDescent="0.2">
      <c r="A17" s="121" t="s">
        <v>25</v>
      </c>
      <c r="B17" s="121"/>
      <c r="C17" s="121"/>
      <c r="D17" s="121"/>
      <c r="E17" s="121"/>
      <c r="F17" s="121"/>
      <c r="G17" s="121"/>
      <c r="H17" s="121"/>
      <c r="I17" s="121"/>
      <c r="J17" s="121"/>
      <c r="K17" s="121"/>
      <c r="L17" s="121"/>
      <c r="M17" s="121"/>
      <c r="N17" s="17"/>
      <c r="O17" s="120"/>
      <c r="P17" s="59">
        <v>-1.6785714285714299</v>
      </c>
      <c r="Q17" s="60">
        <v>-0.67857142857142905</v>
      </c>
      <c r="R17" s="60">
        <v>0.32142857142857101</v>
      </c>
      <c r="S17" s="61">
        <v>1.3214285714285701</v>
      </c>
      <c r="T17" s="120"/>
      <c r="U17" s="17"/>
      <c r="V17" s="17"/>
      <c r="W17" s="17"/>
      <c r="X17" s="17"/>
      <c r="Y17" s="17"/>
      <c r="Z17" s="17"/>
      <c r="AA17" s="17"/>
    </row>
    <row r="18" spans="1:27" s="17" customFormat="1" ht="41.25" customHeight="1" x14ac:dyDescent="0.2">
      <c r="A18" s="121"/>
      <c r="B18" s="121"/>
      <c r="C18" s="121"/>
      <c r="D18" s="121"/>
      <c r="E18" s="121"/>
      <c r="F18" s="121"/>
      <c r="G18" s="121"/>
      <c r="H18" s="121"/>
      <c r="I18" s="121"/>
      <c r="J18" s="121"/>
      <c r="K18" s="121"/>
      <c r="L18" s="121"/>
      <c r="M18" s="121"/>
      <c r="O18" s="48">
        <v>-2.4285714285714302</v>
      </c>
      <c r="P18" s="62">
        <f>I2*P11</f>
        <v>7.2795189504373178E-2</v>
      </c>
      <c r="Q18" s="62">
        <f t="shared" ref="P18:R22" si="3">J2*Q11</f>
        <v>4.1198979591836743E-2</v>
      </c>
      <c r="R18" s="62">
        <f t="shared" si="3"/>
        <v>-2.5091107871720093E-2</v>
      </c>
      <c r="S18" s="62">
        <f>L2*S11</f>
        <v>-0.12607507288629732</v>
      </c>
      <c r="T18" s="63">
        <f>SUM(P18:S18)</f>
        <v>-3.7172011661807502E-2</v>
      </c>
    </row>
    <row r="19" spans="1:27" s="17" customFormat="1" ht="41.25" customHeight="1" x14ac:dyDescent="0.2">
      <c r="A19" s="121"/>
      <c r="B19" s="121"/>
      <c r="C19" s="121"/>
      <c r="D19" s="121"/>
      <c r="E19" s="121"/>
      <c r="F19" s="121"/>
      <c r="G19" s="121"/>
      <c r="H19" s="121"/>
      <c r="I19" s="121"/>
      <c r="J19" s="121"/>
      <c r="K19" s="121"/>
      <c r="L19" s="121"/>
      <c r="M19" s="121"/>
      <c r="O19" s="48">
        <v>-1.4285714285714299</v>
      </c>
      <c r="P19" s="62">
        <f t="shared" si="3"/>
        <v>6.8513119533527692E-2</v>
      </c>
      <c r="Q19" s="62">
        <f t="shared" si="3"/>
        <v>3.4620991253644318E-2</v>
      </c>
      <c r="R19" s="62">
        <f t="shared" si="3"/>
        <v>-1.967930029154517E-2</v>
      </c>
      <c r="S19" s="62">
        <f>L3*S12</f>
        <v>-9.4387755102040768E-2</v>
      </c>
      <c r="T19" s="63">
        <f>SUM(P19:S19)</f>
        <v>-1.0932944606413933E-2</v>
      </c>
    </row>
    <row r="20" spans="1:27" s="17" customFormat="1" ht="41.25" customHeight="1" x14ac:dyDescent="0.2">
      <c r="A20" s="121" t="s">
        <v>26</v>
      </c>
      <c r="B20" s="121"/>
      <c r="C20" s="121"/>
      <c r="D20" s="121"/>
      <c r="E20" s="121"/>
      <c r="F20" s="121"/>
      <c r="G20" s="121"/>
      <c r="H20" s="121"/>
      <c r="I20" s="121"/>
      <c r="J20" s="121"/>
      <c r="K20" s="121"/>
      <c r="L20" s="121"/>
      <c r="M20" s="121"/>
      <c r="O20" s="48">
        <v>-0.42857142857142799</v>
      </c>
      <c r="P20" s="62">
        <f t="shared" si="3"/>
        <v>2.8261661807580163E-2</v>
      </c>
      <c r="Q20" s="62">
        <f t="shared" si="3"/>
        <v>1.3502186588921283E-2</v>
      </c>
      <c r="R20" s="62">
        <f t="shared" si="3"/>
        <v>-7.3797376093294358E-3</v>
      </c>
      <c r="S20" s="62">
        <f>L4*S13</f>
        <v>-3.438411078717199E-2</v>
      </c>
      <c r="T20" s="63">
        <f>SUM(P20:S20)</f>
        <v>0</v>
      </c>
    </row>
    <row r="21" spans="1:27" s="17" customFormat="1" ht="41.25" customHeight="1" x14ac:dyDescent="0.2">
      <c r="A21" s="121"/>
      <c r="B21" s="121"/>
      <c r="C21" s="121"/>
      <c r="D21" s="121"/>
      <c r="E21" s="121"/>
      <c r="F21" s="121"/>
      <c r="G21" s="121"/>
      <c r="H21" s="121"/>
      <c r="I21" s="121"/>
      <c r="J21" s="121"/>
      <c r="K21" s="121"/>
      <c r="L21" s="121"/>
      <c r="M21" s="121"/>
      <c r="O21" s="48">
        <v>0.57142857142857195</v>
      </c>
      <c r="P21" s="62">
        <f t="shared" si="3"/>
        <v>-4.7959183673469408E-2</v>
      </c>
      <c r="Q21" s="62">
        <f t="shared" si="3"/>
        <v>-2.2157434402332376E-2</v>
      </c>
      <c r="R21" s="62">
        <f t="shared" si="3"/>
        <v>1.1807580174927107E-2</v>
      </c>
      <c r="S21" s="62">
        <f>L5*S14</f>
        <v>5.393586005830904E-2</v>
      </c>
      <c r="T21" s="63">
        <f>SUM(P21:S21)</f>
        <v>-4.3731778425656412E-3</v>
      </c>
    </row>
    <row r="22" spans="1:27" s="17" customFormat="1" ht="41.25" customHeight="1" x14ac:dyDescent="0.2">
      <c r="A22" s="125" t="s">
        <v>27</v>
      </c>
      <c r="B22" s="125"/>
      <c r="C22" s="125"/>
      <c r="D22" s="125"/>
      <c r="E22" s="125"/>
      <c r="F22" s="125"/>
      <c r="G22" s="125"/>
      <c r="H22" s="125"/>
      <c r="I22" s="125"/>
      <c r="J22" s="125"/>
      <c r="K22" s="125"/>
      <c r="L22" s="125"/>
      <c r="M22" s="125"/>
      <c r="O22" s="54">
        <v>1.5714285714285701</v>
      </c>
      <c r="P22" s="65">
        <f t="shared" si="3"/>
        <v>-0.16014941690962103</v>
      </c>
      <c r="Q22" s="65">
        <f t="shared" si="3"/>
        <v>-7.2357871720116637E-2</v>
      </c>
      <c r="R22" s="65">
        <f t="shared" si="3"/>
        <v>3.7882653061224458E-2</v>
      </c>
      <c r="S22" s="65">
        <f>L6*S15</f>
        <v>0.17057215743440232</v>
      </c>
      <c r="T22" s="66">
        <f>SUM(P22:S22)</f>
        <v>-2.4052478134110905E-2</v>
      </c>
    </row>
    <row r="23" spans="1:27" s="17" customFormat="1" ht="41.25" customHeight="1" x14ac:dyDescent="0.2">
      <c r="A23" s="125"/>
      <c r="B23" s="125"/>
      <c r="C23" s="125"/>
      <c r="D23" s="125"/>
      <c r="E23" s="125"/>
      <c r="F23" s="125"/>
      <c r="G23" s="125"/>
      <c r="H23" s="125"/>
      <c r="I23" s="125"/>
      <c r="J23" s="125"/>
      <c r="K23" s="125"/>
      <c r="L23" s="125"/>
      <c r="M23" s="125"/>
      <c r="O23" s="126" t="s">
        <v>22</v>
      </c>
      <c r="P23" s="126"/>
      <c r="Q23" s="126"/>
      <c r="R23" s="126"/>
      <c r="S23" s="126"/>
      <c r="T23" s="113">
        <f>SUM(T18:T22)</f>
        <v>-7.6530612244897989E-2</v>
      </c>
    </row>
    <row r="24" spans="1:27" s="17" customFormat="1" ht="41.25" customHeight="1" x14ac:dyDescent="0.2">
      <c r="A24" s="121" t="s">
        <v>28</v>
      </c>
      <c r="B24" s="121"/>
      <c r="C24" s="121"/>
      <c r="D24" s="121"/>
      <c r="E24" s="121"/>
      <c r="F24" s="121"/>
      <c r="G24" s="121"/>
      <c r="H24" s="121"/>
      <c r="I24" s="121"/>
      <c r="J24" s="121"/>
      <c r="K24" s="121"/>
      <c r="L24" s="121"/>
      <c r="M24" s="121"/>
      <c r="O24" s="67"/>
      <c r="P24" s="68"/>
      <c r="Q24" s="68" t="s">
        <v>29</v>
      </c>
      <c r="R24" s="68"/>
      <c r="S24" s="68"/>
      <c r="T24" s="69">
        <f>T23/((M11*M14))</f>
        <v>-5.145108883232586E-2</v>
      </c>
    </row>
    <row r="25" spans="1:27" ht="20.25" x14ac:dyDescent="0.2">
      <c r="A25" s="58"/>
      <c r="B25" s="58"/>
      <c r="C25" s="58"/>
      <c r="D25" s="58"/>
      <c r="E25" s="58"/>
      <c r="F25" s="58"/>
      <c r="G25" s="58"/>
      <c r="H25" s="58"/>
      <c r="I25" s="58"/>
    </row>
    <row r="26" spans="1:27" ht="12.75" customHeight="1" x14ac:dyDescent="0.2">
      <c r="B26" s="64"/>
      <c r="C26" s="64"/>
      <c r="D26" s="64"/>
      <c r="E26" s="64"/>
      <c r="F26" s="64"/>
      <c r="G26" s="64"/>
      <c r="H26" s="64"/>
      <c r="I26" s="64"/>
    </row>
    <row r="27" spans="1:27" ht="18" x14ac:dyDescent="0.2">
      <c r="A27" s="64"/>
      <c r="B27" s="64"/>
      <c r="C27" s="64"/>
      <c r="D27" s="64"/>
      <c r="E27" s="64"/>
      <c r="F27" s="64"/>
      <c r="G27" s="64"/>
      <c r="H27" s="64"/>
      <c r="I27" s="64"/>
    </row>
    <row r="28" spans="1:27" ht="18" x14ac:dyDescent="0.2">
      <c r="A28" s="64"/>
      <c r="B28" s="142" t="s">
        <v>32</v>
      </c>
      <c r="C28" s="64"/>
      <c r="D28" s="64"/>
      <c r="E28" s="64"/>
      <c r="F28" s="64"/>
      <c r="G28" s="64"/>
      <c r="H28" s="64"/>
      <c r="I28" s="64"/>
    </row>
    <row r="29" spans="1:27" ht="18" x14ac:dyDescent="0.2">
      <c r="A29" s="64"/>
      <c r="B29" s="64"/>
      <c r="C29" s="64"/>
      <c r="D29" s="64"/>
      <c r="E29" s="64"/>
      <c r="F29" s="64"/>
      <c r="G29" s="64"/>
      <c r="H29" s="64"/>
      <c r="I29" s="64"/>
    </row>
    <row r="30" spans="1:27" ht="18" x14ac:dyDescent="0.2">
      <c r="A30" s="64"/>
      <c r="B30" s="64"/>
      <c r="C30" s="64"/>
      <c r="D30" s="64"/>
      <c r="E30" s="64"/>
      <c r="F30" s="64"/>
      <c r="G30" s="64"/>
      <c r="H30" s="64"/>
      <c r="I30" s="64"/>
    </row>
  </sheetData>
  <mergeCells count="18">
    <mergeCell ref="A22:M23"/>
    <mergeCell ref="O23:S23"/>
    <mergeCell ref="A24:M24"/>
    <mergeCell ref="O16:O17"/>
    <mergeCell ref="P16:S16"/>
    <mergeCell ref="T16:T17"/>
    <mergeCell ref="A17:M19"/>
    <mergeCell ref="A20:M21"/>
    <mergeCell ref="B12:G12"/>
    <mergeCell ref="B13:G13"/>
    <mergeCell ref="E14:L14"/>
    <mergeCell ref="H15:L15"/>
    <mergeCell ref="H16:L16"/>
    <mergeCell ref="E9:H9"/>
    <mergeCell ref="O9:O10"/>
    <mergeCell ref="P9:S9"/>
    <mergeCell ref="E10:H10"/>
    <mergeCell ref="E11:L11"/>
  </mergeCell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FC63-DED5-43DD-8E7B-6AC5DA7A023C}">
  <dimension ref="A1:AE36"/>
  <sheetViews>
    <sheetView tabSelected="1" zoomScale="70" zoomScaleNormal="70" workbookViewId="0">
      <selection activeCell="O23" sqref="O23"/>
    </sheetView>
  </sheetViews>
  <sheetFormatPr baseColWidth="10" defaultRowHeight="21.75" customHeight="1" x14ac:dyDescent="0.2"/>
  <cols>
    <col min="1" max="1" width="16.85546875" customWidth="1"/>
    <col min="7" max="7" width="13.5703125" bestFit="1" customWidth="1"/>
    <col min="9" max="9" width="9.85546875" bestFit="1" customWidth="1"/>
    <col min="10" max="15" width="12.28515625" customWidth="1"/>
    <col min="17" max="17" width="14.7109375" bestFit="1" customWidth="1"/>
    <col min="18" max="22" width="13.28515625" bestFit="1" customWidth="1"/>
    <col min="23" max="23" width="15.85546875" bestFit="1" customWidth="1"/>
    <col min="26" max="30" width="13.28515625" bestFit="1" customWidth="1"/>
    <col min="31" max="31" width="15" bestFit="1" customWidth="1"/>
  </cols>
  <sheetData>
    <row r="1" spans="1:31" ht="21.75" customHeight="1" x14ac:dyDescent="0.2">
      <c r="A1" s="1" t="s">
        <v>0</v>
      </c>
      <c r="B1" s="2">
        <v>1</v>
      </c>
      <c r="C1" s="2">
        <v>2</v>
      </c>
      <c r="D1" s="2">
        <v>3</v>
      </c>
      <c r="E1" s="2">
        <v>4</v>
      </c>
      <c r="F1" s="70">
        <v>5</v>
      </c>
      <c r="G1" s="3" t="s">
        <v>1</v>
      </c>
      <c r="I1" s="1" t="s">
        <v>0</v>
      </c>
      <c r="J1" s="2">
        <v>1</v>
      </c>
      <c r="K1" s="2">
        <v>2</v>
      </c>
      <c r="L1" s="2">
        <v>3</v>
      </c>
      <c r="M1" s="2">
        <v>4</v>
      </c>
      <c r="N1" s="70">
        <v>5</v>
      </c>
      <c r="O1" s="3" t="s">
        <v>2</v>
      </c>
      <c r="Q1" s="1" t="s">
        <v>0</v>
      </c>
      <c r="R1" s="2">
        <v>1</v>
      </c>
      <c r="S1" s="2">
        <v>2</v>
      </c>
      <c r="T1" s="2">
        <v>3</v>
      </c>
      <c r="U1" s="2">
        <v>4</v>
      </c>
      <c r="V1" s="70">
        <v>5</v>
      </c>
      <c r="W1" s="3" t="s">
        <v>1</v>
      </c>
      <c r="Y1" s="1" t="s">
        <v>30</v>
      </c>
      <c r="Z1" s="2">
        <v>1</v>
      </c>
      <c r="AA1" s="2">
        <v>2</v>
      </c>
      <c r="AB1" s="2">
        <v>3</v>
      </c>
      <c r="AC1" s="2">
        <v>4</v>
      </c>
      <c r="AD1" s="70">
        <v>5</v>
      </c>
      <c r="AE1" s="3" t="s">
        <v>1</v>
      </c>
    </row>
    <row r="2" spans="1:31" ht="21.75" customHeight="1" x14ac:dyDescent="0.2">
      <c r="A2" s="6">
        <v>1</v>
      </c>
      <c r="B2" s="1">
        <f>2*$A2+5*B$1</f>
        <v>7</v>
      </c>
      <c r="C2" s="1">
        <f>2*$A2+5*C$1</f>
        <v>12</v>
      </c>
      <c r="D2" s="1">
        <f t="shared" ref="D2:F7" si="0">2*$A2+5*D$1</f>
        <v>17</v>
      </c>
      <c r="E2" s="1">
        <f t="shared" si="0"/>
        <v>22</v>
      </c>
      <c r="F2" s="1">
        <f t="shared" si="0"/>
        <v>27</v>
      </c>
      <c r="G2" s="7">
        <f t="shared" ref="G2:G7" si="1">SUM(B2:F2)</f>
        <v>85</v>
      </c>
      <c r="I2" s="6">
        <v>1</v>
      </c>
      <c r="J2" s="72">
        <f t="array" ref="J2:N7">(1/$G$8)*(B2:F7)</f>
        <v>1.0606060606060607E-2</v>
      </c>
      <c r="K2" s="72">
        <v>1.8181818181818181E-2</v>
      </c>
      <c r="L2" s="72">
        <v>2.5757575757575757E-2</v>
      </c>
      <c r="M2" s="72">
        <v>3.3333333333333333E-2</v>
      </c>
      <c r="N2" s="72">
        <v>4.0909090909090909E-2</v>
      </c>
      <c r="O2" s="34">
        <f t="shared" ref="O2:O7" si="2">SUM(J2:N2)</f>
        <v>0.12878787878787878</v>
      </c>
      <c r="Q2" s="6">
        <v>1</v>
      </c>
      <c r="R2" s="76">
        <f t="array" ref="R2:V7">(1/$G$8)*(B2:F7)</f>
        <v>1.0606060606060607E-2</v>
      </c>
      <c r="S2" s="76">
        <v>1.8181818181818181E-2</v>
      </c>
      <c r="T2" s="73">
        <v>2.5757575757575757E-2</v>
      </c>
      <c r="U2" s="76">
        <v>3.3333333333333333E-2</v>
      </c>
      <c r="V2" s="76">
        <v>4.0909090909090909E-2</v>
      </c>
      <c r="W2" s="74">
        <f t="shared" ref="W2:W7" si="3">SUM(R2:V2)</f>
        <v>0.12878787878787878</v>
      </c>
      <c r="Y2" s="6">
        <v>1</v>
      </c>
      <c r="Z2" s="76">
        <f>$AE2*Z$8</f>
        <v>1.4049586776859493E-2</v>
      </c>
      <c r="AA2" s="76">
        <f>$AE2*AA$8</f>
        <v>1.990358126721763E-2</v>
      </c>
      <c r="AB2" s="73">
        <f t="shared" ref="AB2:AC7" si="4">$AE2*AB$8</f>
        <v>2.5757575757575757E-2</v>
      </c>
      <c r="AC2" s="76">
        <f t="shared" si="4"/>
        <v>3.1611570247933825E-2</v>
      </c>
      <c r="AD2" s="76">
        <f t="shared" ref="AD2:AD7" si="5">$AE2*AD$8</f>
        <v>3.7465564738292011E-2</v>
      </c>
      <c r="AE2" s="74">
        <v>0.12878787878787878</v>
      </c>
    </row>
    <row r="3" spans="1:31" ht="21.75" customHeight="1" x14ac:dyDescent="0.2">
      <c r="A3" s="6">
        <v>2</v>
      </c>
      <c r="B3" s="1">
        <f>2*$A3+5*B$1</f>
        <v>9</v>
      </c>
      <c r="C3" s="1">
        <f t="shared" ref="C3:C7" si="6">2*$A3+5*C$1</f>
        <v>14</v>
      </c>
      <c r="D3" s="1">
        <f t="shared" si="0"/>
        <v>19</v>
      </c>
      <c r="E3" s="1">
        <f t="shared" si="0"/>
        <v>24</v>
      </c>
      <c r="F3" s="1">
        <f t="shared" si="0"/>
        <v>29</v>
      </c>
      <c r="G3" s="7">
        <f t="shared" si="1"/>
        <v>95</v>
      </c>
      <c r="I3" s="6">
        <v>2</v>
      </c>
      <c r="J3" s="72">
        <v>1.3636363636363636E-2</v>
      </c>
      <c r="K3" s="72">
        <v>2.1212121212121213E-2</v>
      </c>
      <c r="L3" s="72">
        <v>2.8787878787878789E-2</v>
      </c>
      <c r="M3" s="72">
        <v>3.6363636363636362E-2</v>
      </c>
      <c r="N3" s="72">
        <v>4.3939393939393938E-2</v>
      </c>
      <c r="O3" s="34">
        <f t="shared" si="2"/>
        <v>0.14393939393939395</v>
      </c>
      <c r="Q3" s="6">
        <v>2</v>
      </c>
      <c r="R3" s="76">
        <v>1.3636363636363636E-2</v>
      </c>
      <c r="S3" s="76">
        <v>2.1212121212121213E-2</v>
      </c>
      <c r="T3" s="73">
        <v>2.8787878787878789E-2</v>
      </c>
      <c r="U3" s="76">
        <v>3.6363636363636362E-2</v>
      </c>
      <c r="V3" s="76">
        <v>4.3939393939393938E-2</v>
      </c>
      <c r="W3" s="74">
        <f t="shared" si="3"/>
        <v>0.14393939393939395</v>
      </c>
      <c r="Y3" s="6">
        <v>2</v>
      </c>
      <c r="Z3" s="76">
        <f>AE3*$Z$8</f>
        <v>1.5702479338842962E-2</v>
      </c>
      <c r="AA3" s="76">
        <f t="shared" ref="AA3:AA7" si="7">$AE3*AA$8</f>
        <v>2.2245179063360883E-2</v>
      </c>
      <c r="AB3" s="73">
        <f>$AE3*AB$8</f>
        <v>2.8787878787878793E-2</v>
      </c>
      <c r="AC3" s="76">
        <f>$AE3*AC$8</f>
        <v>3.5330578512396633E-2</v>
      </c>
      <c r="AD3" s="76">
        <f t="shared" si="5"/>
        <v>4.1873278236914599E-2</v>
      </c>
      <c r="AE3" s="74">
        <v>0.14393939393939395</v>
      </c>
    </row>
    <row r="4" spans="1:31" ht="21.75" customHeight="1" x14ac:dyDescent="0.2">
      <c r="A4" s="6">
        <v>3</v>
      </c>
      <c r="B4" s="1">
        <f>2*$A4+5*B$1</f>
        <v>11</v>
      </c>
      <c r="C4" s="1">
        <f t="shared" si="6"/>
        <v>16</v>
      </c>
      <c r="D4" s="1">
        <f t="shared" si="0"/>
        <v>21</v>
      </c>
      <c r="E4" s="1">
        <f t="shared" si="0"/>
        <v>26</v>
      </c>
      <c r="F4" s="1">
        <f t="shared" si="0"/>
        <v>31</v>
      </c>
      <c r="G4" s="7">
        <f t="shared" si="1"/>
        <v>105</v>
      </c>
      <c r="I4" s="6">
        <v>3</v>
      </c>
      <c r="J4" s="72">
        <v>1.6666666666666666E-2</v>
      </c>
      <c r="K4" s="72">
        <v>2.4242424242424242E-2</v>
      </c>
      <c r="L4" s="72">
        <v>3.1818181818181815E-2</v>
      </c>
      <c r="M4" s="72">
        <v>3.9393939393939391E-2</v>
      </c>
      <c r="N4" s="72">
        <v>4.6969696969696967E-2</v>
      </c>
      <c r="O4" s="34">
        <f t="shared" si="2"/>
        <v>0.15909090909090909</v>
      </c>
      <c r="Q4" s="6">
        <v>3</v>
      </c>
      <c r="R4" s="76">
        <v>1.6666666666666666E-2</v>
      </c>
      <c r="S4" s="76">
        <v>2.4242424242424242E-2</v>
      </c>
      <c r="T4" s="73">
        <v>3.1818181818181815E-2</v>
      </c>
      <c r="U4" s="76">
        <v>3.9393939393939391E-2</v>
      </c>
      <c r="V4" s="76">
        <v>4.6969696969696967E-2</v>
      </c>
      <c r="W4" s="74">
        <f t="shared" si="3"/>
        <v>0.15909090909090909</v>
      </c>
      <c r="Y4" s="6">
        <v>3</v>
      </c>
      <c r="Z4" s="76">
        <f>AE4*$Z$8</f>
        <v>1.7355371900826432E-2</v>
      </c>
      <c r="AA4" s="76">
        <f t="shared" si="7"/>
        <v>2.4586776859504132E-2</v>
      </c>
      <c r="AB4" s="73">
        <f>$AE4*AB$8</f>
        <v>3.1818181818181822E-2</v>
      </c>
      <c r="AC4" s="76">
        <f t="shared" si="4"/>
        <v>3.9049586776859435E-2</v>
      </c>
      <c r="AD4" s="76">
        <f t="shared" si="5"/>
        <v>4.6280991735537187E-2</v>
      </c>
      <c r="AE4" s="74">
        <v>0.15909090909090909</v>
      </c>
    </row>
    <row r="5" spans="1:31" ht="21.75" customHeight="1" x14ac:dyDescent="0.2">
      <c r="A5" s="6">
        <v>4</v>
      </c>
      <c r="B5" s="1">
        <f>2*$A5+5*B$1</f>
        <v>13</v>
      </c>
      <c r="C5" s="1">
        <f t="shared" si="6"/>
        <v>18</v>
      </c>
      <c r="D5" s="1">
        <f t="shared" si="0"/>
        <v>23</v>
      </c>
      <c r="E5" s="1">
        <f t="shared" si="0"/>
        <v>28</v>
      </c>
      <c r="F5" s="1">
        <f t="shared" si="0"/>
        <v>33</v>
      </c>
      <c r="G5" s="7">
        <f t="shared" si="1"/>
        <v>115</v>
      </c>
      <c r="I5" s="6">
        <v>4</v>
      </c>
      <c r="J5" s="72">
        <v>1.9696969696969695E-2</v>
      </c>
      <c r="K5" s="72">
        <v>2.7272727272727271E-2</v>
      </c>
      <c r="L5" s="72">
        <v>3.4848484848484851E-2</v>
      </c>
      <c r="M5" s="72">
        <v>4.2424242424242427E-2</v>
      </c>
      <c r="N5" s="72">
        <v>0.05</v>
      </c>
      <c r="O5" s="34">
        <f t="shared" si="2"/>
        <v>0.17424242424242425</v>
      </c>
      <c r="Q5" s="6">
        <v>4</v>
      </c>
      <c r="R5" s="76">
        <v>1.9696969696969695E-2</v>
      </c>
      <c r="S5" s="76">
        <v>2.7272727272727271E-2</v>
      </c>
      <c r="T5" s="73">
        <v>3.4848484848484851E-2</v>
      </c>
      <c r="U5" s="76">
        <v>4.2424242424242427E-2</v>
      </c>
      <c r="V5" s="76">
        <v>0.05</v>
      </c>
      <c r="W5" s="74">
        <f t="shared" si="3"/>
        <v>0.17424242424242425</v>
      </c>
      <c r="Y5" s="6">
        <v>4</v>
      </c>
      <c r="Z5" s="76">
        <f>AE5*$Z$8</f>
        <v>1.9008264462809902E-2</v>
      </c>
      <c r="AA5" s="76">
        <f t="shared" si="7"/>
        <v>2.6928374655647385E-2</v>
      </c>
      <c r="AB5" s="73">
        <f>$AE5*AB$8</f>
        <v>3.4848484848484851E-2</v>
      </c>
      <c r="AC5" s="76">
        <f>$AE5*AC$8</f>
        <v>4.2768595041322237E-2</v>
      </c>
      <c r="AD5" s="76">
        <f t="shared" si="5"/>
        <v>5.0688705234159782E-2</v>
      </c>
      <c r="AE5" s="74">
        <v>0.17424242424242425</v>
      </c>
    </row>
    <row r="6" spans="1:31" ht="21.75" customHeight="1" x14ac:dyDescent="0.2">
      <c r="A6" s="6">
        <v>5</v>
      </c>
      <c r="B6" s="1">
        <f>2*$A6+5*B$1</f>
        <v>15</v>
      </c>
      <c r="C6" s="1">
        <f t="shared" si="6"/>
        <v>20</v>
      </c>
      <c r="D6" s="1">
        <f t="shared" si="0"/>
        <v>25</v>
      </c>
      <c r="E6" s="1">
        <f>2*$A6+5*E$1</f>
        <v>30</v>
      </c>
      <c r="F6" s="1">
        <f t="shared" si="0"/>
        <v>35</v>
      </c>
      <c r="G6" s="7">
        <f t="shared" si="1"/>
        <v>125</v>
      </c>
      <c r="I6" s="6">
        <v>5</v>
      </c>
      <c r="J6" s="72">
        <v>2.2727272727272728E-2</v>
      </c>
      <c r="K6" s="72">
        <v>3.0303030303030304E-2</v>
      </c>
      <c r="L6" s="72">
        <v>3.787878787878788E-2</v>
      </c>
      <c r="M6" s="72">
        <v>4.5454545454545456E-2</v>
      </c>
      <c r="N6" s="72">
        <v>5.3030303030303032E-2</v>
      </c>
      <c r="O6" s="34">
        <f t="shared" si="2"/>
        <v>0.18939393939393939</v>
      </c>
      <c r="Q6" s="6">
        <v>5</v>
      </c>
      <c r="R6" s="76">
        <v>2.2727272727272728E-2</v>
      </c>
      <c r="S6" s="76">
        <v>3.0303030303030304E-2</v>
      </c>
      <c r="T6" s="73">
        <v>3.787878787878788E-2</v>
      </c>
      <c r="U6" s="76">
        <v>4.5454545454545456E-2</v>
      </c>
      <c r="V6" s="76">
        <v>5.3030303030303032E-2</v>
      </c>
      <c r="W6" s="74">
        <f t="shared" si="3"/>
        <v>0.18939393939393939</v>
      </c>
      <c r="Y6" s="6">
        <v>5</v>
      </c>
      <c r="Z6" s="76">
        <f>AE6*$Z$8</f>
        <v>2.0661157024793372E-2</v>
      </c>
      <c r="AA6" s="76">
        <f t="shared" si="7"/>
        <v>2.9269972451790631E-2</v>
      </c>
      <c r="AB6" s="73">
        <f t="shared" si="4"/>
        <v>3.787878787878788E-2</v>
      </c>
      <c r="AC6" s="76">
        <f t="shared" si="4"/>
        <v>4.6487603305785039E-2</v>
      </c>
      <c r="AD6" s="76">
        <f t="shared" si="5"/>
        <v>5.5096418732782364E-2</v>
      </c>
      <c r="AE6" s="74">
        <v>0.18939393939393939</v>
      </c>
    </row>
    <row r="7" spans="1:31" ht="21.75" customHeight="1" x14ac:dyDescent="0.2">
      <c r="A7" s="71">
        <v>6</v>
      </c>
      <c r="B7" s="1">
        <f>2*$A7+5*B$1</f>
        <v>17</v>
      </c>
      <c r="C7" s="1">
        <f t="shared" si="6"/>
        <v>22</v>
      </c>
      <c r="D7" s="1">
        <f t="shared" si="0"/>
        <v>27</v>
      </c>
      <c r="E7" s="1">
        <f t="shared" si="0"/>
        <v>32</v>
      </c>
      <c r="F7" s="1">
        <f>2*$A7+5*F$1</f>
        <v>37</v>
      </c>
      <c r="G7" s="7">
        <f t="shared" si="1"/>
        <v>135</v>
      </c>
      <c r="I7" s="71">
        <v>6</v>
      </c>
      <c r="J7" s="72">
        <v>2.5757575757575757E-2</v>
      </c>
      <c r="K7" s="72">
        <v>3.3333333333333333E-2</v>
      </c>
      <c r="L7" s="72">
        <v>4.0909090909090909E-2</v>
      </c>
      <c r="M7" s="72">
        <v>4.8484848484848485E-2</v>
      </c>
      <c r="N7" s="72">
        <v>5.6060606060606061E-2</v>
      </c>
      <c r="O7" s="34">
        <f t="shared" si="2"/>
        <v>0.20454545454545456</v>
      </c>
      <c r="Q7" s="71">
        <v>6</v>
      </c>
      <c r="R7" s="76">
        <v>2.5757575757575757E-2</v>
      </c>
      <c r="S7" s="76">
        <v>3.3333333333333333E-2</v>
      </c>
      <c r="T7" s="73">
        <v>4.0909090909090909E-2</v>
      </c>
      <c r="U7" s="76">
        <v>4.8484848484848485E-2</v>
      </c>
      <c r="V7" s="76">
        <v>5.6060606060606061E-2</v>
      </c>
      <c r="W7" s="74">
        <f t="shared" si="3"/>
        <v>0.20454545454545456</v>
      </c>
      <c r="Y7" s="71">
        <v>6</v>
      </c>
      <c r="Z7" s="76">
        <f>AE7*$Z$8</f>
        <v>2.2314049586776841E-2</v>
      </c>
      <c r="AA7" s="76">
        <f t="shared" si="7"/>
        <v>3.1611570247933887E-2</v>
      </c>
      <c r="AB7" s="73">
        <f t="shared" si="4"/>
        <v>4.0909090909090916E-2</v>
      </c>
      <c r="AC7" s="76">
        <f t="shared" si="4"/>
        <v>5.0206611570247847E-2</v>
      </c>
      <c r="AD7" s="76">
        <f t="shared" si="5"/>
        <v>5.9504132231404959E-2</v>
      </c>
      <c r="AE7" s="74">
        <v>0.20454545454545456</v>
      </c>
    </row>
    <row r="8" spans="1:31" ht="21.75" customHeight="1" x14ac:dyDescent="0.2">
      <c r="A8" s="13" t="s">
        <v>3</v>
      </c>
      <c r="B8" s="14">
        <f t="shared" ref="B8:G8" si="8">SUM(B2:B7)</f>
        <v>72</v>
      </c>
      <c r="C8" s="14">
        <f t="shared" si="8"/>
        <v>102</v>
      </c>
      <c r="D8" s="14">
        <f t="shared" si="8"/>
        <v>132</v>
      </c>
      <c r="E8" s="14">
        <f t="shared" si="8"/>
        <v>162</v>
      </c>
      <c r="F8" s="14">
        <f t="shared" si="8"/>
        <v>192</v>
      </c>
      <c r="G8" s="14">
        <f t="shared" si="8"/>
        <v>660</v>
      </c>
      <c r="I8" s="13" t="s">
        <v>6</v>
      </c>
      <c r="J8" s="23">
        <f t="shared" ref="J8:O8" si="9">SUM(J2:J7)</f>
        <v>0.1090909090909091</v>
      </c>
      <c r="K8" s="23">
        <f t="shared" si="9"/>
        <v>0.15454545454545454</v>
      </c>
      <c r="L8" s="23">
        <f t="shared" si="9"/>
        <v>0.2</v>
      </c>
      <c r="M8" s="23">
        <f t="shared" si="9"/>
        <v>0.24545454545454545</v>
      </c>
      <c r="N8" s="23">
        <f t="shared" si="9"/>
        <v>0.29090909090909089</v>
      </c>
      <c r="O8" s="23">
        <f t="shared" si="9"/>
        <v>1</v>
      </c>
      <c r="Q8" s="13" t="s">
        <v>3</v>
      </c>
      <c r="R8" s="75">
        <f t="shared" ref="R8:W8" si="10">SUM(R2:R7)</f>
        <v>0.1090909090909091</v>
      </c>
      <c r="S8" s="75">
        <f t="shared" si="10"/>
        <v>0.15454545454545454</v>
      </c>
      <c r="T8" s="75">
        <f t="shared" si="10"/>
        <v>0.2</v>
      </c>
      <c r="U8" s="75">
        <f t="shared" si="10"/>
        <v>0.24545454545454545</v>
      </c>
      <c r="V8" s="75">
        <f t="shared" si="10"/>
        <v>0.29090909090909089</v>
      </c>
      <c r="W8" s="16">
        <f t="shared" si="10"/>
        <v>1</v>
      </c>
      <c r="Y8" s="13" t="s">
        <v>3</v>
      </c>
      <c r="Z8" s="75">
        <v>0.109090909090909</v>
      </c>
      <c r="AA8" s="75">
        <v>0.15454545454545454</v>
      </c>
      <c r="AB8" s="75">
        <v>0.2</v>
      </c>
      <c r="AC8" s="75">
        <v>0.24545454545454501</v>
      </c>
      <c r="AD8" s="75">
        <v>0.29090909090909089</v>
      </c>
      <c r="AE8" s="16">
        <v>1</v>
      </c>
    </row>
    <row r="10" spans="1:31" ht="21.75" customHeight="1" x14ac:dyDescent="0.3">
      <c r="Q10" s="141" t="s">
        <v>13</v>
      </c>
      <c r="R10" s="141"/>
      <c r="S10" s="141"/>
      <c r="T10" s="141"/>
      <c r="U10" s="141"/>
      <c r="V10" s="141"/>
      <c r="W10" s="141"/>
      <c r="X10" s="141"/>
      <c r="Y10" s="141"/>
      <c r="Z10" s="141"/>
      <c r="AA10" s="141"/>
      <c r="AB10" s="141"/>
      <c r="AC10" s="141"/>
      <c r="AD10" s="141"/>
      <c r="AE10" s="141"/>
    </row>
    <row r="12" spans="1:31" ht="21.75" customHeight="1" x14ac:dyDescent="0.2">
      <c r="F12" s="118" t="s">
        <v>14</v>
      </c>
      <c r="G12" s="118"/>
      <c r="H12" s="118"/>
      <c r="I12" s="118"/>
      <c r="J12" s="81">
        <f>J$1*J$8</f>
        <v>0.1090909090909091</v>
      </c>
      <c r="K12" s="80">
        <f>K$1*K$8</f>
        <v>0.30909090909090908</v>
      </c>
      <c r="L12" s="80">
        <f>L$1*L$8</f>
        <v>0.60000000000000009</v>
      </c>
      <c r="M12" s="80">
        <f>M$1*M$8</f>
        <v>0.98181818181818181</v>
      </c>
      <c r="N12" s="82">
        <f>N$1*N$8</f>
        <v>1.4545454545454546</v>
      </c>
      <c r="O12" s="77">
        <f>SUM(J12:N12)</f>
        <v>3.4545454545454546</v>
      </c>
      <c r="Q12" s="127" t="s">
        <v>15</v>
      </c>
      <c r="R12" s="138" t="s">
        <v>16</v>
      </c>
      <c r="S12" s="139"/>
      <c r="T12" s="139"/>
      <c r="U12" s="139"/>
      <c r="V12" s="140"/>
    </row>
    <row r="13" spans="1:31" ht="21.75" customHeight="1" x14ac:dyDescent="0.2">
      <c r="F13" s="118" t="s">
        <v>17</v>
      </c>
      <c r="G13" s="118"/>
      <c r="H13" s="118"/>
      <c r="I13" s="118"/>
      <c r="J13" s="83">
        <f>(J1-$O$12)^2*J$8</f>
        <v>0.65725018782870026</v>
      </c>
      <c r="K13" s="84">
        <f>(K1-$O$12)^2*K$8</f>
        <v>0.32697220135236665</v>
      </c>
      <c r="L13" s="84">
        <f>(L1-$O$12)^2*L$8</f>
        <v>4.1322314049586785E-2</v>
      </c>
      <c r="M13" s="84">
        <f>(M1-$O$12)^2*M$8</f>
        <v>7.3027798647633341E-2</v>
      </c>
      <c r="N13" s="85">
        <f>(N1-$O$12)^2*N$8</f>
        <v>0.69481592787377899</v>
      </c>
      <c r="O13" s="77">
        <f>SUM(J13:N13)</f>
        <v>1.7933884297520661</v>
      </c>
      <c r="Q13" s="137"/>
      <c r="R13" s="99">
        <f>(J1-$O$12)</f>
        <v>-2.4545454545454546</v>
      </c>
      <c r="S13" s="100">
        <f t="shared" ref="S13:T13" si="11">(K1-$O$12)</f>
        <v>-1.4545454545454546</v>
      </c>
      <c r="T13" s="100">
        <f t="shared" si="11"/>
        <v>-0.45454545454545459</v>
      </c>
      <c r="U13" s="100">
        <f>(M1-$O$12)</f>
        <v>0.54545454545454541</v>
      </c>
      <c r="V13" s="101">
        <f>(N1-$O$12)</f>
        <v>1.5454545454545454</v>
      </c>
    </row>
    <row r="14" spans="1:31" ht="21.75" customHeight="1" x14ac:dyDescent="0.2">
      <c r="F14" s="118" t="s">
        <v>18</v>
      </c>
      <c r="G14" s="118"/>
      <c r="H14" s="118"/>
      <c r="I14" s="118"/>
      <c r="J14" s="118"/>
      <c r="K14" s="118"/>
      <c r="L14" s="118"/>
      <c r="M14" s="118"/>
      <c r="N14" s="118"/>
      <c r="O14" s="79">
        <f>SQRT(O13)</f>
        <v>1.3391745329687488</v>
      </c>
      <c r="Q14" s="96">
        <f t="shared" ref="Q14:Q19" si="12">($I2-$O$15)</f>
        <v>-2.7651515151515156</v>
      </c>
      <c r="R14" s="95">
        <f t="shared" ref="R14:V19" si="13">$Q14*R$13</f>
        <v>6.7871900826446296</v>
      </c>
      <c r="S14" s="103">
        <f t="shared" si="13"/>
        <v>4.0220385674931141</v>
      </c>
      <c r="T14" s="103">
        <f t="shared" si="13"/>
        <v>1.256887052341598</v>
      </c>
      <c r="U14" s="103">
        <f t="shared" si="13"/>
        <v>-1.5082644628099175</v>
      </c>
      <c r="V14" s="104">
        <f t="shared" si="13"/>
        <v>-4.2734159779614327</v>
      </c>
    </row>
    <row r="15" spans="1:31" ht="21.75" customHeight="1" x14ac:dyDescent="0.2">
      <c r="C15" s="122" t="s">
        <v>19</v>
      </c>
      <c r="D15" s="122"/>
      <c r="E15" s="122"/>
      <c r="F15" s="122"/>
      <c r="G15" s="122"/>
      <c r="H15" s="122"/>
      <c r="I15" s="81">
        <f>$I2*$O2</f>
        <v>0.12878787878787878</v>
      </c>
      <c r="J15" s="80">
        <f>$I3*$O3</f>
        <v>0.2878787878787879</v>
      </c>
      <c r="K15" s="80">
        <f>$I4*$O4</f>
        <v>0.47727272727272729</v>
      </c>
      <c r="L15" s="80">
        <f>$I5*$O5</f>
        <v>0.69696969696969702</v>
      </c>
      <c r="M15" s="80">
        <f>$I6*$O6</f>
        <v>0.94696969696969702</v>
      </c>
      <c r="N15" s="82">
        <f>$I7*$O7</f>
        <v>1.2272727272727273</v>
      </c>
      <c r="O15" s="78">
        <f>SUM(I15:N15)</f>
        <v>3.7651515151515156</v>
      </c>
      <c r="Q15" s="97">
        <f t="shared" si="12"/>
        <v>-1.7651515151515156</v>
      </c>
      <c r="R15" s="105">
        <f t="shared" si="13"/>
        <v>4.3326446280991746</v>
      </c>
      <c r="S15" s="102">
        <f t="shared" si="13"/>
        <v>2.567493112947659</v>
      </c>
      <c r="T15" s="102">
        <f t="shared" si="13"/>
        <v>0.80234159779614356</v>
      </c>
      <c r="U15" s="102">
        <f t="shared" si="13"/>
        <v>-0.96280991735537202</v>
      </c>
      <c r="V15" s="106">
        <f t="shared" si="13"/>
        <v>-2.7279614325068877</v>
      </c>
    </row>
    <row r="16" spans="1:31" ht="21.75" customHeight="1" x14ac:dyDescent="0.2">
      <c r="C16" s="122" t="s">
        <v>20</v>
      </c>
      <c r="D16" s="122"/>
      <c r="E16" s="122"/>
      <c r="F16" s="122"/>
      <c r="G16" s="122"/>
      <c r="H16" s="122"/>
      <c r="I16" s="86">
        <f>($I2-$O$15)^2*$O2</f>
        <v>0.98472022219439603</v>
      </c>
      <c r="J16" s="87">
        <f>($I3-$O$15)^2*$O3</f>
        <v>0.44848058755600101</v>
      </c>
      <c r="K16" s="87">
        <f>($I4-$O$15)^2*$O4</f>
        <v>9.3140861090241361E-2</v>
      </c>
      <c r="L16" s="87">
        <f>($I5-$O$15)^2*$O5</f>
        <v>9.610133706208052E-3</v>
      </c>
      <c r="M16" s="87">
        <f>($I6-$O$15)^2*$O6</f>
        <v>0.28879749631299201</v>
      </c>
      <c r="N16" s="88">
        <f>($I7-$O$15)^2*$O7</f>
        <v>1.0216120398196842</v>
      </c>
      <c r="O16" s="78">
        <f>SUM(I16:N16)</f>
        <v>2.8463613406795227</v>
      </c>
      <c r="Q16" s="97">
        <f t="shared" si="12"/>
        <v>-0.76515151515151558</v>
      </c>
      <c r="R16" s="105">
        <f t="shared" si="13"/>
        <v>1.87809917355372</v>
      </c>
      <c r="S16" s="102">
        <f t="shared" si="13"/>
        <v>1.1129476584022044</v>
      </c>
      <c r="T16" s="102">
        <f t="shared" si="13"/>
        <v>0.34779614325068892</v>
      </c>
      <c r="U16" s="102">
        <f t="shared" si="13"/>
        <v>-0.41735537190082667</v>
      </c>
      <c r="V16" s="106">
        <f t="shared" si="13"/>
        <v>-1.1825068870523423</v>
      </c>
    </row>
    <row r="17" spans="6:23" ht="21.75" customHeight="1" x14ac:dyDescent="0.2">
      <c r="F17" s="122" t="s">
        <v>21</v>
      </c>
      <c r="G17" s="122"/>
      <c r="H17" s="122"/>
      <c r="I17" s="122"/>
      <c r="J17" s="122"/>
      <c r="K17" s="122"/>
      <c r="L17" s="122"/>
      <c r="M17" s="122"/>
      <c r="N17" s="122"/>
      <c r="O17" s="78">
        <f>SQRT(O16)</f>
        <v>1.6871162795372234</v>
      </c>
      <c r="Q17" s="97">
        <f t="shared" si="12"/>
        <v>0.23484848484848442</v>
      </c>
      <c r="R17" s="105">
        <f t="shared" si="13"/>
        <v>-0.57644628099173445</v>
      </c>
      <c r="S17" s="102">
        <f t="shared" si="13"/>
        <v>-0.34159779614325009</v>
      </c>
      <c r="T17" s="102">
        <f t="shared" si="13"/>
        <v>-0.10674931129476566</v>
      </c>
      <c r="U17" s="102">
        <f t="shared" si="13"/>
        <v>0.12809917355371878</v>
      </c>
      <c r="V17" s="106">
        <f t="shared" si="13"/>
        <v>0.36294765840220317</v>
      </c>
    </row>
    <row r="18" spans="6:23" ht="21.75" customHeight="1" x14ac:dyDescent="0.2">
      <c r="J18" s="123" t="s">
        <v>22</v>
      </c>
      <c r="K18" s="123"/>
      <c r="L18" s="123"/>
      <c r="M18" s="123"/>
      <c r="N18" s="123"/>
      <c r="O18" s="115">
        <f>W29</f>
        <v>-0.12052341597796143</v>
      </c>
      <c r="Q18" s="97">
        <f t="shared" si="12"/>
        <v>1.2348484848484844</v>
      </c>
      <c r="R18" s="105">
        <f t="shared" si="13"/>
        <v>-3.0309917355371891</v>
      </c>
      <c r="S18" s="102">
        <f t="shared" si="13"/>
        <v>-1.7961432506887047</v>
      </c>
      <c r="T18" s="102">
        <f t="shared" si="13"/>
        <v>-0.5612947658402202</v>
      </c>
      <c r="U18" s="102">
        <f t="shared" si="13"/>
        <v>0.67355371900826422</v>
      </c>
      <c r="V18" s="106">
        <f t="shared" si="13"/>
        <v>1.9084022038567485</v>
      </c>
    </row>
    <row r="19" spans="6:23" ht="21.75" customHeight="1" x14ac:dyDescent="0.2">
      <c r="J19" s="124" t="s">
        <v>23</v>
      </c>
      <c r="K19" s="124"/>
      <c r="L19" s="124"/>
      <c r="M19" s="124"/>
      <c r="N19" s="124"/>
      <c r="O19" s="116">
        <f>W30</f>
        <v>-5.3344449103799083E-2</v>
      </c>
      <c r="Q19" s="98">
        <f t="shared" si="12"/>
        <v>2.2348484848484844</v>
      </c>
      <c r="R19" s="107">
        <f t="shared" si="13"/>
        <v>-5.4855371900826437</v>
      </c>
      <c r="S19" s="108">
        <f t="shared" si="13"/>
        <v>-3.2506887052341593</v>
      </c>
      <c r="T19" s="108">
        <f t="shared" si="13"/>
        <v>-1.0158402203856749</v>
      </c>
      <c r="U19" s="108">
        <f t="shared" si="13"/>
        <v>1.2190082644628095</v>
      </c>
      <c r="V19" s="109">
        <f t="shared" si="13"/>
        <v>3.4538567493112939</v>
      </c>
    </row>
    <row r="21" spans="6:23" ht="21.75" customHeight="1" x14ac:dyDescent="0.2">
      <c r="Q21" s="127" t="s">
        <v>15</v>
      </c>
      <c r="R21" s="129" t="s">
        <v>16</v>
      </c>
      <c r="S21" s="130"/>
      <c r="T21" s="130"/>
      <c r="U21" s="130"/>
      <c r="V21" s="131"/>
      <c r="W21" s="132" t="s">
        <v>24</v>
      </c>
    </row>
    <row r="22" spans="6:23" ht="21.75" customHeight="1" x14ac:dyDescent="0.2">
      <c r="Q22" s="128"/>
      <c r="R22" s="89">
        <f>(J1-$O$12)</f>
        <v>-2.4545454545454546</v>
      </c>
      <c r="S22" s="90">
        <f t="shared" ref="S22:V22" si="14">(K1-$O$12)</f>
        <v>-1.4545454545454546</v>
      </c>
      <c r="T22" s="90">
        <f t="shared" si="14"/>
        <v>-0.45454545454545459</v>
      </c>
      <c r="U22" s="90">
        <f t="shared" si="14"/>
        <v>0.54545454545454541</v>
      </c>
      <c r="V22" s="91">
        <f t="shared" si="14"/>
        <v>1.5454545454545454</v>
      </c>
      <c r="W22" s="133"/>
    </row>
    <row r="23" spans="6:23" ht="21.75" customHeight="1" x14ac:dyDescent="0.2">
      <c r="Q23" s="92">
        <f>($I2-$O$15)</f>
        <v>-2.7651515151515156</v>
      </c>
      <c r="R23" s="102">
        <f>R14*J2</f>
        <v>7.1985349361382442E-2</v>
      </c>
      <c r="S23" s="102">
        <f t="shared" ref="S23:U23" si="15">S14*K2</f>
        <v>7.312797395442025E-2</v>
      </c>
      <c r="T23" s="102">
        <f t="shared" si="15"/>
        <v>3.2374363469404796E-2</v>
      </c>
      <c r="U23" s="102">
        <f t="shared" si="15"/>
        <v>-5.027548209366392E-2</v>
      </c>
      <c r="V23" s="102">
        <f>V14*N2</f>
        <v>-0.17482156273478588</v>
      </c>
      <c r="W23" s="110">
        <f t="shared" ref="W23:W28" si="16">SUM(R23:V23)</f>
        <v>-4.7609358043242317E-2</v>
      </c>
    </row>
    <row r="24" spans="6:23" ht="21.75" customHeight="1" x14ac:dyDescent="0.2">
      <c r="Q24" s="93">
        <f t="shared" ref="Q24:Q28" si="17">($I3-$O$15)</f>
        <v>-1.7651515151515156</v>
      </c>
      <c r="R24" s="102">
        <f>R15*J3</f>
        <v>5.9081517655897836E-2</v>
      </c>
      <c r="S24" s="102">
        <f t="shared" ref="S24:S27" si="18">S15*K3</f>
        <v>5.4461975123132167E-2</v>
      </c>
      <c r="T24" s="102">
        <f t="shared" ref="T24:T27" si="19">T15*L3</f>
        <v>2.3097712663828377E-2</v>
      </c>
      <c r="U24" s="102">
        <f t="shared" ref="U24:U26" si="20">U15*M3</f>
        <v>-3.501126972201353E-2</v>
      </c>
      <c r="V24" s="102">
        <f t="shared" ref="V24:V27" si="21">V15*N3</f>
        <v>-0.11986497203439354</v>
      </c>
      <c r="W24" s="111">
        <f t="shared" si="16"/>
        <v>-1.8235036313548697E-2</v>
      </c>
    </row>
    <row r="25" spans="6:23" ht="21.75" customHeight="1" x14ac:dyDescent="0.2">
      <c r="Q25" s="93">
        <f t="shared" si="17"/>
        <v>-0.76515151515151558</v>
      </c>
      <c r="R25" s="102">
        <f t="shared" ref="R25:R27" si="22">R16*J4</f>
        <v>3.1301652892562003E-2</v>
      </c>
      <c r="S25" s="102">
        <f>S16*K4</f>
        <v>2.6980549294598897E-2</v>
      </c>
      <c r="T25" s="102">
        <f t="shared" si="19"/>
        <v>1.1066240921612827E-2</v>
      </c>
      <c r="U25" s="102">
        <f t="shared" si="20"/>
        <v>-1.64412722263962E-2</v>
      </c>
      <c r="V25" s="102">
        <f t="shared" si="21"/>
        <v>-5.5541990149428198E-2</v>
      </c>
      <c r="W25" s="111">
        <f t="shared" si="16"/>
        <v>-2.6348192670506629E-3</v>
      </c>
    </row>
    <row r="26" spans="6:23" ht="21.75" customHeight="1" x14ac:dyDescent="0.2">
      <c r="Q26" s="93">
        <f t="shared" si="17"/>
        <v>0.23484848484848442</v>
      </c>
      <c r="R26" s="102">
        <f t="shared" si="22"/>
        <v>-1.1354244928625072E-2</v>
      </c>
      <c r="S26" s="102">
        <f t="shared" si="18"/>
        <v>-9.316303531179548E-3</v>
      </c>
      <c r="T26" s="102">
        <f>T17*L5</f>
        <v>-3.7200517572418337E-3</v>
      </c>
      <c r="U26" s="102">
        <f t="shared" si="20"/>
        <v>5.4345103931880698E-3</v>
      </c>
      <c r="V26" s="102">
        <f t="shared" si="21"/>
        <v>1.8147382920110158E-2</v>
      </c>
      <c r="W26" s="111">
        <f t="shared" si="16"/>
        <v>-8.0870690374822835E-4</v>
      </c>
    </row>
    <row r="27" spans="6:23" ht="21.75" customHeight="1" x14ac:dyDescent="0.2">
      <c r="Q27" s="93">
        <f t="shared" si="17"/>
        <v>1.2348484848484844</v>
      </c>
      <c r="R27" s="102">
        <f t="shared" si="22"/>
        <v>-6.8886175807663388E-2</v>
      </c>
      <c r="S27" s="102">
        <f t="shared" si="18"/>
        <v>-5.4428583354203176E-2</v>
      </c>
      <c r="T27" s="102">
        <f t="shared" si="19"/>
        <v>-2.1261165372735615E-2</v>
      </c>
      <c r="U27" s="102">
        <f>U18*M6</f>
        <v>3.0616078136739285E-2</v>
      </c>
      <c r="V27" s="102">
        <f t="shared" si="21"/>
        <v>0.10120314717422152</v>
      </c>
      <c r="W27" s="111">
        <f t="shared" si="16"/>
        <v>-1.2756699223641393E-2</v>
      </c>
    </row>
    <row r="28" spans="6:23" ht="21.75" customHeight="1" x14ac:dyDescent="0.2">
      <c r="Q28" s="94">
        <f t="shared" si="17"/>
        <v>2.2348484848484844</v>
      </c>
      <c r="R28" s="102">
        <f t="shared" ref="R28" si="23">R19*J7</f>
        <v>-0.14129413974455293</v>
      </c>
      <c r="S28" s="102">
        <f t="shared" ref="S28" si="24">S19*K7</f>
        <v>-0.10835629017447197</v>
      </c>
      <c r="T28" s="102">
        <f t="shared" ref="T28" si="25">T19*L7</f>
        <v>-4.1557099924868515E-2</v>
      </c>
      <c r="U28" s="102">
        <f t="shared" ref="U28" si="26">U19*M7</f>
        <v>5.9103431004257433E-2</v>
      </c>
      <c r="V28" s="102">
        <f>V19*N7</f>
        <v>0.19362530261290586</v>
      </c>
      <c r="W28" s="112">
        <f t="shared" si="16"/>
        <v>-3.8478796226730116E-2</v>
      </c>
    </row>
    <row r="29" spans="6:23" ht="21.75" customHeight="1" x14ac:dyDescent="0.2">
      <c r="Q29" s="134" t="s">
        <v>22</v>
      </c>
      <c r="R29" s="135"/>
      <c r="S29" s="135"/>
      <c r="T29" s="135"/>
      <c r="U29" s="135"/>
      <c r="V29" s="135"/>
      <c r="W29" s="114">
        <f>SUM(W23:W28)</f>
        <v>-0.12052341597796143</v>
      </c>
    </row>
    <row r="30" spans="6:23" ht="21.75" customHeight="1" x14ac:dyDescent="0.2">
      <c r="Q30" s="124" t="s">
        <v>29</v>
      </c>
      <c r="R30" s="124"/>
      <c r="S30" s="124"/>
      <c r="T30" s="124"/>
      <c r="U30" s="124"/>
      <c r="V30" s="136"/>
      <c r="W30" s="117">
        <f>W29/((O14*O17))</f>
        <v>-5.3344449103799083E-2</v>
      </c>
    </row>
    <row r="36" spans="13:13" ht="21.75" customHeight="1" x14ac:dyDescent="0.2">
      <c r="M36" t="s">
        <v>31</v>
      </c>
    </row>
  </sheetData>
  <mergeCells count="16">
    <mergeCell ref="Q10:AE10"/>
    <mergeCell ref="F12:I12"/>
    <mergeCell ref="F13:I13"/>
    <mergeCell ref="F14:N14"/>
    <mergeCell ref="C15:H15"/>
    <mergeCell ref="Q29:V29"/>
    <mergeCell ref="Q30:V30"/>
    <mergeCell ref="C16:H16"/>
    <mergeCell ref="F17:N17"/>
    <mergeCell ref="Q12:Q13"/>
    <mergeCell ref="R12:V12"/>
    <mergeCell ref="J18:N18"/>
    <mergeCell ref="J19:N19"/>
    <mergeCell ref="Q21:Q22"/>
    <mergeCell ref="R21:V21"/>
    <mergeCell ref="W21:W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TotalTime>375</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XY independientes</vt:lpstr>
      <vt:lpstr>XY dependientes</vt:lpstr>
      <vt:lpstr>DivEscalarMatriz</vt:lpstr>
      <vt:lpstr>TareaForo_2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bryant ortega</cp:lastModifiedBy>
  <cp:revision>15</cp:revision>
  <dcterms:created xsi:type="dcterms:W3CDTF">2021-08-25T21:05:02Z</dcterms:created>
  <dcterms:modified xsi:type="dcterms:W3CDTF">2021-11-29T17:49:00Z</dcterms:modified>
  <dc:language>es-CO</dc:language>
</cp:coreProperties>
</file>