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Universidad\Sexto Semestre\Probabilidad\MapaHtml\assets\"/>
    </mc:Choice>
  </mc:AlternateContent>
  <xr:revisionPtr revIDLastSave="0" documentId="8_{B224CBD6-5A85-4CA4-AA17-8446F14BA5BD}" xr6:coauthVersionLast="47" xr6:coauthVersionMax="47" xr10:uidLastSave="{00000000-0000-0000-0000-000000000000}"/>
  <bookViews>
    <workbookView xWindow="-120" yWindow="-120" windowWidth="29040" windowHeight="15840" xr2:uid="{E9C51171-188E-485A-BEB1-E5538A424F43}"/>
  </bookViews>
  <sheets>
    <sheet name="Ejercicio"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1" l="1"/>
  <c r="AD7" i="1"/>
  <c r="AC7" i="1"/>
  <c r="AB7" i="1"/>
  <c r="AA7" i="1"/>
  <c r="Z7" i="1"/>
  <c r="F7" i="1"/>
  <c r="E7" i="1"/>
  <c r="D7" i="1"/>
  <c r="C7" i="1"/>
  <c r="G7" i="1" s="1"/>
  <c r="B7" i="1"/>
  <c r="AD6" i="1"/>
  <c r="AC6" i="1"/>
  <c r="AB6" i="1"/>
  <c r="AA6" i="1"/>
  <c r="Z6" i="1"/>
  <c r="F6" i="1"/>
  <c r="E6" i="1"/>
  <c r="D6" i="1"/>
  <c r="C6" i="1"/>
  <c r="B6" i="1"/>
  <c r="G6" i="1" s="1"/>
  <c r="AD5" i="1"/>
  <c r="AC5" i="1"/>
  <c r="AB5" i="1"/>
  <c r="AA5" i="1"/>
  <c r="Z5" i="1"/>
  <c r="F5" i="1"/>
  <c r="E5" i="1"/>
  <c r="G5" i="1" s="1"/>
  <c r="D5" i="1"/>
  <c r="C5" i="1"/>
  <c r="B5" i="1"/>
  <c r="AD4" i="1"/>
  <c r="AC4" i="1"/>
  <c r="AB4" i="1"/>
  <c r="AA4" i="1"/>
  <c r="Z4" i="1"/>
  <c r="F4" i="1"/>
  <c r="E4" i="1"/>
  <c r="D4" i="1"/>
  <c r="C4" i="1"/>
  <c r="B4" i="1"/>
  <c r="G4" i="1" s="1"/>
  <c r="AD3" i="1"/>
  <c r="AC3" i="1"/>
  <c r="AB3" i="1"/>
  <c r="AA3" i="1"/>
  <c r="Z3" i="1"/>
  <c r="G3" i="1"/>
  <c r="F3" i="1"/>
  <c r="E3" i="1"/>
  <c r="D3" i="1"/>
  <c r="C3" i="1"/>
  <c r="B3" i="1"/>
  <c r="AD2" i="1"/>
  <c r="AC2" i="1"/>
  <c r="AB2" i="1"/>
  <c r="AA2" i="1"/>
  <c r="Z2" i="1"/>
  <c r="F2" i="1"/>
  <c r="E2" i="1"/>
  <c r="E8" i="1" s="1"/>
  <c r="D2" i="1"/>
  <c r="D8" i="1" s="1"/>
  <c r="C2" i="1"/>
  <c r="C8" i="1" s="1"/>
  <c r="B2" i="1"/>
  <c r="G2" i="1" s="1"/>
  <c r="G8" i="1" l="1"/>
  <c r="B8" i="1"/>
  <c r="J2" i="1" l="1" a="1"/>
  <c r="R2" i="1" a="1"/>
  <c r="T6" i="1" l="1"/>
  <c r="V4" i="1"/>
  <c r="S3" i="1"/>
  <c r="S7" i="1"/>
  <c r="T2" i="1"/>
  <c r="V3" i="1"/>
  <c r="V7" i="1"/>
  <c r="S6" i="1"/>
  <c r="U4" i="1"/>
  <c r="R3" i="1"/>
  <c r="T5" i="1"/>
  <c r="U7" i="1"/>
  <c r="R6" i="1"/>
  <c r="T4" i="1"/>
  <c r="V2" i="1"/>
  <c r="V5" i="1"/>
  <c r="U2" i="1"/>
  <c r="U5" i="1"/>
  <c r="R7" i="1"/>
  <c r="V6" i="1"/>
  <c r="S5" i="1"/>
  <c r="U3" i="1"/>
  <c r="R2" i="1"/>
  <c r="T7" i="1"/>
  <c r="S4" i="1"/>
  <c r="R4" i="1"/>
  <c r="S2" i="1"/>
  <c r="S8" i="1" s="1"/>
  <c r="U6" i="1"/>
  <c r="R5" i="1"/>
  <c r="T3" i="1"/>
  <c r="L6" i="1"/>
  <c r="N4" i="1"/>
  <c r="K3" i="1"/>
  <c r="L2" i="1"/>
  <c r="N3" i="1"/>
  <c r="N7" i="1"/>
  <c r="K6" i="1"/>
  <c r="M4" i="1"/>
  <c r="J3" i="1"/>
  <c r="O3" i="1" s="1"/>
  <c r="J15" i="1" s="1"/>
  <c r="J4" i="1"/>
  <c r="L5" i="1"/>
  <c r="M7" i="1"/>
  <c r="J6" i="1"/>
  <c r="L4" i="1"/>
  <c r="N2" i="1"/>
  <c r="N5" i="1"/>
  <c r="M2" i="1"/>
  <c r="M8" i="1" s="1"/>
  <c r="M12" i="1" s="1"/>
  <c r="M5" i="1"/>
  <c r="J7" i="1"/>
  <c r="N6" i="1"/>
  <c r="K5" i="1"/>
  <c r="M3" i="1"/>
  <c r="J2" i="1"/>
  <c r="M6" i="1"/>
  <c r="J5" i="1"/>
  <c r="O5" i="1" s="1"/>
  <c r="L15" i="1" s="1"/>
  <c r="L3" i="1"/>
  <c r="L7" i="1"/>
  <c r="K4" i="1"/>
  <c r="K7" i="1"/>
  <c r="K2" i="1"/>
  <c r="K8" i="1" s="1"/>
  <c r="K12" i="1" s="1"/>
  <c r="O4" i="1" l="1"/>
  <c r="K15" i="1" s="1"/>
  <c r="V8" i="1"/>
  <c r="O2" i="1"/>
  <c r="J8" i="1"/>
  <c r="J12" i="1" s="1"/>
  <c r="N8" i="1"/>
  <c r="N12" i="1" s="1"/>
  <c r="W5" i="1"/>
  <c r="W6" i="1"/>
  <c r="T8" i="1"/>
  <c r="O6" i="1"/>
  <c r="M15" i="1" s="1"/>
  <c r="W7" i="1"/>
  <c r="W2" i="1"/>
  <c r="R8" i="1"/>
  <c r="L8" i="1"/>
  <c r="L12" i="1" s="1"/>
  <c r="W4" i="1"/>
  <c r="W3" i="1"/>
  <c r="O7" i="1"/>
  <c r="N15" i="1" s="1"/>
  <c r="U8" i="1"/>
  <c r="W8" i="1" l="1"/>
  <c r="O8" i="1"/>
  <c r="I15" i="1"/>
  <c r="O15" i="1" s="1"/>
  <c r="O12" i="1"/>
  <c r="R22" i="1" l="1"/>
  <c r="U13" i="1"/>
  <c r="K13" i="1"/>
  <c r="T13" i="1"/>
  <c r="J13" i="1"/>
  <c r="U22" i="1"/>
  <c r="N13" i="1"/>
  <c r="S13" i="1"/>
  <c r="R13" i="1"/>
  <c r="V22" i="1"/>
  <c r="T22" i="1"/>
  <c r="M13" i="1"/>
  <c r="S22" i="1"/>
  <c r="V13" i="1"/>
  <c r="L13" i="1"/>
  <c r="Q28" i="1"/>
  <c r="K16" i="1"/>
  <c r="Q15" i="1"/>
  <c r="Q17" i="1"/>
  <c r="J16" i="1"/>
  <c r="I16" i="1"/>
  <c r="Q23" i="1"/>
  <c r="Q16" i="1"/>
  <c r="Q25" i="1"/>
  <c r="N16" i="1"/>
  <c r="Q24" i="1"/>
  <c r="Q14" i="1"/>
  <c r="Q26" i="1"/>
  <c r="Q19" i="1"/>
  <c r="M16" i="1"/>
  <c r="Q18" i="1"/>
  <c r="Q27" i="1"/>
  <c r="L16" i="1"/>
  <c r="O13" i="1" l="1"/>
  <c r="O14" i="1" s="1"/>
  <c r="V18" i="1"/>
  <c r="V27" i="1" s="1"/>
  <c r="U18" i="1"/>
  <c r="U27" i="1" s="1"/>
  <c r="T18" i="1"/>
  <c r="T27" i="1" s="1"/>
  <c r="S18" i="1"/>
  <c r="S27" i="1" s="1"/>
  <c r="R18" i="1"/>
  <c r="R27" i="1" s="1"/>
  <c r="W27" i="1" s="1"/>
  <c r="T16" i="1"/>
  <c r="T25" i="1" s="1"/>
  <c r="S16" i="1"/>
  <c r="S25" i="1" s="1"/>
  <c r="R16" i="1"/>
  <c r="R25" i="1" s="1"/>
  <c r="W25" i="1" s="1"/>
  <c r="V16" i="1"/>
  <c r="V25" i="1" s="1"/>
  <c r="U16" i="1"/>
  <c r="U25" i="1" s="1"/>
  <c r="O16" i="1"/>
  <c r="O17" i="1" s="1"/>
  <c r="V14" i="1"/>
  <c r="V23" i="1" s="1"/>
  <c r="U14" i="1"/>
  <c r="U23" i="1" s="1"/>
  <c r="T14" i="1"/>
  <c r="T23" i="1" s="1"/>
  <c r="S14" i="1"/>
  <c r="S23" i="1" s="1"/>
  <c r="R14" i="1"/>
  <c r="R23" i="1" s="1"/>
  <c r="W23" i="1" s="1"/>
  <c r="U17" i="1"/>
  <c r="U26" i="1" s="1"/>
  <c r="T17" i="1"/>
  <c r="T26" i="1" s="1"/>
  <c r="S17" i="1"/>
  <c r="S26" i="1" s="1"/>
  <c r="R17" i="1"/>
  <c r="R26" i="1" s="1"/>
  <c r="V17" i="1"/>
  <c r="V26" i="1" s="1"/>
  <c r="V15" i="1"/>
  <c r="V24" i="1" s="1"/>
  <c r="U15" i="1"/>
  <c r="U24" i="1" s="1"/>
  <c r="S15" i="1"/>
  <c r="S24" i="1" s="1"/>
  <c r="T15" i="1"/>
  <c r="T24" i="1" s="1"/>
  <c r="R15" i="1"/>
  <c r="R24" i="1" s="1"/>
  <c r="V19" i="1"/>
  <c r="V28" i="1" s="1"/>
  <c r="S19" i="1"/>
  <c r="S28" i="1" s="1"/>
  <c r="U19" i="1"/>
  <c r="U28" i="1" s="1"/>
  <c r="T19" i="1"/>
  <c r="T28" i="1" s="1"/>
  <c r="R19" i="1"/>
  <c r="R28" i="1" s="1"/>
  <c r="W28" i="1" s="1"/>
  <c r="W26" i="1" l="1"/>
  <c r="W24" i="1"/>
  <c r="W29" i="1" s="1"/>
  <c r="W30" i="1" l="1"/>
  <c r="O19" i="1" s="1"/>
  <c r="O18" i="1"/>
</calcChain>
</file>

<file path=xl/sharedStrings.xml><?xml version="1.0" encoding="utf-8"?>
<sst xmlns="http://schemas.openxmlformats.org/spreadsheetml/2006/main" count="29" uniqueCount="20">
  <si>
    <r>
      <rPr>
        <b/>
        <sz val="14"/>
        <rFont val="Arial"/>
        <family val="2"/>
        <charset val="1"/>
      </rPr>
      <t>X↓ Y→</t>
    </r>
    <r>
      <rPr>
        <b/>
        <sz val="16"/>
        <rFont val="Arial"/>
        <family val="2"/>
        <charset val="1"/>
      </rPr>
      <t xml:space="preserve"> </t>
    </r>
  </si>
  <si>
    <t>TOTALES ↓</t>
  </si>
  <si>
    <t>g(x) ↓</t>
  </si>
  <si>
    <t xml:space="preserve">X↓ Y→ </t>
  </si>
  <si>
    <t>TOTALES →</t>
  </si>
  <si>
    <t>h(y) →</t>
  </si>
  <si>
    <t xml:space="preserve">Los valores de las celdas resaltadas correspondientes en las dos matrices son distintos, por tanto las Variables son Dependientes </t>
  </si>
  <si>
    <t>Media ponderada de Y, µ2</t>
  </si>
  <si>
    <t>(X – µ1)↓</t>
  </si>
  <si>
    <t>(Y –  µ2)↓</t>
  </si>
  <si>
    <t>Varianza de Y</t>
  </si>
  <si>
    <t>Desviaciòn estandar de Y</t>
  </si>
  <si>
    <t>Media ponderada de X, µ1</t>
  </si>
  <si>
    <t>Varianza de X</t>
  </si>
  <si>
    <t>Desviaciòn estandar de x</t>
  </si>
  <si>
    <t>Covarianza de X e Y</t>
  </si>
  <si>
    <t>Correlacion de Pearson</t>
  </si>
  <si>
    <t>sumas</t>
  </si>
  <si>
    <t>Correlaciòn Pearson</t>
  </si>
  <si>
    <t xml:space="preserve"> Se creó la siguiente gráfica donde podemos apreciar que en el punto donde la distribución de probabilidad continua es mayor el plano posee también una mayor altura. Además, podemos apreciar que la gráfica tiene más elevación conforme Y es mayor, de acuerdo a lo esperado por la covarianza y el coeficiente de Pearson, dado que estos valores al ser negativos indican una dependencia inversa entre X 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</si>
</sst>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 ???/???"/>
    <numFmt numFmtId="166" formatCode="0.000"/>
    <numFmt numFmtId="167" formatCode="0.0"/>
  </numFmts>
  <fonts count="7" x14ac:knownFonts="1">
    <font>
      <sz val="10"/>
      <name val="Arial"/>
      <family val="2"/>
      <charset val="1"/>
    </font>
    <font>
      <b/>
      <sz val="14"/>
      <name val="Arial"/>
      <family val="2"/>
      <charset val="1"/>
    </font>
    <font>
      <b/>
      <sz val="16"/>
      <name val="Arial"/>
      <family val="2"/>
      <charset val="1"/>
    </font>
    <font>
      <b/>
      <sz val="12"/>
      <name val="Arial"/>
      <family val="2"/>
      <charset val="1"/>
    </font>
    <font>
      <sz val="16"/>
      <name val="Arial"/>
      <family val="2"/>
      <charset val="1"/>
    </font>
    <font>
      <b/>
      <sz val="14"/>
      <color rgb="FF000000"/>
      <name val="Arial"/>
      <family val="2"/>
      <charset val="1"/>
    </font>
    <font>
      <sz val="20"/>
      <name val="Arial"/>
      <family val="2"/>
      <charset val="1"/>
    </font>
  </fonts>
  <fills count="11">
    <fill>
      <patternFill patternType="none"/>
    </fill>
    <fill>
      <patternFill patternType="gray125"/>
    </fill>
    <fill>
      <patternFill patternType="solid">
        <fgColor rgb="FFFFFF00"/>
        <bgColor rgb="FFFFF200"/>
      </patternFill>
    </fill>
    <fill>
      <patternFill patternType="solid">
        <fgColor rgb="FFD4EA6B"/>
        <bgColor rgb="FFE8F2A1"/>
      </patternFill>
    </fill>
    <fill>
      <patternFill patternType="solid">
        <fgColor rgb="FFF7D1D5"/>
        <bgColor rgb="FFFFCCCC"/>
      </patternFill>
    </fill>
    <fill>
      <patternFill patternType="solid">
        <fgColor theme="5" tint="0.39997558519241921"/>
        <bgColor indexed="64"/>
      </patternFill>
    </fill>
    <fill>
      <patternFill patternType="solid">
        <fgColor rgb="FFB4C7DC"/>
        <bgColor rgb="FFE0C2CD"/>
      </patternFill>
    </fill>
    <fill>
      <patternFill patternType="solid">
        <fgColor rgb="FFFFF200"/>
        <bgColor rgb="FFFFFF00"/>
      </patternFill>
    </fill>
    <fill>
      <patternFill patternType="solid">
        <fgColor rgb="FFACB20C"/>
        <bgColor rgb="FF81D41A"/>
      </patternFill>
    </fill>
    <fill>
      <patternFill patternType="solid">
        <fgColor rgb="FFFFE994"/>
        <bgColor rgb="FFE8F2A1"/>
      </patternFill>
    </fill>
    <fill>
      <patternFill patternType="solid">
        <fgColor rgb="FFE0C2CD"/>
        <bgColor rgb="FFF7D1D5"/>
      </patternFill>
    </fill>
  </fills>
  <borders count="22">
    <border>
      <left/>
      <right/>
      <top/>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right style="hair">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auto="1"/>
      </top>
      <bottom style="thin">
        <color indexed="64"/>
      </bottom>
      <diagonal/>
    </border>
    <border>
      <left style="thin">
        <color indexed="64"/>
      </left>
      <right style="thin">
        <color indexed="64"/>
      </right>
      <top/>
      <bottom/>
      <diagonal/>
    </border>
    <border>
      <left style="hair">
        <color auto="1"/>
      </left>
      <right/>
      <top style="thin">
        <color indexed="64"/>
      </top>
      <bottom/>
      <diagonal/>
    </border>
    <border>
      <left/>
      <right style="hair">
        <color auto="1"/>
      </right>
      <top style="hair">
        <color auto="1"/>
      </top>
      <bottom/>
      <diagonal/>
    </border>
    <border>
      <left/>
      <right style="hair">
        <color auto="1"/>
      </right>
      <top/>
      <bottom style="hair">
        <color auto="1"/>
      </bottom>
      <diagonal/>
    </border>
  </borders>
  <cellStyleXfs count="1">
    <xf numFmtId="0" fontId="0" fillId="0" borderId="0"/>
  </cellStyleXfs>
  <cellXfs count="78">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164" fontId="1" fillId="0" borderId="1" xfId="0" applyNumberFormat="1" applyFont="1" applyBorder="1" applyAlignment="1">
      <alignment horizontal="center" vertical="center"/>
    </xf>
    <xf numFmtId="164" fontId="2" fillId="4" borderId="1" xfId="0" applyNumberFormat="1" applyFont="1" applyFill="1" applyBorder="1" applyAlignment="1">
      <alignment horizontal="center" vertical="center"/>
    </xf>
    <xf numFmtId="165" fontId="1" fillId="5" borderId="1" xfId="0" applyNumberFormat="1" applyFont="1" applyFill="1" applyBorder="1" applyAlignment="1">
      <alignment vertical="center"/>
    </xf>
    <xf numFmtId="165" fontId="1" fillId="0" borderId="1" xfId="0" applyNumberFormat="1" applyFont="1" applyBorder="1" applyAlignment="1">
      <alignment vertical="center"/>
    </xf>
    <xf numFmtId="165" fontId="2" fillId="4" borderId="1" xfId="0" applyNumberFormat="1" applyFont="1" applyFill="1" applyBorder="1" applyAlignment="1">
      <alignment vertical="center"/>
    </xf>
    <xf numFmtId="0" fontId="2" fillId="3" borderId="3" xfId="0" applyFont="1" applyFill="1" applyBorder="1" applyAlignment="1">
      <alignment horizontal="center" vertical="center"/>
    </xf>
    <xf numFmtId="0" fontId="3" fillId="0" borderId="3" xfId="0" applyFont="1" applyBorder="1" applyAlignment="1">
      <alignment horizontal="center" vertical="center"/>
    </xf>
    <xf numFmtId="0" fontId="2" fillId="6" borderId="1" xfId="0" applyFont="1" applyFill="1" applyBorder="1" applyAlignment="1">
      <alignment horizontal="center" vertical="center"/>
    </xf>
    <xf numFmtId="164" fontId="2" fillId="6" borderId="1" xfId="0" applyNumberFormat="1" applyFont="1" applyFill="1" applyBorder="1" applyAlignment="1">
      <alignment horizontal="center" vertical="center"/>
    </xf>
    <xf numFmtId="165" fontId="2" fillId="6" borderId="1" xfId="0" applyNumberFormat="1" applyFont="1" applyFill="1" applyBorder="1" applyAlignment="1">
      <alignment vertical="center"/>
    </xf>
    <xf numFmtId="165" fontId="2" fillId="6" borderId="1" xfId="0" applyNumberFormat="1" applyFont="1" applyFill="1" applyBorder="1" applyAlignment="1">
      <alignment horizontal="center" vertical="center"/>
    </xf>
    <xf numFmtId="0" fontId="4" fillId="5" borderId="0" xfId="0" applyFont="1" applyFill="1" applyAlignment="1">
      <alignment horizontal="center"/>
    </xf>
    <xf numFmtId="0" fontId="2" fillId="2" borderId="0" xfId="0" applyFont="1" applyFill="1" applyAlignment="1">
      <alignment horizontal="center" vertical="center"/>
    </xf>
    <xf numFmtId="166" fontId="1" fillId="0" borderId="4" xfId="0" applyNumberFormat="1" applyFont="1" applyBorder="1" applyAlignment="1">
      <alignment horizontal="center" vertical="center"/>
    </xf>
    <xf numFmtId="166" fontId="1" fillId="0" borderId="5" xfId="0" applyNumberFormat="1" applyFont="1" applyBorder="1" applyAlignment="1">
      <alignment horizontal="center" vertical="center"/>
    </xf>
    <xf numFmtId="166" fontId="1" fillId="0" borderId="6" xfId="0" applyNumberFormat="1" applyFont="1" applyBorder="1" applyAlignment="1">
      <alignment horizontal="center" vertical="center"/>
    </xf>
    <xf numFmtId="166" fontId="1" fillId="2" borderId="0" xfId="0" applyNumberFormat="1" applyFont="1" applyFill="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166" fontId="5" fillId="0" borderId="11" xfId="0" applyNumberFormat="1" applyFont="1" applyBorder="1" applyAlignment="1">
      <alignment horizontal="center" vertical="center"/>
    </xf>
    <xf numFmtId="166" fontId="5" fillId="0" borderId="12" xfId="0" applyNumberFormat="1" applyFont="1" applyBorder="1" applyAlignment="1">
      <alignment horizontal="center" vertical="center"/>
    </xf>
    <xf numFmtId="166" fontId="5" fillId="0" borderId="13" xfId="0" applyNumberFormat="1" applyFont="1" applyBorder="1" applyAlignment="1">
      <alignment horizontal="center" vertical="center"/>
    </xf>
    <xf numFmtId="0" fontId="2" fillId="0" borderId="14" xfId="0" applyFont="1" applyBorder="1" applyAlignment="1">
      <alignment horizontal="center" vertical="center"/>
    </xf>
    <xf numFmtId="166" fontId="2" fillId="2" borderId="4" xfId="0" applyNumberFormat="1" applyFont="1" applyFill="1" applyBorder="1" applyAlignment="1">
      <alignment horizontal="center" vertical="center"/>
    </xf>
    <xf numFmtId="166" fontId="2" fillId="2" borderId="5" xfId="0" applyNumberFormat="1" applyFont="1" applyFill="1" applyBorder="1" applyAlignment="1">
      <alignment horizontal="center" vertical="center"/>
    </xf>
    <xf numFmtId="166" fontId="2" fillId="2" borderId="6" xfId="0" applyNumberFormat="1" applyFont="1" applyFill="1" applyBorder="1" applyAlignment="1">
      <alignment horizontal="center" vertical="center"/>
    </xf>
    <xf numFmtId="166" fontId="1" fillId="7" borderId="0" xfId="0" applyNumberFormat="1" applyFont="1" applyFill="1" applyAlignment="1">
      <alignment horizontal="center" vertical="center"/>
    </xf>
    <xf numFmtId="166" fontId="2" fillId="3" borderId="4" xfId="0" applyNumberFormat="1" applyFont="1" applyFill="1" applyBorder="1" applyAlignment="1">
      <alignment horizontal="center" vertical="center"/>
    </xf>
    <xf numFmtId="166" fontId="2" fillId="0" borderId="4" xfId="0" applyNumberFormat="1" applyFont="1" applyBorder="1" applyAlignment="1">
      <alignment horizontal="center" vertical="center"/>
    </xf>
    <xf numFmtId="166" fontId="2" fillId="0" borderId="5" xfId="0" applyNumberFormat="1" applyFont="1" applyBorder="1" applyAlignment="1">
      <alignment horizontal="center" vertical="center"/>
    </xf>
    <xf numFmtId="166" fontId="2" fillId="0" borderId="6" xfId="0" applyNumberFormat="1" applyFont="1" applyBorder="1" applyAlignment="1">
      <alignment horizontal="center" vertical="center"/>
    </xf>
    <xf numFmtId="0" fontId="2" fillId="8" borderId="0" xfId="0" applyFont="1" applyFill="1" applyAlignment="1">
      <alignment horizontal="center" vertical="center"/>
    </xf>
    <xf numFmtId="166" fontId="1" fillId="8" borderId="0" xfId="0" applyNumberFormat="1" applyFont="1" applyFill="1" applyAlignment="1">
      <alignment horizontal="center" vertical="center"/>
    </xf>
    <xf numFmtId="166" fontId="2" fillId="3" borderId="15" xfId="0" applyNumberFormat="1" applyFont="1" applyFill="1" applyBorder="1" applyAlignment="1">
      <alignment horizontal="center" vertical="center"/>
    </xf>
    <xf numFmtId="166" fontId="2" fillId="0" borderId="15" xfId="0" applyNumberFormat="1" applyFont="1" applyBorder="1" applyAlignment="1">
      <alignment horizontal="center" vertical="center"/>
    </xf>
    <xf numFmtId="166" fontId="2" fillId="0" borderId="0" xfId="0" applyNumberFormat="1" applyFont="1" applyAlignment="1">
      <alignment horizontal="center" vertical="center"/>
    </xf>
    <xf numFmtId="166" fontId="2" fillId="0" borderId="16" xfId="0" applyNumberFormat="1" applyFont="1" applyBorder="1" applyAlignment="1">
      <alignment horizontal="center" vertical="center"/>
    </xf>
    <xf numFmtId="166" fontId="1" fillId="0" borderId="11" xfId="0" applyNumberFormat="1" applyFont="1" applyBorder="1" applyAlignment="1">
      <alignment horizontal="center" vertical="center"/>
    </xf>
    <xf numFmtId="166" fontId="1" fillId="0" borderId="12" xfId="0" applyNumberFormat="1" applyFont="1" applyBorder="1" applyAlignment="1">
      <alignment horizontal="center" vertical="center"/>
    </xf>
    <xf numFmtId="166" fontId="1" fillId="0" borderId="13" xfId="0" applyNumberFormat="1" applyFont="1" applyBorder="1" applyAlignment="1">
      <alignment horizontal="center" vertical="center"/>
    </xf>
    <xf numFmtId="0" fontId="2" fillId="9" borderId="0" xfId="0" applyFont="1" applyFill="1" applyAlignment="1">
      <alignment horizontal="center" vertical="center"/>
    </xf>
    <xf numFmtId="166" fontId="2" fillId="9" borderId="0" xfId="0" applyNumberFormat="1" applyFont="1" applyFill="1" applyAlignment="1">
      <alignment horizontal="center" vertical="center"/>
    </xf>
    <xf numFmtId="0" fontId="2" fillId="10" borderId="0" xfId="0" applyFont="1" applyFill="1" applyAlignment="1">
      <alignment horizontal="center" vertical="center"/>
    </xf>
    <xf numFmtId="166" fontId="2" fillId="10" borderId="0" xfId="0" applyNumberFormat="1" applyFont="1" applyFill="1" applyAlignment="1">
      <alignment horizontal="center" vertical="center"/>
    </xf>
    <xf numFmtId="166" fontId="2" fillId="3" borderId="11" xfId="0" applyNumberFormat="1" applyFont="1" applyFill="1" applyBorder="1" applyAlignment="1">
      <alignment horizontal="center" vertical="center"/>
    </xf>
    <xf numFmtId="166" fontId="2" fillId="0" borderId="11" xfId="0" applyNumberFormat="1" applyFont="1" applyBorder="1" applyAlignment="1">
      <alignment horizontal="center" vertical="center"/>
    </xf>
    <xf numFmtId="166" fontId="2" fillId="0" borderId="12" xfId="0" applyNumberFormat="1" applyFont="1" applyBorder="1" applyAlignment="1">
      <alignment horizontal="center" vertical="center"/>
    </xf>
    <xf numFmtId="166" fontId="2" fillId="0" borderId="13" xfId="0" applyNumberFormat="1"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167" fontId="2" fillId="0" borderId="7" xfId="0" applyNumberFormat="1" applyFont="1" applyBorder="1" applyAlignment="1">
      <alignment horizontal="center" vertical="center"/>
    </xf>
    <xf numFmtId="0" fontId="2" fillId="0" borderId="15" xfId="0" applyFont="1" applyBorder="1" applyAlignment="1">
      <alignment horizontal="center" vertical="center"/>
    </xf>
    <xf numFmtId="166" fontId="2" fillId="2" borderId="8" xfId="0" applyNumberFormat="1" applyFont="1" applyFill="1" applyBorder="1" applyAlignment="1">
      <alignment horizontal="center" vertical="center"/>
    </xf>
    <xf numFmtId="166" fontId="2" fillId="2" borderId="9" xfId="0" applyNumberFormat="1" applyFont="1" applyFill="1" applyBorder="1" applyAlignment="1">
      <alignment horizontal="center" vertical="center"/>
    </xf>
    <xf numFmtId="166" fontId="2" fillId="2" borderId="10" xfId="0" applyNumberFormat="1" applyFont="1" applyFill="1" applyBorder="1" applyAlignment="1">
      <alignment horizontal="center" vertical="center"/>
    </xf>
    <xf numFmtId="167" fontId="2" fillId="0" borderId="17" xfId="0" applyNumberFormat="1" applyFont="1" applyBorder="1" applyAlignment="1">
      <alignment horizontal="center" vertical="center"/>
    </xf>
    <xf numFmtId="166" fontId="2" fillId="3" borderId="7" xfId="0" applyNumberFormat="1" applyFont="1" applyFill="1" applyBorder="1" applyAlignment="1">
      <alignment horizontal="center" vertical="center"/>
    </xf>
    <xf numFmtId="166" fontId="2" fillId="0" borderId="7" xfId="0" applyNumberFormat="1" applyFont="1" applyBorder="1" applyAlignment="1">
      <alignment horizontal="center" vertical="center"/>
    </xf>
    <xf numFmtId="166" fontId="2" fillId="3" borderId="18" xfId="0" applyNumberFormat="1" applyFont="1" applyFill="1" applyBorder="1" applyAlignment="1">
      <alignment horizontal="center" vertical="center"/>
    </xf>
    <xf numFmtId="166" fontId="2" fillId="0" borderId="18" xfId="0" applyNumberFormat="1" applyFont="1" applyBorder="1" applyAlignment="1">
      <alignment horizontal="center" vertical="center"/>
    </xf>
    <xf numFmtId="166" fontId="2" fillId="3" borderId="14" xfId="0" applyNumberFormat="1" applyFont="1" applyFill="1" applyBorder="1" applyAlignment="1">
      <alignment horizontal="center" vertical="center"/>
    </xf>
    <xf numFmtId="166" fontId="2" fillId="0" borderId="14" xfId="0" applyNumberFormat="1" applyFont="1" applyBorder="1" applyAlignment="1">
      <alignment horizontal="center" vertical="center"/>
    </xf>
    <xf numFmtId="0" fontId="2" fillId="9" borderId="19" xfId="0" applyFont="1" applyFill="1" applyBorder="1" applyAlignment="1">
      <alignment horizontal="center" vertical="center"/>
    </xf>
    <xf numFmtId="0" fontId="2" fillId="9" borderId="5" xfId="0" applyFont="1" applyFill="1" applyBorder="1" applyAlignment="1">
      <alignment horizontal="center" vertical="center"/>
    </xf>
    <xf numFmtId="166" fontId="2" fillId="9" borderId="20" xfId="0" applyNumberFormat="1" applyFont="1" applyFill="1" applyBorder="1" applyAlignment="1">
      <alignment horizontal="center" vertical="center"/>
    </xf>
    <xf numFmtId="0" fontId="2" fillId="10" borderId="3" xfId="0" applyFont="1" applyFill="1" applyBorder="1" applyAlignment="1">
      <alignment horizontal="center" vertical="center"/>
    </xf>
    <xf numFmtId="166" fontId="2" fillId="10" borderId="21" xfId="0" applyNumberFormat="1" applyFont="1" applyFill="1" applyBorder="1" applyAlignment="1">
      <alignment horizontal="center" vertical="center"/>
    </xf>
    <xf numFmtId="0" fontId="6"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275632401243166E-2"/>
          <c:y val="5.2159277110849465E-2"/>
          <c:w val="0.88580565807239964"/>
          <c:h val="0.87305510760696792"/>
        </c:manualLayout>
      </c:layout>
      <c:surface3DChart>
        <c:wireframe val="0"/>
        <c:ser>
          <c:idx val="0"/>
          <c:order val="0"/>
          <c:tx>
            <c:strRef>
              <c:f>Ejercicio!$B$1</c:f>
              <c:strCache>
                <c:ptCount val="1"/>
                <c:pt idx="0">
                  <c:v>1</c:v>
                </c:pt>
              </c:strCache>
            </c:strRef>
          </c:tx>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effectLst/>
            <a:sp3d/>
          </c:spPr>
          <c:cat>
            <c:numRef>
              <c:f>Ejercicio!$A$2:$A$7</c:f>
              <c:numCache>
                <c:formatCode>General</c:formatCode>
                <c:ptCount val="6"/>
                <c:pt idx="0">
                  <c:v>1</c:v>
                </c:pt>
                <c:pt idx="1">
                  <c:v>2</c:v>
                </c:pt>
                <c:pt idx="2">
                  <c:v>3</c:v>
                </c:pt>
                <c:pt idx="3">
                  <c:v>4</c:v>
                </c:pt>
                <c:pt idx="4">
                  <c:v>5</c:v>
                </c:pt>
                <c:pt idx="5">
                  <c:v>6</c:v>
                </c:pt>
              </c:numCache>
            </c:numRef>
          </c:cat>
          <c:val>
            <c:numRef>
              <c:f>Ejercicio!$B$2:$B$7</c:f>
              <c:numCache>
                <c:formatCode>General</c:formatCode>
                <c:ptCount val="6"/>
                <c:pt idx="0">
                  <c:v>7</c:v>
                </c:pt>
                <c:pt idx="1">
                  <c:v>9</c:v>
                </c:pt>
                <c:pt idx="2">
                  <c:v>11</c:v>
                </c:pt>
                <c:pt idx="3">
                  <c:v>13</c:v>
                </c:pt>
                <c:pt idx="4">
                  <c:v>15</c:v>
                </c:pt>
                <c:pt idx="5">
                  <c:v>17</c:v>
                </c:pt>
              </c:numCache>
            </c:numRef>
          </c:val>
          <c:extLst>
            <c:ext xmlns:c16="http://schemas.microsoft.com/office/drawing/2014/chart" uri="{C3380CC4-5D6E-409C-BE32-E72D297353CC}">
              <c16:uniqueId val="{00000000-100F-4FFE-BDAB-7176A5B8A3B3}"/>
            </c:ext>
          </c:extLst>
        </c:ser>
        <c:ser>
          <c:idx val="1"/>
          <c:order val="1"/>
          <c:tx>
            <c:v>2</c:v>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effectLst/>
            <a:sp3d/>
          </c:spPr>
          <c:cat>
            <c:numRef>
              <c:f>Ejercicio!$A$2:$A$7</c:f>
              <c:numCache>
                <c:formatCode>General</c:formatCode>
                <c:ptCount val="6"/>
                <c:pt idx="0">
                  <c:v>1</c:v>
                </c:pt>
                <c:pt idx="1">
                  <c:v>2</c:v>
                </c:pt>
                <c:pt idx="2">
                  <c:v>3</c:v>
                </c:pt>
                <c:pt idx="3">
                  <c:v>4</c:v>
                </c:pt>
                <c:pt idx="4">
                  <c:v>5</c:v>
                </c:pt>
                <c:pt idx="5">
                  <c:v>6</c:v>
                </c:pt>
              </c:numCache>
            </c:numRef>
          </c:cat>
          <c:val>
            <c:numRef>
              <c:f>Ejercicio!$C$2:$C$7</c:f>
              <c:numCache>
                <c:formatCode>General</c:formatCode>
                <c:ptCount val="6"/>
                <c:pt idx="0">
                  <c:v>12</c:v>
                </c:pt>
                <c:pt idx="1">
                  <c:v>14</c:v>
                </c:pt>
                <c:pt idx="2">
                  <c:v>16</c:v>
                </c:pt>
                <c:pt idx="3">
                  <c:v>18</c:v>
                </c:pt>
                <c:pt idx="4">
                  <c:v>20</c:v>
                </c:pt>
                <c:pt idx="5">
                  <c:v>22</c:v>
                </c:pt>
              </c:numCache>
            </c:numRef>
          </c:val>
          <c:extLst>
            <c:ext xmlns:c16="http://schemas.microsoft.com/office/drawing/2014/chart" uri="{C3380CC4-5D6E-409C-BE32-E72D297353CC}">
              <c16:uniqueId val="{00000001-100F-4FFE-BDAB-7176A5B8A3B3}"/>
            </c:ext>
          </c:extLst>
        </c:ser>
        <c:ser>
          <c:idx val="2"/>
          <c:order val="2"/>
          <c:tx>
            <c:v>3</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sp3d/>
          </c:spPr>
          <c:cat>
            <c:numRef>
              <c:f>Ejercicio!$A$2:$A$7</c:f>
              <c:numCache>
                <c:formatCode>General</c:formatCode>
                <c:ptCount val="6"/>
                <c:pt idx="0">
                  <c:v>1</c:v>
                </c:pt>
                <c:pt idx="1">
                  <c:v>2</c:v>
                </c:pt>
                <c:pt idx="2">
                  <c:v>3</c:v>
                </c:pt>
                <c:pt idx="3">
                  <c:v>4</c:v>
                </c:pt>
                <c:pt idx="4">
                  <c:v>5</c:v>
                </c:pt>
                <c:pt idx="5">
                  <c:v>6</c:v>
                </c:pt>
              </c:numCache>
            </c:numRef>
          </c:cat>
          <c:val>
            <c:numRef>
              <c:f>Ejercicio!$D$2:$D$7</c:f>
              <c:numCache>
                <c:formatCode>General</c:formatCode>
                <c:ptCount val="6"/>
                <c:pt idx="0">
                  <c:v>17</c:v>
                </c:pt>
                <c:pt idx="1">
                  <c:v>19</c:v>
                </c:pt>
                <c:pt idx="2">
                  <c:v>21</c:v>
                </c:pt>
                <c:pt idx="3">
                  <c:v>23</c:v>
                </c:pt>
                <c:pt idx="4">
                  <c:v>25</c:v>
                </c:pt>
                <c:pt idx="5">
                  <c:v>27</c:v>
                </c:pt>
              </c:numCache>
            </c:numRef>
          </c:val>
          <c:extLst>
            <c:ext xmlns:c16="http://schemas.microsoft.com/office/drawing/2014/chart" uri="{C3380CC4-5D6E-409C-BE32-E72D297353CC}">
              <c16:uniqueId val="{00000002-100F-4FFE-BDAB-7176A5B8A3B3}"/>
            </c:ext>
          </c:extLst>
        </c:ser>
        <c:ser>
          <c:idx val="3"/>
          <c:order val="3"/>
          <c:tx>
            <c:v>4</c:v>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effectLst/>
            <a:sp3d/>
          </c:spPr>
          <c:cat>
            <c:numRef>
              <c:f>Ejercicio!$A$2:$A$7</c:f>
              <c:numCache>
                <c:formatCode>General</c:formatCode>
                <c:ptCount val="6"/>
                <c:pt idx="0">
                  <c:v>1</c:v>
                </c:pt>
                <c:pt idx="1">
                  <c:v>2</c:v>
                </c:pt>
                <c:pt idx="2">
                  <c:v>3</c:v>
                </c:pt>
                <c:pt idx="3">
                  <c:v>4</c:v>
                </c:pt>
                <c:pt idx="4">
                  <c:v>5</c:v>
                </c:pt>
                <c:pt idx="5">
                  <c:v>6</c:v>
                </c:pt>
              </c:numCache>
            </c:numRef>
          </c:cat>
          <c:val>
            <c:numRef>
              <c:f>Ejercicio!$E$2:$E$7</c:f>
              <c:numCache>
                <c:formatCode>General</c:formatCode>
                <c:ptCount val="6"/>
                <c:pt idx="0">
                  <c:v>22</c:v>
                </c:pt>
                <c:pt idx="1">
                  <c:v>24</c:v>
                </c:pt>
                <c:pt idx="2">
                  <c:v>26</c:v>
                </c:pt>
                <c:pt idx="3">
                  <c:v>28</c:v>
                </c:pt>
                <c:pt idx="4">
                  <c:v>30</c:v>
                </c:pt>
                <c:pt idx="5">
                  <c:v>32</c:v>
                </c:pt>
              </c:numCache>
            </c:numRef>
          </c:val>
          <c:extLst>
            <c:ext xmlns:c16="http://schemas.microsoft.com/office/drawing/2014/chart" uri="{C3380CC4-5D6E-409C-BE32-E72D297353CC}">
              <c16:uniqueId val="{00000003-100F-4FFE-BDAB-7176A5B8A3B3}"/>
            </c:ext>
          </c:extLst>
        </c:ser>
        <c:ser>
          <c:idx val="4"/>
          <c:order val="4"/>
          <c:tx>
            <c:v>5</c:v>
          </c:tx>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effectLst/>
            <a:sp3d/>
          </c:spPr>
          <c:cat>
            <c:numRef>
              <c:f>Ejercicio!$A$2:$A$7</c:f>
              <c:numCache>
                <c:formatCode>General</c:formatCode>
                <c:ptCount val="6"/>
                <c:pt idx="0">
                  <c:v>1</c:v>
                </c:pt>
                <c:pt idx="1">
                  <c:v>2</c:v>
                </c:pt>
                <c:pt idx="2">
                  <c:v>3</c:v>
                </c:pt>
                <c:pt idx="3">
                  <c:v>4</c:v>
                </c:pt>
                <c:pt idx="4">
                  <c:v>5</c:v>
                </c:pt>
                <c:pt idx="5">
                  <c:v>6</c:v>
                </c:pt>
              </c:numCache>
            </c:numRef>
          </c:cat>
          <c:val>
            <c:numRef>
              <c:f>Ejercicio!$F$2:$F$7</c:f>
              <c:numCache>
                <c:formatCode>General</c:formatCode>
                <c:ptCount val="6"/>
                <c:pt idx="0">
                  <c:v>27</c:v>
                </c:pt>
                <c:pt idx="1">
                  <c:v>29</c:v>
                </c:pt>
                <c:pt idx="2">
                  <c:v>31</c:v>
                </c:pt>
                <c:pt idx="3">
                  <c:v>33</c:v>
                </c:pt>
                <c:pt idx="4">
                  <c:v>35</c:v>
                </c:pt>
                <c:pt idx="5">
                  <c:v>37</c:v>
                </c:pt>
              </c:numCache>
            </c:numRef>
          </c:val>
          <c:extLst>
            <c:ext xmlns:c16="http://schemas.microsoft.com/office/drawing/2014/chart" uri="{C3380CC4-5D6E-409C-BE32-E72D297353CC}">
              <c16:uniqueId val="{00000004-100F-4FFE-BDAB-7176A5B8A3B3}"/>
            </c:ext>
          </c:extLst>
        </c:ser>
        <c:bandFmts>
          <c:bandFmt>
            <c:idx val="0"/>
            <c:spPr>
              <a:gradFill rotWithShape="1">
                <a:gsLst>
                  <a:gs pos="0">
                    <a:schemeClr val="accent5">
                      <a:shade val="44000"/>
                      <a:satMod val="103000"/>
                      <a:lumMod val="102000"/>
                      <a:tint val="94000"/>
                    </a:schemeClr>
                  </a:gs>
                  <a:gs pos="50000">
                    <a:schemeClr val="accent5">
                      <a:shade val="44000"/>
                      <a:satMod val="110000"/>
                      <a:lumMod val="100000"/>
                      <a:shade val="100000"/>
                    </a:schemeClr>
                  </a:gs>
                  <a:gs pos="100000">
                    <a:schemeClr val="accent5">
                      <a:shade val="44000"/>
                      <a:lumMod val="99000"/>
                      <a:satMod val="120000"/>
                      <a:shade val="78000"/>
                    </a:schemeClr>
                  </a:gs>
                </a:gsLst>
                <a:lin ang="5400000" scaled="0"/>
              </a:gradFill>
              <a:ln/>
              <a:effectLst/>
              <a:sp3d/>
            </c:spPr>
          </c:bandFmt>
          <c:bandFmt>
            <c:idx val="1"/>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effectLst/>
              <a:sp3d/>
            </c:spPr>
          </c:bandFmt>
          <c:bandFmt>
            <c:idx val="2"/>
            <c:spPr>
              <a:gradFill rotWithShape="1">
                <a:gsLst>
                  <a:gs pos="0">
                    <a:schemeClr val="accent5">
                      <a:shade val="72000"/>
                      <a:satMod val="103000"/>
                      <a:lumMod val="102000"/>
                      <a:tint val="94000"/>
                    </a:schemeClr>
                  </a:gs>
                  <a:gs pos="50000">
                    <a:schemeClr val="accent5">
                      <a:shade val="72000"/>
                      <a:satMod val="110000"/>
                      <a:lumMod val="100000"/>
                      <a:shade val="100000"/>
                    </a:schemeClr>
                  </a:gs>
                  <a:gs pos="100000">
                    <a:schemeClr val="accent5">
                      <a:shade val="72000"/>
                      <a:lumMod val="99000"/>
                      <a:satMod val="120000"/>
                      <a:shade val="78000"/>
                    </a:schemeClr>
                  </a:gs>
                </a:gsLst>
                <a:lin ang="5400000" scaled="0"/>
              </a:gradFill>
              <a:ln/>
              <a:effectLst/>
              <a:sp3d/>
            </c:spPr>
          </c:bandFmt>
          <c:bandFmt>
            <c:idx val="3"/>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sp3d/>
            </c:spPr>
          </c:bandFmt>
          <c:bandFmt>
            <c:idx val="5"/>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effectLst/>
              <a:sp3d/>
            </c:spPr>
          </c:bandFmt>
          <c:bandFmt>
            <c:idx val="6"/>
            <c:spPr>
              <a:gradFill rotWithShape="1">
                <a:gsLst>
                  <a:gs pos="0">
                    <a:schemeClr val="accent5">
                      <a:tint val="72000"/>
                      <a:satMod val="103000"/>
                      <a:lumMod val="102000"/>
                      <a:tint val="94000"/>
                    </a:schemeClr>
                  </a:gs>
                  <a:gs pos="50000">
                    <a:schemeClr val="accent5">
                      <a:tint val="72000"/>
                      <a:satMod val="110000"/>
                      <a:lumMod val="100000"/>
                      <a:shade val="100000"/>
                    </a:schemeClr>
                  </a:gs>
                  <a:gs pos="100000">
                    <a:schemeClr val="accent5">
                      <a:tint val="72000"/>
                      <a:lumMod val="99000"/>
                      <a:satMod val="120000"/>
                      <a:shade val="78000"/>
                    </a:schemeClr>
                  </a:gs>
                </a:gsLst>
                <a:lin ang="5400000" scaled="0"/>
              </a:gradFill>
              <a:ln/>
              <a:effectLst/>
              <a:sp3d/>
            </c:spPr>
          </c:bandFmt>
          <c:bandFmt>
            <c:idx val="7"/>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effectLst/>
              <a:sp3d/>
            </c:spPr>
          </c:bandFmt>
          <c:bandFmt>
            <c:idx val="8"/>
            <c:spPr>
              <a:gradFill rotWithShape="1">
                <a:gsLst>
                  <a:gs pos="0">
                    <a:schemeClr val="accent5">
                      <a:tint val="44000"/>
                      <a:satMod val="103000"/>
                      <a:lumMod val="102000"/>
                      <a:tint val="94000"/>
                    </a:schemeClr>
                  </a:gs>
                  <a:gs pos="50000">
                    <a:schemeClr val="accent5">
                      <a:tint val="44000"/>
                      <a:satMod val="110000"/>
                      <a:lumMod val="100000"/>
                      <a:shade val="100000"/>
                    </a:schemeClr>
                  </a:gs>
                  <a:gs pos="100000">
                    <a:schemeClr val="accent5">
                      <a:tint val="44000"/>
                      <a:lumMod val="99000"/>
                      <a:satMod val="120000"/>
                      <a:shade val="78000"/>
                    </a:schemeClr>
                  </a:gs>
                </a:gsLst>
                <a:lin ang="5400000" scaled="0"/>
              </a:gradFill>
              <a:ln/>
              <a:effectLst/>
              <a:sp3d/>
            </c:spPr>
          </c:bandFmt>
          <c:bandFmt>
            <c:idx val="9"/>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effectLst/>
              <a:sp3d/>
            </c:spPr>
          </c:bandFmt>
          <c:bandFmt>
            <c:idx val="10"/>
            <c:spPr>
              <a:gradFill rotWithShape="1">
                <a:gsLst>
                  <a:gs pos="0">
                    <a:schemeClr val="accent5">
                      <a:tint val="16000"/>
                      <a:satMod val="103000"/>
                      <a:lumMod val="102000"/>
                      <a:tint val="94000"/>
                    </a:schemeClr>
                  </a:gs>
                  <a:gs pos="50000">
                    <a:schemeClr val="accent5">
                      <a:tint val="16000"/>
                      <a:satMod val="110000"/>
                      <a:lumMod val="100000"/>
                      <a:shade val="100000"/>
                    </a:schemeClr>
                  </a:gs>
                  <a:gs pos="100000">
                    <a:schemeClr val="accent5">
                      <a:tint val="16000"/>
                      <a:lumMod val="99000"/>
                      <a:satMod val="120000"/>
                      <a:shade val="78000"/>
                    </a:schemeClr>
                  </a:gs>
                </a:gsLst>
                <a:lin ang="5400000" scaled="0"/>
              </a:gradFill>
              <a:ln/>
              <a:effectLst/>
              <a:sp3d/>
            </c:spPr>
          </c:bandFmt>
          <c:bandFmt>
            <c:idx val="11"/>
            <c:spPr>
              <a:gradFill rotWithShape="1">
                <a:gsLst>
                  <a:gs pos="0">
                    <a:schemeClr val="accent5">
                      <a:tint val="2000"/>
                      <a:satMod val="103000"/>
                      <a:lumMod val="102000"/>
                      <a:tint val="94000"/>
                    </a:schemeClr>
                  </a:gs>
                  <a:gs pos="50000">
                    <a:schemeClr val="accent5">
                      <a:tint val="2000"/>
                      <a:satMod val="110000"/>
                      <a:lumMod val="100000"/>
                      <a:shade val="100000"/>
                    </a:schemeClr>
                  </a:gs>
                  <a:gs pos="100000">
                    <a:schemeClr val="accent5">
                      <a:tint val="2000"/>
                      <a:lumMod val="99000"/>
                      <a:satMod val="120000"/>
                      <a:shade val="78000"/>
                    </a:schemeClr>
                  </a:gs>
                </a:gsLst>
                <a:lin ang="5400000" scaled="0"/>
              </a:gradFill>
              <a:ln/>
              <a:effectLst/>
              <a:sp3d/>
            </c:spPr>
          </c:bandFmt>
          <c:bandFmt>
            <c:idx val="12"/>
            <c:spPr>
              <a:gradFill rotWithShape="1">
                <a:gsLst>
                  <a:gs pos="0">
                    <a:schemeClr val="accent5">
                      <a:tint val="88000"/>
                      <a:satMod val="103000"/>
                      <a:lumMod val="102000"/>
                      <a:tint val="94000"/>
                    </a:schemeClr>
                  </a:gs>
                  <a:gs pos="50000">
                    <a:schemeClr val="accent5">
                      <a:tint val="88000"/>
                      <a:satMod val="110000"/>
                      <a:lumMod val="100000"/>
                      <a:shade val="100000"/>
                    </a:schemeClr>
                  </a:gs>
                  <a:gs pos="100000">
                    <a:schemeClr val="accent5">
                      <a:tint val="88000"/>
                      <a:lumMod val="99000"/>
                      <a:satMod val="120000"/>
                      <a:shade val="78000"/>
                    </a:schemeClr>
                  </a:gs>
                </a:gsLst>
                <a:lin ang="5400000" scaled="0"/>
              </a:gradFill>
              <a:ln/>
              <a:effectLst/>
              <a:sp3d/>
            </c:spPr>
          </c:bandFmt>
          <c:bandFmt>
            <c:idx val="13"/>
            <c:spPr>
              <a:gradFill rotWithShape="1">
                <a:gsLst>
                  <a:gs pos="0">
                    <a:schemeClr val="accent5">
                      <a:tint val="74000"/>
                      <a:satMod val="103000"/>
                      <a:lumMod val="102000"/>
                      <a:tint val="94000"/>
                    </a:schemeClr>
                  </a:gs>
                  <a:gs pos="50000">
                    <a:schemeClr val="accent5">
                      <a:tint val="74000"/>
                      <a:satMod val="110000"/>
                      <a:lumMod val="100000"/>
                      <a:shade val="100000"/>
                    </a:schemeClr>
                  </a:gs>
                  <a:gs pos="100000">
                    <a:schemeClr val="accent5">
                      <a:tint val="74000"/>
                      <a:lumMod val="99000"/>
                      <a:satMod val="120000"/>
                      <a:shade val="78000"/>
                    </a:schemeClr>
                  </a:gs>
                </a:gsLst>
                <a:lin ang="5400000" scaled="0"/>
              </a:gradFill>
              <a:ln/>
              <a:effectLst/>
              <a:sp3d/>
            </c:spPr>
          </c:bandFmt>
          <c:bandFmt>
            <c:idx val="14"/>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effectLst/>
              <a:sp3d/>
            </c:spPr>
          </c:bandFmt>
        </c:bandFmts>
        <c:axId val="258652335"/>
        <c:axId val="258652751"/>
        <c:axId val="405311839"/>
      </c:surface3DChart>
      <c:catAx>
        <c:axId val="2586523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X</a:t>
                </a:r>
              </a:p>
            </c:rich>
          </c:tx>
          <c:overlay val="0"/>
          <c:spPr>
            <a:noFill/>
            <a:ln>
              <a:noFill/>
            </a:ln>
            <a:effectLst/>
          </c:sp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751"/>
        <c:crosses val="autoZero"/>
        <c:auto val="1"/>
        <c:lblAlgn val="ctr"/>
        <c:lblOffset val="100"/>
        <c:noMultiLvlLbl val="0"/>
      </c:catAx>
      <c:valAx>
        <c:axId val="25865275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F(x,y) = 2x + 5y</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335"/>
        <c:crosses val="autoZero"/>
        <c:crossBetween val="midCat"/>
      </c:valAx>
      <c:serAx>
        <c:axId val="405311839"/>
        <c:scaling>
          <c:orientation val="minMax"/>
        </c:scaling>
        <c:delete val="0"/>
        <c:axPos val="b"/>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Y</a:t>
                </a:r>
              </a:p>
            </c:rich>
          </c:tx>
          <c:overlay val="0"/>
          <c:spPr>
            <a:noFill/>
            <a:ln>
              <a:noFill/>
            </a:ln>
            <a:effectLst/>
          </c:spPr>
        </c:title>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751"/>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842282</xdr:colOff>
      <xdr:row>20</xdr:row>
      <xdr:rowOff>4483</xdr:rowOff>
    </xdr:from>
    <xdr:to>
      <xdr:col>15</xdr:col>
      <xdr:colOff>80</xdr:colOff>
      <xdr:row>33</xdr:row>
      <xdr:rowOff>4482</xdr:rowOff>
    </xdr:to>
    <xdr:graphicFrame macro="">
      <xdr:nvGraphicFramePr>
        <xdr:cNvPr id="2" name="Gráfico 1">
          <a:extLst>
            <a:ext uri="{FF2B5EF4-FFF2-40B4-BE49-F238E27FC236}">
              <a16:creationId xmlns:a16="http://schemas.microsoft.com/office/drawing/2014/main" id="{B866C760-AB1E-4741-A81E-4666298380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dimensionalDistribuci&#243;nPro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Y independientes"/>
      <sheetName val="XY dependientes"/>
      <sheetName val="DivEscalarMatriz"/>
      <sheetName val="TareaForo_2"/>
      <sheetName val="Hoja1"/>
    </sheetNames>
    <sheetDataSet>
      <sheetData sheetId="0"/>
      <sheetData sheetId="1"/>
      <sheetData sheetId="2"/>
      <sheetData sheetId="3"/>
      <sheetData sheetId="4">
        <row r="1">
          <cell r="B1">
            <v>1</v>
          </cell>
        </row>
        <row r="2">
          <cell r="A2">
            <v>1</v>
          </cell>
          <cell r="B2">
            <v>7</v>
          </cell>
          <cell r="C2">
            <v>12</v>
          </cell>
          <cell r="D2">
            <v>17</v>
          </cell>
          <cell r="E2">
            <v>22</v>
          </cell>
          <cell r="F2">
            <v>27</v>
          </cell>
        </row>
        <row r="3">
          <cell r="A3">
            <v>2</v>
          </cell>
          <cell r="B3">
            <v>9</v>
          </cell>
          <cell r="C3">
            <v>14</v>
          </cell>
          <cell r="D3">
            <v>19</v>
          </cell>
          <cell r="E3">
            <v>24</v>
          </cell>
          <cell r="F3">
            <v>29</v>
          </cell>
        </row>
        <row r="4">
          <cell r="A4">
            <v>3</v>
          </cell>
          <cell r="B4">
            <v>11</v>
          </cell>
          <cell r="C4">
            <v>16</v>
          </cell>
          <cell r="D4">
            <v>21</v>
          </cell>
          <cell r="E4">
            <v>26</v>
          </cell>
          <cell r="F4">
            <v>31</v>
          </cell>
        </row>
        <row r="5">
          <cell r="A5">
            <v>4</v>
          </cell>
          <cell r="B5">
            <v>13</v>
          </cell>
          <cell r="C5">
            <v>18</v>
          </cell>
          <cell r="D5">
            <v>23</v>
          </cell>
          <cell r="E5">
            <v>28</v>
          </cell>
          <cell r="F5">
            <v>33</v>
          </cell>
        </row>
        <row r="6">
          <cell r="A6">
            <v>5</v>
          </cell>
          <cell r="B6">
            <v>15</v>
          </cell>
          <cell r="C6">
            <v>20</v>
          </cell>
          <cell r="D6">
            <v>25</v>
          </cell>
          <cell r="E6">
            <v>30</v>
          </cell>
          <cell r="F6">
            <v>35</v>
          </cell>
        </row>
        <row r="7">
          <cell r="A7">
            <v>6</v>
          </cell>
          <cell r="B7">
            <v>17</v>
          </cell>
          <cell r="C7">
            <v>22</v>
          </cell>
          <cell r="D7">
            <v>27</v>
          </cell>
          <cell r="E7">
            <v>32</v>
          </cell>
          <cell r="F7">
            <v>37</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B2214-E965-4A62-B89F-7835A0238F3A}">
  <dimension ref="A1:AE45"/>
  <sheetViews>
    <sheetView tabSelected="1" zoomScale="70" zoomScaleNormal="70" workbookViewId="0">
      <selection activeCell="S43" sqref="S43"/>
    </sheetView>
  </sheetViews>
  <sheetFormatPr baseColWidth="10" defaultRowHeight="21.75" customHeight="1" x14ac:dyDescent="0.2"/>
  <cols>
    <col min="1" max="1" width="16.85546875" customWidth="1"/>
    <col min="7" max="7" width="13.5703125" bestFit="1" customWidth="1"/>
    <col min="9" max="9" width="9.85546875" bestFit="1" customWidth="1"/>
    <col min="10" max="15" width="12.28515625" customWidth="1"/>
    <col min="17" max="17" width="14.7109375" bestFit="1" customWidth="1"/>
    <col min="18" max="22" width="13.28515625" bestFit="1" customWidth="1"/>
    <col min="23" max="23" width="15.85546875" bestFit="1" customWidth="1"/>
    <col min="26" max="30" width="13.28515625" bestFit="1" customWidth="1"/>
    <col min="31" max="31" width="15" bestFit="1" customWidth="1"/>
  </cols>
  <sheetData>
    <row r="1" spans="1:31" ht="21.75" customHeight="1" x14ac:dyDescent="0.2">
      <c r="A1" s="1" t="s">
        <v>0</v>
      </c>
      <c r="B1" s="2">
        <v>1</v>
      </c>
      <c r="C1" s="2">
        <v>2</v>
      </c>
      <c r="D1" s="2">
        <v>3</v>
      </c>
      <c r="E1" s="2">
        <v>4</v>
      </c>
      <c r="F1" s="3">
        <v>5</v>
      </c>
      <c r="G1" s="4" t="s">
        <v>1</v>
      </c>
      <c r="I1" s="1" t="s">
        <v>0</v>
      </c>
      <c r="J1" s="2">
        <v>1</v>
      </c>
      <c r="K1" s="2">
        <v>2</v>
      </c>
      <c r="L1" s="2">
        <v>3</v>
      </c>
      <c r="M1" s="2">
        <v>4</v>
      </c>
      <c r="N1" s="3">
        <v>5</v>
      </c>
      <c r="O1" s="4" t="s">
        <v>2</v>
      </c>
      <c r="Q1" s="1" t="s">
        <v>0</v>
      </c>
      <c r="R1" s="2">
        <v>1</v>
      </c>
      <c r="S1" s="2">
        <v>2</v>
      </c>
      <c r="T1" s="2">
        <v>3</v>
      </c>
      <c r="U1" s="2">
        <v>4</v>
      </c>
      <c r="V1" s="3">
        <v>5</v>
      </c>
      <c r="W1" s="4" t="s">
        <v>1</v>
      </c>
      <c r="Y1" s="1" t="s">
        <v>3</v>
      </c>
      <c r="Z1" s="2">
        <v>1</v>
      </c>
      <c r="AA1" s="2">
        <v>2</v>
      </c>
      <c r="AB1" s="2">
        <v>3</v>
      </c>
      <c r="AC1" s="2">
        <v>4</v>
      </c>
      <c r="AD1" s="3">
        <v>5</v>
      </c>
      <c r="AE1" s="4" t="s">
        <v>1</v>
      </c>
    </row>
    <row r="2" spans="1:31" ht="21.75" customHeight="1" x14ac:dyDescent="0.2">
      <c r="A2" s="5">
        <v>1</v>
      </c>
      <c r="B2" s="1">
        <f>2*$A2+5*B$1</f>
        <v>7</v>
      </c>
      <c r="C2" s="1">
        <f>2*$A2+5*C$1</f>
        <v>12</v>
      </c>
      <c r="D2" s="1">
        <f t="shared" ref="D2:F7" si="0">2*$A2+5*D$1</f>
        <v>17</v>
      </c>
      <c r="E2" s="1">
        <f t="shared" si="0"/>
        <v>22</v>
      </c>
      <c r="F2" s="1">
        <f t="shared" si="0"/>
        <v>27</v>
      </c>
      <c r="G2" s="6">
        <f t="shared" ref="G2:G7" si="1">SUM(B2:F2)</f>
        <v>85</v>
      </c>
      <c r="I2" s="5">
        <v>1</v>
      </c>
      <c r="J2" s="7">
        <f t="array" ref="J2:N7">(1/$G$8)*(B2:F7)</f>
        <v>1.0606060606060607E-2</v>
      </c>
      <c r="K2" s="7">
        <v>1.8181818181818181E-2</v>
      </c>
      <c r="L2" s="7">
        <v>2.5757575757575757E-2</v>
      </c>
      <c r="M2" s="7">
        <v>3.3333333333333333E-2</v>
      </c>
      <c r="N2" s="7">
        <v>4.0909090909090909E-2</v>
      </c>
      <c r="O2" s="8">
        <f t="shared" ref="O2:O7" si="2">SUM(J2:N2)</f>
        <v>0.12878787878787878</v>
      </c>
      <c r="Q2" s="5">
        <v>1</v>
      </c>
      <c r="R2" s="9">
        <f t="array" ref="R2:V7">(1/$G$8)*(B2:F7)</f>
        <v>1.0606060606060607E-2</v>
      </c>
      <c r="S2" s="9">
        <v>1.8181818181818181E-2</v>
      </c>
      <c r="T2" s="10">
        <v>2.5757575757575757E-2</v>
      </c>
      <c r="U2" s="9">
        <v>3.3333333333333333E-2</v>
      </c>
      <c r="V2" s="9">
        <v>4.0909090909090909E-2</v>
      </c>
      <c r="W2" s="11">
        <f t="shared" ref="W2:W7" si="3">SUM(R2:V2)</f>
        <v>0.12878787878787878</v>
      </c>
      <c r="Y2" s="5">
        <v>1</v>
      </c>
      <c r="Z2" s="9">
        <f>$AE2*Z$8</f>
        <v>1.4049586776859493E-2</v>
      </c>
      <c r="AA2" s="9">
        <f>$AE2*AA$8</f>
        <v>1.990358126721763E-2</v>
      </c>
      <c r="AB2" s="10">
        <f t="shared" ref="AB2:AD7" si="4">$AE2*AB$8</f>
        <v>2.5757575757575757E-2</v>
      </c>
      <c r="AC2" s="9">
        <f t="shared" si="4"/>
        <v>3.1611570247933825E-2</v>
      </c>
      <c r="AD2" s="9">
        <f t="shared" si="4"/>
        <v>3.7465564738292011E-2</v>
      </c>
      <c r="AE2" s="11">
        <v>0.12878787878787878</v>
      </c>
    </row>
    <row r="3" spans="1:31" ht="21.75" customHeight="1" x14ac:dyDescent="0.2">
      <c r="A3" s="5">
        <v>2</v>
      </c>
      <c r="B3" s="1">
        <f>2*$A3+5*B$1</f>
        <v>9</v>
      </c>
      <c r="C3" s="1">
        <f t="shared" ref="C3:C7" si="5">2*$A3+5*C$1</f>
        <v>14</v>
      </c>
      <c r="D3" s="1">
        <f t="shared" si="0"/>
        <v>19</v>
      </c>
      <c r="E3" s="1">
        <f t="shared" si="0"/>
        <v>24</v>
      </c>
      <c r="F3" s="1">
        <f t="shared" si="0"/>
        <v>29</v>
      </c>
      <c r="G3" s="6">
        <f t="shared" si="1"/>
        <v>95</v>
      </c>
      <c r="I3" s="5">
        <v>2</v>
      </c>
      <c r="J3" s="7">
        <v>1.3636363636363636E-2</v>
      </c>
      <c r="K3" s="7">
        <v>2.1212121212121213E-2</v>
      </c>
      <c r="L3" s="7">
        <v>2.8787878787878789E-2</v>
      </c>
      <c r="M3" s="7">
        <v>3.6363636363636362E-2</v>
      </c>
      <c r="N3" s="7">
        <v>4.3939393939393938E-2</v>
      </c>
      <c r="O3" s="8">
        <f t="shared" si="2"/>
        <v>0.14393939393939395</v>
      </c>
      <c r="Q3" s="5">
        <v>2</v>
      </c>
      <c r="R3" s="9">
        <v>1.3636363636363636E-2</v>
      </c>
      <c r="S3" s="9">
        <v>2.1212121212121213E-2</v>
      </c>
      <c r="T3" s="10">
        <v>2.8787878787878789E-2</v>
      </c>
      <c r="U3" s="9">
        <v>3.6363636363636362E-2</v>
      </c>
      <c r="V3" s="9">
        <v>4.3939393939393938E-2</v>
      </c>
      <c r="W3" s="11">
        <f t="shared" si="3"/>
        <v>0.14393939393939395</v>
      </c>
      <c r="Y3" s="5">
        <v>2</v>
      </c>
      <c r="Z3" s="9">
        <f>AE3*$Z$8</f>
        <v>1.5702479338842962E-2</v>
      </c>
      <c r="AA3" s="9">
        <f t="shared" ref="AA3:AA7" si="6">$AE3*AA$8</f>
        <v>2.2245179063360883E-2</v>
      </c>
      <c r="AB3" s="10">
        <f>$AE3*AB$8</f>
        <v>2.8787878787878793E-2</v>
      </c>
      <c r="AC3" s="9">
        <f>$AE3*AC$8</f>
        <v>3.5330578512396633E-2</v>
      </c>
      <c r="AD3" s="9">
        <f t="shared" si="4"/>
        <v>4.1873278236914599E-2</v>
      </c>
      <c r="AE3" s="11">
        <v>0.14393939393939395</v>
      </c>
    </row>
    <row r="4" spans="1:31" ht="21.75" customHeight="1" x14ac:dyDescent="0.2">
      <c r="A4" s="5">
        <v>3</v>
      </c>
      <c r="B4" s="1">
        <f>2*$A4+5*B$1</f>
        <v>11</v>
      </c>
      <c r="C4" s="1">
        <f t="shared" si="5"/>
        <v>16</v>
      </c>
      <c r="D4" s="1">
        <f t="shared" si="0"/>
        <v>21</v>
      </c>
      <c r="E4" s="1">
        <f t="shared" si="0"/>
        <v>26</v>
      </c>
      <c r="F4" s="1">
        <f t="shared" si="0"/>
        <v>31</v>
      </c>
      <c r="G4" s="6">
        <f t="shared" si="1"/>
        <v>105</v>
      </c>
      <c r="I4" s="5">
        <v>3</v>
      </c>
      <c r="J4" s="7">
        <v>1.6666666666666666E-2</v>
      </c>
      <c r="K4" s="7">
        <v>2.4242424242424242E-2</v>
      </c>
      <c r="L4" s="7">
        <v>3.1818181818181815E-2</v>
      </c>
      <c r="M4" s="7">
        <v>3.9393939393939391E-2</v>
      </c>
      <c r="N4" s="7">
        <v>4.6969696969696967E-2</v>
      </c>
      <c r="O4" s="8">
        <f t="shared" si="2"/>
        <v>0.15909090909090909</v>
      </c>
      <c r="Q4" s="5">
        <v>3</v>
      </c>
      <c r="R4" s="9">
        <v>1.6666666666666666E-2</v>
      </c>
      <c r="S4" s="9">
        <v>2.4242424242424242E-2</v>
      </c>
      <c r="T4" s="10">
        <v>3.1818181818181815E-2</v>
      </c>
      <c r="U4" s="9">
        <v>3.9393939393939391E-2</v>
      </c>
      <c r="V4" s="9">
        <v>4.6969696969696967E-2</v>
      </c>
      <c r="W4" s="11">
        <f t="shared" si="3"/>
        <v>0.15909090909090909</v>
      </c>
      <c r="Y4" s="5">
        <v>3</v>
      </c>
      <c r="Z4" s="9">
        <f>AE4*$Z$8</f>
        <v>1.7355371900826432E-2</v>
      </c>
      <c r="AA4" s="9">
        <f t="shared" si="6"/>
        <v>2.4586776859504132E-2</v>
      </c>
      <c r="AB4" s="10">
        <f>$AE4*AB$8</f>
        <v>3.1818181818181822E-2</v>
      </c>
      <c r="AC4" s="9">
        <f t="shared" si="4"/>
        <v>3.9049586776859435E-2</v>
      </c>
      <c r="AD4" s="9">
        <f t="shared" si="4"/>
        <v>4.6280991735537187E-2</v>
      </c>
      <c r="AE4" s="11">
        <v>0.15909090909090909</v>
      </c>
    </row>
    <row r="5" spans="1:31" ht="21.75" customHeight="1" x14ac:dyDescent="0.2">
      <c r="A5" s="5">
        <v>4</v>
      </c>
      <c r="B5" s="1">
        <f>2*$A5+5*B$1</f>
        <v>13</v>
      </c>
      <c r="C5" s="1">
        <f t="shared" si="5"/>
        <v>18</v>
      </c>
      <c r="D5" s="1">
        <f t="shared" si="0"/>
        <v>23</v>
      </c>
      <c r="E5" s="1">
        <f t="shared" si="0"/>
        <v>28</v>
      </c>
      <c r="F5" s="1">
        <f t="shared" si="0"/>
        <v>33</v>
      </c>
      <c r="G5" s="6">
        <f t="shared" si="1"/>
        <v>115</v>
      </c>
      <c r="I5" s="5">
        <v>4</v>
      </c>
      <c r="J5" s="7">
        <v>1.9696969696969695E-2</v>
      </c>
      <c r="K5" s="7">
        <v>2.7272727272727271E-2</v>
      </c>
      <c r="L5" s="7">
        <v>3.4848484848484851E-2</v>
      </c>
      <c r="M5" s="7">
        <v>4.2424242424242427E-2</v>
      </c>
      <c r="N5" s="7">
        <v>0.05</v>
      </c>
      <c r="O5" s="8">
        <f t="shared" si="2"/>
        <v>0.17424242424242425</v>
      </c>
      <c r="Q5" s="5">
        <v>4</v>
      </c>
      <c r="R5" s="9">
        <v>1.9696969696969695E-2</v>
      </c>
      <c r="S5" s="9">
        <v>2.7272727272727271E-2</v>
      </c>
      <c r="T5" s="10">
        <v>3.4848484848484851E-2</v>
      </c>
      <c r="U5" s="9">
        <v>4.2424242424242427E-2</v>
      </c>
      <c r="V5" s="9">
        <v>0.05</v>
      </c>
      <c r="W5" s="11">
        <f t="shared" si="3"/>
        <v>0.17424242424242425</v>
      </c>
      <c r="Y5" s="5">
        <v>4</v>
      </c>
      <c r="Z5" s="9">
        <f>AE5*$Z$8</f>
        <v>1.9008264462809902E-2</v>
      </c>
      <c r="AA5" s="9">
        <f t="shared" si="6"/>
        <v>2.6928374655647385E-2</v>
      </c>
      <c r="AB5" s="10">
        <f>$AE5*AB$8</f>
        <v>3.4848484848484851E-2</v>
      </c>
      <c r="AC5" s="9">
        <f>$AE5*AC$8</f>
        <v>4.2768595041322237E-2</v>
      </c>
      <c r="AD5" s="9">
        <f t="shared" si="4"/>
        <v>5.0688705234159782E-2</v>
      </c>
      <c r="AE5" s="11">
        <v>0.17424242424242425</v>
      </c>
    </row>
    <row r="6" spans="1:31" ht="21.75" customHeight="1" x14ac:dyDescent="0.2">
      <c r="A6" s="5">
        <v>5</v>
      </c>
      <c r="B6" s="1">
        <f>2*$A6+5*B$1</f>
        <v>15</v>
      </c>
      <c r="C6" s="1">
        <f t="shared" si="5"/>
        <v>20</v>
      </c>
      <c r="D6" s="1">
        <f t="shared" si="0"/>
        <v>25</v>
      </c>
      <c r="E6" s="1">
        <f>2*$A6+5*E$1</f>
        <v>30</v>
      </c>
      <c r="F6" s="1">
        <f t="shared" si="0"/>
        <v>35</v>
      </c>
      <c r="G6" s="6">
        <f t="shared" si="1"/>
        <v>125</v>
      </c>
      <c r="I6" s="5">
        <v>5</v>
      </c>
      <c r="J6" s="7">
        <v>2.2727272727272728E-2</v>
      </c>
      <c r="K6" s="7">
        <v>3.0303030303030304E-2</v>
      </c>
      <c r="L6" s="7">
        <v>3.787878787878788E-2</v>
      </c>
      <c r="M6" s="7">
        <v>4.5454545454545456E-2</v>
      </c>
      <c r="N6" s="7">
        <v>5.3030303030303032E-2</v>
      </c>
      <c r="O6" s="8">
        <f t="shared" si="2"/>
        <v>0.18939393939393939</v>
      </c>
      <c r="Q6" s="5">
        <v>5</v>
      </c>
      <c r="R6" s="9">
        <v>2.2727272727272728E-2</v>
      </c>
      <c r="S6" s="9">
        <v>3.0303030303030304E-2</v>
      </c>
      <c r="T6" s="10">
        <v>3.787878787878788E-2</v>
      </c>
      <c r="U6" s="9">
        <v>4.5454545454545456E-2</v>
      </c>
      <c r="V6" s="9">
        <v>5.3030303030303032E-2</v>
      </c>
      <c r="W6" s="11">
        <f t="shared" si="3"/>
        <v>0.18939393939393939</v>
      </c>
      <c r="Y6" s="5">
        <v>5</v>
      </c>
      <c r="Z6" s="9">
        <f>AE6*$Z$8</f>
        <v>2.0661157024793372E-2</v>
      </c>
      <c r="AA6" s="9">
        <f t="shared" si="6"/>
        <v>2.9269972451790631E-2</v>
      </c>
      <c r="AB6" s="10">
        <f t="shared" si="4"/>
        <v>3.787878787878788E-2</v>
      </c>
      <c r="AC6" s="9">
        <f t="shared" si="4"/>
        <v>4.6487603305785039E-2</v>
      </c>
      <c r="AD6" s="9">
        <f t="shared" si="4"/>
        <v>5.5096418732782364E-2</v>
      </c>
      <c r="AE6" s="11">
        <v>0.18939393939393939</v>
      </c>
    </row>
    <row r="7" spans="1:31" ht="21.75" customHeight="1" x14ac:dyDescent="0.2">
      <c r="A7" s="12">
        <v>6</v>
      </c>
      <c r="B7" s="1">
        <f>2*$A7+5*B$1</f>
        <v>17</v>
      </c>
      <c r="C7" s="1">
        <f t="shared" si="5"/>
        <v>22</v>
      </c>
      <c r="D7" s="1">
        <f t="shared" si="0"/>
        <v>27</v>
      </c>
      <c r="E7" s="1">
        <f t="shared" si="0"/>
        <v>32</v>
      </c>
      <c r="F7" s="1">
        <f>2*$A7+5*F$1</f>
        <v>37</v>
      </c>
      <c r="G7" s="6">
        <f t="shared" si="1"/>
        <v>135</v>
      </c>
      <c r="I7" s="12">
        <v>6</v>
      </c>
      <c r="J7" s="7">
        <v>2.5757575757575757E-2</v>
      </c>
      <c r="K7" s="7">
        <v>3.3333333333333333E-2</v>
      </c>
      <c r="L7" s="7">
        <v>4.0909090909090909E-2</v>
      </c>
      <c r="M7" s="7">
        <v>4.8484848484848485E-2</v>
      </c>
      <c r="N7" s="7">
        <v>5.6060606060606061E-2</v>
      </c>
      <c r="O7" s="8">
        <f t="shared" si="2"/>
        <v>0.20454545454545456</v>
      </c>
      <c r="Q7" s="12">
        <v>6</v>
      </c>
      <c r="R7" s="9">
        <v>2.5757575757575757E-2</v>
      </c>
      <c r="S7" s="9">
        <v>3.3333333333333333E-2</v>
      </c>
      <c r="T7" s="10">
        <v>4.0909090909090909E-2</v>
      </c>
      <c r="U7" s="9">
        <v>4.8484848484848485E-2</v>
      </c>
      <c r="V7" s="9">
        <v>5.6060606060606061E-2</v>
      </c>
      <c r="W7" s="11">
        <f t="shared" si="3"/>
        <v>0.20454545454545456</v>
      </c>
      <c r="Y7" s="12">
        <v>6</v>
      </c>
      <c r="Z7" s="9">
        <f>AE7*$Z$8</f>
        <v>2.2314049586776841E-2</v>
      </c>
      <c r="AA7" s="9">
        <f t="shared" si="6"/>
        <v>3.1611570247933887E-2</v>
      </c>
      <c r="AB7" s="10">
        <f t="shared" si="4"/>
        <v>4.0909090909090916E-2</v>
      </c>
      <c r="AC7" s="9">
        <f t="shared" si="4"/>
        <v>5.0206611570247847E-2</v>
      </c>
      <c r="AD7" s="9">
        <f t="shared" si="4"/>
        <v>5.9504132231404959E-2</v>
      </c>
      <c r="AE7" s="11">
        <v>0.20454545454545456</v>
      </c>
    </row>
    <row r="8" spans="1:31" ht="21.75" customHeight="1" x14ac:dyDescent="0.2">
      <c r="A8" s="13" t="s">
        <v>4</v>
      </c>
      <c r="B8" s="14">
        <f t="shared" ref="B8:G8" si="7">SUM(B2:B7)</f>
        <v>72</v>
      </c>
      <c r="C8" s="14">
        <f t="shared" si="7"/>
        <v>102</v>
      </c>
      <c r="D8" s="14">
        <f t="shared" si="7"/>
        <v>132</v>
      </c>
      <c r="E8" s="14">
        <f t="shared" si="7"/>
        <v>162</v>
      </c>
      <c r="F8" s="14">
        <f t="shared" si="7"/>
        <v>192</v>
      </c>
      <c r="G8" s="14">
        <f t="shared" si="7"/>
        <v>660</v>
      </c>
      <c r="I8" s="13" t="s">
        <v>5</v>
      </c>
      <c r="J8" s="15">
        <f t="shared" ref="J8:O8" si="8">SUM(J2:J7)</f>
        <v>0.1090909090909091</v>
      </c>
      <c r="K8" s="15">
        <f t="shared" si="8"/>
        <v>0.15454545454545454</v>
      </c>
      <c r="L8" s="15">
        <f t="shared" si="8"/>
        <v>0.2</v>
      </c>
      <c r="M8" s="15">
        <f t="shared" si="8"/>
        <v>0.24545454545454545</v>
      </c>
      <c r="N8" s="15">
        <f t="shared" si="8"/>
        <v>0.29090909090909089</v>
      </c>
      <c r="O8" s="15">
        <f t="shared" si="8"/>
        <v>1</v>
      </c>
      <c r="Q8" s="13" t="s">
        <v>4</v>
      </c>
      <c r="R8" s="16">
        <f t="shared" ref="R8:W8" si="9">SUM(R2:R7)</f>
        <v>0.1090909090909091</v>
      </c>
      <c r="S8" s="16">
        <f t="shared" si="9"/>
        <v>0.15454545454545454</v>
      </c>
      <c r="T8" s="16">
        <f t="shared" si="9"/>
        <v>0.2</v>
      </c>
      <c r="U8" s="16">
        <f t="shared" si="9"/>
        <v>0.24545454545454545</v>
      </c>
      <c r="V8" s="16">
        <f t="shared" si="9"/>
        <v>0.29090909090909089</v>
      </c>
      <c r="W8" s="17">
        <f t="shared" si="9"/>
        <v>1</v>
      </c>
      <c r="Y8" s="13" t="s">
        <v>4</v>
      </c>
      <c r="Z8" s="16">
        <v>0.109090909090909</v>
      </c>
      <c r="AA8" s="16">
        <v>0.15454545454545454</v>
      </c>
      <c r="AB8" s="16">
        <v>0.2</v>
      </c>
      <c r="AC8" s="16">
        <v>0.24545454545454501</v>
      </c>
      <c r="AD8" s="16">
        <v>0.29090909090909089</v>
      </c>
      <c r="AE8" s="17">
        <v>1</v>
      </c>
    </row>
    <row r="10" spans="1:31" ht="21.75" customHeight="1" x14ac:dyDescent="0.3">
      <c r="Q10" s="18" t="s">
        <v>6</v>
      </c>
      <c r="R10" s="18"/>
      <c r="S10" s="18"/>
      <c r="T10" s="18"/>
      <c r="U10" s="18"/>
      <c r="V10" s="18"/>
      <c r="W10" s="18"/>
      <c r="X10" s="18"/>
      <c r="Y10" s="18"/>
      <c r="Z10" s="18"/>
      <c r="AA10" s="18"/>
      <c r="AB10" s="18"/>
      <c r="AC10" s="18"/>
      <c r="AD10" s="18"/>
      <c r="AE10" s="18"/>
    </row>
    <row r="12" spans="1:31" ht="21.75" customHeight="1" x14ac:dyDescent="0.2">
      <c r="F12" s="19" t="s">
        <v>7</v>
      </c>
      <c r="G12" s="19"/>
      <c r="H12" s="19"/>
      <c r="I12" s="19"/>
      <c r="J12" s="20">
        <f>J$1*J$8</f>
        <v>0.1090909090909091</v>
      </c>
      <c r="K12" s="21">
        <f>K$1*K$8</f>
        <v>0.30909090909090908</v>
      </c>
      <c r="L12" s="21">
        <f>L$1*L$8</f>
        <v>0.60000000000000009</v>
      </c>
      <c r="M12" s="21">
        <f>M$1*M$8</f>
        <v>0.98181818181818181</v>
      </c>
      <c r="N12" s="22">
        <f>N$1*N$8</f>
        <v>1.4545454545454546</v>
      </c>
      <c r="O12" s="23">
        <f>SUM(J12:N12)</f>
        <v>3.4545454545454546</v>
      </c>
      <c r="Q12" s="24" t="s">
        <v>8</v>
      </c>
      <c r="R12" s="25" t="s">
        <v>9</v>
      </c>
      <c r="S12" s="26"/>
      <c r="T12" s="26"/>
      <c r="U12" s="26"/>
      <c r="V12" s="27"/>
    </row>
    <row r="13" spans="1:31" ht="21.75" customHeight="1" x14ac:dyDescent="0.2">
      <c r="F13" s="19" t="s">
        <v>10</v>
      </c>
      <c r="G13" s="19"/>
      <c r="H13" s="19"/>
      <c r="I13" s="19"/>
      <c r="J13" s="28">
        <f>(J1-$O$12)^2*J$8</f>
        <v>0.65725018782870026</v>
      </c>
      <c r="K13" s="29">
        <f>(K1-$O$12)^2*K$8</f>
        <v>0.32697220135236665</v>
      </c>
      <c r="L13" s="29">
        <f>(L1-$O$12)^2*L$8</f>
        <v>4.1322314049586785E-2</v>
      </c>
      <c r="M13" s="29">
        <f>(M1-$O$12)^2*M$8</f>
        <v>7.3027798647633341E-2</v>
      </c>
      <c r="N13" s="30">
        <f>(N1-$O$12)^2*N$8</f>
        <v>0.69481592787377899</v>
      </c>
      <c r="O13" s="23">
        <f>SUM(J13:N13)</f>
        <v>1.7933884297520661</v>
      </c>
      <c r="Q13" s="31"/>
      <c r="R13" s="32">
        <f>(J1-$O$12)</f>
        <v>-2.4545454545454546</v>
      </c>
      <c r="S13" s="33">
        <f t="shared" ref="S13:T13" si="10">(K1-$O$12)</f>
        <v>-1.4545454545454546</v>
      </c>
      <c r="T13" s="33">
        <f t="shared" si="10"/>
        <v>-0.45454545454545459</v>
      </c>
      <c r="U13" s="33">
        <f>(M1-$O$12)</f>
        <v>0.54545454545454541</v>
      </c>
      <c r="V13" s="34">
        <f>(N1-$O$12)</f>
        <v>1.5454545454545454</v>
      </c>
    </row>
    <row r="14" spans="1:31" ht="21.75" customHeight="1" x14ac:dyDescent="0.2">
      <c r="F14" s="19" t="s">
        <v>11</v>
      </c>
      <c r="G14" s="19"/>
      <c r="H14" s="19"/>
      <c r="I14" s="19"/>
      <c r="J14" s="19"/>
      <c r="K14" s="19"/>
      <c r="L14" s="19"/>
      <c r="M14" s="19"/>
      <c r="N14" s="19"/>
      <c r="O14" s="35">
        <f>SQRT(O13)</f>
        <v>1.3391745329687488</v>
      </c>
      <c r="Q14" s="36">
        <f t="shared" ref="Q14:Q19" si="11">($I2-$O$15)</f>
        <v>-2.7651515151515156</v>
      </c>
      <c r="R14" s="37">
        <f t="shared" ref="R14:V19" si="12">$Q14*R$13</f>
        <v>6.7871900826446296</v>
      </c>
      <c r="S14" s="38">
        <f t="shared" si="12"/>
        <v>4.0220385674931141</v>
      </c>
      <c r="T14" s="38">
        <f t="shared" si="12"/>
        <v>1.256887052341598</v>
      </c>
      <c r="U14" s="38">
        <f t="shared" si="12"/>
        <v>-1.5082644628099175</v>
      </c>
      <c r="V14" s="39">
        <f t="shared" si="12"/>
        <v>-4.2734159779614327</v>
      </c>
    </row>
    <row r="15" spans="1:31" ht="21.75" customHeight="1" x14ac:dyDescent="0.2">
      <c r="C15" s="40" t="s">
        <v>12</v>
      </c>
      <c r="D15" s="40"/>
      <c r="E15" s="40"/>
      <c r="F15" s="40"/>
      <c r="G15" s="40"/>
      <c r="H15" s="40"/>
      <c r="I15" s="20">
        <f>$I2*$O2</f>
        <v>0.12878787878787878</v>
      </c>
      <c r="J15" s="21">
        <f>$I3*$O3</f>
        <v>0.2878787878787879</v>
      </c>
      <c r="K15" s="21">
        <f>$I4*$O4</f>
        <v>0.47727272727272729</v>
      </c>
      <c r="L15" s="21">
        <f>$I5*$O5</f>
        <v>0.69696969696969702</v>
      </c>
      <c r="M15" s="21">
        <f>$I6*$O6</f>
        <v>0.94696969696969702</v>
      </c>
      <c r="N15" s="22">
        <f>$I7*$O7</f>
        <v>1.2272727272727273</v>
      </c>
      <c r="O15" s="41">
        <f>SUM(I15:N15)</f>
        <v>3.7651515151515156</v>
      </c>
      <c r="Q15" s="42">
        <f t="shared" si="11"/>
        <v>-1.7651515151515156</v>
      </c>
      <c r="R15" s="43">
        <f t="shared" si="12"/>
        <v>4.3326446280991746</v>
      </c>
      <c r="S15" s="44">
        <f t="shared" si="12"/>
        <v>2.567493112947659</v>
      </c>
      <c r="T15" s="44">
        <f t="shared" si="12"/>
        <v>0.80234159779614356</v>
      </c>
      <c r="U15" s="44">
        <f t="shared" si="12"/>
        <v>-0.96280991735537202</v>
      </c>
      <c r="V15" s="45">
        <f t="shared" si="12"/>
        <v>-2.7279614325068877</v>
      </c>
    </row>
    <row r="16" spans="1:31" ht="21.75" customHeight="1" x14ac:dyDescent="0.2">
      <c r="C16" s="40" t="s">
        <v>13</v>
      </c>
      <c r="D16" s="40"/>
      <c r="E16" s="40"/>
      <c r="F16" s="40"/>
      <c r="G16" s="40"/>
      <c r="H16" s="40"/>
      <c r="I16" s="46">
        <f>($I2-$O$15)^2*$O2</f>
        <v>0.98472022219439603</v>
      </c>
      <c r="J16" s="47">
        <f>($I3-$O$15)^2*$O3</f>
        <v>0.44848058755600101</v>
      </c>
      <c r="K16" s="47">
        <f>($I4-$O$15)^2*$O4</f>
        <v>9.3140861090241361E-2</v>
      </c>
      <c r="L16" s="47">
        <f>($I5-$O$15)^2*$O5</f>
        <v>9.610133706208052E-3</v>
      </c>
      <c r="M16" s="47">
        <f>($I6-$O$15)^2*$O6</f>
        <v>0.28879749631299201</v>
      </c>
      <c r="N16" s="48">
        <f>($I7-$O$15)^2*$O7</f>
        <v>1.0216120398196842</v>
      </c>
      <c r="O16" s="41">
        <f>SUM(I16:N16)</f>
        <v>2.8463613406795227</v>
      </c>
      <c r="Q16" s="42">
        <f t="shared" si="11"/>
        <v>-0.76515151515151558</v>
      </c>
      <c r="R16" s="43">
        <f t="shared" si="12"/>
        <v>1.87809917355372</v>
      </c>
      <c r="S16" s="44">
        <f t="shared" si="12"/>
        <v>1.1129476584022044</v>
      </c>
      <c r="T16" s="44">
        <f t="shared" si="12"/>
        <v>0.34779614325068892</v>
      </c>
      <c r="U16" s="44">
        <f t="shared" si="12"/>
        <v>-0.41735537190082667</v>
      </c>
      <c r="V16" s="45">
        <f t="shared" si="12"/>
        <v>-1.1825068870523423</v>
      </c>
    </row>
    <row r="17" spans="6:23" ht="21.75" customHeight="1" x14ac:dyDescent="0.2">
      <c r="F17" s="40" t="s">
        <v>14</v>
      </c>
      <c r="G17" s="40"/>
      <c r="H17" s="40"/>
      <c r="I17" s="40"/>
      <c r="J17" s="40"/>
      <c r="K17" s="40"/>
      <c r="L17" s="40"/>
      <c r="M17" s="40"/>
      <c r="N17" s="40"/>
      <c r="O17" s="41">
        <f>SQRT(O16)</f>
        <v>1.6871162795372234</v>
      </c>
      <c r="Q17" s="42">
        <f t="shared" si="11"/>
        <v>0.23484848484848442</v>
      </c>
      <c r="R17" s="43">
        <f t="shared" si="12"/>
        <v>-0.57644628099173445</v>
      </c>
      <c r="S17" s="44">
        <f t="shared" si="12"/>
        <v>-0.34159779614325009</v>
      </c>
      <c r="T17" s="44">
        <f t="shared" si="12"/>
        <v>-0.10674931129476566</v>
      </c>
      <c r="U17" s="44">
        <f t="shared" si="12"/>
        <v>0.12809917355371878</v>
      </c>
      <c r="V17" s="45">
        <f t="shared" si="12"/>
        <v>0.36294765840220317</v>
      </c>
    </row>
    <row r="18" spans="6:23" ht="21.75" customHeight="1" x14ac:dyDescent="0.2">
      <c r="J18" s="49" t="s">
        <v>15</v>
      </c>
      <c r="K18" s="49"/>
      <c r="L18" s="49"/>
      <c r="M18" s="49"/>
      <c r="N18" s="49"/>
      <c r="O18" s="50">
        <f>W29</f>
        <v>-0.12052341597796143</v>
      </c>
      <c r="Q18" s="42">
        <f t="shared" si="11"/>
        <v>1.2348484848484844</v>
      </c>
      <c r="R18" s="43">
        <f t="shared" si="12"/>
        <v>-3.0309917355371891</v>
      </c>
      <c r="S18" s="44">
        <f t="shared" si="12"/>
        <v>-1.7961432506887047</v>
      </c>
      <c r="T18" s="44">
        <f t="shared" si="12"/>
        <v>-0.5612947658402202</v>
      </c>
      <c r="U18" s="44">
        <f t="shared" si="12"/>
        <v>0.67355371900826422</v>
      </c>
      <c r="V18" s="45">
        <f t="shared" si="12"/>
        <v>1.9084022038567485</v>
      </c>
    </row>
    <row r="19" spans="6:23" ht="21.75" customHeight="1" x14ac:dyDescent="0.2">
      <c r="J19" s="51" t="s">
        <v>16</v>
      </c>
      <c r="K19" s="51"/>
      <c r="L19" s="51"/>
      <c r="M19" s="51"/>
      <c r="N19" s="51"/>
      <c r="O19" s="52">
        <f>W30</f>
        <v>-5.3344449103799083E-2</v>
      </c>
      <c r="Q19" s="53">
        <f t="shared" si="11"/>
        <v>2.2348484848484844</v>
      </c>
      <c r="R19" s="54">
        <f t="shared" si="12"/>
        <v>-5.4855371900826437</v>
      </c>
      <c r="S19" s="55">
        <f t="shared" si="12"/>
        <v>-3.2506887052341593</v>
      </c>
      <c r="T19" s="55">
        <f t="shared" si="12"/>
        <v>-1.0158402203856749</v>
      </c>
      <c r="U19" s="55">
        <f t="shared" si="12"/>
        <v>1.2190082644628095</v>
      </c>
      <c r="V19" s="56">
        <f t="shared" si="12"/>
        <v>3.4538567493112939</v>
      </c>
    </row>
    <row r="21" spans="6:23" ht="21.75" customHeight="1" x14ac:dyDescent="0.2">
      <c r="Q21" s="24" t="s">
        <v>8</v>
      </c>
      <c r="R21" s="57" t="s">
        <v>9</v>
      </c>
      <c r="S21" s="58"/>
      <c r="T21" s="58"/>
      <c r="U21" s="58"/>
      <c r="V21" s="59"/>
      <c r="W21" s="60" t="s">
        <v>17</v>
      </c>
    </row>
    <row r="22" spans="6:23" ht="21.75" customHeight="1" x14ac:dyDescent="0.2">
      <c r="Q22" s="61"/>
      <c r="R22" s="62">
        <f>(J1-$O$12)</f>
        <v>-2.4545454545454546</v>
      </c>
      <c r="S22" s="63">
        <f t="shared" ref="S22:V22" si="13">(K1-$O$12)</f>
        <v>-1.4545454545454546</v>
      </c>
      <c r="T22" s="63">
        <f t="shared" si="13"/>
        <v>-0.45454545454545459</v>
      </c>
      <c r="U22" s="63">
        <f t="shared" si="13"/>
        <v>0.54545454545454541</v>
      </c>
      <c r="V22" s="64">
        <f t="shared" si="13"/>
        <v>1.5454545454545454</v>
      </c>
      <c r="W22" s="65"/>
    </row>
    <row r="23" spans="6:23" ht="21.75" customHeight="1" x14ac:dyDescent="0.2">
      <c r="Q23" s="66">
        <f>($I2-$O$15)</f>
        <v>-2.7651515151515156</v>
      </c>
      <c r="R23" s="44">
        <f>R14*J2</f>
        <v>7.1985349361382442E-2</v>
      </c>
      <c r="S23" s="44">
        <f t="shared" ref="S23:V28" si="14">S14*K2</f>
        <v>7.312797395442025E-2</v>
      </c>
      <c r="T23" s="44">
        <f t="shared" si="14"/>
        <v>3.2374363469404796E-2</v>
      </c>
      <c r="U23" s="44">
        <f t="shared" si="14"/>
        <v>-5.027548209366392E-2</v>
      </c>
      <c r="V23" s="44">
        <f>V14*N2</f>
        <v>-0.17482156273478588</v>
      </c>
      <c r="W23" s="67">
        <f t="shared" ref="W23:W28" si="15">SUM(R23:V23)</f>
        <v>-4.7609358043242317E-2</v>
      </c>
    </row>
    <row r="24" spans="6:23" ht="21.75" customHeight="1" x14ac:dyDescent="0.2">
      <c r="Q24" s="68">
        <f t="shared" ref="Q24:Q28" si="16">($I3-$O$15)</f>
        <v>-1.7651515151515156</v>
      </c>
      <c r="R24" s="44">
        <f>R15*J3</f>
        <v>5.9081517655897836E-2</v>
      </c>
      <c r="S24" s="44">
        <f t="shared" si="14"/>
        <v>5.4461975123132167E-2</v>
      </c>
      <c r="T24" s="44">
        <f t="shared" si="14"/>
        <v>2.3097712663828377E-2</v>
      </c>
      <c r="U24" s="44">
        <f t="shared" si="14"/>
        <v>-3.501126972201353E-2</v>
      </c>
      <c r="V24" s="44">
        <f t="shared" si="14"/>
        <v>-0.11986497203439354</v>
      </c>
      <c r="W24" s="69">
        <f t="shared" si="15"/>
        <v>-1.8235036313548697E-2</v>
      </c>
    </row>
    <row r="25" spans="6:23" ht="21.75" customHeight="1" x14ac:dyDescent="0.2">
      <c r="Q25" s="68">
        <f t="shared" si="16"/>
        <v>-0.76515151515151558</v>
      </c>
      <c r="R25" s="44">
        <f t="shared" ref="R25:R28" si="17">R16*J4</f>
        <v>3.1301652892562003E-2</v>
      </c>
      <c r="S25" s="44">
        <f>S16*K4</f>
        <v>2.6980549294598897E-2</v>
      </c>
      <c r="T25" s="44">
        <f t="shared" si="14"/>
        <v>1.1066240921612827E-2</v>
      </c>
      <c r="U25" s="44">
        <f t="shared" si="14"/>
        <v>-1.64412722263962E-2</v>
      </c>
      <c r="V25" s="44">
        <f t="shared" si="14"/>
        <v>-5.5541990149428198E-2</v>
      </c>
      <c r="W25" s="69">
        <f t="shared" si="15"/>
        <v>-2.6348192670506629E-3</v>
      </c>
    </row>
    <row r="26" spans="6:23" ht="21.75" customHeight="1" x14ac:dyDescent="0.2">
      <c r="Q26" s="68">
        <f t="shared" si="16"/>
        <v>0.23484848484848442</v>
      </c>
      <c r="R26" s="44">
        <f t="shared" si="17"/>
        <v>-1.1354244928625072E-2</v>
      </c>
      <c r="S26" s="44">
        <f t="shared" si="14"/>
        <v>-9.316303531179548E-3</v>
      </c>
      <c r="T26" s="44">
        <f>T17*L5</f>
        <v>-3.7200517572418337E-3</v>
      </c>
      <c r="U26" s="44">
        <f t="shared" si="14"/>
        <v>5.4345103931880698E-3</v>
      </c>
      <c r="V26" s="44">
        <f t="shared" si="14"/>
        <v>1.8147382920110158E-2</v>
      </c>
      <c r="W26" s="69">
        <f t="shared" si="15"/>
        <v>-8.0870690374822835E-4</v>
      </c>
    </row>
    <row r="27" spans="6:23" ht="21.75" customHeight="1" x14ac:dyDescent="0.2">
      <c r="Q27" s="68">
        <f t="shared" si="16"/>
        <v>1.2348484848484844</v>
      </c>
      <c r="R27" s="44">
        <f t="shared" si="17"/>
        <v>-6.8886175807663388E-2</v>
      </c>
      <c r="S27" s="44">
        <f t="shared" si="14"/>
        <v>-5.4428583354203176E-2</v>
      </c>
      <c r="T27" s="44">
        <f t="shared" si="14"/>
        <v>-2.1261165372735615E-2</v>
      </c>
      <c r="U27" s="44">
        <f>U18*M6</f>
        <v>3.0616078136739285E-2</v>
      </c>
      <c r="V27" s="44">
        <f t="shared" si="14"/>
        <v>0.10120314717422152</v>
      </c>
      <c r="W27" s="69">
        <f t="shared" si="15"/>
        <v>-1.2756699223641393E-2</v>
      </c>
    </row>
    <row r="28" spans="6:23" ht="21.75" customHeight="1" x14ac:dyDescent="0.2">
      <c r="Q28" s="70">
        <f t="shared" si="16"/>
        <v>2.2348484848484844</v>
      </c>
      <c r="R28" s="44">
        <f t="shared" si="17"/>
        <v>-0.14129413974455293</v>
      </c>
      <c r="S28" s="44">
        <f t="shared" si="14"/>
        <v>-0.10835629017447197</v>
      </c>
      <c r="T28" s="44">
        <f t="shared" si="14"/>
        <v>-4.1557099924868515E-2</v>
      </c>
      <c r="U28" s="44">
        <f t="shared" si="14"/>
        <v>5.9103431004257433E-2</v>
      </c>
      <c r="V28" s="44">
        <f>V19*N7</f>
        <v>0.19362530261290586</v>
      </c>
      <c r="W28" s="71">
        <f t="shared" si="15"/>
        <v>-3.8478796226730116E-2</v>
      </c>
    </row>
    <row r="29" spans="6:23" ht="21.75" customHeight="1" x14ac:dyDescent="0.2">
      <c r="Q29" s="72" t="s">
        <v>15</v>
      </c>
      <c r="R29" s="73"/>
      <c r="S29" s="73"/>
      <c r="T29" s="73"/>
      <c r="U29" s="73"/>
      <c r="V29" s="73"/>
      <c r="W29" s="74">
        <f>SUM(W23:W28)</f>
        <v>-0.12052341597796143</v>
      </c>
    </row>
    <row r="30" spans="6:23" ht="21.75" customHeight="1" x14ac:dyDescent="0.2">
      <c r="Q30" s="51" t="s">
        <v>18</v>
      </c>
      <c r="R30" s="51"/>
      <c r="S30" s="51"/>
      <c r="T30" s="51"/>
      <c r="U30" s="51"/>
      <c r="V30" s="75"/>
      <c r="W30" s="76">
        <f>W29/((O14*O17))</f>
        <v>-5.3344449103799083E-2</v>
      </c>
    </row>
    <row r="35" spans="8:15" ht="21.75" customHeight="1" x14ac:dyDescent="0.2">
      <c r="H35" s="77" t="s">
        <v>19</v>
      </c>
      <c r="I35" s="77"/>
      <c r="J35" s="77"/>
      <c r="K35" s="77"/>
      <c r="L35" s="77"/>
      <c r="M35" s="77"/>
      <c r="N35" s="77"/>
      <c r="O35" s="77"/>
    </row>
    <row r="36" spans="8:15" ht="21.75" customHeight="1" x14ac:dyDescent="0.2">
      <c r="H36" s="77"/>
      <c r="I36" s="77"/>
      <c r="J36" s="77"/>
      <c r="K36" s="77"/>
      <c r="L36" s="77"/>
      <c r="M36" s="77"/>
      <c r="N36" s="77"/>
      <c r="O36" s="77"/>
    </row>
    <row r="37" spans="8:15" ht="21.75" customHeight="1" x14ac:dyDescent="0.2">
      <c r="H37" s="77"/>
      <c r="I37" s="77"/>
      <c r="J37" s="77"/>
      <c r="K37" s="77"/>
      <c r="L37" s="77"/>
      <c r="M37" s="77"/>
      <c r="N37" s="77"/>
      <c r="O37" s="77"/>
    </row>
    <row r="38" spans="8:15" ht="21.75" customHeight="1" x14ac:dyDescent="0.2">
      <c r="H38" s="77"/>
      <c r="I38" s="77"/>
      <c r="J38" s="77"/>
      <c r="K38" s="77"/>
      <c r="L38" s="77"/>
      <c r="M38" s="77"/>
      <c r="N38" s="77"/>
      <c r="O38" s="77"/>
    </row>
    <row r="39" spans="8:15" ht="21.75" customHeight="1" x14ac:dyDescent="0.2">
      <c r="H39" s="77"/>
      <c r="I39" s="77"/>
      <c r="J39" s="77"/>
      <c r="K39" s="77"/>
      <c r="L39" s="77"/>
      <c r="M39" s="77"/>
      <c r="N39" s="77"/>
      <c r="O39" s="77"/>
    </row>
    <row r="40" spans="8:15" ht="21.75" customHeight="1" x14ac:dyDescent="0.2">
      <c r="H40" s="77"/>
      <c r="I40" s="77"/>
      <c r="J40" s="77"/>
      <c r="K40" s="77"/>
      <c r="L40" s="77"/>
      <c r="M40" s="77"/>
      <c r="N40" s="77"/>
      <c r="O40" s="77"/>
    </row>
    <row r="41" spans="8:15" ht="21.75" customHeight="1" x14ac:dyDescent="0.2">
      <c r="H41" s="77"/>
      <c r="I41" s="77"/>
      <c r="J41" s="77"/>
      <c r="K41" s="77"/>
      <c r="L41" s="77"/>
      <c r="M41" s="77"/>
      <c r="N41" s="77"/>
      <c r="O41" s="77"/>
    </row>
    <row r="42" spans="8:15" ht="21.75" customHeight="1" x14ac:dyDescent="0.2">
      <c r="H42" s="77"/>
      <c r="I42" s="77"/>
      <c r="J42" s="77"/>
      <c r="K42" s="77"/>
      <c r="L42" s="77"/>
      <c r="M42" s="77"/>
      <c r="N42" s="77"/>
      <c r="O42" s="77"/>
    </row>
    <row r="43" spans="8:15" ht="21.75" customHeight="1" x14ac:dyDescent="0.2">
      <c r="H43" s="77"/>
      <c r="I43" s="77"/>
      <c r="J43" s="77"/>
      <c r="K43" s="77"/>
      <c r="L43" s="77"/>
      <c r="M43" s="77"/>
      <c r="N43" s="77"/>
      <c r="O43" s="77"/>
    </row>
    <row r="44" spans="8:15" ht="21.75" customHeight="1" x14ac:dyDescent="0.2">
      <c r="H44" s="77"/>
      <c r="I44" s="77"/>
      <c r="J44" s="77"/>
      <c r="K44" s="77"/>
      <c r="L44" s="77"/>
      <c r="M44" s="77"/>
      <c r="N44" s="77"/>
      <c r="O44" s="77"/>
    </row>
    <row r="45" spans="8:15" ht="21.75" customHeight="1" x14ac:dyDescent="0.2">
      <c r="H45" s="77"/>
      <c r="I45" s="77"/>
      <c r="J45" s="77"/>
      <c r="K45" s="77"/>
      <c r="L45" s="77"/>
      <c r="M45" s="77"/>
      <c r="N45" s="77"/>
      <c r="O45" s="77"/>
    </row>
  </sheetData>
  <mergeCells count="17">
    <mergeCell ref="R21:V21"/>
    <mergeCell ref="W21:W22"/>
    <mergeCell ref="Q29:V29"/>
    <mergeCell ref="Q30:V30"/>
    <mergeCell ref="H35:O45"/>
    <mergeCell ref="C15:H15"/>
    <mergeCell ref="C16:H16"/>
    <mergeCell ref="F17:N17"/>
    <mergeCell ref="J18:N18"/>
    <mergeCell ref="J19:N19"/>
    <mergeCell ref="Q21:Q22"/>
    <mergeCell ref="Q10:AE10"/>
    <mergeCell ref="F12:I12"/>
    <mergeCell ref="Q12:Q13"/>
    <mergeCell ref="R12:V12"/>
    <mergeCell ref="F13:I13"/>
    <mergeCell ref="F14:N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Ejercicio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 ortega</dc:creator>
  <cp:lastModifiedBy>bryant ortega</cp:lastModifiedBy>
  <dcterms:created xsi:type="dcterms:W3CDTF">2021-11-29T17:47:45Z</dcterms:created>
  <dcterms:modified xsi:type="dcterms:W3CDTF">2021-11-29T17:48:45Z</dcterms:modified>
</cp:coreProperties>
</file>