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DPTemplateAutomationV2\input\"/>
    </mc:Choice>
  </mc:AlternateContent>
  <xr:revisionPtr revIDLastSave="0" documentId="13_ncr:1_{569A797B-8EA4-4BCA-8FD6-CBBC2A190EA7}" xr6:coauthVersionLast="47" xr6:coauthVersionMax="47" xr10:uidLastSave="{00000000-0000-0000-0000-000000000000}"/>
  <bookViews>
    <workbookView xWindow="1380" yWindow="1575" windowWidth="28800" windowHeight="15480" xr2:uid="{A094858F-720F-4B8D-87D5-0BFC488E8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1" l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I13" i="1"/>
  <c r="H38" i="1"/>
  <c r="G38" i="1"/>
  <c r="F38" i="1"/>
  <c r="AI11" i="1"/>
  <c r="H35" i="1"/>
  <c r="G35" i="1"/>
  <c r="F35" i="1"/>
  <c r="AI10" i="1"/>
  <c r="H34" i="1"/>
  <c r="G34" i="1"/>
  <c r="F34" i="1"/>
  <c r="J34" i="1" s="1"/>
  <c r="AI9" i="1"/>
  <c r="H33" i="1"/>
  <c r="G33" i="1"/>
  <c r="F33" i="1"/>
  <c r="AI7" i="1"/>
  <c r="H32" i="1"/>
  <c r="G32" i="1"/>
  <c r="F32" i="1"/>
  <c r="J32" i="1" s="1"/>
  <c r="AI6" i="1"/>
  <c r="H31" i="1"/>
  <c r="G31" i="1"/>
  <c r="F31" i="1"/>
  <c r="AI5" i="1"/>
  <c r="H29" i="1"/>
  <c r="G29" i="1"/>
  <c r="F29" i="1"/>
  <c r="J29" i="1" s="1"/>
  <c r="H26" i="1"/>
  <c r="G26" i="1"/>
  <c r="F26" i="1"/>
  <c r="AI4" i="1"/>
  <c r="AI3" i="1"/>
  <c r="H25" i="1"/>
  <c r="G25" i="1"/>
  <c r="F25" i="1"/>
  <c r="J25" i="1" s="1"/>
  <c r="J38" i="1" l="1"/>
  <c r="J26" i="1"/>
  <c r="F72" i="1"/>
  <c r="F91" i="1" s="1"/>
  <c r="G68" i="1"/>
  <c r="G87" i="1" s="1"/>
  <c r="G78" i="1"/>
  <c r="G97" i="1" s="1"/>
  <c r="G74" i="1"/>
  <c r="G93" i="1" s="1"/>
  <c r="H68" i="1"/>
  <c r="H87" i="1" s="1"/>
  <c r="F78" i="1"/>
  <c r="F97" i="1" s="1"/>
  <c r="F74" i="1"/>
  <c r="F93" i="1" s="1"/>
  <c r="G65" i="1"/>
  <c r="G84" i="1" s="1"/>
  <c r="G63" i="1"/>
  <c r="G82" i="1" s="1"/>
  <c r="F75" i="1"/>
  <c r="F94" i="1" s="1"/>
  <c r="F63" i="1"/>
  <c r="F82" i="1" s="1"/>
  <c r="J35" i="1"/>
  <c r="J33" i="1"/>
  <c r="J31" i="1"/>
  <c r="F65" i="1" l="1"/>
  <c r="F84" i="1" s="1"/>
  <c r="H66" i="1"/>
  <c r="H85" i="1" s="1"/>
  <c r="H78" i="1"/>
  <c r="H97" i="1" s="1"/>
  <c r="F76" i="1"/>
  <c r="F95" i="1" s="1"/>
  <c r="H70" i="1"/>
  <c r="H89" i="1" s="1"/>
  <c r="F69" i="1"/>
  <c r="F88" i="1" s="1"/>
  <c r="F67" i="1"/>
  <c r="F86" i="1" s="1"/>
  <c r="H63" i="1"/>
  <c r="H82" i="1" s="1"/>
  <c r="H65" i="1"/>
  <c r="H84" i="1" s="1"/>
  <c r="G67" i="1"/>
  <c r="G86" i="1" s="1"/>
  <c r="H69" i="1"/>
  <c r="H88" i="1" s="1"/>
  <c r="G71" i="1"/>
  <c r="G90" i="1" s="1"/>
  <c r="H71" i="1"/>
  <c r="H90" i="1" s="1"/>
  <c r="F70" i="1"/>
  <c r="F89" i="1" s="1"/>
  <c r="F68" i="1"/>
  <c r="F87" i="1" s="1"/>
  <c r="G72" i="1"/>
  <c r="G91" i="1" s="1"/>
  <c r="G76" i="1"/>
  <c r="G95" i="1" s="1"/>
  <c r="F73" i="1"/>
  <c r="F92" i="1" s="1"/>
  <c r="G73" i="1"/>
  <c r="G92" i="1" s="1"/>
  <c r="H73" i="1"/>
  <c r="H92" i="1" s="1"/>
  <c r="H74" i="1"/>
  <c r="H93" i="1" s="1"/>
  <c r="H72" i="1"/>
  <c r="H91" i="1" s="1"/>
  <c r="G69" i="1"/>
  <c r="G88" i="1" s="1"/>
  <c r="H64" i="1"/>
  <c r="H83" i="1" s="1"/>
  <c r="H76" i="1"/>
  <c r="H95" i="1" s="1"/>
  <c r="F64" i="1"/>
  <c r="F83" i="1" s="1"/>
  <c r="F66" i="1"/>
  <c r="F85" i="1" s="1"/>
  <c r="H67" i="1"/>
  <c r="H86" i="1" s="1"/>
  <c r="G64" i="1"/>
  <c r="G83" i="1" s="1"/>
  <c r="F71" i="1"/>
  <c r="F90" i="1" s="1"/>
  <c r="G75" i="1"/>
  <c r="G94" i="1" s="1"/>
  <c r="H75" i="1"/>
  <c r="H94" i="1" s="1"/>
  <c r="F77" i="1"/>
  <c r="F96" i="1" s="1"/>
  <c r="G77" i="1"/>
  <c r="G96" i="1" s="1"/>
  <c r="H77" i="1"/>
  <c r="H96" i="1" s="1"/>
  <c r="G70" i="1"/>
  <c r="G89" i="1" s="1"/>
  <c r="G66" i="1"/>
  <c r="G85" i="1" s="1"/>
</calcChain>
</file>

<file path=xl/sharedStrings.xml><?xml version="1.0" encoding="utf-8"?>
<sst xmlns="http://schemas.openxmlformats.org/spreadsheetml/2006/main" count="211" uniqueCount="83">
  <si>
    <t>Year</t>
  </si>
  <si>
    <t>Sector</t>
  </si>
  <si>
    <t>Subsector</t>
  </si>
  <si>
    <t>Subsubsector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</si>
  <si>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</si>
  <si>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</si>
  <si>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</si>
  <si>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</si>
  <si>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</si>
  <si>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</si>
  <si>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</si>
  <si>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</si>
  <si>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</si>
  <si>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</si>
  <si>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</si>
  <si>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</si>
  <si>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</si>
  <si>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</si>
  <si>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</si>
  <si>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</si>
  <si>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</si>
  <si>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</si>
  <si>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</si>
  <si>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</si>
  <si>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</si>
  <si>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</si>
  <si>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</si>
  <si>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</si>
  <si>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</si>
  <si>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</si>
  <si>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</si>
  <si>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</si>
  <si>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</si>
  <si>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</si>
  <si>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</si>
  <si>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Power</t>
  </si>
  <si>
    <t>EGas</t>
  </si>
  <si>
    <t>EGas_CCS</t>
  </si>
  <si>
    <t>Egas_CCS</t>
  </si>
  <si>
    <t>ENuclear</t>
  </si>
  <si>
    <t>New Nuclear</t>
  </si>
  <si>
    <t>EHydro</t>
  </si>
  <si>
    <t>EWind</t>
  </si>
  <si>
    <t>ECSP</t>
  </si>
  <si>
    <t>EPV</t>
  </si>
  <si>
    <t>EPV_Dist</t>
  </si>
  <si>
    <t>EPV_Grid</t>
  </si>
  <si>
    <t>EBiomass</t>
  </si>
  <si>
    <t>EBattery</t>
  </si>
  <si>
    <t>Ebattery_Grid</t>
  </si>
  <si>
    <t>EPumpStorage</t>
  </si>
  <si>
    <t>Total</t>
  </si>
  <si>
    <t>Grand Total</t>
  </si>
  <si>
    <t>NCAP</t>
  </si>
  <si>
    <t>check</t>
  </si>
  <si>
    <t>Coal w/o CCS</t>
  </si>
  <si>
    <t>GW</t>
  </si>
  <si>
    <t>Coal w/ CCS</t>
  </si>
  <si>
    <t>Gas w/o CCS</t>
  </si>
  <si>
    <t>Gas w/ CCS</t>
  </si>
  <si>
    <t>Liquids w/o CCS</t>
  </si>
  <si>
    <t>Liquids w/CCS</t>
  </si>
  <si>
    <t>Nuclear (large)</t>
  </si>
  <si>
    <t>Nuclear (&lt;300MW)</t>
  </si>
  <si>
    <t>Hydro</t>
  </si>
  <si>
    <t>Wind</t>
  </si>
  <si>
    <t>Solar (utility)</t>
  </si>
  <si>
    <t>Solar (small distributed solar)</t>
  </si>
  <si>
    <t>Biomass w/oCCS</t>
  </si>
  <si>
    <t>Biomass w/CCS</t>
  </si>
  <si>
    <t>Geothermal</t>
  </si>
  <si>
    <t>Other renewables</t>
  </si>
  <si>
    <t>ECoal</t>
  </si>
  <si>
    <t>ECoal_CCS</t>
  </si>
  <si>
    <t>EOil</t>
  </si>
  <si>
    <t>EOil_CCS</t>
  </si>
  <si>
    <t>ECAP</t>
  </si>
  <si>
    <t>from tableau</t>
  </si>
  <si>
    <t>from PyDB</t>
  </si>
  <si>
    <t>Paste values into rows 109 to 124 of DB</t>
  </si>
  <si>
    <t>Paste values into rows 127 to 142 of DB</t>
  </si>
  <si>
    <t>LCAP - calc</t>
  </si>
  <si>
    <t>LCAP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</si>
</sst>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 textRotation="90"/>
    </xf>
    <xf numFmtId="0" fontId="1" fillId="0" borderId="0" xfId="0" quotePrefix="1" applyFont="1" applyAlignment="1">
      <alignment horizontal="left" vertical="top"/>
    </xf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0" fontId="0" fillId="3" borderId="0" xfId="0" applyFill="1"/>
    <xf numFmtId="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0" fillId="6" borderId="0" xfId="0" applyFill="1"/>
    <xf numFmtId="4" fontId="0" fillId="6" borderId="0" xfId="0" applyNumberFormat="1" applyFill="1"/>
    <xf numFmtId="0" fontId="0" fillId="5" borderId="0" xfId="0" applyFill="1" applyAlignment="1">
      <alignment horizontal="center" wrapText="1"/>
    </xf>
    <xf numFmtId="0" fontId="1" fillId="0" borderId="0" xfId="0" quotePrefix="1" applyFont="1" applyAlignment="1">
      <alignment horizontal="left" vertical="top"/>
    </xf>
    <xf numFmtId="0" fontId="0" fillId="0" borderId="0" xfId="0"/>
    <xf numFmtId="0" fontId="1" fillId="0" borderId="0" xfId="0" quotePrefix="1" applyFont="1" applyAlignment="1">
      <alignment horizontal="center" vertic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1FDB-8BEC-49DD-81C8-2160FC9D0F98}">
  <dimension ref="A1:AI97"/>
  <sheetViews>
    <sheetView tabSelected="1" topLeftCell="A30" workbookViewId="0">
      <selection activeCell="E43" sqref="E43:H58"/>
    </sheetView>
  </sheetViews>
  <sheetFormatPr defaultRowHeight="15" x14ac:dyDescent="0.25"/>
  <cols>
    <col min="1" max="1" width="7.140625" bestFit="1" customWidth="1"/>
    <col min="2" max="3" width="15.42578125" bestFit="1" customWidth="1"/>
    <col min="4" max="11" width="6.28515625" customWidth="1"/>
    <col min="12" max="12" width="10.140625" customWidth="1"/>
    <col min="13" max="34" width="6.28515625" customWidth="1"/>
  </cols>
  <sheetData>
    <row r="1" spans="1:35" x14ac:dyDescent="0.25">
      <c r="D1" s="22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5" ht="29.25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</row>
    <row r="3" spans="1:35" x14ac:dyDescent="0.25">
      <c r="A3" s="20" t="s">
        <v>35</v>
      </c>
      <c r="B3" s="4" t="s">
        <v>36</v>
      </c>
      <c r="C3" s="4" t="s">
        <v>36</v>
      </c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>
        <v>0.31328989699332999</v>
      </c>
      <c r="P3" s="8">
        <v>1.07616301629164</v>
      </c>
      <c r="Q3" s="8">
        <v>2.0334687068391046</v>
      </c>
      <c r="R3" s="8">
        <v>0.79241990340697099</v>
      </c>
      <c r="S3" s="7">
        <v>5.1795971453979503E-2</v>
      </c>
      <c r="T3" s="8">
        <v>1.00095267265409</v>
      </c>
      <c r="U3" s="7">
        <v>1.1006851052873899E-2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>
        <f>SUM(D3:AH3)</f>
        <v>5.2790970186919894</v>
      </c>
    </row>
    <row r="4" spans="1:35" x14ac:dyDescent="0.25">
      <c r="A4" s="21"/>
      <c r="B4" s="4" t="s">
        <v>37</v>
      </c>
      <c r="C4" s="4" t="s">
        <v>38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1.17243977502493</v>
      </c>
      <c r="W4" s="7">
        <v>0.73342340299789099</v>
      </c>
      <c r="X4" s="7">
        <v>3.5895637413896297</v>
      </c>
      <c r="Y4" s="7">
        <v>1.2457172505624501</v>
      </c>
      <c r="Z4" s="8">
        <v>1.3709440482128001</v>
      </c>
      <c r="AA4" s="8">
        <v>1.0599564294547199</v>
      </c>
      <c r="AB4" s="8">
        <v>1.92705795818724</v>
      </c>
      <c r="AC4" s="8">
        <v>2.7507498467434499</v>
      </c>
      <c r="AD4" s="8">
        <v>2.5052669427361098</v>
      </c>
      <c r="AE4" s="8">
        <v>1.48561047005938</v>
      </c>
      <c r="AF4" s="8">
        <v>0.242579546622335</v>
      </c>
      <c r="AG4" s="7">
        <v>9.1041835469636997E-2</v>
      </c>
      <c r="AH4" s="8">
        <v>2.87213241324769</v>
      </c>
      <c r="AI4" s="7">
        <f>SUM(D4:AH4)</f>
        <v>21.046483660708262</v>
      </c>
    </row>
    <row r="5" spans="1:35" x14ac:dyDescent="0.25">
      <c r="A5" s="21"/>
      <c r="B5" s="4" t="s">
        <v>39</v>
      </c>
      <c r="C5" s="4" t="s">
        <v>40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8"/>
      <c r="AE5" s="8">
        <v>0.89863994404480496</v>
      </c>
      <c r="AF5" s="8">
        <v>1.98850393844929</v>
      </c>
      <c r="AG5" s="8">
        <v>3.1873543322942099</v>
      </c>
      <c r="AH5" s="8">
        <v>4.5060897655236403</v>
      </c>
      <c r="AI5" s="7">
        <f>SUM(D5:AH5)</f>
        <v>10.580587980311945</v>
      </c>
    </row>
    <row r="6" spans="1:35" x14ac:dyDescent="0.25">
      <c r="A6" s="21"/>
      <c r="B6" s="4" t="s">
        <v>41</v>
      </c>
      <c r="C6" s="4" t="s">
        <v>41</v>
      </c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>
        <v>7.0299999999999998E-3</v>
      </c>
      <c r="S6" s="8">
        <v>8.9999999999999816E-5</v>
      </c>
      <c r="T6" s="8">
        <v>8.9999999999999816E-5</v>
      </c>
      <c r="U6" s="8">
        <v>9.0000000000000697E-5</v>
      </c>
      <c r="V6" s="8">
        <v>8.9999999999999816E-5</v>
      </c>
      <c r="W6" s="8">
        <v>8.9999999999999816E-5</v>
      </c>
      <c r="X6" s="8">
        <v>8.9999999999999816E-5</v>
      </c>
      <c r="Y6" s="8">
        <v>8.9999999999999816E-5</v>
      </c>
      <c r="Z6" s="8">
        <v>8.9999999999999816E-5</v>
      </c>
      <c r="AA6" s="8">
        <v>8.9999999999999816E-5</v>
      </c>
      <c r="AB6" s="8"/>
      <c r="AC6" s="7"/>
      <c r="AD6" s="7"/>
      <c r="AE6" s="7"/>
      <c r="AF6" s="8">
        <v>4.5000000000000102E-4</v>
      </c>
      <c r="AG6" s="8">
        <v>8.9999999999999816E-5</v>
      </c>
      <c r="AH6" s="8">
        <v>8.9999999999999816E-5</v>
      </c>
      <c r="AI6" s="7">
        <f>SUM(D6:AH6)</f>
        <v>8.4700000000000001E-3</v>
      </c>
    </row>
    <row r="7" spans="1:35" x14ac:dyDescent="0.25">
      <c r="A7" s="21"/>
      <c r="B7" s="4" t="s">
        <v>42</v>
      </c>
      <c r="C7" s="4" t="s">
        <v>42</v>
      </c>
      <c r="D7" s="7"/>
      <c r="E7" s="8">
        <v>0.41599999999999998</v>
      </c>
      <c r="F7" s="8">
        <v>0.52800000000000002</v>
      </c>
      <c r="G7" s="8">
        <v>7.0000000000000007E-2</v>
      </c>
      <c r="H7" s="8">
        <v>1.256</v>
      </c>
      <c r="I7" s="7">
        <v>0.36199999999999999</v>
      </c>
      <c r="J7" s="8">
        <v>2.5</v>
      </c>
      <c r="K7" s="8">
        <v>2.75</v>
      </c>
      <c r="L7" s="8">
        <v>3.0249999999999999</v>
      </c>
      <c r="M7" s="8">
        <v>3.3275000000000001</v>
      </c>
      <c r="N7" s="8">
        <v>3.66025</v>
      </c>
      <c r="O7" s="8">
        <v>4.026275</v>
      </c>
      <c r="P7" s="8">
        <v>4.4289025000000004</v>
      </c>
      <c r="Q7" s="8">
        <v>4.87179275</v>
      </c>
      <c r="R7" s="8">
        <v>5.3589720249999999</v>
      </c>
      <c r="S7" s="8">
        <v>5.8948692275000001</v>
      </c>
      <c r="T7" s="8">
        <v>6.48435615025</v>
      </c>
      <c r="U7" s="8">
        <v>2.4504606088687098</v>
      </c>
      <c r="V7" s="8">
        <v>2.6000650127915499</v>
      </c>
      <c r="W7" s="8">
        <v>2.8600715140707003</v>
      </c>
      <c r="X7" s="8">
        <v>3.1460786654777699</v>
      </c>
      <c r="Y7" s="8">
        <v>3.4606865320255498</v>
      </c>
      <c r="Z7" s="8">
        <v>3.8067551852280999</v>
      </c>
      <c r="AA7" s="8">
        <v>4.1874307037509197</v>
      </c>
      <c r="AB7" s="8">
        <v>4.6061737741260096</v>
      </c>
      <c r="AC7" s="8">
        <v>5.0667911515386104</v>
      </c>
      <c r="AD7" s="8">
        <v>5.5734702666924703</v>
      </c>
      <c r="AE7" s="8">
        <v>6.1308172933617202</v>
      </c>
      <c r="AF7" s="8">
        <v>6.7438990226978897</v>
      </c>
      <c r="AG7" s="8">
        <v>6.2920681487949297</v>
      </c>
      <c r="AH7" s="8">
        <v>6.9212749636744197</v>
      </c>
      <c r="AI7" s="7">
        <f>SUM(D7:AH7)</f>
        <v>112.80596049584933</v>
      </c>
    </row>
    <row r="8" spans="1:35" x14ac:dyDescent="0.25">
      <c r="A8" s="21"/>
      <c r="B8" s="4" t="s">
        <v>43</v>
      </c>
      <c r="C8" s="4" t="s">
        <v>43</v>
      </c>
      <c r="D8" s="7"/>
      <c r="E8" s="7"/>
      <c r="F8" s="7"/>
      <c r="G8" s="7"/>
      <c r="H8" s="8">
        <v>0.1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A9" s="21"/>
      <c r="B9" s="20" t="s">
        <v>44</v>
      </c>
      <c r="C9" s="4" t="s">
        <v>46</v>
      </c>
      <c r="D9" s="7"/>
      <c r="E9" s="8">
        <v>0.68300000000000005</v>
      </c>
      <c r="F9" s="8">
        <v>5.5E-2</v>
      </c>
      <c r="G9" s="8">
        <v>1.325</v>
      </c>
      <c r="H9" s="8">
        <v>1.62</v>
      </c>
      <c r="I9" s="7">
        <v>2.5</v>
      </c>
      <c r="J9" s="8">
        <v>3.4777794892855241</v>
      </c>
      <c r="K9" s="8">
        <v>3.82555743821408</v>
      </c>
      <c r="L9" s="8">
        <v>4.2081131820354898</v>
      </c>
      <c r="M9" s="8">
        <v>2.7256824572438498</v>
      </c>
      <c r="N9" s="8">
        <v>2.9982507029682299</v>
      </c>
      <c r="O9" s="8">
        <v>3.0573627379974999</v>
      </c>
      <c r="P9" s="8">
        <v>1.19724370710442</v>
      </c>
      <c r="Q9" s="8">
        <v>1.31696807781487</v>
      </c>
      <c r="R9" s="8">
        <v>1.44866488559635</v>
      </c>
      <c r="S9" s="8">
        <v>1.59353137415599</v>
      </c>
      <c r="T9" s="8">
        <v>1.0196669076502101</v>
      </c>
      <c r="U9" s="8">
        <v>0.50115283509833097</v>
      </c>
      <c r="V9" s="8">
        <v>0.63026056024211896</v>
      </c>
      <c r="W9" s="8">
        <v>0.40361311414879097</v>
      </c>
      <c r="X9" s="8">
        <v>1.46672841276199</v>
      </c>
      <c r="Y9" s="8">
        <v>1.88555241486091</v>
      </c>
      <c r="Z9" s="7">
        <v>1.97593229652821</v>
      </c>
      <c r="AA9" s="8">
        <v>1.9692990274106399</v>
      </c>
      <c r="AB9" s="8">
        <v>2.1601536685276201</v>
      </c>
      <c r="AC9" s="8">
        <v>3.9661407214345101</v>
      </c>
      <c r="AD9" s="8">
        <v>2.4160240461922</v>
      </c>
      <c r="AE9" s="8">
        <v>3.1139222803229298</v>
      </c>
      <c r="AF9" s="8">
        <v>1.8821619545933599</v>
      </c>
      <c r="AG9" s="8">
        <v>3.3980042289596599</v>
      </c>
      <c r="AH9" s="8">
        <v>4.4558046516485001</v>
      </c>
      <c r="AI9" s="7">
        <f>SUM(D8:AH9)</f>
        <v>63.376571172796282</v>
      </c>
    </row>
    <row r="10" spans="1:35" x14ac:dyDescent="0.25">
      <c r="A10" s="21"/>
      <c r="B10" s="21"/>
      <c r="C10" s="4" t="s">
        <v>45</v>
      </c>
      <c r="D10" s="8">
        <v>0.35000000000000003</v>
      </c>
      <c r="E10" s="8">
        <v>0.39999999999999958</v>
      </c>
      <c r="F10" s="8">
        <v>0.96599999999999997</v>
      </c>
      <c r="G10" s="8">
        <v>1.8250000000000011</v>
      </c>
      <c r="H10" s="8">
        <v>1.9999999999999987</v>
      </c>
      <c r="I10" s="8">
        <v>1.5</v>
      </c>
      <c r="J10" s="8"/>
      <c r="K10" s="8"/>
      <c r="L10" s="8"/>
      <c r="M10" s="8"/>
      <c r="N10" s="8"/>
      <c r="O10" s="7"/>
      <c r="P10" s="7"/>
      <c r="Q10" s="7"/>
      <c r="R10" s="7"/>
      <c r="S10" s="7"/>
      <c r="T10" s="7">
        <v>0.73321760392137159</v>
      </c>
      <c r="U10" s="7">
        <v>1.4270201276304115</v>
      </c>
      <c r="V10" s="7">
        <v>1.4907296987595</v>
      </c>
      <c r="W10" s="7">
        <v>1.9294761707529902</v>
      </c>
      <c r="X10" s="7">
        <v>1.099669800629973</v>
      </c>
      <c r="Y10" s="8">
        <v>0.93748561987024304</v>
      </c>
      <c r="Z10" s="8">
        <v>1.1294095416760679</v>
      </c>
      <c r="AA10" s="8">
        <v>1.446576994614065</v>
      </c>
      <c r="AB10" s="8">
        <v>1.5973099556995489</v>
      </c>
      <c r="AC10" s="8">
        <v>0.16706926521538201</v>
      </c>
      <c r="AD10" s="8">
        <v>2.1305069391226801</v>
      </c>
      <c r="AE10" s="8">
        <v>1.8872618035234412</v>
      </c>
      <c r="AF10" s="8">
        <v>3.6191405376376462</v>
      </c>
      <c r="AG10" s="8">
        <v>2.6534285124944401</v>
      </c>
      <c r="AH10" s="8">
        <v>2.2007713639510098</v>
      </c>
      <c r="AI10" s="7">
        <f>SUM(D10:AH10)</f>
        <v>31.490073935498771</v>
      </c>
    </row>
    <row r="11" spans="1:35" x14ac:dyDescent="0.25">
      <c r="A11" s="21"/>
      <c r="B11" s="4" t="s">
        <v>47</v>
      </c>
      <c r="C11" s="4" t="s">
        <v>47</v>
      </c>
      <c r="D11" s="7"/>
      <c r="E11" s="7"/>
      <c r="F11" s="7"/>
      <c r="G11" s="7"/>
      <c r="H11" s="7"/>
      <c r="I11" s="7"/>
      <c r="J11" s="7"/>
      <c r="K11" s="7">
        <v>0.8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>
        <f>SUM(D11:AH11)</f>
        <v>0.8</v>
      </c>
    </row>
    <row r="12" spans="1:35" x14ac:dyDescent="0.25">
      <c r="A12" s="21"/>
      <c r="B12" s="4" t="s">
        <v>48</v>
      </c>
      <c r="C12" s="4" t="s">
        <v>49</v>
      </c>
      <c r="D12" s="7"/>
      <c r="E12" s="7"/>
      <c r="F12" s="7"/>
      <c r="G12" s="8">
        <v>0.23899999999999999</v>
      </c>
      <c r="H12" s="8">
        <v>0.184</v>
      </c>
      <c r="I12" s="8">
        <v>0.51300000000000001</v>
      </c>
      <c r="J12" s="8">
        <v>3.1872665977136998E-2</v>
      </c>
      <c r="K12" s="8">
        <v>4.7808998965705403E-2</v>
      </c>
      <c r="L12" s="8">
        <v>7.1713498448558205E-2</v>
      </c>
      <c r="M12" s="8">
        <v>0.107570247672837</v>
      </c>
      <c r="N12" s="8">
        <v>0.161355371509256</v>
      </c>
      <c r="O12" s="8">
        <v>0.24203305726388399</v>
      </c>
      <c r="P12" s="8">
        <v>0.36304958589582598</v>
      </c>
      <c r="Q12" s="8">
        <v>0.54457437884373905</v>
      </c>
      <c r="R12" s="8">
        <v>0.81686156826560796</v>
      </c>
      <c r="S12" s="8">
        <v>1.2252923523984101</v>
      </c>
      <c r="T12" s="8">
        <v>1.83793852859762</v>
      </c>
      <c r="U12" s="8">
        <v>2</v>
      </c>
      <c r="V12" s="8">
        <v>2</v>
      </c>
      <c r="W12" s="8">
        <v>2</v>
      </c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2</v>
      </c>
      <c r="AE12" s="8">
        <v>2</v>
      </c>
      <c r="AF12" s="8">
        <v>2</v>
      </c>
      <c r="AG12" s="8">
        <v>2</v>
      </c>
      <c r="AH12" s="8">
        <v>2</v>
      </c>
      <c r="AI12" s="7"/>
    </row>
    <row r="13" spans="1:35" x14ac:dyDescent="0.25">
      <c r="A13" s="21"/>
      <c r="B13" s="4" t="s">
        <v>50</v>
      </c>
      <c r="C13" s="4" t="s">
        <v>50</v>
      </c>
      <c r="D13" s="7"/>
      <c r="E13" s="7"/>
      <c r="F13" s="7"/>
      <c r="G13" s="7"/>
      <c r="H13" s="7"/>
      <c r="I13" s="7"/>
      <c r="J13" s="7"/>
      <c r="K13" s="7"/>
      <c r="L13" s="7">
        <v>0.80109647705547005</v>
      </c>
      <c r="M13" s="7">
        <v>0.77046851037735098</v>
      </c>
      <c r="N13" s="7">
        <v>1.47163501256718</v>
      </c>
      <c r="O13" s="7">
        <v>2.6399999999999799E-2</v>
      </c>
      <c r="P13" s="7">
        <v>2.6400000000000201E-2</v>
      </c>
      <c r="Q13" s="7">
        <v>2.6400000000000201E-2</v>
      </c>
      <c r="R13" s="7">
        <v>2.6399999999999799E-2</v>
      </c>
      <c r="S13" s="7">
        <v>2.6400000000000201E-2</v>
      </c>
      <c r="T13" s="8">
        <v>2.6399999999999799E-2</v>
      </c>
      <c r="U13" s="8">
        <v>2.6400000000000201E-2</v>
      </c>
      <c r="V13" s="8">
        <v>2.6399999999999799E-2</v>
      </c>
      <c r="W13" s="8">
        <v>2.6400000000000201E-2</v>
      </c>
      <c r="X13" s="8">
        <v>2.6399999999999799E-2</v>
      </c>
      <c r="Y13" s="8">
        <v>2.6400000000000201E-2</v>
      </c>
      <c r="Z13" s="8">
        <v>2.6399999999999799E-2</v>
      </c>
      <c r="AA13" s="8">
        <v>2.6400000000000201E-2</v>
      </c>
      <c r="AB13" s="8">
        <v>2.6400000000000201E-2</v>
      </c>
      <c r="AC13" s="8">
        <v>2.6399999999999799E-2</v>
      </c>
      <c r="AD13" s="8">
        <v>2.6399999999999799E-2</v>
      </c>
      <c r="AE13" s="7">
        <v>2.6400000000000201E-2</v>
      </c>
      <c r="AF13" s="8">
        <v>2.6400000000000201E-2</v>
      </c>
      <c r="AG13" s="8">
        <v>2.6399999999999799E-2</v>
      </c>
      <c r="AH13" s="8">
        <v>2.6400000000000201E-2</v>
      </c>
      <c r="AI13" s="7">
        <f>SUM(D12:AH13)</f>
        <v>37.957270253838622</v>
      </c>
    </row>
    <row r="14" spans="1:35" x14ac:dyDescent="0.25">
      <c r="A14" s="21"/>
      <c r="B14" s="20" t="s">
        <v>51</v>
      </c>
      <c r="C14" s="21"/>
      <c r="D14" s="8">
        <v>0.35</v>
      </c>
      <c r="E14" s="8">
        <v>1.4989999999999997</v>
      </c>
      <c r="F14" s="8">
        <v>1.5489999999999999</v>
      </c>
      <c r="G14" s="8">
        <v>5.2840000000000034</v>
      </c>
      <c r="H14" s="8">
        <v>5.1599999999999993</v>
      </c>
      <c r="I14" s="8">
        <v>2.0129999999999999</v>
      </c>
      <c r="J14" s="8">
        <v>2.2897279766219922</v>
      </c>
      <c r="K14" s="8">
        <v>2.5229006694898497</v>
      </c>
      <c r="L14" s="8">
        <v>2.7814905792473086</v>
      </c>
      <c r="M14" s="8">
        <v>3.0690894013847596</v>
      </c>
      <c r="N14" s="8">
        <v>4.4458246300752586</v>
      </c>
      <c r="O14" s="8">
        <v>6.5786831930281151</v>
      </c>
      <c r="P14" s="8">
        <v>5.3591900756345199</v>
      </c>
      <c r="Q14" s="8">
        <v>6.9269732966245439</v>
      </c>
      <c r="R14" s="8">
        <v>6.0205680467098848</v>
      </c>
      <c r="S14" s="8">
        <v>5.7780361643081175</v>
      </c>
      <c r="T14" s="8">
        <v>7.5288893676654851</v>
      </c>
      <c r="U14" s="8">
        <v>8.2169860580709262</v>
      </c>
      <c r="V14" s="8">
        <v>10.100454835074792</v>
      </c>
      <c r="W14" s="8">
        <v>10.644990324917281</v>
      </c>
      <c r="X14" s="8">
        <v>11.446546183488252</v>
      </c>
      <c r="Y14" s="8">
        <v>10.710560855417942</v>
      </c>
      <c r="Z14" s="8">
        <v>9.8315512049482923</v>
      </c>
      <c r="AA14" s="8">
        <v>11.968493715913535</v>
      </c>
      <c r="AB14" s="8">
        <v>13.837565803531835</v>
      </c>
      <c r="AC14" s="8">
        <v>13.957082445135683</v>
      </c>
      <c r="AD14" s="8">
        <v>14.347561497598541</v>
      </c>
      <c r="AE14" s="8">
        <v>15.681451297250902</v>
      </c>
      <c r="AF14" s="8">
        <v>17.225066421339001</v>
      </c>
      <c r="AG14" s="8">
        <v>19.627215323392491</v>
      </c>
      <c r="AH14" s="8">
        <v>25.905145552405518</v>
      </c>
      <c r="AI14" s="7"/>
    </row>
    <row r="15" spans="1:35" x14ac:dyDescent="0.25">
      <c r="A15" s="20" t="s">
        <v>52</v>
      </c>
      <c r="B15" s="21"/>
      <c r="C15" s="21"/>
      <c r="D15" s="8">
        <v>0.35</v>
      </c>
      <c r="E15" s="8">
        <v>1.4989999999999997</v>
      </c>
      <c r="F15" s="8">
        <v>1.5489999999999999</v>
      </c>
      <c r="G15" s="8">
        <v>5.2840000000000034</v>
      </c>
      <c r="H15" s="8">
        <v>5.1599999999999993</v>
      </c>
      <c r="I15" s="8">
        <v>2.0129999999999999</v>
      </c>
      <c r="J15" s="8">
        <v>2.2897279766219922</v>
      </c>
      <c r="K15" s="8">
        <v>2.5229006694898497</v>
      </c>
      <c r="L15" s="8">
        <v>2.7814905792473086</v>
      </c>
      <c r="M15" s="8">
        <v>3.0690894013847596</v>
      </c>
      <c r="N15" s="8">
        <v>4.4458246300752586</v>
      </c>
      <c r="O15" s="8">
        <v>6.5786831930281151</v>
      </c>
      <c r="P15" s="8">
        <v>5.3591900756345199</v>
      </c>
      <c r="Q15" s="8">
        <v>6.9269732966245439</v>
      </c>
      <c r="R15" s="8">
        <v>6.0205680467098848</v>
      </c>
      <c r="S15" s="8">
        <v>5.7780361643081175</v>
      </c>
      <c r="T15" s="8">
        <v>7.5288893676654851</v>
      </c>
      <c r="U15" s="8">
        <v>8.2169860580709262</v>
      </c>
      <c r="V15" s="8">
        <v>10.100454835074792</v>
      </c>
      <c r="W15" s="8">
        <v>10.644990324917281</v>
      </c>
      <c r="X15" s="8">
        <v>11.446546183488252</v>
      </c>
      <c r="Y15" s="8">
        <v>10.710560855417942</v>
      </c>
      <c r="Z15" s="8">
        <v>9.8315512049482923</v>
      </c>
      <c r="AA15" s="8">
        <v>11.968493715913535</v>
      </c>
      <c r="AB15" s="8">
        <v>13.837565803531835</v>
      </c>
      <c r="AC15" s="8">
        <v>13.957082445135683</v>
      </c>
      <c r="AD15" s="8">
        <v>14.347561497598541</v>
      </c>
      <c r="AE15" s="8">
        <v>15.681451297250902</v>
      </c>
      <c r="AF15" s="8">
        <v>17.225066421339001</v>
      </c>
      <c r="AG15" s="8">
        <v>19.627215323392491</v>
      </c>
      <c r="AH15" s="8">
        <v>25.905145552405518</v>
      </c>
      <c r="AI15" s="7"/>
    </row>
    <row r="20" spans="1:34" x14ac:dyDescent="0.25">
      <c r="D20">
        <f>VALUE(D2)</f>
        <v>2020</v>
      </c>
      <c r="E20">
        <f t="shared" ref="E20:AH20" si="0">VALUE(E2)</f>
        <v>2021</v>
      </c>
      <c r="F20">
        <f t="shared" si="0"/>
        <v>2022</v>
      </c>
      <c r="G20">
        <f t="shared" si="0"/>
        <v>2023</v>
      </c>
      <c r="H20">
        <f t="shared" si="0"/>
        <v>2024</v>
      </c>
      <c r="I20">
        <f t="shared" si="0"/>
        <v>2025</v>
      </c>
      <c r="J20">
        <f t="shared" si="0"/>
        <v>2026</v>
      </c>
      <c r="K20">
        <f t="shared" si="0"/>
        <v>2027</v>
      </c>
      <c r="L20">
        <f t="shared" si="0"/>
        <v>2028</v>
      </c>
      <c r="M20">
        <f t="shared" si="0"/>
        <v>2029</v>
      </c>
      <c r="N20">
        <f t="shared" si="0"/>
        <v>2030</v>
      </c>
      <c r="O20">
        <f t="shared" si="0"/>
        <v>2031</v>
      </c>
      <c r="P20">
        <f t="shared" si="0"/>
        <v>2032</v>
      </c>
      <c r="Q20">
        <f t="shared" si="0"/>
        <v>2033</v>
      </c>
      <c r="R20">
        <f t="shared" si="0"/>
        <v>2034</v>
      </c>
      <c r="S20">
        <f t="shared" si="0"/>
        <v>2035</v>
      </c>
      <c r="T20">
        <f t="shared" si="0"/>
        <v>2036</v>
      </c>
      <c r="U20">
        <f t="shared" si="0"/>
        <v>2037</v>
      </c>
      <c r="V20">
        <f t="shared" si="0"/>
        <v>2038</v>
      </c>
      <c r="W20">
        <f t="shared" si="0"/>
        <v>2039</v>
      </c>
      <c r="X20">
        <f t="shared" si="0"/>
        <v>2040</v>
      </c>
      <c r="Y20">
        <f t="shared" si="0"/>
        <v>2041</v>
      </c>
      <c r="Z20">
        <f t="shared" si="0"/>
        <v>2042</v>
      </c>
      <c r="AA20">
        <f t="shared" si="0"/>
        <v>2043</v>
      </c>
      <c r="AB20">
        <f t="shared" si="0"/>
        <v>2044</v>
      </c>
      <c r="AC20">
        <f t="shared" si="0"/>
        <v>2045</v>
      </c>
      <c r="AD20">
        <f t="shared" si="0"/>
        <v>2046</v>
      </c>
      <c r="AE20">
        <f t="shared" si="0"/>
        <v>2047</v>
      </c>
      <c r="AF20">
        <f t="shared" si="0"/>
        <v>2048</v>
      </c>
      <c r="AG20">
        <f t="shared" si="0"/>
        <v>2049</v>
      </c>
      <c r="AH20">
        <f t="shared" si="0"/>
        <v>2050</v>
      </c>
    </row>
    <row r="22" spans="1:34" x14ac:dyDescent="0.25">
      <c r="B22" t="s">
        <v>77</v>
      </c>
      <c r="C22" t="s">
        <v>53</v>
      </c>
      <c r="E22">
        <v>2020</v>
      </c>
      <c r="F22">
        <v>2030</v>
      </c>
      <c r="G22">
        <v>2040</v>
      </c>
      <c r="H22">
        <v>2050</v>
      </c>
      <c r="J22" t="s">
        <v>54</v>
      </c>
    </row>
    <row r="23" spans="1:34" x14ac:dyDescent="0.25">
      <c r="A23" t="s">
        <v>72</v>
      </c>
      <c r="C23" s="5" t="s">
        <v>55</v>
      </c>
      <c r="D23" s="5" t="s">
        <v>56</v>
      </c>
      <c r="E23" s="12"/>
      <c r="F23" s="13"/>
      <c r="G23" s="13"/>
      <c r="H23" s="13"/>
      <c r="I23" s="1"/>
      <c r="J23" s="1"/>
      <c r="L23" s="23" t="s">
        <v>79</v>
      </c>
    </row>
    <row r="24" spans="1:34" x14ac:dyDescent="0.25">
      <c r="A24" t="s">
        <v>73</v>
      </c>
      <c r="C24" s="5" t="s">
        <v>57</v>
      </c>
      <c r="D24" s="5" t="s">
        <v>56</v>
      </c>
      <c r="E24" s="12"/>
      <c r="F24" s="12"/>
      <c r="G24" s="12"/>
      <c r="H24" s="12"/>
      <c r="L24" s="23"/>
    </row>
    <row r="25" spans="1:34" x14ac:dyDescent="0.25">
      <c r="A25" t="s">
        <v>36</v>
      </c>
      <c r="C25" s="5" t="s">
        <v>58</v>
      </c>
      <c r="D25" s="5" t="s">
        <v>56</v>
      </c>
      <c r="E25" s="12"/>
      <c r="F25" s="13">
        <f>SUM(D3:N3)</f>
        <v>0</v>
      </c>
      <c r="G25" s="13">
        <f>SUM(O3:X3)</f>
        <v>5.2790970186919894</v>
      </c>
      <c r="H25" s="13">
        <f>SUM(Y3:AH3)</f>
        <v>0</v>
      </c>
      <c r="J25" s="1">
        <f>SUM(F25:H25)</f>
        <v>5.2790970186919894</v>
      </c>
      <c r="L25" s="23"/>
    </row>
    <row r="26" spans="1:34" x14ac:dyDescent="0.25">
      <c r="A26" t="s">
        <v>37</v>
      </c>
      <c r="C26" s="6" t="s">
        <v>59</v>
      </c>
      <c r="D26" s="5" t="s">
        <v>56</v>
      </c>
      <c r="E26" s="12"/>
      <c r="F26" s="13">
        <f>SUM(D4:N4)</f>
        <v>0</v>
      </c>
      <c r="G26" s="13">
        <f>SUM(O4:X4)</f>
        <v>5.4954269194124503</v>
      </c>
      <c r="H26" s="13">
        <f>SUM(Y4:AH4)</f>
        <v>15.55105674129581</v>
      </c>
      <c r="J26" s="1">
        <f>SUM(F26:H26)</f>
        <v>21.046483660708262</v>
      </c>
      <c r="L26" s="23"/>
    </row>
    <row r="27" spans="1:34" x14ac:dyDescent="0.25">
      <c r="A27" t="s">
        <v>74</v>
      </c>
      <c r="C27" s="6" t="s">
        <v>60</v>
      </c>
      <c r="D27" s="5" t="s">
        <v>56</v>
      </c>
      <c r="E27" s="12"/>
      <c r="F27" s="12"/>
      <c r="G27" s="12"/>
      <c r="H27" s="12"/>
      <c r="L27" s="23"/>
    </row>
    <row r="28" spans="1:34" x14ac:dyDescent="0.25">
      <c r="A28" t="s">
        <v>75</v>
      </c>
      <c r="C28" s="6" t="s">
        <v>61</v>
      </c>
      <c r="D28" s="5" t="s">
        <v>56</v>
      </c>
      <c r="E28" s="12"/>
      <c r="F28" s="12"/>
      <c r="G28" s="12"/>
      <c r="H28" s="12"/>
      <c r="L28" s="23"/>
    </row>
    <row r="29" spans="1:34" x14ac:dyDescent="0.25">
      <c r="A29" t="s">
        <v>39</v>
      </c>
      <c r="C29" s="6" t="s">
        <v>62</v>
      </c>
      <c r="D29" s="5" t="s">
        <v>56</v>
      </c>
      <c r="E29" s="12"/>
      <c r="F29" s="13">
        <f>SUM(D5:N5)</f>
        <v>0</v>
      </c>
      <c r="G29" s="13">
        <f>SUM(O5:X5)</f>
        <v>0</v>
      </c>
      <c r="H29" s="13">
        <f>SUM(Y5:AH5)</f>
        <v>10.580587980311945</v>
      </c>
      <c r="J29" s="1">
        <f>SUM(F29:H29)</f>
        <v>10.580587980311945</v>
      </c>
    </row>
    <row r="30" spans="1:34" x14ac:dyDescent="0.25">
      <c r="C30" s="6" t="s">
        <v>63</v>
      </c>
      <c r="D30" s="5" t="s">
        <v>56</v>
      </c>
      <c r="E30" s="12"/>
      <c r="F30" s="12"/>
      <c r="G30" s="12"/>
      <c r="H30" s="12"/>
    </row>
    <row r="31" spans="1:34" x14ac:dyDescent="0.25">
      <c r="A31" t="s">
        <v>41</v>
      </c>
      <c r="C31" s="6" t="s">
        <v>64</v>
      </c>
      <c r="D31" s="5" t="s">
        <v>56</v>
      </c>
      <c r="E31" s="12"/>
      <c r="F31" s="13">
        <f>SUM(D6:N6)</f>
        <v>0</v>
      </c>
      <c r="G31" s="13">
        <f>SUM(O6:X6)</f>
        <v>7.5699999999999995E-3</v>
      </c>
      <c r="H31" s="13">
        <f>SUM(Y6:AH6)</f>
        <v>9.0000000000000008E-4</v>
      </c>
      <c r="J31" s="1">
        <f>SUM(F31:H31)</f>
        <v>8.4700000000000001E-3</v>
      </c>
    </row>
    <row r="32" spans="1:34" x14ac:dyDescent="0.25">
      <c r="A32" t="s">
        <v>42</v>
      </c>
      <c r="C32" s="6" t="s">
        <v>65</v>
      </c>
      <c r="D32" s="5" t="s">
        <v>56</v>
      </c>
      <c r="E32" s="12"/>
      <c r="F32" s="13">
        <f>SUM(D7:N7)</f>
        <v>17.894750000000002</v>
      </c>
      <c r="G32" s="13">
        <f>SUM(O7:X7)</f>
        <v>42.121843453958732</v>
      </c>
      <c r="H32" s="13">
        <f>SUM(Y7:AH7)</f>
        <v>52.789367041890621</v>
      </c>
      <c r="J32" s="1">
        <f>SUM(F32:H32)</f>
        <v>112.80596049584935</v>
      </c>
    </row>
    <row r="33" spans="1:10" x14ac:dyDescent="0.25">
      <c r="A33" t="s">
        <v>46</v>
      </c>
      <c r="B33" t="s">
        <v>43</v>
      </c>
      <c r="C33" s="6" t="s">
        <v>66</v>
      </c>
      <c r="D33" s="5" t="s">
        <v>56</v>
      </c>
      <c r="E33" s="12"/>
      <c r="F33" s="14">
        <f>SUM(D8:N9)</f>
        <v>23.518383269747176</v>
      </c>
      <c r="G33" s="14">
        <f>SUM(O8:X9)</f>
        <v>12.635192612570572</v>
      </c>
      <c r="H33" s="14">
        <f>SUM(Y8:AH9)</f>
        <v>27.22299529047854</v>
      </c>
      <c r="J33" s="1">
        <f>SUM(F33:H33)</f>
        <v>63.376571172796289</v>
      </c>
    </row>
    <row r="34" spans="1:10" x14ac:dyDescent="0.25">
      <c r="A34" t="s">
        <v>45</v>
      </c>
      <c r="C34" s="6" t="s">
        <v>67</v>
      </c>
      <c r="D34" s="5" t="s">
        <v>56</v>
      </c>
      <c r="E34" s="12"/>
      <c r="F34" s="13">
        <f>SUM(D10:N10)</f>
        <v>7.0409999999999986</v>
      </c>
      <c r="G34" s="13">
        <f>SUM(O10:X10)</f>
        <v>6.6801134016942463</v>
      </c>
      <c r="H34" s="13">
        <f>SUM(Y10:AH10)</f>
        <v>17.768960533804524</v>
      </c>
      <c r="J34" s="1">
        <f>SUM(F34:H34)</f>
        <v>31.490073935498771</v>
      </c>
    </row>
    <row r="35" spans="1:10" x14ac:dyDescent="0.25">
      <c r="A35" t="s">
        <v>47</v>
      </c>
      <c r="C35" s="6" t="s">
        <v>68</v>
      </c>
      <c r="D35" s="5" t="s">
        <v>56</v>
      </c>
      <c r="E35" s="12"/>
      <c r="F35" s="13">
        <f>SUM(D11:N11)</f>
        <v>0.8</v>
      </c>
      <c r="G35" s="13">
        <f>SUM(O11:X11)</f>
        <v>0</v>
      </c>
      <c r="H35" s="13">
        <f>SUM(Y11:AH11)</f>
        <v>0</v>
      </c>
      <c r="J35" s="1">
        <f>SUM(F35:H35)</f>
        <v>0.8</v>
      </c>
    </row>
    <row r="36" spans="1:10" x14ac:dyDescent="0.25">
      <c r="C36" s="6" t="s">
        <v>69</v>
      </c>
      <c r="D36" s="5" t="s">
        <v>56</v>
      </c>
      <c r="E36" s="12"/>
      <c r="F36" s="12"/>
      <c r="G36" s="12"/>
      <c r="H36" s="12"/>
    </row>
    <row r="37" spans="1:10" x14ac:dyDescent="0.25">
      <c r="C37" s="6" t="s">
        <v>70</v>
      </c>
      <c r="D37" s="5" t="s">
        <v>56</v>
      </c>
      <c r="E37" s="12"/>
      <c r="F37" s="12"/>
      <c r="G37" s="12"/>
      <c r="H37" s="12"/>
    </row>
    <row r="38" spans="1:10" x14ac:dyDescent="0.25">
      <c r="A38" t="s">
        <v>48</v>
      </c>
      <c r="B38" t="s">
        <v>50</v>
      </c>
      <c r="C38" s="6" t="s">
        <v>71</v>
      </c>
      <c r="D38" s="5" t="s">
        <v>56</v>
      </c>
      <c r="E38" s="12"/>
      <c r="F38" s="14">
        <f>SUM(D12:N13)</f>
        <v>4.3995207825734948</v>
      </c>
      <c r="G38" s="14">
        <f>SUM(O12:X13)</f>
        <v>13.293749471265095</v>
      </c>
      <c r="H38" s="14">
        <f>SUM(Y12:AH13)</f>
        <v>20.263999999999989</v>
      </c>
      <c r="J38" s="1">
        <f>SUM(F38:H38)</f>
        <v>37.95727025383858</v>
      </c>
    </row>
    <row r="42" spans="1:10" x14ac:dyDescent="0.25">
      <c r="B42" t="s">
        <v>78</v>
      </c>
      <c r="C42" t="s">
        <v>76</v>
      </c>
      <c r="E42">
        <v>2020</v>
      </c>
      <c r="F42">
        <v>2030</v>
      </c>
      <c r="G42">
        <v>2040</v>
      </c>
      <c r="H42">
        <v>2050</v>
      </c>
    </row>
    <row r="43" spans="1:10" x14ac:dyDescent="0.25">
      <c r="C43" s="5" t="s">
        <v>55</v>
      </c>
      <c r="D43" s="5" t="s">
        <v>56</v>
      </c>
      <c r="E43" s="9">
        <v>36.526038</v>
      </c>
      <c r="F43" s="10">
        <v>22.030166999999999</v>
      </c>
      <c r="G43" s="10">
        <v>9.4968330000000005</v>
      </c>
      <c r="H43" s="10">
        <v>0.67</v>
      </c>
    </row>
    <row r="44" spans="1:10" x14ac:dyDescent="0.25">
      <c r="C44" s="5" t="s">
        <v>57</v>
      </c>
      <c r="D44" s="5" t="s">
        <v>56</v>
      </c>
      <c r="E44" s="9"/>
      <c r="F44" s="9"/>
      <c r="G44" s="9"/>
      <c r="H44" s="9"/>
    </row>
    <row r="45" spans="1:10" x14ac:dyDescent="0.25">
      <c r="C45" s="5" t="s">
        <v>58</v>
      </c>
      <c r="D45" s="5" t="s">
        <v>56</v>
      </c>
      <c r="E45" s="9">
        <v>0.37890000000000001</v>
      </c>
      <c r="F45" s="10">
        <v>0.34646700000000002</v>
      </c>
      <c r="G45" s="10">
        <v>5.5682299999999998</v>
      </c>
      <c r="H45" s="10">
        <v>5.5114970000000003</v>
      </c>
    </row>
    <row r="46" spans="1:10" x14ac:dyDescent="0.25">
      <c r="C46" s="6" t="s">
        <v>59</v>
      </c>
      <c r="D46" s="5" t="s">
        <v>56</v>
      </c>
      <c r="E46" s="9"/>
      <c r="F46" s="10"/>
      <c r="G46" s="10">
        <v>5.4954270000000003</v>
      </c>
      <c r="H46" s="10">
        <v>21.046484</v>
      </c>
    </row>
    <row r="47" spans="1:10" x14ac:dyDescent="0.25">
      <c r="C47" s="6" t="s">
        <v>60</v>
      </c>
      <c r="D47" s="5" t="s">
        <v>56</v>
      </c>
      <c r="E47" s="9">
        <v>3.3045</v>
      </c>
      <c r="F47" s="9">
        <v>2.6695000000000002</v>
      </c>
      <c r="G47" s="9">
        <v>0.23449999999999999</v>
      </c>
      <c r="H47" s="9"/>
    </row>
    <row r="48" spans="1:10" x14ac:dyDescent="0.25">
      <c r="C48" s="6" t="s">
        <v>61</v>
      </c>
      <c r="D48" s="5" t="s">
        <v>56</v>
      </c>
      <c r="E48" s="9"/>
      <c r="F48" s="9"/>
      <c r="G48" s="9"/>
      <c r="H48" s="9"/>
    </row>
    <row r="49" spans="3:8" x14ac:dyDescent="0.25">
      <c r="C49" s="6" t="s">
        <v>62</v>
      </c>
      <c r="D49" s="5" t="s">
        <v>56</v>
      </c>
      <c r="E49" s="9">
        <v>1.86</v>
      </c>
      <c r="F49" s="10">
        <v>1.86</v>
      </c>
      <c r="G49" s="10">
        <v>1.86</v>
      </c>
      <c r="H49" s="10">
        <v>10.580588000000001</v>
      </c>
    </row>
    <row r="50" spans="3:8" x14ac:dyDescent="0.25">
      <c r="C50" s="6" t="s">
        <v>63</v>
      </c>
      <c r="D50" s="5" t="s">
        <v>56</v>
      </c>
      <c r="E50" s="9"/>
      <c r="F50" s="9"/>
      <c r="G50" s="9"/>
      <c r="H50" s="9"/>
    </row>
    <row r="51" spans="3:8" x14ac:dyDescent="0.25">
      <c r="C51" s="6" t="s">
        <v>64</v>
      </c>
      <c r="D51" s="5" t="s">
        <v>56</v>
      </c>
      <c r="E51" s="9">
        <v>0.66922999999999999</v>
      </c>
      <c r="F51" s="10">
        <v>0.66832999999999998</v>
      </c>
      <c r="G51" s="10">
        <v>0.67500000000000004</v>
      </c>
      <c r="H51" s="10">
        <v>0.67500000000000004</v>
      </c>
    </row>
    <row r="52" spans="3:8" x14ac:dyDescent="0.25">
      <c r="C52" s="6" t="s">
        <v>65</v>
      </c>
      <c r="D52" s="5" t="s">
        <v>56</v>
      </c>
      <c r="E52" s="9">
        <v>1.9580500000000001</v>
      </c>
      <c r="F52" s="10">
        <v>19.066299999999998</v>
      </c>
      <c r="G52" s="10">
        <v>60.016593</v>
      </c>
      <c r="H52" s="10">
        <v>94.911209999999997</v>
      </c>
    </row>
    <row r="53" spans="3:8" x14ac:dyDescent="0.25">
      <c r="C53" s="6" t="s">
        <v>66</v>
      </c>
      <c r="D53" s="5" t="s">
        <v>56</v>
      </c>
      <c r="E53" s="9">
        <v>1.78064</v>
      </c>
      <c r="F53" s="11">
        <v>24.641157</v>
      </c>
      <c r="G53" s="11">
        <v>36.618482999999998</v>
      </c>
      <c r="H53" s="11">
        <v>57.193570999999999</v>
      </c>
    </row>
    <row r="54" spans="3:8" x14ac:dyDescent="0.25">
      <c r="C54" s="6" t="s">
        <v>67</v>
      </c>
      <c r="D54" s="5" t="s">
        <v>56</v>
      </c>
      <c r="E54" s="9">
        <v>1.167592</v>
      </c>
      <c r="F54" s="10">
        <v>7.714232</v>
      </c>
      <c r="G54" s="10">
        <v>14.249985000000001</v>
      </c>
      <c r="H54" s="10">
        <v>24.449074</v>
      </c>
    </row>
    <row r="55" spans="3:8" x14ac:dyDescent="0.25">
      <c r="C55" s="6" t="s">
        <v>68</v>
      </c>
      <c r="D55" s="5" t="s">
        <v>56</v>
      </c>
      <c r="E55" s="9"/>
      <c r="F55" s="10">
        <v>0.8</v>
      </c>
      <c r="G55" s="10">
        <v>0.8</v>
      </c>
      <c r="H55" s="10">
        <v>0.8</v>
      </c>
    </row>
    <row r="56" spans="3:8" x14ac:dyDescent="0.25">
      <c r="C56" s="6" t="s">
        <v>69</v>
      </c>
      <c r="D56" s="5" t="s">
        <v>56</v>
      </c>
      <c r="E56" s="9"/>
      <c r="F56" s="9"/>
      <c r="G56" s="9"/>
      <c r="H56" s="9"/>
    </row>
    <row r="57" spans="3:8" x14ac:dyDescent="0.25">
      <c r="C57" s="6" t="s">
        <v>70</v>
      </c>
      <c r="D57" s="5" t="s">
        <v>56</v>
      </c>
      <c r="E57" s="9"/>
      <c r="F57" s="9"/>
      <c r="G57" s="9"/>
      <c r="H57" s="9"/>
    </row>
    <row r="58" spans="3:8" x14ac:dyDescent="0.25">
      <c r="C58" s="6" t="s">
        <v>71</v>
      </c>
      <c r="D58" s="5" t="s">
        <v>56</v>
      </c>
      <c r="E58" s="9">
        <v>2.8208000000000002</v>
      </c>
      <c r="F58" s="11">
        <v>6.956321</v>
      </c>
      <c r="G58" s="11">
        <v>19.050070000000002</v>
      </c>
      <c r="H58" s="11">
        <v>35.437939</v>
      </c>
    </row>
    <row r="62" spans="3:8" x14ac:dyDescent="0.25">
      <c r="C62" t="s">
        <v>81</v>
      </c>
    </row>
    <row r="63" spans="3:8" x14ac:dyDescent="0.25">
      <c r="C63" s="5" t="s">
        <v>55</v>
      </c>
      <c r="D63" s="5" t="s">
        <v>56</v>
      </c>
      <c r="E63" s="17"/>
      <c r="F63" s="18">
        <f>F43-E43+F23</f>
        <v>-14.495871000000001</v>
      </c>
      <c r="G63" s="18">
        <f t="shared" ref="G63:H63" si="1">G43-F43+G23</f>
        <v>-12.533333999999998</v>
      </c>
      <c r="H63" s="18">
        <f t="shared" si="1"/>
        <v>-8.8268330000000006</v>
      </c>
    </row>
    <row r="64" spans="3:8" x14ac:dyDescent="0.25">
      <c r="C64" s="5" t="s">
        <v>57</v>
      </c>
      <c r="D64" s="5" t="s">
        <v>56</v>
      </c>
      <c r="E64" s="17"/>
      <c r="F64" s="18">
        <f t="shared" ref="F64:H64" si="2">F44-E44+F24</f>
        <v>0</v>
      </c>
      <c r="G64" s="18">
        <f t="shared" si="2"/>
        <v>0</v>
      </c>
      <c r="H64" s="18">
        <f t="shared" si="2"/>
        <v>0</v>
      </c>
    </row>
    <row r="65" spans="3:8" x14ac:dyDescent="0.25">
      <c r="C65" s="5" t="s">
        <v>58</v>
      </c>
      <c r="D65" s="5" t="s">
        <v>56</v>
      </c>
      <c r="E65" s="17"/>
      <c r="F65" s="18">
        <f t="shared" ref="F65:H65" si="3">F45-E45+F25</f>
        <v>-3.243299999999999E-2</v>
      </c>
      <c r="G65" s="18">
        <f t="shared" si="3"/>
        <v>10.50086001869199</v>
      </c>
      <c r="H65" s="18">
        <f t="shared" si="3"/>
        <v>-5.6732999999999478E-2</v>
      </c>
    </row>
    <row r="66" spans="3:8" x14ac:dyDescent="0.25">
      <c r="C66" s="6" t="s">
        <v>59</v>
      </c>
      <c r="D66" s="5" t="s">
        <v>56</v>
      </c>
      <c r="E66" s="17"/>
      <c r="F66" s="18">
        <f t="shared" ref="F66:H66" si="4">F46-E46+F26</f>
        <v>0</v>
      </c>
      <c r="G66" s="18">
        <f t="shared" si="4"/>
        <v>10.990853919412451</v>
      </c>
      <c r="H66" s="18">
        <f t="shared" si="4"/>
        <v>31.10211374129581</v>
      </c>
    </row>
    <row r="67" spans="3:8" x14ac:dyDescent="0.25">
      <c r="C67" s="6" t="s">
        <v>60</v>
      </c>
      <c r="D67" s="5" t="s">
        <v>56</v>
      </c>
      <c r="E67" s="17"/>
      <c r="F67" s="18">
        <f t="shared" ref="F67:H67" si="5">F47-E47+F27</f>
        <v>-0.63499999999999979</v>
      </c>
      <c r="G67" s="18">
        <f t="shared" si="5"/>
        <v>-2.4350000000000001</v>
      </c>
      <c r="H67" s="18">
        <f t="shared" si="5"/>
        <v>-0.23449999999999999</v>
      </c>
    </row>
    <row r="68" spans="3:8" x14ac:dyDescent="0.25">
      <c r="C68" s="6" t="s">
        <v>61</v>
      </c>
      <c r="D68" s="5" t="s">
        <v>56</v>
      </c>
      <c r="E68" s="17"/>
      <c r="F68" s="18">
        <f t="shared" ref="F68:H68" si="6">F48-E48+F28</f>
        <v>0</v>
      </c>
      <c r="G68" s="18">
        <f t="shared" si="6"/>
        <v>0</v>
      </c>
      <c r="H68" s="18">
        <f t="shared" si="6"/>
        <v>0</v>
      </c>
    </row>
    <row r="69" spans="3:8" x14ac:dyDescent="0.25">
      <c r="C69" s="6" t="s">
        <v>62</v>
      </c>
      <c r="D69" s="5" t="s">
        <v>56</v>
      </c>
      <c r="E69" s="17"/>
      <c r="F69" s="18">
        <f t="shared" ref="F69:H69" si="7">F49-E49+F29</f>
        <v>0</v>
      </c>
      <c r="G69" s="18">
        <f t="shared" si="7"/>
        <v>0</v>
      </c>
      <c r="H69" s="18">
        <f t="shared" si="7"/>
        <v>19.301175980311946</v>
      </c>
    </row>
    <row r="70" spans="3:8" x14ac:dyDescent="0.25">
      <c r="C70" s="6" t="s">
        <v>63</v>
      </c>
      <c r="D70" s="5" t="s">
        <v>56</v>
      </c>
      <c r="E70" s="17"/>
      <c r="F70" s="18">
        <f t="shared" ref="F70:H70" si="8">F50-E50+F30</f>
        <v>0</v>
      </c>
      <c r="G70" s="18">
        <f t="shared" si="8"/>
        <v>0</v>
      </c>
      <c r="H70" s="18">
        <f t="shared" si="8"/>
        <v>0</v>
      </c>
    </row>
    <row r="71" spans="3:8" x14ac:dyDescent="0.25">
      <c r="C71" s="6" t="s">
        <v>64</v>
      </c>
      <c r="D71" s="5" t="s">
        <v>56</v>
      </c>
      <c r="E71" s="17"/>
      <c r="F71" s="18">
        <f t="shared" ref="F71:H71" si="9">F51-E51+F31</f>
        <v>-9.000000000000119E-4</v>
      </c>
      <c r="G71" s="18">
        <f t="shared" si="9"/>
        <v>1.4240000000000065E-2</v>
      </c>
      <c r="H71" s="18">
        <f t="shared" si="9"/>
        <v>9.0000000000000008E-4</v>
      </c>
    </row>
    <row r="72" spans="3:8" x14ac:dyDescent="0.25">
      <c r="C72" s="6" t="s">
        <v>65</v>
      </c>
      <c r="D72" s="5" t="s">
        <v>56</v>
      </c>
      <c r="E72" s="17"/>
      <c r="F72" s="18">
        <f t="shared" ref="F72:H72" si="10">F52-E52+F32</f>
        <v>35.003</v>
      </c>
      <c r="G72" s="18">
        <f t="shared" si="10"/>
        <v>83.072136453958734</v>
      </c>
      <c r="H72" s="18">
        <f t="shared" si="10"/>
        <v>87.683984041890625</v>
      </c>
    </row>
    <row r="73" spans="3:8" x14ac:dyDescent="0.25">
      <c r="C73" s="6" t="s">
        <v>66</v>
      </c>
      <c r="D73" s="5" t="s">
        <v>56</v>
      </c>
      <c r="E73" s="17"/>
      <c r="F73" s="18">
        <f t="shared" ref="F73:H73" si="11">F53-E53+F33</f>
        <v>46.378900269747177</v>
      </c>
      <c r="G73" s="18">
        <f t="shared" si="11"/>
        <v>24.612518612570568</v>
      </c>
      <c r="H73" s="18">
        <f t="shared" si="11"/>
        <v>47.798083290478544</v>
      </c>
    </row>
    <row r="74" spans="3:8" x14ac:dyDescent="0.25">
      <c r="C74" s="6" t="s">
        <v>67</v>
      </c>
      <c r="D74" s="5" t="s">
        <v>56</v>
      </c>
      <c r="E74" s="17"/>
      <c r="F74" s="18">
        <f t="shared" ref="F74:H74" si="12">F54-E54+F34</f>
        <v>13.587639999999999</v>
      </c>
      <c r="G74" s="18">
        <f t="shared" si="12"/>
        <v>13.215866401694246</v>
      </c>
      <c r="H74" s="18">
        <f t="shared" si="12"/>
        <v>27.968049533804525</v>
      </c>
    </row>
    <row r="75" spans="3:8" x14ac:dyDescent="0.25">
      <c r="C75" s="6" t="s">
        <v>68</v>
      </c>
      <c r="D75" s="5" t="s">
        <v>56</v>
      </c>
      <c r="E75" s="17"/>
      <c r="F75" s="18">
        <f t="shared" ref="F75:H75" si="13">F55-E55+F35</f>
        <v>1.6</v>
      </c>
      <c r="G75" s="18">
        <f t="shared" si="13"/>
        <v>0</v>
      </c>
      <c r="H75" s="18">
        <f t="shared" si="13"/>
        <v>0</v>
      </c>
    </row>
    <row r="76" spans="3:8" x14ac:dyDescent="0.25">
      <c r="C76" s="6" t="s">
        <v>69</v>
      </c>
      <c r="D76" s="5" t="s">
        <v>56</v>
      </c>
      <c r="E76" s="17"/>
      <c r="F76" s="18">
        <f t="shared" ref="F76:H76" si="14">F56-E56+F36</f>
        <v>0</v>
      </c>
      <c r="G76" s="18">
        <f t="shared" si="14"/>
        <v>0</v>
      </c>
      <c r="H76" s="18">
        <f t="shared" si="14"/>
        <v>0</v>
      </c>
    </row>
    <row r="77" spans="3:8" x14ac:dyDescent="0.25">
      <c r="C77" s="6" t="s">
        <v>70</v>
      </c>
      <c r="D77" s="5" t="s">
        <v>56</v>
      </c>
      <c r="E77" s="17"/>
      <c r="F77" s="18">
        <f t="shared" ref="F77:H77" si="15">F57-E57+F37</f>
        <v>0</v>
      </c>
      <c r="G77" s="18">
        <f t="shared" si="15"/>
        <v>0</v>
      </c>
      <c r="H77" s="18">
        <f t="shared" si="15"/>
        <v>0</v>
      </c>
    </row>
    <row r="78" spans="3:8" x14ac:dyDescent="0.25">
      <c r="C78" s="6" t="s">
        <v>71</v>
      </c>
      <c r="D78" s="5" t="s">
        <v>56</v>
      </c>
      <c r="E78" s="17"/>
      <c r="F78" s="18">
        <f t="shared" ref="F78:H78" si="16">F58-E58+F38</f>
        <v>8.5350417825734937</v>
      </c>
      <c r="G78" s="18">
        <f t="shared" si="16"/>
        <v>25.387498471265097</v>
      </c>
      <c r="H78" s="18">
        <f t="shared" si="16"/>
        <v>36.651868999999991</v>
      </c>
    </row>
    <row r="81" spans="3:12" x14ac:dyDescent="0.25">
      <c r="C81" t="s">
        <v>82</v>
      </c>
    </row>
    <row r="82" spans="3:12" x14ac:dyDescent="0.25">
      <c r="C82" s="5" t="s">
        <v>55</v>
      </c>
      <c r="D82" s="5" t="s">
        <v>56</v>
      </c>
      <c r="E82" s="15"/>
      <c r="F82" s="16">
        <f>IF(F63&lt;0,ABS(F63),0)</f>
        <v>14.495871000000001</v>
      </c>
      <c r="G82" s="16">
        <f t="shared" ref="G82:H82" si="17">IF(G63&lt;0,ABS(G63),0)</f>
        <v>12.533333999999998</v>
      </c>
      <c r="H82" s="16">
        <f t="shared" si="17"/>
        <v>8.8268330000000006</v>
      </c>
      <c r="L82" s="19" t="s">
        <v>80</v>
      </c>
    </row>
    <row r="83" spans="3:12" x14ac:dyDescent="0.25">
      <c r="C83" s="5" t="s">
        <v>57</v>
      </c>
      <c r="D83" s="5" t="s">
        <v>56</v>
      </c>
      <c r="E83" s="15"/>
      <c r="F83" s="16">
        <f t="shared" ref="F83:H83" si="18">IF(F64&lt;0,ABS(F64),0)</f>
        <v>0</v>
      </c>
      <c r="G83" s="16">
        <f t="shared" si="18"/>
        <v>0</v>
      </c>
      <c r="H83" s="16">
        <f t="shared" si="18"/>
        <v>0</v>
      </c>
      <c r="L83" s="19"/>
    </row>
    <row r="84" spans="3:12" x14ac:dyDescent="0.25">
      <c r="C84" s="5" t="s">
        <v>58</v>
      </c>
      <c r="D84" s="5" t="s">
        <v>56</v>
      </c>
      <c r="E84" s="15"/>
      <c r="F84" s="16">
        <f t="shared" ref="F84:H84" si="19">IF(F65&lt;0,ABS(F65),0)</f>
        <v>3.243299999999999E-2</v>
      </c>
      <c r="G84" s="16">
        <f t="shared" si="19"/>
        <v>0</v>
      </c>
      <c r="H84" s="16">
        <f t="shared" si="19"/>
        <v>5.6732999999999478E-2</v>
      </c>
      <c r="L84" s="19"/>
    </row>
    <row r="85" spans="3:12" x14ac:dyDescent="0.25">
      <c r="C85" s="6" t="s">
        <v>59</v>
      </c>
      <c r="D85" s="5" t="s">
        <v>56</v>
      </c>
      <c r="E85" s="15"/>
      <c r="F85" s="16">
        <f t="shared" ref="F85:H85" si="20">IF(F66&lt;0,ABS(F66),0)</f>
        <v>0</v>
      </c>
      <c r="G85" s="16">
        <f t="shared" si="20"/>
        <v>0</v>
      </c>
      <c r="H85" s="16">
        <f t="shared" si="20"/>
        <v>0</v>
      </c>
      <c r="L85" s="19"/>
    </row>
    <row r="86" spans="3:12" x14ac:dyDescent="0.25">
      <c r="C86" s="6" t="s">
        <v>60</v>
      </c>
      <c r="D86" s="5" t="s">
        <v>56</v>
      </c>
      <c r="E86" s="15"/>
      <c r="F86" s="16">
        <f t="shared" ref="F86:H86" si="21">IF(F67&lt;0,ABS(F67),0)</f>
        <v>0.63499999999999979</v>
      </c>
      <c r="G86" s="16">
        <f t="shared" si="21"/>
        <v>2.4350000000000001</v>
      </c>
      <c r="H86" s="16">
        <f t="shared" si="21"/>
        <v>0.23449999999999999</v>
      </c>
      <c r="L86" s="19"/>
    </row>
    <row r="87" spans="3:12" x14ac:dyDescent="0.25">
      <c r="C87" s="6" t="s">
        <v>61</v>
      </c>
      <c r="D87" s="5" t="s">
        <v>56</v>
      </c>
      <c r="E87" s="15"/>
      <c r="F87" s="16">
        <f t="shared" ref="F87:H87" si="22">IF(F68&lt;0,ABS(F68),0)</f>
        <v>0</v>
      </c>
      <c r="G87" s="16">
        <f t="shared" si="22"/>
        <v>0</v>
      </c>
      <c r="H87" s="16">
        <f t="shared" si="22"/>
        <v>0</v>
      </c>
      <c r="L87" s="19"/>
    </row>
    <row r="88" spans="3:12" x14ac:dyDescent="0.25">
      <c r="C88" s="6" t="s">
        <v>62</v>
      </c>
      <c r="D88" s="5" t="s">
        <v>56</v>
      </c>
      <c r="E88" s="15"/>
      <c r="F88" s="16">
        <f t="shared" ref="F88:H88" si="23">IF(F69&lt;0,ABS(F69),0)</f>
        <v>0</v>
      </c>
      <c r="G88" s="16">
        <f t="shared" si="23"/>
        <v>0</v>
      </c>
      <c r="H88" s="16">
        <f t="shared" si="23"/>
        <v>0</v>
      </c>
    </row>
    <row r="89" spans="3:12" x14ac:dyDescent="0.25">
      <c r="C89" s="6" t="s">
        <v>63</v>
      </c>
      <c r="D89" s="5" t="s">
        <v>56</v>
      </c>
      <c r="E89" s="15"/>
      <c r="F89" s="16">
        <f t="shared" ref="F89:H89" si="24">IF(F70&lt;0,ABS(F70),0)</f>
        <v>0</v>
      </c>
      <c r="G89" s="16">
        <f t="shared" si="24"/>
        <v>0</v>
      </c>
      <c r="H89" s="16">
        <f t="shared" si="24"/>
        <v>0</v>
      </c>
    </row>
    <row r="90" spans="3:12" x14ac:dyDescent="0.25">
      <c r="C90" s="6" t="s">
        <v>64</v>
      </c>
      <c r="D90" s="5" t="s">
        <v>56</v>
      </c>
      <c r="E90" s="15"/>
      <c r="F90" s="16">
        <f t="shared" ref="F90:H90" si="25">IF(F71&lt;0,ABS(F71),0)</f>
        <v>9.000000000000119E-4</v>
      </c>
      <c r="G90" s="16">
        <f t="shared" si="25"/>
        <v>0</v>
      </c>
      <c r="H90" s="16">
        <f t="shared" si="25"/>
        <v>0</v>
      </c>
    </row>
    <row r="91" spans="3:12" x14ac:dyDescent="0.25">
      <c r="C91" s="6" t="s">
        <v>65</v>
      </c>
      <c r="D91" s="5" t="s">
        <v>56</v>
      </c>
      <c r="E91" s="15"/>
      <c r="F91" s="16">
        <f t="shared" ref="F91:H91" si="26">IF(F72&lt;0,ABS(F72),0)</f>
        <v>0</v>
      </c>
      <c r="G91" s="16">
        <f t="shared" si="26"/>
        <v>0</v>
      </c>
      <c r="H91" s="16">
        <f t="shared" si="26"/>
        <v>0</v>
      </c>
    </row>
    <row r="92" spans="3:12" x14ac:dyDescent="0.25">
      <c r="C92" s="6" t="s">
        <v>66</v>
      </c>
      <c r="D92" s="5" t="s">
        <v>56</v>
      </c>
      <c r="E92" s="15"/>
      <c r="F92" s="16">
        <f t="shared" ref="F92:H92" si="27">IF(F73&lt;0,ABS(F73),0)</f>
        <v>0</v>
      </c>
      <c r="G92" s="16">
        <f t="shared" si="27"/>
        <v>0</v>
      </c>
      <c r="H92" s="16">
        <f t="shared" si="27"/>
        <v>0</v>
      </c>
    </row>
    <row r="93" spans="3:12" x14ac:dyDescent="0.25">
      <c r="C93" s="6" t="s">
        <v>67</v>
      </c>
      <c r="D93" s="5" t="s">
        <v>56</v>
      </c>
      <c r="E93" s="15"/>
      <c r="F93" s="16">
        <f t="shared" ref="F93:H93" si="28">IF(F74&lt;0,ABS(F74),0)</f>
        <v>0</v>
      </c>
      <c r="G93" s="16">
        <f t="shared" si="28"/>
        <v>0</v>
      </c>
      <c r="H93" s="16">
        <f t="shared" si="28"/>
        <v>0</v>
      </c>
    </row>
    <row r="94" spans="3:12" x14ac:dyDescent="0.25">
      <c r="C94" s="6" t="s">
        <v>68</v>
      </c>
      <c r="D94" s="5" t="s">
        <v>56</v>
      </c>
      <c r="E94" s="15"/>
      <c r="F94" s="16">
        <f t="shared" ref="F94:H94" si="29">IF(F75&lt;0,ABS(F75),0)</f>
        <v>0</v>
      </c>
      <c r="G94" s="16">
        <f t="shared" si="29"/>
        <v>0</v>
      </c>
      <c r="H94" s="16">
        <f t="shared" si="29"/>
        <v>0</v>
      </c>
    </row>
    <row r="95" spans="3:12" x14ac:dyDescent="0.25">
      <c r="C95" s="6" t="s">
        <v>69</v>
      </c>
      <c r="D95" s="5" t="s">
        <v>56</v>
      </c>
      <c r="E95" s="15"/>
      <c r="F95" s="16">
        <f t="shared" ref="F95:H95" si="30">IF(F76&lt;0,ABS(F76),0)</f>
        <v>0</v>
      </c>
      <c r="G95" s="16">
        <f t="shared" si="30"/>
        <v>0</v>
      </c>
      <c r="H95" s="16">
        <f t="shared" si="30"/>
        <v>0</v>
      </c>
    </row>
    <row r="96" spans="3:12" x14ac:dyDescent="0.25">
      <c r="C96" s="6" t="s">
        <v>70</v>
      </c>
      <c r="D96" s="5" t="s">
        <v>56</v>
      </c>
      <c r="E96" s="15"/>
      <c r="F96" s="16">
        <f t="shared" ref="F96:H96" si="31">IF(F77&lt;0,ABS(F77),0)</f>
        <v>0</v>
      </c>
      <c r="G96" s="16">
        <f t="shared" si="31"/>
        <v>0</v>
      </c>
      <c r="H96" s="16">
        <f t="shared" si="31"/>
        <v>0</v>
      </c>
    </row>
    <row r="97" spans="3:8" x14ac:dyDescent="0.25">
      <c r="C97" s="6" t="s">
        <v>71</v>
      </c>
      <c r="D97" s="5" t="s">
        <v>56</v>
      </c>
      <c r="E97" s="15"/>
      <c r="F97" s="16">
        <f t="shared" ref="F97:H97" si="32">IF(F78&lt;0,ABS(F78),0)</f>
        <v>0</v>
      </c>
      <c r="G97" s="16">
        <f t="shared" si="32"/>
        <v>0</v>
      </c>
      <c r="H97" s="16">
        <f t="shared" si="32"/>
        <v>0</v>
      </c>
    </row>
  </sheetData>
  <mergeCells count="7">
    <mergeCell ref="D1:AH1"/>
    <mergeCell ref="L23:L28"/>
    <mergeCell ref="L82:L87"/>
    <mergeCell ref="B9:B10"/>
    <mergeCell ref="B14:C14"/>
    <mergeCell ref="A3:A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Cunliffe</dc:creator>
  <cp:lastModifiedBy>Guy Cunliffe</cp:lastModifiedBy>
  <dcterms:created xsi:type="dcterms:W3CDTF">2023-10-11T07:12:04Z</dcterms:created>
  <dcterms:modified xsi:type="dcterms:W3CDTF">2023-10-19T16:36:33Z</dcterms:modified>
</cp:coreProperties>
</file>