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updateLinks="never"/>
  <xr:revisionPtr revIDLastSave="0" documentId="8_{07865720-8D16-4FC8-83A9-3DFCB4392CF9}" xr6:coauthVersionLast="47" xr6:coauthVersionMax="47" xr10:uidLastSave="{00000000-0000-0000-0000-000000000000}"/>
  <bookViews>
    <workbookView xWindow="-108" yWindow="-108" windowWidth="23256" windowHeight="12456" tabRatio="888" xr2:uid="{00000000-000D-0000-FFFF-FFFF00000000}"/>
  </bookViews>
  <sheets>
    <sheet name="User guide" sheetId="1" r:id="rId1"/>
    <sheet name="GLOBAL CONTEXT (STL)" sheetId="4" r:id="rId2"/>
    <sheet name="NATIONAL OVERVIEW (STL)" sheetId="30" r:id="rId3"/>
    <sheet name="NATIONAL OVERVIEW (DB)" sheetId="3"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EXTRACTIVE ENERGY INDUSTR (STL)" sheetId="25" r:id="rId25"/>
    <sheet name="EXTRACTIVE ENERGY INDUSTR (DB)" sheetId="27" r:id="rId26"/>
    <sheet name="OTHER ENERGY INDUSTRIES (STL) " sheetId="29" r:id="rId27"/>
    <sheet name="OTHER ENERGY INDUSTRIES (DB)" sheetId="28" r:id="rId28"/>
  </sheets>
  <externalReferences>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4" l="1"/>
  <c r="E8" i="24"/>
  <c r="F8" i="24"/>
  <c r="G8" i="24"/>
  <c r="H8" i="24"/>
  <c r="I8" i="24"/>
  <c r="D228" i="3" l="1"/>
  <c r="E228" i="3"/>
  <c r="F228" i="3"/>
  <c r="G228" i="3"/>
  <c r="H228" i="3"/>
  <c r="I228" i="3"/>
  <c r="C228" i="3"/>
  <c r="D225" i="3"/>
  <c r="E225" i="3"/>
  <c r="F225" i="3"/>
  <c r="G225" i="3"/>
  <c r="H225" i="3"/>
  <c r="I225" i="3"/>
  <c r="C225" i="3"/>
  <c r="C224" i="3"/>
  <c r="D224" i="3"/>
  <c r="E224" i="3"/>
  <c r="F224" i="3"/>
  <c r="G224" i="3"/>
  <c r="H224" i="3"/>
  <c r="I224" i="3"/>
  <c r="D133" i="20"/>
  <c r="E133" i="20"/>
  <c r="F133" i="20"/>
  <c r="G133" i="20"/>
  <c r="H133" i="20"/>
  <c r="I133" i="20"/>
  <c r="C133" i="20"/>
  <c r="D107" i="20"/>
  <c r="E107" i="20"/>
  <c r="F107" i="20"/>
  <c r="G107" i="20"/>
  <c r="H107" i="20"/>
  <c r="I107" i="20"/>
  <c r="C107" i="20"/>
  <c r="D9" i="24"/>
  <c r="E9" i="24"/>
  <c r="F9" i="24"/>
  <c r="G9" i="24"/>
  <c r="H9" i="24"/>
  <c r="I9" i="24"/>
  <c r="C8" i="24"/>
  <c r="C222" i="3"/>
  <c r="C218" i="3"/>
  <c r="C73" i="3"/>
  <c r="D57" i="3"/>
  <c r="E57" i="3"/>
  <c r="F57" i="3"/>
  <c r="G57" i="3"/>
  <c r="H57" i="3"/>
  <c r="I57" i="3"/>
  <c r="C57" i="3"/>
  <c r="C53" i="3"/>
  <c r="C20" i="3" l="1"/>
  <c r="D263" i="14"/>
  <c r="E263" i="14"/>
  <c r="F263" i="14"/>
  <c r="G263" i="14"/>
  <c r="H263" i="14"/>
  <c r="I263" i="14"/>
  <c r="C263" i="14"/>
  <c r="D6" i="24" l="1"/>
  <c r="E6" i="24"/>
  <c r="F6" i="24"/>
  <c r="G6" i="24"/>
  <c r="H6" i="24"/>
  <c r="I6" i="24"/>
  <c r="D234" i="3"/>
  <c r="E234" i="3"/>
  <c r="F234" i="3"/>
  <c r="G234" i="3"/>
  <c r="H234" i="3"/>
  <c r="I234" i="3"/>
  <c r="C234" i="3"/>
  <c r="D229" i="3"/>
  <c r="E229" i="3"/>
  <c r="F229" i="3"/>
  <c r="G229" i="3"/>
  <c r="H229" i="3"/>
  <c r="I229" i="3"/>
  <c r="C230" i="3"/>
  <c r="C229" i="3"/>
  <c r="D227" i="3"/>
  <c r="E227" i="3"/>
  <c r="F227" i="3"/>
  <c r="G227" i="3"/>
  <c r="H227" i="3"/>
  <c r="I227" i="3"/>
  <c r="C227" i="3"/>
  <c r="D226" i="3"/>
  <c r="E226" i="3"/>
  <c r="F226" i="3"/>
  <c r="G226" i="3"/>
  <c r="H226" i="3"/>
  <c r="I226" i="3"/>
  <c r="C226" i="3"/>
  <c r="D223" i="3"/>
  <c r="E223" i="3"/>
  <c r="F223" i="3"/>
  <c r="G223" i="3"/>
  <c r="H223" i="3"/>
  <c r="I223" i="3"/>
  <c r="D222" i="3"/>
  <c r="E222" i="3"/>
  <c r="F222" i="3"/>
  <c r="G222" i="3"/>
  <c r="H222" i="3"/>
  <c r="I222" i="3"/>
  <c r="C223" i="3"/>
  <c r="D128" i="27"/>
  <c r="E128" i="27"/>
  <c r="F128" i="27"/>
  <c r="G128" i="27"/>
  <c r="H128" i="27"/>
  <c r="I128" i="27"/>
  <c r="C128" i="27"/>
  <c r="D117" i="27"/>
  <c r="E117" i="27"/>
  <c r="F117" i="27"/>
  <c r="G117" i="27"/>
  <c r="H117" i="27"/>
  <c r="I117" i="27"/>
  <c r="C117" i="27"/>
  <c r="D106" i="27"/>
  <c r="E106" i="27"/>
  <c r="F106" i="27"/>
  <c r="G106" i="27"/>
  <c r="H106" i="27"/>
  <c r="I106" i="27"/>
  <c r="C106" i="27"/>
  <c r="D45" i="20"/>
  <c r="E45" i="20"/>
  <c r="F45" i="20"/>
  <c r="G45" i="20"/>
  <c r="H45" i="20"/>
  <c r="I45" i="20"/>
  <c r="D44" i="20"/>
  <c r="E44" i="20"/>
  <c r="F44" i="20"/>
  <c r="F42" i="20" s="1"/>
  <c r="G44" i="20"/>
  <c r="H44" i="20"/>
  <c r="I44" i="20"/>
  <c r="D43" i="20"/>
  <c r="E43" i="20"/>
  <c r="F43" i="20"/>
  <c r="G43" i="20"/>
  <c r="H43" i="20"/>
  <c r="I43" i="20"/>
  <c r="D212" i="12"/>
  <c r="E212" i="12"/>
  <c r="F212" i="12"/>
  <c r="G212" i="12"/>
  <c r="H212" i="12"/>
  <c r="I212" i="12"/>
  <c r="D36" i="12"/>
  <c r="E36" i="12"/>
  <c r="F36" i="12"/>
  <c r="G36" i="12"/>
  <c r="H36" i="12"/>
  <c r="I36" i="12"/>
  <c r="D233" i="3"/>
  <c r="E233" i="3"/>
  <c r="F233" i="3"/>
  <c r="G233" i="3"/>
  <c r="H233" i="3"/>
  <c r="I233" i="3"/>
  <c r="C233" i="3"/>
  <c r="C11" i="28"/>
  <c r="D230" i="3"/>
  <c r="E230" i="3"/>
  <c r="F230" i="3"/>
  <c r="G230" i="3"/>
  <c r="H230" i="3"/>
  <c r="I230" i="3"/>
  <c r="D11" i="28"/>
  <c r="E11" i="28"/>
  <c r="F11" i="28"/>
  <c r="G11" i="28"/>
  <c r="H11" i="28"/>
  <c r="I11" i="28"/>
  <c r="D10" i="28"/>
  <c r="E10" i="28"/>
  <c r="F10" i="28"/>
  <c r="G10" i="28"/>
  <c r="H10" i="28"/>
  <c r="I10" i="28"/>
  <c r="C10" i="28"/>
  <c r="D11" i="27"/>
  <c r="E11" i="27"/>
  <c r="F11" i="27"/>
  <c r="G11" i="27"/>
  <c r="H11" i="27"/>
  <c r="I11" i="27"/>
  <c r="D10" i="27"/>
  <c r="E10" i="27"/>
  <c r="F10" i="27"/>
  <c r="G10" i="27"/>
  <c r="H10" i="27"/>
  <c r="I10" i="27"/>
  <c r="C11" i="27"/>
  <c r="C10" i="27"/>
  <c r="C7" i="30"/>
  <c r="B7" i="30"/>
  <c r="D40" i="3"/>
  <c r="E40" i="3"/>
  <c r="F40" i="3"/>
  <c r="G40" i="3"/>
  <c r="H40" i="3"/>
  <c r="I40" i="3"/>
  <c r="C40" i="3"/>
  <c r="G42" i="20" l="1"/>
  <c r="I42" i="20"/>
  <c r="E42" i="20"/>
  <c r="H42" i="20"/>
  <c r="D42" i="20"/>
  <c r="D16" i="3"/>
  <c r="E16" i="3"/>
  <c r="F16" i="3"/>
  <c r="G16" i="3"/>
  <c r="H16" i="3"/>
  <c r="I16" i="3"/>
  <c r="C16" i="3"/>
  <c r="D15" i="3"/>
  <c r="E15" i="3"/>
  <c r="F15" i="3"/>
  <c r="G15" i="3"/>
  <c r="H15" i="3"/>
  <c r="I15" i="3"/>
  <c r="C15" i="3"/>
  <c r="D14" i="3"/>
  <c r="E14" i="3"/>
  <c r="F14" i="3"/>
  <c r="G14" i="3"/>
  <c r="H14" i="3"/>
  <c r="I14" i="3"/>
  <c r="C14" i="3"/>
  <c r="H11" i="3"/>
  <c r="D12" i="6"/>
  <c r="D13" i="3" s="1"/>
  <c r="E12" i="6"/>
  <c r="E13" i="3" s="1"/>
  <c r="F12" i="6"/>
  <c r="F13" i="3" s="1"/>
  <c r="G12" i="6"/>
  <c r="G13" i="3" s="1"/>
  <c r="H12" i="6"/>
  <c r="H13" i="3" s="1"/>
  <c r="I12" i="6"/>
  <c r="I13" i="3" s="1"/>
  <c r="D11" i="6"/>
  <c r="D12" i="3" s="1"/>
  <c r="E11" i="6"/>
  <c r="E12" i="3" s="1"/>
  <c r="F11" i="6"/>
  <c r="F12" i="3" s="1"/>
  <c r="G11" i="6"/>
  <c r="G12" i="3" s="1"/>
  <c r="H11" i="6"/>
  <c r="H12" i="3" s="1"/>
  <c r="I11" i="6"/>
  <c r="I12" i="3" s="1"/>
  <c r="D10" i="6"/>
  <c r="D11" i="3" s="1"/>
  <c r="E10" i="6"/>
  <c r="E11" i="3" s="1"/>
  <c r="F10" i="6"/>
  <c r="F11" i="3" s="1"/>
  <c r="G10" i="6"/>
  <c r="G11" i="3" s="1"/>
  <c r="H10" i="6"/>
  <c r="I10" i="6"/>
  <c r="I11" i="3" s="1"/>
  <c r="C12" i="6"/>
  <c r="C13" i="3" s="1"/>
  <c r="C11" i="6"/>
  <c r="C12" i="3" s="1"/>
  <c r="C10" i="6"/>
  <c r="C11" i="3" s="1"/>
  <c r="D9" i="6"/>
  <c r="E9" i="6"/>
  <c r="F9" i="6"/>
  <c r="G9" i="6"/>
  <c r="H9" i="6"/>
  <c r="I9" i="6"/>
  <c r="C9" i="6"/>
  <c r="C10" i="3" s="1"/>
  <c r="D8" i="6"/>
  <c r="E8" i="6"/>
  <c r="F8" i="6"/>
  <c r="G8" i="6"/>
  <c r="H8" i="6"/>
  <c r="I8" i="6"/>
  <c r="C8" i="6"/>
  <c r="C9" i="3" s="1"/>
  <c r="D261" i="14"/>
  <c r="E261" i="14"/>
  <c r="F261" i="14"/>
  <c r="G261" i="14"/>
  <c r="H261" i="14"/>
  <c r="I261" i="14"/>
  <c r="D8" i="28" l="1"/>
  <c r="E8" i="28"/>
  <c r="F8" i="28"/>
  <c r="G8" i="28"/>
  <c r="H8" i="28"/>
  <c r="I8" i="28"/>
  <c r="C8" i="28"/>
  <c r="D9" i="28"/>
  <c r="E9" i="28"/>
  <c r="F9" i="28"/>
  <c r="G9" i="28"/>
  <c r="H9" i="28"/>
  <c r="I9" i="28"/>
  <c r="D8" i="27"/>
  <c r="E8" i="27"/>
  <c r="F8" i="27"/>
  <c r="G8" i="27"/>
  <c r="H8" i="27"/>
  <c r="I8" i="27"/>
  <c r="C8" i="27"/>
  <c r="C9" i="28"/>
  <c r="C14" i="28"/>
  <c r="C12" i="28"/>
  <c r="D15" i="28"/>
  <c r="E15" i="28"/>
  <c r="F15" i="28"/>
  <c r="G15" i="28"/>
  <c r="H15" i="28"/>
  <c r="I15" i="28"/>
  <c r="C15" i="28"/>
  <c r="D14" i="28"/>
  <c r="E14" i="28"/>
  <c r="F14" i="28"/>
  <c r="G14" i="28"/>
  <c r="H14" i="28"/>
  <c r="I14" i="28"/>
  <c r="D13" i="28"/>
  <c r="E13" i="28"/>
  <c r="F13" i="28"/>
  <c r="G13" i="28"/>
  <c r="H13" i="28"/>
  <c r="I13" i="28"/>
  <c r="C13" i="28"/>
  <c r="D12" i="28"/>
  <c r="E12" i="28"/>
  <c r="F12" i="28"/>
  <c r="G12" i="28"/>
  <c r="H12" i="28"/>
  <c r="I12" i="28"/>
  <c r="D16" i="28"/>
  <c r="E16" i="28"/>
  <c r="F16" i="28"/>
  <c r="G16" i="28"/>
  <c r="H16" i="28"/>
  <c r="I16" i="28"/>
  <c r="D17" i="28"/>
  <c r="E17" i="28"/>
  <c r="F17" i="28"/>
  <c r="G17" i="28"/>
  <c r="H17" i="28"/>
  <c r="I17" i="28"/>
  <c r="D18" i="28"/>
  <c r="E18" i="28"/>
  <c r="F18" i="28"/>
  <c r="G18" i="28"/>
  <c r="H18" i="28"/>
  <c r="I18" i="28"/>
  <c r="C16" i="28"/>
  <c r="C17" i="28"/>
  <c r="C18" i="28"/>
  <c r="D19" i="28"/>
  <c r="E19" i="28"/>
  <c r="F19" i="28"/>
  <c r="G19" i="28"/>
  <c r="H19" i="28"/>
  <c r="I19" i="28"/>
  <c r="C19" i="28"/>
  <c r="D221" i="3" l="1"/>
  <c r="H221" i="3"/>
  <c r="E221" i="3"/>
  <c r="I221" i="3"/>
  <c r="F221" i="3"/>
  <c r="G221" i="3"/>
  <c r="C221" i="3"/>
  <c r="D190" i="3" l="1"/>
  <c r="E190" i="3"/>
  <c r="F190" i="3"/>
  <c r="G190" i="3"/>
  <c r="H190" i="3"/>
  <c r="I190" i="3"/>
  <c r="D189" i="3"/>
  <c r="E189" i="3"/>
  <c r="F189" i="3"/>
  <c r="G189" i="3"/>
  <c r="H189" i="3"/>
  <c r="I189" i="3"/>
  <c r="D188" i="3"/>
  <c r="E188" i="3"/>
  <c r="F188" i="3"/>
  <c r="G188" i="3"/>
  <c r="H188" i="3"/>
  <c r="I188" i="3"/>
  <c r="D187" i="3"/>
  <c r="E187" i="3"/>
  <c r="F187" i="3"/>
  <c r="G187" i="3"/>
  <c r="H187" i="3"/>
  <c r="I187" i="3"/>
  <c r="D186" i="3"/>
  <c r="E186" i="3"/>
  <c r="F186" i="3"/>
  <c r="G186" i="3"/>
  <c r="H186" i="3"/>
  <c r="I186" i="3"/>
  <c r="C186" i="3"/>
  <c r="D185" i="3"/>
  <c r="E185" i="3"/>
  <c r="F185" i="3"/>
  <c r="G185" i="3"/>
  <c r="G87" i="3" s="1"/>
  <c r="H185" i="3"/>
  <c r="H87" i="3" s="1"/>
  <c r="I185" i="3"/>
  <c r="I87" i="3" s="1"/>
  <c r="D184" i="3"/>
  <c r="E184" i="3"/>
  <c r="F184" i="3"/>
  <c r="G184" i="3"/>
  <c r="H184" i="3"/>
  <c r="I184" i="3"/>
  <c r="D183" i="3"/>
  <c r="E183" i="3"/>
  <c r="F183" i="3"/>
  <c r="G183" i="3"/>
  <c r="H183" i="3"/>
  <c r="I183" i="3"/>
  <c r="D182" i="3"/>
  <c r="D219" i="3" s="1"/>
  <c r="E182" i="3"/>
  <c r="E219" i="3" s="1"/>
  <c r="F182" i="3"/>
  <c r="F219" i="3" s="1"/>
  <c r="G182" i="3"/>
  <c r="G219" i="3" s="1"/>
  <c r="H182" i="3"/>
  <c r="H219" i="3" s="1"/>
  <c r="I182" i="3"/>
  <c r="I219" i="3" s="1"/>
  <c r="C182" i="3"/>
  <c r="C219" i="3" s="1"/>
  <c r="C183" i="3"/>
  <c r="C184" i="3"/>
  <c r="C185" i="3"/>
  <c r="C187" i="3"/>
  <c r="C188" i="3"/>
  <c r="C189" i="3"/>
  <c r="C190" i="3"/>
  <c r="D87" i="3"/>
  <c r="E87" i="3"/>
  <c r="F87" i="3"/>
  <c r="C18" i="30" l="1"/>
  <c r="B18" i="30"/>
  <c r="C17" i="30"/>
  <c r="B17" i="30"/>
  <c r="C16" i="30"/>
  <c r="B16" i="30"/>
  <c r="C15" i="30"/>
  <c r="B15" i="30"/>
  <c r="C14" i="30"/>
  <c r="B14" i="30"/>
  <c r="C13" i="30"/>
  <c r="B13" i="30"/>
  <c r="C12" i="30"/>
  <c r="B12" i="30"/>
  <c r="C11" i="30"/>
  <c r="B11" i="30"/>
  <c r="C10" i="30"/>
  <c r="B10" i="30"/>
  <c r="C9" i="30"/>
  <c r="B9" i="30"/>
  <c r="C8" i="30"/>
  <c r="B8" i="30"/>
  <c r="B3" i="30"/>
  <c r="D61" i="24" l="1"/>
  <c r="E61" i="24"/>
  <c r="F61" i="24"/>
  <c r="G61" i="24"/>
  <c r="H61" i="24"/>
  <c r="I61" i="24"/>
  <c r="C61" i="24"/>
  <c r="E83" i="3" l="1"/>
  <c r="F83" i="3"/>
  <c r="I83" i="3"/>
  <c r="D83" i="3"/>
  <c r="G83" i="3"/>
  <c r="H83" i="3"/>
  <c r="C83" i="3"/>
  <c r="B3" i="29"/>
  <c r="D170" i="3" l="1"/>
  <c r="D218" i="3" s="1"/>
  <c r="E170" i="3"/>
  <c r="E218" i="3" s="1"/>
  <c r="F170" i="3"/>
  <c r="F218" i="3" s="1"/>
  <c r="G170" i="3"/>
  <c r="G218" i="3" s="1"/>
  <c r="H170" i="3"/>
  <c r="H218" i="3" s="1"/>
  <c r="I170" i="3"/>
  <c r="I218" i="3" s="1"/>
  <c r="C9" i="24"/>
  <c r="C170" i="3" s="1"/>
  <c r="D160" i="3"/>
  <c r="D217" i="3" s="1"/>
  <c r="E160" i="3"/>
  <c r="E217" i="3" s="1"/>
  <c r="F160" i="3"/>
  <c r="F217" i="3" s="1"/>
  <c r="G160" i="3"/>
  <c r="G217" i="3" s="1"/>
  <c r="H160" i="3"/>
  <c r="H217" i="3" s="1"/>
  <c r="I160" i="3"/>
  <c r="I217" i="3" s="1"/>
  <c r="C160" i="3"/>
  <c r="C217" i="3" s="1"/>
  <c r="E236" i="3" l="1"/>
  <c r="E235" i="3"/>
  <c r="E232" i="3" s="1"/>
  <c r="G236" i="3"/>
  <c r="G235" i="3"/>
  <c r="G232" i="3" s="1"/>
  <c r="F235" i="3"/>
  <c r="F232" i="3" s="1"/>
  <c r="F236" i="3"/>
  <c r="I216" i="3"/>
  <c r="I235" i="3"/>
  <c r="I232" i="3" s="1"/>
  <c r="I236" i="3"/>
  <c r="H216" i="3"/>
  <c r="H236" i="3"/>
  <c r="H235" i="3"/>
  <c r="H232" i="3" s="1"/>
  <c r="D216" i="3"/>
  <c r="D236" i="3"/>
  <c r="D235" i="3"/>
  <c r="D232" i="3" s="1"/>
  <c r="C235" i="3"/>
  <c r="C232" i="3" s="1"/>
  <c r="C236" i="3"/>
  <c r="G216" i="3"/>
  <c r="C216" i="3"/>
  <c r="F216" i="3"/>
  <c r="E216" i="3"/>
  <c r="D195" i="3"/>
  <c r="E195" i="3"/>
  <c r="F195" i="3"/>
  <c r="G195" i="3"/>
  <c r="H195" i="3"/>
  <c r="I195" i="3"/>
  <c r="D194" i="3"/>
  <c r="E194" i="3"/>
  <c r="F194" i="3"/>
  <c r="G194" i="3"/>
  <c r="H194" i="3"/>
  <c r="I194" i="3"/>
  <c r="D193" i="3"/>
  <c r="E193" i="3"/>
  <c r="F193" i="3"/>
  <c r="G193" i="3"/>
  <c r="H193" i="3"/>
  <c r="I193" i="3"/>
  <c r="D192" i="3"/>
  <c r="E192" i="3"/>
  <c r="F192" i="3"/>
  <c r="G192" i="3"/>
  <c r="H192" i="3"/>
  <c r="I192" i="3"/>
  <c r="C193" i="3"/>
  <c r="C194" i="3"/>
  <c r="C195" i="3"/>
  <c r="C192" i="3"/>
  <c r="D135" i="3"/>
  <c r="E135" i="3"/>
  <c r="F135" i="3"/>
  <c r="G135" i="3"/>
  <c r="H135" i="3"/>
  <c r="I135" i="3"/>
  <c r="D134" i="3"/>
  <c r="E134" i="3"/>
  <c r="F134" i="3"/>
  <c r="G134" i="3"/>
  <c r="H134" i="3"/>
  <c r="I134" i="3"/>
  <c r="D133" i="3"/>
  <c r="E133" i="3"/>
  <c r="F133" i="3"/>
  <c r="G133" i="3"/>
  <c r="H133" i="3"/>
  <c r="I133" i="3"/>
  <c r="D132" i="3"/>
  <c r="E132" i="3"/>
  <c r="F132" i="3"/>
  <c r="G132" i="3"/>
  <c r="H132" i="3"/>
  <c r="I132" i="3"/>
  <c r="D131" i="3"/>
  <c r="E131" i="3"/>
  <c r="F131" i="3"/>
  <c r="G131" i="3"/>
  <c r="H131" i="3"/>
  <c r="I131" i="3"/>
  <c r="D127" i="3"/>
  <c r="E127" i="3"/>
  <c r="F127" i="3"/>
  <c r="G127" i="3"/>
  <c r="H127" i="3"/>
  <c r="I127" i="3"/>
  <c r="C131" i="3"/>
  <c r="C132" i="3"/>
  <c r="C133" i="3"/>
  <c r="C134" i="3"/>
  <c r="C135" i="3"/>
  <c r="C127" i="3"/>
  <c r="D125" i="3"/>
  <c r="E125" i="3"/>
  <c r="F125" i="3"/>
  <c r="G125" i="3"/>
  <c r="H125" i="3"/>
  <c r="I125" i="3"/>
  <c r="D124" i="3"/>
  <c r="E124" i="3"/>
  <c r="F124" i="3"/>
  <c r="G124" i="3"/>
  <c r="H124" i="3"/>
  <c r="I124" i="3"/>
  <c r="D123" i="3"/>
  <c r="E123" i="3"/>
  <c r="F123" i="3"/>
  <c r="G123" i="3"/>
  <c r="H123" i="3"/>
  <c r="I123" i="3"/>
  <c r="D122" i="3"/>
  <c r="E122" i="3"/>
  <c r="F122" i="3"/>
  <c r="G122" i="3"/>
  <c r="H122" i="3"/>
  <c r="I122" i="3"/>
  <c r="D121" i="3"/>
  <c r="E121" i="3"/>
  <c r="F121" i="3"/>
  <c r="G121" i="3"/>
  <c r="H121" i="3"/>
  <c r="I121" i="3"/>
  <c r="D120" i="3"/>
  <c r="E120" i="3"/>
  <c r="F120" i="3"/>
  <c r="G120" i="3"/>
  <c r="H120" i="3"/>
  <c r="I120" i="3"/>
  <c r="D118" i="3"/>
  <c r="E118" i="3"/>
  <c r="F118" i="3"/>
  <c r="G118" i="3"/>
  <c r="H118" i="3"/>
  <c r="I118" i="3"/>
  <c r="C118" i="3"/>
  <c r="C120" i="3"/>
  <c r="C121" i="3"/>
  <c r="C122" i="3"/>
  <c r="C123" i="3"/>
  <c r="C124" i="3"/>
  <c r="C125" i="3"/>
  <c r="D111" i="3"/>
  <c r="E111" i="3"/>
  <c r="F111" i="3"/>
  <c r="G111" i="3"/>
  <c r="H111" i="3"/>
  <c r="I111" i="3"/>
  <c r="D110" i="3"/>
  <c r="E110" i="3"/>
  <c r="F110" i="3"/>
  <c r="G110" i="3"/>
  <c r="H110" i="3"/>
  <c r="I110" i="3"/>
  <c r="D109" i="3"/>
  <c r="E109" i="3"/>
  <c r="F109" i="3"/>
  <c r="G109" i="3"/>
  <c r="H109" i="3"/>
  <c r="I109" i="3"/>
  <c r="D108" i="3"/>
  <c r="E108" i="3"/>
  <c r="F108" i="3"/>
  <c r="G108" i="3"/>
  <c r="H108" i="3"/>
  <c r="I108" i="3"/>
  <c r="D107" i="3"/>
  <c r="E107" i="3"/>
  <c r="F107" i="3"/>
  <c r="G107" i="3"/>
  <c r="H107" i="3"/>
  <c r="I107" i="3"/>
  <c r="D106" i="3"/>
  <c r="E106" i="3"/>
  <c r="F106" i="3"/>
  <c r="G106" i="3"/>
  <c r="H106" i="3"/>
  <c r="I106" i="3"/>
  <c r="C111" i="3"/>
  <c r="C110" i="3"/>
  <c r="C109" i="3"/>
  <c r="C108" i="3"/>
  <c r="C107" i="3"/>
  <c r="C106" i="3"/>
  <c r="D92" i="3"/>
  <c r="E92" i="3"/>
  <c r="F92" i="3"/>
  <c r="G92" i="3"/>
  <c r="H92" i="3"/>
  <c r="I92" i="3"/>
  <c r="D93" i="3"/>
  <c r="E93" i="3"/>
  <c r="F93" i="3"/>
  <c r="G93" i="3"/>
  <c r="H93" i="3"/>
  <c r="I93" i="3"/>
  <c r="D94" i="3"/>
  <c r="E94" i="3"/>
  <c r="F94" i="3"/>
  <c r="G94" i="3"/>
  <c r="H94" i="3"/>
  <c r="I94" i="3"/>
  <c r="D95" i="3"/>
  <c r="E95" i="3"/>
  <c r="F95" i="3"/>
  <c r="G95" i="3"/>
  <c r="H95" i="3"/>
  <c r="I95" i="3"/>
  <c r="D96" i="3"/>
  <c r="E96" i="3"/>
  <c r="F96" i="3"/>
  <c r="G96" i="3"/>
  <c r="H96" i="3"/>
  <c r="I96" i="3"/>
  <c r="C96" i="3"/>
  <c r="C95" i="3"/>
  <c r="C94" i="3"/>
  <c r="C93" i="3"/>
  <c r="C92" i="3"/>
  <c r="D91" i="3"/>
  <c r="E91" i="3"/>
  <c r="F91" i="3"/>
  <c r="G91" i="3"/>
  <c r="H91" i="3"/>
  <c r="I91" i="3"/>
  <c r="C91" i="3"/>
  <c r="D10" i="3"/>
  <c r="E10" i="3"/>
  <c r="F10" i="3"/>
  <c r="G10" i="3"/>
  <c r="H10" i="3"/>
  <c r="I10" i="3"/>
  <c r="D9" i="3"/>
  <c r="E9" i="3"/>
  <c r="F9" i="3"/>
  <c r="G9" i="3"/>
  <c r="H9" i="3"/>
  <c r="I9" i="3"/>
  <c r="D23" i="28"/>
  <c r="I64" i="3"/>
  <c r="H64" i="3"/>
  <c r="G64" i="3"/>
  <c r="F64" i="3"/>
  <c r="E64" i="3"/>
  <c r="D64" i="3"/>
  <c r="C64" i="3"/>
  <c r="C87" i="3"/>
  <c r="I181" i="3"/>
  <c r="H181" i="3"/>
  <c r="G181" i="3"/>
  <c r="F181" i="3"/>
  <c r="E181" i="3"/>
  <c r="D181" i="3"/>
  <c r="C181" i="3"/>
  <c r="B3" i="28"/>
  <c r="D16" i="27"/>
  <c r="D165" i="3" s="1"/>
  <c r="D63" i="3" s="1"/>
  <c r="E16" i="27"/>
  <c r="E165" i="3" s="1"/>
  <c r="E63" i="3" s="1"/>
  <c r="F16" i="27"/>
  <c r="F165" i="3" s="1"/>
  <c r="F63" i="3" s="1"/>
  <c r="G16" i="27"/>
  <c r="G165" i="3" s="1"/>
  <c r="G63" i="3" s="1"/>
  <c r="H16" i="27"/>
  <c r="H165" i="3" s="1"/>
  <c r="H63" i="3" s="1"/>
  <c r="I16" i="27"/>
  <c r="I165" i="3" s="1"/>
  <c r="I63" i="3" s="1"/>
  <c r="D15" i="27"/>
  <c r="D164" i="3" s="1"/>
  <c r="E15" i="27"/>
  <c r="E164" i="3" s="1"/>
  <c r="F15" i="27"/>
  <c r="F164" i="3" s="1"/>
  <c r="G15" i="27"/>
  <c r="G164" i="3" s="1"/>
  <c r="H15" i="27"/>
  <c r="H164" i="3" s="1"/>
  <c r="I15" i="27"/>
  <c r="I164" i="3" s="1"/>
  <c r="D14" i="27"/>
  <c r="D163" i="3" s="1"/>
  <c r="D86" i="3" s="1"/>
  <c r="D85" i="3" s="1"/>
  <c r="E14" i="27"/>
  <c r="E163" i="3" s="1"/>
  <c r="E86" i="3" s="1"/>
  <c r="E85" i="3" s="1"/>
  <c r="F14" i="27"/>
  <c r="F163" i="3" s="1"/>
  <c r="F86" i="3" s="1"/>
  <c r="F85" i="3" s="1"/>
  <c r="G14" i="27"/>
  <c r="G163" i="3" s="1"/>
  <c r="G86" i="3" s="1"/>
  <c r="G85" i="3" s="1"/>
  <c r="H14" i="27"/>
  <c r="H163" i="3" s="1"/>
  <c r="H86" i="3" s="1"/>
  <c r="H85" i="3" s="1"/>
  <c r="I14" i="27"/>
  <c r="I163" i="3" s="1"/>
  <c r="I86" i="3" s="1"/>
  <c r="I85" i="3" s="1"/>
  <c r="D13" i="27"/>
  <c r="D162" i="3" s="1"/>
  <c r="E13" i="27"/>
  <c r="E162" i="3" s="1"/>
  <c r="F13" i="27"/>
  <c r="F162" i="3" s="1"/>
  <c r="G13" i="27"/>
  <c r="G162" i="3" s="1"/>
  <c r="H13" i="27"/>
  <c r="H162" i="3" s="1"/>
  <c r="I13" i="27"/>
  <c r="I162" i="3" s="1"/>
  <c r="D12" i="27"/>
  <c r="D161" i="3" s="1"/>
  <c r="D81" i="3" s="1"/>
  <c r="E12" i="27"/>
  <c r="E161" i="3" s="1"/>
  <c r="E81" i="3" s="1"/>
  <c r="F12" i="27"/>
  <c r="F161" i="3" s="1"/>
  <c r="F81" i="3" s="1"/>
  <c r="G12" i="27"/>
  <c r="G161" i="3" s="1"/>
  <c r="G81" i="3" s="1"/>
  <c r="H12" i="27"/>
  <c r="H161" i="3" s="1"/>
  <c r="H81" i="3" s="1"/>
  <c r="I12" i="27"/>
  <c r="I161" i="3" s="1"/>
  <c r="I81" i="3" s="1"/>
  <c r="D159" i="3"/>
  <c r="E159" i="3"/>
  <c r="F159" i="3"/>
  <c r="G159" i="3"/>
  <c r="H159" i="3"/>
  <c r="I159" i="3"/>
  <c r="D9" i="27"/>
  <c r="D158" i="3" s="1"/>
  <c r="E9" i="27"/>
  <c r="E158" i="3" s="1"/>
  <c r="F9" i="27"/>
  <c r="F158" i="3" s="1"/>
  <c r="G9" i="27"/>
  <c r="G158" i="3" s="1"/>
  <c r="H9" i="27"/>
  <c r="H158" i="3" s="1"/>
  <c r="I9" i="27"/>
  <c r="I158" i="3" s="1"/>
  <c r="D157" i="3"/>
  <c r="E157" i="3"/>
  <c r="F157" i="3"/>
  <c r="G157" i="3"/>
  <c r="H157" i="3"/>
  <c r="I157" i="3"/>
  <c r="C157" i="3"/>
  <c r="C9" i="27"/>
  <c r="C158" i="3" s="1"/>
  <c r="C159" i="3"/>
  <c r="C12" i="27"/>
  <c r="C161" i="3" s="1"/>
  <c r="C81" i="3" s="1"/>
  <c r="C13" i="27"/>
  <c r="C162" i="3" s="1"/>
  <c r="C14" i="27"/>
  <c r="C163" i="3" s="1"/>
  <c r="C86" i="3" s="1"/>
  <c r="C15" i="27"/>
  <c r="C164" i="3" s="1"/>
  <c r="C16" i="27"/>
  <c r="C165" i="3" s="1"/>
  <c r="C63" i="3" s="1"/>
  <c r="I20" i="3" l="1"/>
  <c r="E20" i="3"/>
  <c r="C85" i="3"/>
  <c r="F20" i="3"/>
  <c r="H20" i="3"/>
  <c r="D20" i="3"/>
  <c r="G20" i="3"/>
  <c r="I250" i="8"/>
  <c r="H250" i="8"/>
  <c r="G250" i="8"/>
  <c r="F250" i="8"/>
  <c r="E250" i="8"/>
  <c r="D250" i="8"/>
  <c r="C250" i="8"/>
  <c r="I249" i="8"/>
  <c r="H249" i="8"/>
  <c r="G249" i="8"/>
  <c r="F249" i="8"/>
  <c r="E249" i="8"/>
  <c r="D249" i="8"/>
  <c r="C249" i="8"/>
  <c r="I248" i="8"/>
  <c r="H248" i="8"/>
  <c r="G248" i="8"/>
  <c r="F248" i="8"/>
  <c r="E248" i="8"/>
  <c r="D248" i="8"/>
  <c r="C248" i="8"/>
  <c r="I247" i="8"/>
  <c r="H247" i="8"/>
  <c r="G247" i="8"/>
  <c r="F247" i="8"/>
  <c r="E247" i="8"/>
  <c r="D247" i="8"/>
  <c r="C247" i="8"/>
  <c r="I246" i="8"/>
  <c r="H246" i="8"/>
  <c r="G246" i="8"/>
  <c r="F246" i="8"/>
  <c r="E246" i="8"/>
  <c r="D246" i="8"/>
  <c r="C246" i="8"/>
  <c r="I245" i="8"/>
  <c r="H245" i="8"/>
  <c r="G245" i="8"/>
  <c r="F245" i="8"/>
  <c r="E245" i="8"/>
  <c r="D245" i="8"/>
  <c r="C245" i="8"/>
  <c r="I244" i="8"/>
  <c r="H244" i="8"/>
  <c r="G244" i="8"/>
  <c r="F244" i="8"/>
  <c r="E244" i="8"/>
  <c r="D244" i="8"/>
  <c r="C244" i="8"/>
  <c r="D20" i="27"/>
  <c r="B3" i="27"/>
  <c r="D77" i="3"/>
  <c r="E77" i="3"/>
  <c r="F77" i="3"/>
  <c r="G77" i="3"/>
  <c r="H77" i="3"/>
  <c r="I77" i="3"/>
  <c r="D75" i="3"/>
  <c r="E75" i="3"/>
  <c r="F75" i="3"/>
  <c r="G75" i="3"/>
  <c r="H75" i="3"/>
  <c r="I75" i="3"/>
  <c r="D73" i="3"/>
  <c r="E73" i="3"/>
  <c r="F73" i="3"/>
  <c r="G73" i="3"/>
  <c r="H73" i="3"/>
  <c r="I73" i="3"/>
  <c r="C77" i="3"/>
  <c r="C75" i="3"/>
  <c r="D210" i="3"/>
  <c r="E210" i="3"/>
  <c r="F210" i="3"/>
  <c r="G210" i="3"/>
  <c r="H210" i="3"/>
  <c r="I210" i="3"/>
  <c r="D208" i="3"/>
  <c r="E208" i="3"/>
  <c r="F208" i="3"/>
  <c r="G208" i="3"/>
  <c r="H208" i="3"/>
  <c r="I208" i="3"/>
  <c r="C210" i="3"/>
  <c r="C208" i="3"/>
  <c r="D8" i="14" l="1"/>
  <c r="E8" i="14"/>
  <c r="F8" i="14"/>
  <c r="G8" i="14"/>
  <c r="H8" i="14"/>
  <c r="I8" i="14"/>
  <c r="C8" i="14"/>
  <c r="D158" i="24"/>
  <c r="E158" i="24"/>
  <c r="F158" i="24"/>
  <c r="G158" i="24"/>
  <c r="H158" i="24"/>
  <c r="I158" i="24"/>
  <c r="D145" i="24"/>
  <c r="E145" i="24"/>
  <c r="F145" i="24"/>
  <c r="G145" i="24"/>
  <c r="H145" i="24"/>
  <c r="I145" i="24"/>
  <c r="D127" i="24"/>
  <c r="E127" i="24"/>
  <c r="F127" i="24"/>
  <c r="G127" i="24"/>
  <c r="H127" i="24"/>
  <c r="I127" i="24"/>
  <c r="D109" i="24"/>
  <c r="E109" i="24"/>
  <c r="F109" i="24"/>
  <c r="G109" i="24"/>
  <c r="H109" i="24"/>
  <c r="I109" i="24"/>
  <c r="D88" i="24"/>
  <c r="D12" i="24" s="1"/>
  <c r="D173" i="3" s="1"/>
  <c r="D58" i="3" s="1"/>
  <c r="E88" i="24"/>
  <c r="E12" i="24" s="1"/>
  <c r="E173" i="3" s="1"/>
  <c r="E58" i="3" s="1"/>
  <c r="F88" i="24"/>
  <c r="F12" i="24" s="1"/>
  <c r="F173" i="3" s="1"/>
  <c r="F58" i="3" s="1"/>
  <c r="G88" i="24"/>
  <c r="G12" i="24" s="1"/>
  <c r="G173" i="3" s="1"/>
  <c r="G58" i="3" s="1"/>
  <c r="H88" i="24"/>
  <c r="H12" i="24" s="1"/>
  <c r="H173" i="3" s="1"/>
  <c r="H58" i="3" s="1"/>
  <c r="I88" i="24"/>
  <c r="I12" i="24" s="1"/>
  <c r="I173" i="3" s="1"/>
  <c r="I58" i="3" s="1"/>
  <c r="D79" i="24"/>
  <c r="E79" i="24"/>
  <c r="E10" i="24" s="1"/>
  <c r="E171" i="3" s="1"/>
  <c r="F79" i="24"/>
  <c r="F10" i="24" s="1"/>
  <c r="F171" i="3" s="1"/>
  <c r="G79" i="24"/>
  <c r="H79" i="24"/>
  <c r="H10" i="24" s="1"/>
  <c r="H171" i="3" s="1"/>
  <c r="I79" i="24"/>
  <c r="I10" i="24" s="1"/>
  <c r="I171" i="3" s="1"/>
  <c r="D59" i="24"/>
  <c r="E59" i="24"/>
  <c r="F59" i="24"/>
  <c r="G59" i="24"/>
  <c r="G167" i="3" s="1"/>
  <c r="H59" i="24"/>
  <c r="H167" i="3" s="1"/>
  <c r="I59" i="24"/>
  <c r="D38" i="24"/>
  <c r="E38" i="24"/>
  <c r="F38" i="24"/>
  <c r="G38" i="24"/>
  <c r="H38" i="24"/>
  <c r="I38" i="24"/>
  <c r="D167" i="3"/>
  <c r="E167" i="3"/>
  <c r="F167" i="3"/>
  <c r="D10" i="24"/>
  <c r="D171" i="3" s="1"/>
  <c r="D11" i="24"/>
  <c r="D172" i="3" s="1"/>
  <c r="E11" i="24"/>
  <c r="E172" i="3" s="1"/>
  <c r="F11" i="24"/>
  <c r="F172" i="3" s="1"/>
  <c r="G11" i="24"/>
  <c r="G172" i="3" s="1"/>
  <c r="H11" i="24"/>
  <c r="H172" i="3" s="1"/>
  <c r="I11" i="24"/>
  <c r="I172" i="3" s="1"/>
  <c r="D13" i="24"/>
  <c r="D174" i="3" s="1"/>
  <c r="D59" i="3" s="1"/>
  <c r="E13" i="24"/>
  <c r="E174" i="3" s="1"/>
  <c r="E59" i="3" s="1"/>
  <c r="F13" i="24"/>
  <c r="F174" i="3" s="1"/>
  <c r="F59" i="3" s="1"/>
  <c r="G13" i="24"/>
  <c r="G174" i="3" s="1"/>
  <c r="G59" i="3" s="1"/>
  <c r="H13" i="24"/>
  <c r="H174" i="3" s="1"/>
  <c r="H59" i="3" s="1"/>
  <c r="I13" i="24"/>
  <c r="I174" i="3" s="1"/>
  <c r="I59" i="3" s="1"/>
  <c r="D14" i="24"/>
  <c r="D175" i="3" s="1"/>
  <c r="D60" i="3" s="1"/>
  <c r="E14" i="24"/>
  <c r="E175" i="3" s="1"/>
  <c r="E60" i="3" s="1"/>
  <c r="F14" i="24"/>
  <c r="F175" i="3" s="1"/>
  <c r="F60" i="3" s="1"/>
  <c r="G14" i="24"/>
  <c r="G175" i="3" s="1"/>
  <c r="G60" i="3" s="1"/>
  <c r="H14" i="24"/>
  <c r="H175" i="3" s="1"/>
  <c r="H60" i="3" s="1"/>
  <c r="I14" i="24"/>
  <c r="I175" i="3" s="1"/>
  <c r="I60" i="3" s="1"/>
  <c r="D15" i="24"/>
  <c r="D176" i="3" s="1"/>
  <c r="D61" i="3" s="1"/>
  <c r="E15" i="24"/>
  <c r="E176" i="3" s="1"/>
  <c r="E61" i="3" s="1"/>
  <c r="F15" i="24"/>
  <c r="F176" i="3" s="1"/>
  <c r="F61" i="3" s="1"/>
  <c r="G15" i="24"/>
  <c r="G176" i="3" s="1"/>
  <c r="G61" i="3" s="1"/>
  <c r="H15" i="24"/>
  <c r="H176" i="3" s="1"/>
  <c r="H61" i="3" s="1"/>
  <c r="I15" i="24"/>
  <c r="I176" i="3" s="1"/>
  <c r="I61" i="3" s="1"/>
  <c r="D16" i="24"/>
  <c r="D177" i="3" s="1"/>
  <c r="D62" i="3" s="1"/>
  <c r="E16" i="24"/>
  <c r="E177" i="3" s="1"/>
  <c r="E62" i="3" s="1"/>
  <c r="F16" i="24"/>
  <c r="F177" i="3" s="1"/>
  <c r="F62" i="3" s="1"/>
  <c r="G16" i="24"/>
  <c r="G177" i="3" s="1"/>
  <c r="G62" i="3" s="1"/>
  <c r="H16" i="24"/>
  <c r="H177" i="3" s="1"/>
  <c r="H62" i="3" s="1"/>
  <c r="I16" i="24"/>
  <c r="I177" i="3" s="1"/>
  <c r="I62" i="3" s="1"/>
  <c r="B3" i="24"/>
  <c r="B3" i="22"/>
  <c r="B3" i="20"/>
  <c r="B3" i="18"/>
  <c r="B3" i="16"/>
  <c r="B3" i="14"/>
  <c r="B3" i="12"/>
  <c r="B3" i="10"/>
  <c r="B3" i="8"/>
  <c r="B3" i="6"/>
  <c r="B3" i="3"/>
  <c r="D20" i="24"/>
  <c r="D15" i="22"/>
  <c r="D21" i="20"/>
  <c r="D17" i="18"/>
  <c r="D17" i="16"/>
  <c r="D21" i="14"/>
  <c r="D23" i="12"/>
  <c r="D18" i="10"/>
  <c r="D16" i="6"/>
  <c r="D6" i="3"/>
  <c r="D19" i="8"/>
  <c r="B3" i="25"/>
  <c r="B3" i="23"/>
  <c r="B3" i="21"/>
  <c r="B3" i="19"/>
  <c r="B3" i="17"/>
  <c r="B3" i="15"/>
  <c r="B3" i="13"/>
  <c r="B3" i="11"/>
  <c r="B3" i="9"/>
  <c r="B3" i="7"/>
  <c r="B3" i="5"/>
  <c r="B3" i="4"/>
  <c r="C56" i="3"/>
  <c r="D82" i="3" l="1"/>
  <c r="D80" i="3" s="1"/>
  <c r="F82" i="3"/>
  <c r="F80" i="3" s="1"/>
  <c r="I82" i="3"/>
  <c r="I80" i="3" s="1"/>
  <c r="E82" i="3"/>
  <c r="E80" i="3" s="1"/>
  <c r="H82" i="3"/>
  <c r="H80" i="3" s="1"/>
  <c r="D169" i="3"/>
  <c r="D171" i="24"/>
  <c r="H7" i="24"/>
  <c r="H168" i="3" s="1"/>
  <c r="H90" i="24"/>
  <c r="F169" i="3"/>
  <c r="F171" i="24"/>
  <c r="I7" i="24"/>
  <c r="I168" i="3" s="1"/>
  <c r="E7" i="24"/>
  <c r="E168" i="3" s="1"/>
  <c r="G90" i="24"/>
  <c r="G10" i="24"/>
  <c r="G171" i="3" s="1"/>
  <c r="F7" i="24"/>
  <c r="F168" i="3" s="1"/>
  <c r="I167" i="3"/>
  <c r="I90" i="24"/>
  <c r="E90" i="24"/>
  <c r="D7" i="24"/>
  <c r="D168" i="3" s="1"/>
  <c r="F90" i="24"/>
  <c r="D90" i="24"/>
  <c r="G7" i="24"/>
  <c r="G168" i="3" s="1"/>
  <c r="C88" i="24"/>
  <c r="C38" i="24"/>
  <c r="G82" i="3" l="1"/>
  <c r="G80" i="3" s="1"/>
  <c r="H169" i="3"/>
  <c r="H171" i="24"/>
  <c r="E169" i="3"/>
  <c r="E171" i="24"/>
  <c r="I169" i="3"/>
  <c r="I171" i="24"/>
  <c r="G169" i="3"/>
  <c r="G171" i="24"/>
  <c r="I271" i="12"/>
  <c r="H271" i="12"/>
  <c r="G271" i="12"/>
  <c r="F271" i="12"/>
  <c r="E271" i="12"/>
  <c r="D271" i="12"/>
  <c r="C271" i="12"/>
  <c r="D8" i="18"/>
  <c r="E8" i="18"/>
  <c r="F8" i="18"/>
  <c r="G8" i="18"/>
  <c r="H8" i="18"/>
  <c r="I8" i="18"/>
  <c r="D9" i="18"/>
  <c r="E9" i="18"/>
  <c r="F9" i="18"/>
  <c r="G9" i="18"/>
  <c r="H9" i="18"/>
  <c r="I9" i="18"/>
  <c r="D10" i="18"/>
  <c r="E10" i="18"/>
  <c r="F10" i="18"/>
  <c r="G10" i="18"/>
  <c r="H10" i="18"/>
  <c r="I10" i="18"/>
  <c r="D11" i="18"/>
  <c r="E11" i="18"/>
  <c r="F11" i="18"/>
  <c r="G11" i="18"/>
  <c r="H11" i="18"/>
  <c r="I11" i="18"/>
  <c r="D12" i="18"/>
  <c r="E12" i="18"/>
  <c r="F12" i="18"/>
  <c r="G12" i="18"/>
  <c r="H12" i="18"/>
  <c r="I12" i="18"/>
  <c r="D13" i="18"/>
  <c r="E13" i="18"/>
  <c r="F13" i="18"/>
  <c r="G13" i="18"/>
  <c r="H13" i="18"/>
  <c r="I13" i="18"/>
  <c r="C10" i="18"/>
  <c r="C9" i="18"/>
  <c r="C8" i="18"/>
  <c r="C13" i="18"/>
  <c r="C12" i="18"/>
  <c r="C11" i="18"/>
  <c r="D8" i="16"/>
  <c r="E8" i="16"/>
  <c r="F8" i="16"/>
  <c r="G8" i="16"/>
  <c r="H8" i="16"/>
  <c r="I8" i="16"/>
  <c r="D9" i="16"/>
  <c r="E9" i="16"/>
  <c r="F9" i="16"/>
  <c r="G9" i="16"/>
  <c r="H9" i="16"/>
  <c r="I9" i="16"/>
  <c r="D10" i="16"/>
  <c r="E10" i="16"/>
  <c r="F10" i="16"/>
  <c r="G10" i="16"/>
  <c r="H10" i="16"/>
  <c r="I10" i="16"/>
  <c r="D11" i="16"/>
  <c r="E11" i="16"/>
  <c r="F11" i="16"/>
  <c r="G11" i="16"/>
  <c r="H11" i="16"/>
  <c r="I11" i="16"/>
  <c r="D12" i="16"/>
  <c r="E12" i="16"/>
  <c r="F12" i="16"/>
  <c r="G12" i="16"/>
  <c r="H12" i="16"/>
  <c r="I12" i="16"/>
  <c r="D13" i="16"/>
  <c r="E13" i="16"/>
  <c r="F13" i="16"/>
  <c r="G13" i="16"/>
  <c r="H13" i="16"/>
  <c r="I13" i="16"/>
  <c r="C13" i="16"/>
  <c r="C12" i="16"/>
  <c r="C11" i="16"/>
  <c r="C10" i="16"/>
  <c r="C9" i="16"/>
  <c r="C8" i="16"/>
  <c r="C201" i="14"/>
  <c r="I201" i="14"/>
  <c r="H201" i="14"/>
  <c r="G201" i="14"/>
  <c r="F201" i="14"/>
  <c r="E201" i="14"/>
  <c r="D201" i="14"/>
  <c r="I207" i="14"/>
  <c r="H207" i="14"/>
  <c r="G207" i="14"/>
  <c r="F207" i="14"/>
  <c r="E207" i="14"/>
  <c r="D207" i="14"/>
  <c r="C207" i="14"/>
  <c r="I252" i="12"/>
  <c r="H252" i="12"/>
  <c r="G252" i="12"/>
  <c r="F252" i="12"/>
  <c r="E252" i="12"/>
  <c r="D252" i="12"/>
  <c r="C252" i="12"/>
  <c r="C12" i="24" l="1"/>
  <c r="C173" i="3" s="1"/>
  <c r="C58" i="3" s="1"/>
  <c r="C14" i="24"/>
  <c r="C175" i="3" s="1"/>
  <c r="C60" i="3" s="1"/>
  <c r="C15" i="24"/>
  <c r="C176" i="3" s="1"/>
  <c r="C61" i="3" s="1"/>
  <c r="C16" i="24"/>
  <c r="C177" i="3" s="1"/>
  <c r="C62" i="3" s="1"/>
  <c r="C13" i="24"/>
  <c r="C174" i="3" s="1"/>
  <c r="C59" i="3" s="1"/>
  <c r="C11" i="24"/>
  <c r="C172" i="3" s="1"/>
  <c r="D53" i="3"/>
  <c r="E53" i="3"/>
  <c r="F53" i="3"/>
  <c r="G53" i="3"/>
  <c r="H53" i="3"/>
  <c r="I53" i="3"/>
  <c r="D54" i="3"/>
  <c r="E54" i="3"/>
  <c r="F54" i="3"/>
  <c r="G54" i="3"/>
  <c r="H54" i="3"/>
  <c r="I54" i="3"/>
  <c r="D55" i="3"/>
  <c r="E55" i="3"/>
  <c r="F55" i="3"/>
  <c r="G55" i="3"/>
  <c r="H55" i="3"/>
  <c r="I55" i="3"/>
  <c r="D56" i="3"/>
  <c r="E56" i="3"/>
  <c r="F56" i="3"/>
  <c r="G56" i="3"/>
  <c r="H56" i="3"/>
  <c r="I56" i="3"/>
  <c r="C54" i="3"/>
  <c r="C55" i="3"/>
  <c r="D17" i="12"/>
  <c r="E17" i="12"/>
  <c r="F17" i="12"/>
  <c r="G17" i="12"/>
  <c r="H17" i="12"/>
  <c r="I17" i="12"/>
  <c r="D18" i="12"/>
  <c r="E18" i="12"/>
  <c r="F18" i="12"/>
  <c r="G18" i="12"/>
  <c r="H18" i="12"/>
  <c r="I18" i="12"/>
  <c r="D19" i="12"/>
  <c r="E19" i="12"/>
  <c r="F19" i="12"/>
  <c r="G19" i="12"/>
  <c r="H19" i="12"/>
  <c r="I19" i="12"/>
  <c r="C18" i="12"/>
  <c r="C19" i="12"/>
  <c r="C17" i="12"/>
  <c r="C158" i="24"/>
  <c r="C145" i="24"/>
  <c r="C127" i="24"/>
  <c r="C109" i="24"/>
  <c r="C79" i="24"/>
  <c r="C90" i="24" s="1"/>
  <c r="C59" i="24"/>
  <c r="C6" i="24" s="1"/>
  <c r="C167" i="3" s="1"/>
  <c r="C7" i="24" l="1"/>
  <c r="C168" i="3" s="1"/>
  <c r="C10" i="24"/>
  <c r="C171" i="3" s="1"/>
  <c r="E66" i="3"/>
  <c r="C66" i="3"/>
  <c r="C67" i="3" s="1"/>
  <c r="D66" i="3"/>
  <c r="G66" i="3"/>
  <c r="I66" i="3"/>
  <c r="H66" i="3"/>
  <c r="F66" i="3"/>
  <c r="C45" i="20"/>
  <c r="C14" i="20" s="1"/>
  <c r="C151" i="3" s="1"/>
  <c r="C43" i="20"/>
  <c r="C12" i="20" s="1"/>
  <c r="C149" i="3" s="1"/>
  <c r="C44" i="20"/>
  <c r="D33" i="20"/>
  <c r="E33" i="20"/>
  <c r="F33" i="20"/>
  <c r="G33" i="20"/>
  <c r="H33" i="20"/>
  <c r="I33" i="20"/>
  <c r="D34" i="20"/>
  <c r="D17" i="20" s="1"/>
  <c r="D154" i="3" s="1"/>
  <c r="E34" i="20"/>
  <c r="E17" i="20" s="1"/>
  <c r="E154" i="3" s="1"/>
  <c r="F34" i="20"/>
  <c r="F17" i="20" s="1"/>
  <c r="F154" i="3" s="1"/>
  <c r="G34" i="20"/>
  <c r="G17" i="20" s="1"/>
  <c r="G154" i="3" s="1"/>
  <c r="H34" i="20"/>
  <c r="H17" i="20" s="1"/>
  <c r="H154" i="3" s="1"/>
  <c r="I34" i="20"/>
  <c r="I17" i="20" s="1"/>
  <c r="I154" i="3" s="1"/>
  <c r="C34" i="20"/>
  <c r="C17" i="20" s="1"/>
  <c r="C154" i="3" s="1"/>
  <c r="C33" i="20"/>
  <c r="C16" i="20" s="1"/>
  <c r="C153" i="3" s="1"/>
  <c r="F16" i="20"/>
  <c r="F153" i="3" s="1"/>
  <c r="G16" i="20"/>
  <c r="G153" i="3" s="1"/>
  <c r="D8" i="20"/>
  <c r="D145" i="3" s="1"/>
  <c r="E8" i="20"/>
  <c r="E145" i="3" s="1"/>
  <c r="F8" i="20"/>
  <c r="F145" i="3" s="1"/>
  <c r="G8" i="20"/>
  <c r="G145" i="3" s="1"/>
  <c r="H8" i="20"/>
  <c r="H145" i="3" s="1"/>
  <c r="I8" i="20"/>
  <c r="I145" i="3" s="1"/>
  <c r="D9" i="20"/>
  <c r="D146" i="3" s="1"/>
  <c r="E9" i="20"/>
  <c r="E146" i="3" s="1"/>
  <c r="F9" i="20"/>
  <c r="F146" i="3" s="1"/>
  <c r="G9" i="20"/>
  <c r="G146" i="3" s="1"/>
  <c r="H9" i="20"/>
  <c r="H146" i="3" s="1"/>
  <c r="I9" i="20"/>
  <c r="I146" i="3" s="1"/>
  <c r="D10" i="20"/>
  <c r="D147" i="3" s="1"/>
  <c r="D214" i="3" s="1"/>
  <c r="E10" i="20"/>
  <c r="E147" i="3" s="1"/>
  <c r="E214" i="3" s="1"/>
  <c r="F10" i="20"/>
  <c r="F147" i="3" s="1"/>
  <c r="F214" i="3" s="1"/>
  <c r="G10" i="20"/>
  <c r="G147" i="3" s="1"/>
  <c r="G214" i="3" s="1"/>
  <c r="H10" i="20"/>
  <c r="H147" i="3" s="1"/>
  <c r="H214" i="3" s="1"/>
  <c r="I10" i="20"/>
  <c r="I147" i="3" s="1"/>
  <c r="I214" i="3" s="1"/>
  <c r="D11" i="20"/>
  <c r="D148" i="3" s="1"/>
  <c r="D79" i="3" s="1"/>
  <c r="E11" i="20"/>
  <c r="E148" i="3" s="1"/>
  <c r="E79" i="3" s="1"/>
  <c r="F11" i="20"/>
  <c r="F148" i="3" s="1"/>
  <c r="F79" i="3" s="1"/>
  <c r="G11" i="20"/>
  <c r="G148" i="3" s="1"/>
  <c r="G79" i="3" s="1"/>
  <c r="H11" i="20"/>
  <c r="H148" i="3" s="1"/>
  <c r="H79" i="3" s="1"/>
  <c r="I11" i="20"/>
  <c r="I148" i="3" s="1"/>
  <c r="I79" i="3" s="1"/>
  <c r="D12" i="20"/>
  <c r="D149" i="3" s="1"/>
  <c r="E12" i="20"/>
  <c r="E149" i="3" s="1"/>
  <c r="F12" i="20"/>
  <c r="F149" i="3" s="1"/>
  <c r="G12" i="20"/>
  <c r="G149" i="3" s="1"/>
  <c r="H12" i="20"/>
  <c r="H149" i="3" s="1"/>
  <c r="I12" i="20"/>
  <c r="I149" i="3" s="1"/>
  <c r="D14" i="20"/>
  <c r="D151" i="3" s="1"/>
  <c r="E14" i="20"/>
  <c r="E151" i="3" s="1"/>
  <c r="F14" i="20"/>
  <c r="F151" i="3" s="1"/>
  <c r="G14" i="20"/>
  <c r="G151" i="3" s="1"/>
  <c r="H14" i="20"/>
  <c r="H151" i="3" s="1"/>
  <c r="I14" i="20"/>
  <c r="I151" i="3" s="1"/>
  <c r="D13" i="20"/>
  <c r="D150" i="3" s="1"/>
  <c r="E13" i="20"/>
  <c r="E150" i="3" s="1"/>
  <c r="F13" i="20"/>
  <c r="F150" i="3" s="1"/>
  <c r="G13" i="20"/>
  <c r="G150" i="3" s="1"/>
  <c r="H13" i="20"/>
  <c r="H150" i="3" s="1"/>
  <c r="I13" i="20"/>
  <c r="I150" i="3" s="1"/>
  <c r="C9" i="20"/>
  <c r="C146" i="3" s="1"/>
  <c r="C10" i="20"/>
  <c r="C147" i="3" s="1"/>
  <c r="C214" i="3" s="1"/>
  <c r="C11" i="20"/>
  <c r="C148" i="3" s="1"/>
  <c r="C8" i="20"/>
  <c r="C145" i="3" s="1"/>
  <c r="C79" i="3" l="1"/>
  <c r="C82" i="3"/>
  <c r="C80" i="3" s="1"/>
  <c r="C169" i="3"/>
  <c r="C171" i="24"/>
  <c r="C42" i="20"/>
  <c r="I32" i="20"/>
  <c r="E32" i="20"/>
  <c r="H32" i="20"/>
  <c r="D32" i="20"/>
  <c r="C13" i="20"/>
  <c r="C150" i="3" s="1"/>
  <c r="F32" i="20"/>
  <c r="G32" i="20"/>
  <c r="I16" i="20"/>
  <c r="I153" i="3" s="1"/>
  <c r="E16" i="20"/>
  <c r="E153" i="3" s="1"/>
  <c r="H16" i="20"/>
  <c r="H153" i="3" s="1"/>
  <c r="D16" i="20"/>
  <c r="D153" i="3" s="1"/>
  <c r="C32" i="20"/>
  <c r="F9" i="22"/>
  <c r="F11" i="22"/>
  <c r="C9" i="22"/>
  <c r="I56" i="22"/>
  <c r="H56" i="22"/>
  <c r="G56" i="22"/>
  <c r="F56" i="22"/>
  <c r="E56" i="22"/>
  <c r="D56" i="22"/>
  <c r="C56" i="22"/>
  <c r="I51" i="22"/>
  <c r="H51" i="22"/>
  <c r="H10" i="22" s="1"/>
  <c r="G51" i="22"/>
  <c r="F51" i="22"/>
  <c r="E51" i="22"/>
  <c r="D51" i="22"/>
  <c r="D10" i="22" s="1"/>
  <c r="C51" i="22"/>
  <c r="I46" i="22"/>
  <c r="H46" i="22"/>
  <c r="G46" i="22"/>
  <c r="F46" i="22"/>
  <c r="E46" i="22"/>
  <c r="D46" i="22"/>
  <c r="C46" i="22"/>
  <c r="I42" i="22"/>
  <c r="H42" i="22"/>
  <c r="G42" i="22"/>
  <c r="F42" i="22"/>
  <c r="E42" i="22"/>
  <c r="D42" i="22"/>
  <c r="C42" i="22"/>
  <c r="I38" i="22"/>
  <c r="I9" i="22" s="1"/>
  <c r="H38" i="22"/>
  <c r="G38" i="22"/>
  <c r="F38" i="22"/>
  <c r="E38" i="22"/>
  <c r="E9" i="22" s="1"/>
  <c r="D38" i="22"/>
  <c r="C38" i="22"/>
  <c r="I33" i="22"/>
  <c r="I11" i="22" s="1"/>
  <c r="H33" i="22"/>
  <c r="H11" i="22" s="1"/>
  <c r="G33" i="22"/>
  <c r="G11" i="22" s="1"/>
  <c r="F33" i="22"/>
  <c r="E33" i="22"/>
  <c r="E11" i="22" s="1"/>
  <c r="D33" i="22"/>
  <c r="D11" i="22" s="1"/>
  <c r="C33" i="22"/>
  <c r="C11" i="22" s="1"/>
  <c r="D29" i="22"/>
  <c r="E29" i="22"/>
  <c r="F29" i="22"/>
  <c r="G29" i="22"/>
  <c r="H29" i="22"/>
  <c r="I29" i="22"/>
  <c r="C29" i="22"/>
  <c r="I23" i="22"/>
  <c r="I10" i="22" s="1"/>
  <c r="H23" i="22"/>
  <c r="G23" i="22"/>
  <c r="G10" i="22" s="1"/>
  <c r="F23" i="22"/>
  <c r="F10" i="22" s="1"/>
  <c r="F8" i="22" s="1"/>
  <c r="E23" i="22"/>
  <c r="E10" i="22" s="1"/>
  <c r="D23" i="22"/>
  <c r="C23" i="22"/>
  <c r="C10" i="22" s="1"/>
  <c r="C8" i="22" s="1"/>
  <c r="D18" i="22"/>
  <c r="D9" i="22" s="1"/>
  <c r="D8" i="22" s="1"/>
  <c r="E18" i="22"/>
  <c r="F18" i="22"/>
  <c r="G18" i="22"/>
  <c r="G9" i="22" s="1"/>
  <c r="H18" i="22"/>
  <c r="H9" i="22" s="1"/>
  <c r="H8" i="22" s="1"/>
  <c r="I18" i="22"/>
  <c r="C18" i="22"/>
  <c r="I17" i="14"/>
  <c r="I136" i="3" s="1"/>
  <c r="C261" i="14"/>
  <c r="C17" i="14" s="1"/>
  <c r="C136" i="3" s="1"/>
  <c r="F15" i="14"/>
  <c r="I255" i="14"/>
  <c r="I16" i="14" s="1"/>
  <c r="H255" i="14"/>
  <c r="H16" i="14" s="1"/>
  <c r="G255" i="14"/>
  <c r="G16" i="14" s="1"/>
  <c r="F255" i="14"/>
  <c r="F16" i="14" s="1"/>
  <c r="E255" i="14"/>
  <c r="E16" i="14" s="1"/>
  <c r="D255" i="14"/>
  <c r="D16" i="14" s="1"/>
  <c r="C255" i="14"/>
  <c r="C16" i="14" s="1"/>
  <c r="C249" i="14"/>
  <c r="C15" i="14" s="1"/>
  <c r="I249" i="14"/>
  <c r="H249" i="14"/>
  <c r="G249" i="14"/>
  <c r="F249" i="14"/>
  <c r="E249" i="14"/>
  <c r="D249" i="14"/>
  <c r="I180" i="14"/>
  <c r="H180" i="14"/>
  <c r="G180" i="14"/>
  <c r="F180" i="14"/>
  <c r="E180" i="14"/>
  <c r="D180" i="14"/>
  <c r="C180" i="14"/>
  <c r="I140" i="14"/>
  <c r="H140" i="14"/>
  <c r="G140" i="14"/>
  <c r="F140" i="14"/>
  <c r="E140" i="14"/>
  <c r="D140" i="14"/>
  <c r="C140" i="14"/>
  <c r="I100" i="14"/>
  <c r="H100" i="14"/>
  <c r="G100" i="14"/>
  <c r="F100" i="14"/>
  <c r="E100" i="14"/>
  <c r="D100" i="14"/>
  <c r="C100" i="14"/>
  <c r="C60" i="14"/>
  <c r="I60" i="14"/>
  <c r="H60" i="14"/>
  <c r="G60" i="14"/>
  <c r="F60" i="14"/>
  <c r="E60" i="14"/>
  <c r="D60" i="14"/>
  <c r="I161" i="14"/>
  <c r="H161" i="14"/>
  <c r="G161" i="14"/>
  <c r="F161" i="14"/>
  <c r="E161" i="14"/>
  <c r="D161" i="14"/>
  <c r="C161" i="14"/>
  <c r="I121" i="14"/>
  <c r="H121" i="14"/>
  <c r="G121" i="14"/>
  <c r="F121" i="14"/>
  <c r="E121" i="14"/>
  <c r="D121" i="14"/>
  <c r="C121" i="14"/>
  <c r="I81" i="14"/>
  <c r="H81" i="14"/>
  <c r="G81" i="14"/>
  <c r="F81" i="14"/>
  <c r="E81" i="14"/>
  <c r="D81" i="14"/>
  <c r="C81" i="14"/>
  <c r="C41" i="14"/>
  <c r="I41" i="14"/>
  <c r="H41" i="14"/>
  <c r="G41" i="14"/>
  <c r="F41" i="14"/>
  <c r="E41" i="14"/>
  <c r="D41" i="14"/>
  <c r="H17" i="14"/>
  <c r="H136" i="3" s="1"/>
  <c r="G17" i="14"/>
  <c r="G136" i="3" s="1"/>
  <c r="F17" i="14"/>
  <c r="F136" i="3" s="1"/>
  <c r="E17" i="14"/>
  <c r="E136" i="3" s="1"/>
  <c r="D17" i="14"/>
  <c r="D136" i="3" s="1"/>
  <c r="I231" i="12"/>
  <c r="I288" i="12" s="1"/>
  <c r="I15" i="12" s="1"/>
  <c r="H231" i="12"/>
  <c r="H288" i="12" s="1"/>
  <c r="H15" i="12" s="1"/>
  <c r="G231" i="12"/>
  <c r="G288" i="12" s="1"/>
  <c r="G15" i="12" s="1"/>
  <c r="F231" i="12"/>
  <c r="F288" i="12" s="1"/>
  <c r="F15" i="12" s="1"/>
  <c r="E231" i="12"/>
  <c r="E288" i="12" s="1"/>
  <c r="E15" i="12" s="1"/>
  <c r="D231" i="12"/>
  <c r="D288" i="12" s="1"/>
  <c r="D15" i="12" s="1"/>
  <c r="C231" i="12"/>
  <c r="C288" i="12" s="1"/>
  <c r="C15" i="12" s="1"/>
  <c r="I191" i="12"/>
  <c r="H191" i="12"/>
  <c r="H287" i="12" s="1"/>
  <c r="G191" i="12"/>
  <c r="G287" i="12" s="1"/>
  <c r="F191" i="12"/>
  <c r="F287" i="12" s="1"/>
  <c r="E191" i="12"/>
  <c r="E287" i="12" s="1"/>
  <c r="D191" i="12"/>
  <c r="D287" i="12" s="1"/>
  <c r="C191" i="12"/>
  <c r="C287" i="12" s="1"/>
  <c r="I151" i="12"/>
  <c r="I286" i="12" s="1"/>
  <c r="H151" i="12"/>
  <c r="H286" i="12" s="1"/>
  <c r="G151" i="12"/>
  <c r="F151" i="12"/>
  <c r="F286" i="12" s="1"/>
  <c r="E151" i="12"/>
  <c r="D151" i="12"/>
  <c r="D286" i="12" s="1"/>
  <c r="C151" i="12"/>
  <c r="C286" i="12" s="1"/>
  <c r="I111" i="12"/>
  <c r="I285" i="12" s="1"/>
  <c r="H111" i="12"/>
  <c r="H285" i="12" s="1"/>
  <c r="G111" i="12"/>
  <c r="F111" i="12"/>
  <c r="F285" i="12" s="1"/>
  <c r="E111" i="12"/>
  <c r="E285" i="12" s="1"/>
  <c r="D111" i="12"/>
  <c r="C111" i="12"/>
  <c r="C285" i="12" s="1"/>
  <c r="D71" i="12"/>
  <c r="D284" i="12" s="1"/>
  <c r="E71" i="12"/>
  <c r="E284" i="12" s="1"/>
  <c r="F71" i="12"/>
  <c r="F284" i="12" s="1"/>
  <c r="G71" i="12"/>
  <c r="G284" i="12" s="1"/>
  <c r="H71" i="12"/>
  <c r="H284" i="12" s="1"/>
  <c r="I71" i="12"/>
  <c r="I284" i="12" s="1"/>
  <c r="C71" i="12"/>
  <c r="C284" i="12" s="1"/>
  <c r="C212" i="12"/>
  <c r="I172" i="12"/>
  <c r="H172" i="12"/>
  <c r="G172" i="12"/>
  <c r="F172" i="12"/>
  <c r="E172" i="12"/>
  <c r="D172" i="12"/>
  <c r="C172" i="12"/>
  <c r="I132" i="12"/>
  <c r="H132" i="12"/>
  <c r="G132" i="12"/>
  <c r="F132" i="12"/>
  <c r="E132" i="12"/>
  <c r="D132" i="12"/>
  <c r="C132" i="12"/>
  <c r="I92" i="12"/>
  <c r="H92" i="12"/>
  <c r="G92" i="12"/>
  <c r="F92" i="12"/>
  <c r="E92" i="12"/>
  <c r="D92" i="12"/>
  <c r="C92" i="12"/>
  <c r="C10" i="12" s="1"/>
  <c r="C116" i="3" s="1"/>
  <c r="C211" i="3" s="1"/>
  <c r="I52" i="12"/>
  <c r="H52" i="12"/>
  <c r="G52" i="12"/>
  <c r="F52" i="12"/>
  <c r="E52" i="12"/>
  <c r="D52" i="12"/>
  <c r="C52" i="12"/>
  <c r="I43" i="12"/>
  <c r="H43" i="12"/>
  <c r="G43" i="12"/>
  <c r="F43" i="12"/>
  <c r="E43" i="12"/>
  <c r="D43" i="12"/>
  <c r="C43" i="12"/>
  <c r="C36" i="12"/>
  <c r="D317" i="12"/>
  <c r="D16" i="12" s="1"/>
  <c r="E317" i="12"/>
  <c r="E16" i="12" s="1"/>
  <c r="F317" i="12"/>
  <c r="F16" i="12" s="1"/>
  <c r="G317" i="12"/>
  <c r="G16" i="12" s="1"/>
  <c r="H317" i="12"/>
  <c r="H16" i="12" s="1"/>
  <c r="I317" i="12"/>
  <c r="I16" i="12" s="1"/>
  <c r="C317" i="12"/>
  <c r="C16" i="12" s="1"/>
  <c r="I310" i="12"/>
  <c r="I281" i="12" s="1"/>
  <c r="H310" i="12"/>
  <c r="H281" i="12" s="1"/>
  <c r="G310" i="12"/>
  <c r="G281" i="12" s="1"/>
  <c r="F310" i="12"/>
  <c r="F281" i="12" s="1"/>
  <c r="E310" i="12"/>
  <c r="E281" i="12" s="1"/>
  <c r="D310" i="12"/>
  <c r="D281" i="12" s="1"/>
  <c r="C310" i="12"/>
  <c r="C281" i="12" s="1"/>
  <c r="I303" i="12"/>
  <c r="I280" i="12" s="1"/>
  <c r="H303" i="12"/>
  <c r="H280" i="12" s="1"/>
  <c r="H14" i="12" s="1"/>
  <c r="G303" i="12"/>
  <c r="G280" i="12" s="1"/>
  <c r="G14" i="12" s="1"/>
  <c r="F303" i="12"/>
  <c r="F280" i="12" s="1"/>
  <c r="E303" i="12"/>
  <c r="E280" i="12" s="1"/>
  <c r="E13" i="12" s="1"/>
  <c r="E119" i="3" s="1"/>
  <c r="D303" i="12"/>
  <c r="D280" i="12" s="1"/>
  <c r="D14" i="12" s="1"/>
  <c r="C303" i="12"/>
  <c r="C280" i="12" s="1"/>
  <c r="D291" i="12"/>
  <c r="E291" i="12"/>
  <c r="F291" i="12"/>
  <c r="G291" i="12"/>
  <c r="H291" i="12"/>
  <c r="I291" i="12"/>
  <c r="D292" i="12"/>
  <c r="E292" i="12"/>
  <c r="F292" i="12"/>
  <c r="G292" i="12"/>
  <c r="H292" i="12"/>
  <c r="I292" i="12"/>
  <c r="D293" i="12"/>
  <c r="E293" i="12"/>
  <c r="F293" i="12"/>
  <c r="G293" i="12"/>
  <c r="H293" i="12"/>
  <c r="I293" i="12"/>
  <c r="D294" i="12"/>
  <c r="E294" i="12"/>
  <c r="F294" i="12"/>
  <c r="G294" i="12"/>
  <c r="H294" i="12"/>
  <c r="I294" i="12"/>
  <c r="D295" i="12"/>
  <c r="E295" i="12"/>
  <c r="F295" i="12"/>
  <c r="G295" i="12"/>
  <c r="H295" i="12"/>
  <c r="I295" i="12"/>
  <c r="C295" i="12"/>
  <c r="C294" i="12"/>
  <c r="C293" i="12"/>
  <c r="C292" i="12"/>
  <c r="C291" i="12"/>
  <c r="D285" i="12"/>
  <c r="G285" i="12"/>
  <c r="E286" i="12"/>
  <c r="G286" i="12"/>
  <c r="I287" i="12"/>
  <c r="G8" i="22" l="1"/>
  <c r="E8" i="22"/>
  <c r="I8" i="22"/>
  <c r="D7" i="12"/>
  <c r="D113" i="3" s="1"/>
  <c r="E7" i="12"/>
  <c r="E113" i="3" s="1"/>
  <c r="I7" i="12"/>
  <c r="I113" i="3" s="1"/>
  <c r="H7" i="12"/>
  <c r="H113" i="3" s="1"/>
  <c r="I13" i="12"/>
  <c r="I119" i="3" s="1"/>
  <c r="C7" i="12"/>
  <c r="C113" i="3" s="1"/>
  <c r="G7" i="12"/>
  <c r="G113" i="3" s="1"/>
  <c r="F13" i="12"/>
  <c r="F119" i="3" s="1"/>
  <c r="F7" i="12"/>
  <c r="F113" i="3" s="1"/>
  <c r="D8" i="12"/>
  <c r="D114" i="3" s="1"/>
  <c r="H10" i="12"/>
  <c r="H116" i="3" s="1"/>
  <c r="H211" i="3" s="1"/>
  <c r="E8" i="12"/>
  <c r="E114" i="3" s="1"/>
  <c r="I10" i="12"/>
  <c r="I116" i="3" s="1"/>
  <c r="I211" i="3" s="1"/>
  <c r="C13" i="12"/>
  <c r="C119" i="3" s="1"/>
  <c r="H13" i="12"/>
  <c r="H119" i="3" s="1"/>
  <c r="F14" i="12"/>
  <c r="E10" i="12"/>
  <c r="E116" i="3" s="1"/>
  <c r="E211" i="3" s="1"/>
  <c r="I14" i="12"/>
  <c r="E14" i="12"/>
  <c r="G13" i="12"/>
  <c r="G119" i="3" s="1"/>
  <c r="D10" i="12"/>
  <c r="D116" i="3" s="1"/>
  <c r="D211" i="3" s="1"/>
  <c r="I8" i="12"/>
  <c r="I114" i="3" s="1"/>
  <c r="C14" i="12"/>
  <c r="H8" i="12"/>
  <c r="H114" i="3" s="1"/>
  <c r="E11" i="14"/>
  <c r="E130" i="3" s="1"/>
  <c r="E212" i="3" s="1"/>
  <c r="I11" i="14"/>
  <c r="I130" i="3" s="1"/>
  <c r="I212" i="3" s="1"/>
  <c r="C243" i="14"/>
  <c r="C13" i="14" s="1"/>
  <c r="G243" i="14"/>
  <c r="G13" i="14" s="1"/>
  <c r="I243" i="14"/>
  <c r="I13" i="14" s="1"/>
  <c r="E243" i="14"/>
  <c r="E13" i="14" s="1"/>
  <c r="F243" i="14"/>
  <c r="F13" i="14" s="1"/>
  <c r="H243" i="14"/>
  <c r="H13" i="14" s="1"/>
  <c r="D243" i="14"/>
  <c r="D13" i="14" s="1"/>
  <c r="E15" i="14"/>
  <c r="E14" i="14"/>
  <c r="I15" i="14"/>
  <c r="I14" i="14"/>
  <c r="D14" i="14"/>
  <c r="D15" i="14"/>
  <c r="H14" i="14"/>
  <c r="H15" i="14"/>
  <c r="G14" i="14"/>
  <c r="G15" i="14"/>
  <c r="E9" i="14"/>
  <c r="E128" i="3" s="1"/>
  <c r="G237" i="14"/>
  <c r="C14" i="14"/>
  <c r="F14" i="14"/>
  <c r="H11" i="14"/>
  <c r="H130" i="3" s="1"/>
  <c r="H212" i="3" s="1"/>
  <c r="D11" i="14"/>
  <c r="D130" i="3" s="1"/>
  <c r="D212" i="3" s="1"/>
  <c r="H9" i="14"/>
  <c r="H128" i="3" s="1"/>
  <c r="D9" i="14"/>
  <c r="D128" i="3" s="1"/>
  <c r="I9" i="14"/>
  <c r="I128" i="3" s="1"/>
  <c r="D237" i="14"/>
  <c r="H237" i="14"/>
  <c r="C9" i="14"/>
  <c r="C128" i="3" s="1"/>
  <c r="G11" i="14"/>
  <c r="G130" i="3" s="1"/>
  <c r="G212" i="3" s="1"/>
  <c r="G9" i="14"/>
  <c r="G128" i="3" s="1"/>
  <c r="C11" i="14"/>
  <c r="C130" i="3" s="1"/>
  <c r="C212" i="3" s="1"/>
  <c r="F11" i="14"/>
  <c r="F130" i="3" s="1"/>
  <c r="F212" i="3" s="1"/>
  <c r="F9" i="14"/>
  <c r="F128" i="3" s="1"/>
  <c r="E237" i="14"/>
  <c r="I237" i="14"/>
  <c r="F237" i="14"/>
  <c r="C237" i="14"/>
  <c r="C8" i="12"/>
  <c r="C114" i="3" s="1"/>
  <c r="F10" i="12"/>
  <c r="F116" i="3" s="1"/>
  <c r="F211" i="3" s="1"/>
  <c r="G8" i="12"/>
  <c r="G114" i="3" s="1"/>
  <c r="F8" i="12"/>
  <c r="F114" i="3" s="1"/>
  <c r="G10" i="12"/>
  <c r="G116" i="3" s="1"/>
  <c r="G211" i="3" s="1"/>
  <c r="D13" i="12"/>
  <c r="D119" i="3" s="1"/>
  <c r="I296" i="12"/>
  <c r="I279" i="12" s="1"/>
  <c r="I12" i="12" s="1"/>
  <c r="D296" i="12"/>
  <c r="D279" i="12" s="1"/>
  <c r="D12" i="12" s="1"/>
  <c r="D289" i="12"/>
  <c r="D278" i="12" s="1"/>
  <c r="C289" i="12"/>
  <c r="C278" i="12" s="1"/>
  <c r="C11" i="12" s="1"/>
  <c r="C117" i="3" s="1"/>
  <c r="C76" i="3" s="1"/>
  <c r="C296" i="12"/>
  <c r="C279" i="12" s="1"/>
  <c r="C12" i="12" s="1"/>
  <c r="E296" i="12"/>
  <c r="E279" i="12" s="1"/>
  <c r="E12" i="12" s="1"/>
  <c r="H289" i="12"/>
  <c r="H278" i="12" s="1"/>
  <c r="E289" i="12"/>
  <c r="E278" i="12" s="1"/>
  <c r="H296" i="12"/>
  <c r="H279" i="12" s="1"/>
  <c r="H12" i="12" s="1"/>
  <c r="F289" i="12"/>
  <c r="F278" i="12" s="1"/>
  <c r="F11" i="12" s="1"/>
  <c r="F117" i="3" s="1"/>
  <c r="F76" i="3" s="1"/>
  <c r="F296" i="12"/>
  <c r="F279" i="12" s="1"/>
  <c r="F12" i="12" s="1"/>
  <c r="I289" i="12"/>
  <c r="I278" i="12" s="1"/>
  <c r="G289" i="12"/>
  <c r="G278" i="12" s="1"/>
  <c r="G296" i="12"/>
  <c r="G279" i="12" s="1"/>
  <c r="G12" i="12" s="1"/>
  <c r="D282" i="12" l="1"/>
  <c r="D319" i="12" s="1"/>
  <c r="E231" i="14"/>
  <c r="E10" i="14"/>
  <c r="E129" i="3" s="1"/>
  <c r="E12" i="14"/>
  <c r="D10" i="14"/>
  <c r="D129" i="3" s="1"/>
  <c r="D12" i="14"/>
  <c r="D231" i="14"/>
  <c r="G12" i="14"/>
  <c r="G10" i="14"/>
  <c r="G129" i="3" s="1"/>
  <c r="G231" i="14"/>
  <c r="C10" i="14"/>
  <c r="C129" i="3" s="1"/>
  <c r="C231" i="14"/>
  <c r="C12" i="14"/>
  <c r="F231" i="14"/>
  <c r="F10" i="14"/>
  <c r="F129" i="3" s="1"/>
  <c r="F12" i="14"/>
  <c r="I231" i="14"/>
  <c r="I10" i="14"/>
  <c r="I129" i="3" s="1"/>
  <c r="I12" i="14"/>
  <c r="H10" i="14"/>
  <c r="H129" i="3" s="1"/>
  <c r="H12" i="14"/>
  <c r="H231" i="14"/>
  <c r="H11" i="12"/>
  <c r="H117" i="3" s="1"/>
  <c r="H76" i="3" s="1"/>
  <c r="H9" i="12"/>
  <c r="H115" i="3" s="1"/>
  <c r="D11" i="12"/>
  <c r="D117" i="3" s="1"/>
  <c r="D76" i="3" s="1"/>
  <c r="D9" i="12"/>
  <c r="D115" i="3" s="1"/>
  <c r="F9" i="12"/>
  <c r="F115" i="3" s="1"/>
  <c r="G11" i="12"/>
  <c r="G117" i="3" s="1"/>
  <c r="G76" i="3" s="1"/>
  <c r="G9" i="12"/>
  <c r="G115" i="3" s="1"/>
  <c r="I282" i="12"/>
  <c r="I319" i="12" s="1"/>
  <c r="I11" i="12"/>
  <c r="I117" i="3" s="1"/>
  <c r="I76" i="3" s="1"/>
  <c r="I9" i="12"/>
  <c r="I115" i="3" s="1"/>
  <c r="E9" i="12"/>
  <c r="E115" i="3" s="1"/>
  <c r="E11" i="12"/>
  <c r="E117" i="3" s="1"/>
  <c r="E76" i="3" s="1"/>
  <c r="C9" i="12"/>
  <c r="C115" i="3" s="1"/>
  <c r="G282" i="12"/>
  <c r="G319" i="12" s="1"/>
  <c r="H282" i="12"/>
  <c r="H319" i="12" s="1"/>
  <c r="C282" i="12"/>
  <c r="C319" i="12" s="1"/>
  <c r="F282" i="12"/>
  <c r="F319" i="12" s="1"/>
  <c r="E282" i="12"/>
  <c r="E319" i="12" s="1"/>
  <c r="D7" i="10" l="1"/>
  <c r="D138" i="3" s="1"/>
  <c r="E7" i="10"/>
  <c r="E138" i="3" s="1"/>
  <c r="F7" i="10"/>
  <c r="F138" i="3" s="1"/>
  <c r="G7" i="10"/>
  <c r="G138" i="3" s="1"/>
  <c r="H7" i="10"/>
  <c r="H138" i="3" s="1"/>
  <c r="I7" i="10"/>
  <c r="I138" i="3" s="1"/>
  <c r="D8" i="10"/>
  <c r="D139" i="3" s="1"/>
  <c r="E8" i="10"/>
  <c r="E139" i="3" s="1"/>
  <c r="F8" i="10"/>
  <c r="F139" i="3" s="1"/>
  <c r="G8" i="10"/>
  <c r="G139" i="3" s="1"/>
  <c r="H8" i="10"/>
  <c r="H139" i="3" s="1"/>
  <c r="I8" i="10"/>
  <c r="I139" i="3" s="1"/>
  <c r="D9" i="10"/>
  <c r="D140" i="3" s="1"/>
  <c r="E9" i="10"/>
  <c r="E140" i="3" s="1"/>
  <c r="F9" i="10"/>
  <c r="F140" i="3" s="1"/>
  <c r="G9" i="10"/>
  <c r="G140" i="3" s="1"/>
  <c r="H9" i="10"/>
  <c r="H140" i="3" s="1"/>
  <c r="I9" i="10"/>
  <c r="I140" i="3" s="1"/>
  <c r="D10" i="10"/>
  <c r="D141" i="3" s="1"/>
  <c r="D213" i="3" s="1"/>
  <c r="E10" i="10"/>
  <c r="E141" i="3" s="1"/>
  <c r="E213" i="3" s="1"/>
  <c r="F10" i="10"/>
  <c r="F141" i="3" s="1"/>
  <c r="F213" i="3" s="1"/>
  <c r="G10" i="10"/>
  <c r="G141" i="3" s="1"/>
  <c r="G213" i="3" s="1"/>
  <c r="H10" i="10"/>
  <c r="H141" i="3" s="1"/>
  <c r="H213" i="3" s="1"/>
  <c r="I10" i="10"/>
  <c r="I141" i="3" s="1"/>
  <c r="I213" i="3" s="1"/>
  <c r="D11" i="10"/>
  <c r="D142" i="3" s="1"/>
  <c r="D78" i="3" s="1"/>
  <c r="E11" i="10"/>
  <c r="E142" i="3" s="1"/>
  <c r="E78" i="3" s="1"/>
  <c r="F11" i="10"/>
  <c r="F142" i="3" s="1"/>
  <c r="F78" i="3" s="1"/>
  <c r="G11" i="10"/>
  <c r="G142" i="3" s="1"/>
  <c r="G78" i="3" s="1"/>
  <c r="H11" i="10"/>
  <c r="H142" i="3" s="1"/>
  <c r="H78" i="3" s="1"/>
  <c r="I11" i="10"/>
  <c r="I142" i="3" s="1"/>
  <c r="I78" i="3" s="1"/>
  <c r="D12" i="10"/>
  <c r="D143" i="3" s="1"/>
  <c r="E12" i="10"/>
  <c r="E143" i="3" s="1"/>
  <c r="F12" i="10"/>
  <c r="F143" i="3" s="1"/>
  <c r="G12" i="10"/>
  <c r="G143" i="3" s="1"/>
  <c r="H12" i="10"/>
  <c r="H143" i="3" s="1"/>
  <c r="I12" i="10"/>
  <c r="I143" i="3" s="1"/>
  <c r="D13" i="10"/>
  <c r="E13" i="10"/>
  <c r="F13" i="10"/>
  <c r="G13" i="10"/>
  <c r="H13" i="10"/>
  <c r="I13" i="10"/>
  <c r="D14" i="10"/>
  <c r="E14" i="10"/>
  <c r="F14" i="10"/>
  <c r="G14" i="10"/>
  <c r="H14" i="10"/>
  <c r="I14" i="10"/>
  <c r="C13" i="10"/>
  <c r="C14" i="10"/>
  <c r="C12" i="10"/>
  <c r="C143" i="3" s="1"/>
  <c r="C11" i="10"/>
  <c r="C142" i="3" s="1"/>
  <c r="C78" i="3" s="1"/>
  <c r="C10" i="10"/>
  <c r="C141" i="3" s="1"/>
  <c r="C213" i="3" s="1"/>
  <c r="C9" i="10"/>
  <c r="C140" i="3" s="1"/>
  <c r="C8" i="10"/>
  <c r="C139" i="3" s="1"/>
  <c r="C7" i="10"/>
  <c r="C138" i="3" s="1"/>
  <c r="D8" i="8" l="1"/>
  <c r="D98" i="3" s="1"/>
  <c r="E8" i="8"/>
  <c r="E98" i="3" s="1"/>
  <c r="F8" i="8"/>
  <c r="F98" i="3" s="1"/>
  <c r="G8" i="8"/>
  <c r="G98" i="3" s="1"/>
  <c r="H8" i="8"/>
  <c r="H98" i="3" s="1"/>
  <c r="I8" i="8"/>
  <c r="I98" i="3" s="1"/>
  <c r="D12" i="8"/>
  <c r="D102" i="3" s="1"/>
  <c r="E12" i="8"/>
  <c r="E102" i="3" s="1"/>
  <c r="F12" i="8"/>
  <c r="F102" i="3" s="1"/>
  <c r="G12" i="8"/>
  <c r="G102" i="3" s="1"/>
  <c r="H12" i="8"/>
  <c r="H102" i="3" s="1"/>
  <c r="I12" i="8"/>
  <c r="I102" i="3" s="1"/>
  <c r="D13" i="8"/>
  <c r="D103" i="3" s="1"/>
  <c r="E13" i="8"/>
  <c r="E103" i="3" s="1"/>
  <c r="F13" i="8"/>
  <c r="F103" i="3" s="1"/>
  <c r="G13" i="8"/>
  <c r="G103" i="3" s="1"/>
  <c r="H13" i="8"/>
  <c r="H103" i="3" s="1"/>
  <c r="I13" i="8"/>
  <c r="I103" i="3" s="1"/>
  <c r="D14" i="8"/>
  <c r="E14" i="8"/>
  <c r="F14" i="8"/>
  <c r="G14" i="8"/>
  <c r="H14" i="8"/>
  <c r="I14" i="8"/>
  <c r="D15" i="8"/>
  <c r="E15" i="8"/>
  <c r="F15" i="8"/>
  <c r="G15" i="8"/>
  <c r="H15" i="8"/>
  <c r="I15" i="8"/>
  <c r="C15" i="8"/>
  <c r="C14" i="8"/>
  <c r="C13" i="8"/>
  <c r="C103" i="3" s="1"/>
  <c r="C12" i="8"/>
  <c r="C102" i="3" s="1"/>
  <c r="C19" i="3" s="1"/>
  <c r="C8" i="8"/>
  <c r="C98" i="3" s="1"/>
  <c r="I242" i="8"/>
  <c r="I10" i="8" s="1"/>
  <c r="I100" i="3" s="1"/>
  <c r="H242" i="8"/>
  <c r="H10" i="8" s="1"/>
  <c r="H100" i="3" s="1"/>
  <c r="G242" i="8"/>
  <c r="G11" i="8" s="1"/>
  <c r="G101" i="3" s="1"/>
  <c r="G209" i="3" s="1"/>
  <c r="G207" i="3" s="1"/>
  <c r="F242" i="8"/>
  <c r="F9" i="8" s="1"/>
  <c r="F99" i="3" s="1"/>
  <c r="E242" i="8"/>
  <c r="E10" i="8" s="1"/>
  <c r="E100" i="3" s="1"/>
  <c r="D242" i="8"/>
  <c r="D10" i="8" s="1"/>
  <c r="D100" i="3" s="1"/>
  <c r="C242" i="8"/>
  <c r="C11" i="8" s="1"/>
  <c r="C101" i="3" s="1"/>
  <c r="C209" i="3" s="1"/>
  <c r="C207" i="3" s="1"/>
  <c r="I63" i="6"/>
  <c r="H63" i="6"/>
  <c r="G63" i="6"/>
  <c r="F63" i="6"/>
  <c r="E63" i="6"/>
  <c r="D63" i="6"/>
  <c r="C63" i="6"/>
  <c r="C61" i="6"/>
  <c r="I61" i="6"/>
  <c r="H61" i="6"/>
  <c r="G61" i="6"/>
  <c r="F61" i="6"/>
  <c r="E61" i="6"/>
  <c r="D61" i="6"/>
  <c r="I52" i="6"/>
  <c r="H52" i="6"/>
  <c r="G52" i="6"/>
  <c r="F52" i="6"/>
  <c r="E52" i="6"/>
  <c r="D52" i="6"/>
  <c r="C52" i="6"/>
  <c r="E74" i="3" l="1"/>
  <c r="E72" i="3" s="1"/>
  <c r="E19" i="3"/>
  <c r="H74" i="3"/>
  <c r="H72" i="3" s="1"/>
  <c r="H19" i="3"/>
  <c r="D74" i="3"/>
  <c r="D72" i="3" s="1"/>
  <c r="D19" i="3"/>
  <c r="I74" i="3"/>
  <c r="I72" i="3" s="1"/>
  <c r="I19" i="3"/>
  <c r="C74" i="3"/>
  <c r="C72" i="3" s="1"/>
  <c r="G74" i="3"/>
  <c r="G72" i="3" s="1"/>
  <c r="G19" i="3"/>
  <c r="F74" i="3"/>
  <c r="F72" i="3" s="1"/>
  <c r="F19" i="3"/>
  <c r="F47" i="3" s="1"/>
  <c r="G9" i="8"/>
  <c r="G99" i="3" s="1"/>
  <c r="G10" i="8"/>
  <c r="G100" i="3" s="1"/>
  <c r="E9" i="8"/>
  <c r="E99" i="3" s="1"/>
  <c r="I11" i="8"/>
  <c r="I101" i="3" s="1"/>
  <c r="I209" i="3" s="1"/>
  <c r="I207" i="3" s="1"/>
  <c r="F10" i="8"/>
  <c r="F100" i="3" s="1"/>
  <c r="E11" i="8"/>
  <c r="E101" i="3" s="1"/>
  <c r="E209" i="3" s="1"/>
  <c r="E207" i="3" s="1"/>
  <c r="I9" i="8"/>
  <c r="I99" i="3" s="1"/>
  <c r="H11" i="8"/>
  <c r="H101" i="3" s="1"/>
  <c r="H209" i="3" s="1"/>
  <c r="H207" i="3" s="1"/>
  <c r="D11" i="8"/>
  <c r="D101" i="3" s="1"/>
  <c r="D209" i="3" s="1"/>
  <c r="D207" i="3" s="1"/>
  <c r="D9" i="8"/>
  <c r="D99" i="3" s="1"/>
  <c r="H9" i="8"/>
  <c r="H99" i="3" s="1"/>
  <c r="C10" i="8"/>
  <c r="C100" i="3" s="1"/>
  <c r="F11" i="8"/>
  <c r="F101" i="3" s="1"/>
  <c r="F209" i="3" s="1"/>
  <c r="F207" i="3" s="1"/>
  <c r="C9" i="8"/>
  <c r="C99" i="3" s="1"/>
  <c r="D41" i="3"/>
  <c r="E41" i="3"/>
  <c r="F41" i="3"/>
  <c r="G41" i="3"/>
  <c r="H41" i="3"/>
  <c r="I41" i="3"/>
  <c r="C41" i="3"/>
  <c r="I36" i="3"/>
  <c r="H36" i="3"/>
  <c r="G36" i="3"/>
  <c r="F36" i="3"/>
  <c r="E36" i="3"/>
  <c r="D36" i="3"/>
  <c r="C36" i="3"/>
  <c r="D34" i="3"/>
  <c r="E34" i="3"/>
  <c r="F34" i="3"/>
  <c r="G34" i="3"/>
  <c r="H34" i="3"/>
  <c r="I34" i="3"/>
  <c r="D35" i="3"/>
  <c r="E35" i="3"/>
  <c r="F35" i="3"/>
  <c r="G35" i="3"/>
  <c r="H35" i="3"/>
  <c r="I35" i="3"/>
  <c r="D29" i="3"/>
  <c r="E29" i="3"/>
  <c r="F29" i="3"/>
  <c r="G29" i="3"/>
  <c r="H29" i="3"/>
  <c r="I29" i="3"/>
  <c r="D30" i="3"/>
  <c r="E30" i="3"/>
  <c r="F30" i="3"/>
  <c r="F43" i="3" s="1"/>
  <c r="G30" i="3"/>
  <c r="H30" i="3"/>
  <c r="I30" i="3"/>
  <c r="C35" i="3"/>
  <c r="C34" i="3"/>
  <c r="C29" i="3"/>
  <c r="C30" i="3"/>
  <c r="D21" i="3"/>
  <c r="E21" i="3"/>
  <c r="F21" i="3"/>
  <c r="G21" i="3"/>
  <c r="H21" i="3"/>
  <c r="I21" i="3"/>
  <c r="D22" i="3"/>
  <c r="D50" i="3" s="1"/>
  <c r="E22" i="3"/>
  <c r="E50" i="3" s="1"/>
  <c r="F22" i="3"/>
  <c r="F50" i="3" s="1"/>
  <c r="G22" i="3"/>
  <c r="G50" i="3" s="1"/>
  <c r="H22" i="3"/>
  <c r="H50" i="3" s="1"/>
  <c r="I22" i="3"/>
  <c r="I50" i="3" s="1"/>
  <c r="D23" i="3"/>
  <c r="E23" i="3"/>
  <c r="F23" i="3"/>
  <c r="G23" i="3"/>
  <c r="H23" i="3"/>
  <c r="I23" i="3"/>
  <c r="C21" i="3"/>
  <c r="C22" i="3"/>
  <c r="C50" i="3" s="1"/>
  <c r="C23" i="3"/>
  <c r="D198" i="3"/>
  <c r="E198" i="3"/>
  <c r="F198" i="3"/>
  <c r="G198" i="3"/>
  <c r="H198" i="3"/>
  <c r="I198" i="3"/>
  <c r="D202" i="3"/>
  <c r="E202" i="3"/>
  <c r="F202" i="3"/>
  <c r="G202" i="3"/>
  <c r="H202" i="3"/>
  <c r="I202" i="3"/>
  <c r="C202" i="3"/>
  <c r="C198" i="3"/>
  <c r="H48" i="3" l="1"/>
  <c r="D48" i="3"/>
  <c r="F51" i="3"/>
  <c r="C26" i="3"/>
  <c r="G43" i="3"/>
  <c r="G51" i="3" s="1"/>
  <c r="G42" i="3"/>
  <c r="G49" i="3" s="1"/>
  <c r="C43" i="3"/>
  <c r="C51" i="3" s="1"/>
  <c r="I31" i="3"/>
  <c r="E31" i="3"/>
  <c r="H31" i="3"/>
  <c r="G48" i="3"/>
  <c r="I47" i="3"/>
  <c r="E47" i="3"/>
  <c r="I43" i="3"/>
  <c r="E43" i="3"/>
  <c r="E51" i="3" s="1"/>
  <c r="I42" i="3"/>
  <c r="I49" i="3" s="1"/>
  <c r="E42" i="3"/>
  <c r="G31" i="3"/>
  <c r="I48" i="3"/>
  <c r="E48" i="3"/>
  <c r="G47" i="3"/>
  <c r="D31" i="3"/>
  <c r="C48" i="3"/>
  <c r="C31" i="3"/>
  <c r="H43" i="3"/>
  <c r="H51" i="3" s="1"/>
  <c r="D43" i="3"/>
  <c r="D51" i="3" s="1"/>
  <c r="H42" i="3"/>
  <c r="H49" i="3" s="1"/>
  <c r="D42" i="3"/>
  <c r="F31" i="3"/>
  <c r="C47" i="3"/>
  <c r="H18" i="3"/>
  <c r="C18" i="3"/>
  <c r="G18" i="3"/>
  <c r="F42" i="3"/>
  <c r="F49" i="3" s="1"/>
  <c r="D18" i="3"/>
  <c r="C42" i="3"/>
  <c r="F18" i="3"/>
  <c r="I18" i="3"/>
  <c r="I24" i="3" s="1"/>
  <c r="E18" i="3"/>
  <c r="F48" i="3"/>
  <c r="H47" i="3"/>
  <c r="D47" i="3"/>
  <c r="C25" i="3" l="1"/>
  <c r="D24" i="3"/>
  <c r="I39" i="3"/>
  <c r="I46" i="3" s="1"/>
  <c r="I69" i="3" s="1"/>
  <c r="F39" i="3"/>
  <c r="E39" i="3"/>
  <c r="G39" i="3"/>
  <c r="H39" i="3"/>
  <c r="G24" i="3"/>
  <c r="C39" i="3"/>
  <c r="C46" i="3" s="1"/>
  <c r="D39" i="3"/>
  <c r="E49" i="3"/>
  <c r="I51" i="3"/>
  <c r="D49" i="3"/>
  <c r="F24" i="3"/>
  <c r="C49" i="3"/>
  <c r="E24" i="3"/>
  <c r="H24" i="3"/>
  <c r="C24" i="3"/>
  <c r="E46" i="3" l="1"/>
  <c r="E69" i="3" s="1"/>
  <c r="F46" i="3"/>
  <c r="F69" i="3" s="1"/>
  <c r="H46" i="3"/>
  <c r="H69" i="3" s="1"/>
  <c r="C44" i="3"/>
  <c r="D46" i="3"/>
  <c r="D69" i="3" s="1"/>
  <c r="G46" i="3"/>
  <c r="G69" i="3" s="1"/>
  <c r="C69" i="3"/>
  <c r="E180" i="3" l="1"/>
  <c r="C179" i="3"/>
  <c r="C180" i="3"/>
  <c r="I180" i="3"/>
  <c r="H180" i="3"/>
  <c r="D180" i="3"/>
  <c r="G180" i="3"/>
  <c r="F180" i="3"/>
  <c r="I179" i="3" l="1"/>
  <c r="E179" i="3"/>
  <c r="H179" i="3"/>
  <c r="D179" i="3"/>
  <c r="G179" i="3"/>
  <c r="F179" i="3"/>
</calcChain>
</file>

<file path=xl/sharedStrings.xml><?xml version="1.0" encoding="utf-8"?>
<sst xmlns="http://schemas.openxmlformats.org/spreadsheetml/2006/main" count="5788" uniqueCount="1679">
  <si>
    <t>Scenario Name:</t>
  </si>
  <si>
    <t>Variable</t>
  </si>
  <si>
    <t>Unit</t>
  </si>
  <si>
    <t>Consistency checks</t>
  </si>
  <si>
    <t>Aggregate indicators</t>
  </si>
  <si>
    <t>Socio-economic development indicators</t>
  </si>
  <si>
    <t>Population</t>
  </si>
  <si>
    <t>Million</t>
  </si>
  <si>
    <t>MACRO_DEMO_ECO DB</t>
  </si>
  <si>
    <t xml:space="preserve">Gross Domestic Product </t>
  </si>
  <si>
    <t>Billion $ USD (2015)</t>
  </si>
  <si>
    <t>Total CO2 Emissions</t>
  </si>
  <si>
    <t>MtCO2</t>
  </si>
  <si>
    <r>
      <rPr>
        <i/>
        <sz val="11"/>
        <color theme="1"/>
        <rFont val="Calibri"/>
        <family val="2"/>
        <scheme val="minor"/>
      </rPr>
      <t>of which</t>
    </r>
    <r>
      <rPr>
        <sz val="11"/>
        <color theme="1"/>
        <rFont val="Calibri"/>
        <family val="2"/>
        <scheme val="minor"/>
      </rPr>
      <t>: Energy</t>
    </r>
  </si>
  <si>
    <r>
      <rPr>
        <i/>
        <sz val="11"/>
        <rFont val="Calibri"/>
        <family val="2"/>
        <scheme val="minor"/>
      </rPr>
      <t>of which</t>
    </r>
    <r>
      <rPr>
        <sz val="11"/>
        <rFont val="Calibri"/>
        <family val="2"/>
        <scheme val="minor"/>
      </rPr>
      <t>: IPPU (Industrial Processes &amp; Product Use)</t>
    </r>
  </si>
  <si>
    <r>
      <rPr>
        <i/>
        <sz val="11"/>
        <rFont val="Calibri"/>
        <family val="2"/>
        <scheme val="minor"/>
      </rPr>
      <t>of which:</t>
    </r>
    <r>
      <rPr>
        <sz val="11"/>
        <rFont val="Calibri"/>
        <family val="2"/>
        <scheme val="minor"/>
      </rPr>
      <t xml:space="preserve"> Agriculture</t>
    </r>
  </si>
  <si>
    <r>
      <rPr>
        <i/>
        <sz val="11"/>
        <rFont val="Calibri"/>
        <family val="2"/>
        <scheme val="minor"/>
      </rPr>
      <t>of which:</t>
    </r>
    <r>
      <rPr>
        <sz val="11"/>
        <rFont val="Calibri"/>
        <family val="2"/>
        <scheme val="minor"/>
      </rPr>
      <t xml:space="preserve"> LULUCF</t>
    </r>
  </si>
  <si>
    <r>
      <rPr>
        <i/>
        <sz val="11"/>
        <rFont val="Calibri"/>
        <family val="2"/>
        <scheme val="minor"/>
      </rPr>
      <t>of which:</t>
    </r>
    <r>
      <rPr>
        <sz val="11"/>
        <rFont val="Calibri"/>
        <family val="2"/>
        <scheme val="minor"/>
      </rPr>
      <t xml:space="preserve"> Waste</t>
    </r>
  </si>
  <si>
    <t>Total CO2 Emissions without LULUCF</t>
  </si>
  <si>
    <t xml:space="preserve">Total CH4 Emissions </t>
  </si>
  <si>
    <t>MtCO2e</t>
  </si>
  <si>
    <t>Total N2O Emissions</t>
  </si>
  <si>
    <t>Total HFCs+PFCs+SF6 Emissions</t>
  </si>
  <si>
    <t>Total non-CO2 Emissions (N2O, CH4, HFC, PFC, SF6, mix)</t>
  </si>
  <si>
    <r>
      <rPr>
        <i/>
        <sz val="11"/>
        <rFont val="Calibri"/>
        <family val="2"/>
        <scheme val="minor"/>
      </rPr>
      <t>of which</t>
    </r>
    <r>
      <rPr>
        <sz val="11"/>
        <rFont val="Calibri"/>
        <family val="2"/>
        <scheme val="minor"/>
      </rPr>
      <t>: Energy</t>
    </r>
  </si>
  <si>
    <t>Total GHG emissions</t>
  </si>
  <si>
    <t>Sector indicators</t>
  </si>
  <si>
    <t>EJ</t>
  </si>
  <si>
    <t>TWh</t>
  </si>
  <si>
    <t>Power DB</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</si>
  <si>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</si>
  <si>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</si>
  <si>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</si>
  <si>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</si>
  <si>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</si>
  <si>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</si>
  <si>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</si>
  <si>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</si>
  <si>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</si>
  <si>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</si>
  <si>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</si>
  <si>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</si>
  <si>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</si>
  <si>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</si>
  <si>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</si>
  <si>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</si>
  <si>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</si>
  <si>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</si>
  <si>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</si>
  <si>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</si>
  <si>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</si>
  <si>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</si>
  <si>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</si>
  <si>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</si>
  <si>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</si>
  <si>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</si>
  <si>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</si>
  <si>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</si>
  <si>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</si>
  <si>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</si>
  <si>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</si>
  <si>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</si>
  <si>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</si>
  <si>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</si>
  <si>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</si>
  <si>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</si>
  <si>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</si>
  <si>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</si>
  <si>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</si>
  <si>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</si>
  <si>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</si>
  <si>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</si>
  <si>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</si>
  <si>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</si>
  <si>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</si>
  <si>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</si>
  <si>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</si>
  <si>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</si>
  <si>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</si>
  <si>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</si>
  <si>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</si>
  <si>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</si>
  <si>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N2O emissions</t>
  </si>
  <si>
    <t>Total non-energy CH4 emissions</t>
  </si>
  <si>
    <t>Land use, Land use change and Forestry (LULUCF)</t>
  </si>
  <si>
    <t>Total CO2 LULUCF net emissions (forests)</t>
  </si>
  <si>
    <t>Total CO2 LULUCF net emissions (all other fluxes)</t>
  </si>
  <si>
    <t>Power generation</t>
  </si>
  <si>
    <t>Waste</t>
  </si>
  <si>
    <t>Total waste emissions</t>
  </si>
  <si>
    <t>Waste DB</t>
  </si>
  <si>
    <r>
      <rPr>
        <i/>
        <sz val="11"/>
        <rFont val="Calibri"/>
        <family val="2"/>
        <scheme val="minor"/>
      </rPr>
      <t>of which</t>
    </r>
    <r>
      <rPr>
        <sz val="11"/>
        <rFont val="Calibri"/>
        <family val="2"/>
        <scheme val="minor"/>
      </rPr>
      <t>: CO2 emissions</t>
    </r>
  </si>
  <si>
    <r>
      <rPr>
        <i/>
        <sz val="11"/>
        <rFont val="Calibri"/>
        <family val="2"/>
        <scheme val="minor"/>
      </rPr>
      <t>of which</t>
    </r>
    <r>
      <rPr>
        <sz val="11"/>
        <rFont val="Calibri"/>
        <family val="2"/>
        <scheme val="minor"/>
      </rPr>
      <t>: CH4 emissions</t>
    </r>
  </si>
  <si>
    <r>
      <rPr>
        <i/>
        <sz val="11"/>
        <rFont val="Calibri"/>
        <family val="2"/>
        <scheme val="minor"/>
      </rPr>
      <t>of which</t>
    </r>
    <r>
      <rPr>
        <sz val="11"/>
        <rFont val="Calibri"/>
        <family val="2"/>
        <scheme val="minor"/>
      </rPr>
      <t>: N2O emissions</t>
    </r>
  </si>
  <si>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</si>
  <si>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</si>
  <si>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</si>
  <si>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</si>
  <si>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</si>
  <si>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</si>
  <si>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</si>
  <si>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</si>
  <si>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</si>
  <si>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</si>
  <si>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Descriptions of changes over the time period 1: from short to medium term (now to 2030-35)</t>
  </si>
  <si>
    <t>Descriptions of changes over the time period 2: from medium to long-term (2030-35 to 2050-70)</t>
  </si>
  <si>
    <t>Guiding questions for the content to support your description and Guiding questions to complement dashboard's descriptions:</t>
  </si>
  <si>
    <t>Notes/comments</t>
  </si>
  <si>
    <t>1) Demographic changes</t>
  </si>
  <si>
    <t>4) Public and private investments</t>
  </si>
  <si>
    <t>Method category</t>
  </si>
  <si>
    <t>Population Structure</t>
  </si>
  <si>
    <t>Population size</t>
  </si>
  <si>
    <t>Million inhab.</t>
  </si>
  <si>
    <t>Female population size</t>
  </si>
  <si>
    <t>Male population size</t>
  </si>
  <si>
    <t>Age structure and activity</t>
  </si>
  <si>
    <t>Population under 20 years old</t>
  </si>
  <si>
    <t>Population between 20 and 60 years old</t>
  </si>
  <si>
    <t>Population over 60 years old</t>
  </si>
  <si>
    <t xml:space="preserve">Children, schoolchildren, studying population </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</si>
  <si>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</si>
  <si>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</si>
  <si>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</si>
  <si>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</si>
  <si>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</si>
  <si>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</si>
  <si>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</si>
  <si>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</si>
  <si>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</si>
  <si>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</si>
  <si>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</si>
  <si>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</si>
  <si>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</si>
  <si>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</si>
  <si>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</si>
  <si>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</si>
  <si>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</si>
  <si>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</si>
  <si>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</si>
  <si>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</si>
  <si>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</si>
  <si>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</si>
  <si>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</si>
  <si>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</si>
  <si>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</si>
  <si>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</si>
  <si>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</si>
  <si>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</si>
  <si>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</si>
  <si>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</si>
  <si>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</si>
  <si>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</si>
  <si>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r>
      <rPr>
        <i/>
        <sz val="11"/>
        <color theme="1"/>
        <rFont val="Calibri"/>
        <family val="2"/>
        <scheme val="minor"/>
      </rPr>
      <t>of which:</t>
    </r>
    <r>
      <rPr>
        <sz val="11"/>
        <color theme="1"/>
        <rFont val="Calibri"/>
        <family val="2"/>
        <scheme val="minor"/>
      </rPr>
      <t xml:space="preserve"> Fixed capital consumption</t>
    </r>
  </si>
  <si>
    <r>
      <rPr>
        <i/>
        <sz val="11"/>
        <color theme="1"/>
        <rFont val="Calibri"/>
        <family val="2"/>
        <scheme val="minor"/>
      </rPr>
      <t>of which:</t>
    </r>
    <r>
      <rPr>
        <sz val="11"/>
        <color theme="1"/>
        <rFont val="Calibri"/>
        <family val="2"/>
        <scheme val="minor"/>
      </rPr>
      <t xml:space="preserve"> Oil rent</t>
    </r>
  </si>
  <si>
    <r>
      <rPr>
        <i/>
        <sz val="11"/>
        <color theme="1"/>
        <rFont val="Calibri"/>
        <family val="2"/>
        <scheme val="minor"/>
      </rPr>
      <t>of which:</t>
    </r>
    <r>
      <rPr>
        <sz val="11"/>
        <color theme="1"/>
        <rFont val="Calibri"/>
        <family val="2"/>
        <scheme val="minor"/>
      </rPr>
      <t xml:space="preserve"> Coal rent</t>
    </r>
  </si>
  <si>
    <r>
      <rPr>
        <i/>
        <sz val="11"/>
        <color theme="1"/>
        <rFont val="Calibri"/>
        <family val="2"/>
        <scheme val="minor"/>
      </rPr>
      <t>of which:</t>
    </r>
    <r>
      <rPr>
        <sz val="11"/>
        <color theme="1"/>
        <rFont val="Calibri"/>
        <family val="2"/>
        <scheme val="minor"/>
      </rPr>
      <t xml:space="preserve"> Gas rent</t>
    </r>
  </si>
  <si>
    <r>
      <rPr>
        <i/>
        <sz val="11"/>
        <color theme="1"/>
        <rFont val="Calibri"/>
        <family val="2"/>
        <scheme val="minor"/>
      </rPr>
      <t>of which:</t>
    </r>
    <r>
      <rPr>
        <sz val="11"/>
        <color theme="1"/>
        <rFont val="Calibri"/>
        <family val="2"/>
        <scheme val="minor"/>
      </rPr>
      <t xml:space="preserve"> Net operating surplus</t>
    </r>
  </si>
  <si>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</si>
  <si>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</si>
  <si>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</si>
  <si>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</si>
  <si>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</si>
  <si>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</si>
  <si>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</si>
  <si>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</si>
  <si>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</si>
  <si>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</si>
  <si>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</si>
  <si>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</si>
  <si>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</si>
  <si>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</si>
  <si>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</si>
  <si>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</si>
  <si>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</si>
  <si>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</si>
  <si>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</si>
  <si>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</si>
  <si>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</si>
  <si>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</si>
  <si>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</si>
  <si>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</si>
  <si>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</si>
  <si>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</si>
  <si>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</si>
  <si>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</si>
  <si>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</si>
  <si>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</si>
  <si>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</si>
  <si>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</si>
  <si>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</si>
  <si>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</si>
  <si>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</si>
  <si>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</si>
  <si>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</si>
  <si>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</si>
  <si>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</si>
  <si>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</si>
  <si>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</si>
  <si>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</si>
  <si>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</si>
  <si>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</si>
  <si>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</si>
  <si>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</si>
  <si>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</si>
  <si>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</si>
  <si>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</si>
  <si>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</si>
  <si>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</si>
  <si>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</si>
  <si>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</si>
  <si>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</si>
  <si>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</si>
  <si>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</si>
  <si>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</si>
  <si>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</si>
  <si>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</si>
  <si>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</si>
  <si>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</si>
  <si>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</si>
  <si>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</si>
  <si>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</si>
  <si>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</si>
  <si>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</si>
  <si>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</si>
  <si>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</si>
  <si>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</si>
  <si>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</si>
  <si>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</si>
  <si>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</si>
  <si>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</si>
  <si>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</si>
  <si>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</si>
  <si>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</si>
  <si>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</si>
  <si>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</si>
  <si>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</si>
  <si>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</si>
  <si>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</si>
  <si>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</si>
  <si>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</si>
  <si>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</si>
  <si>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</si>
  <si>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</si>
  <si>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</si>
  <si>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</si>
  <si>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</si>
  <si>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</si>
  <si>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</si>
  <si>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</si>
  <si>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</si>
  <si>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</si>
  <si>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</si>
  <si>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</si>
  <si>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</si>
  <si>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</si>
  <si>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</si>
  <si>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</si>
  <si>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</si>
  <si>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</si>
  <si>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</si>
  <si>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</si>
  <si>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</si>
  <si>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</si>
  <si>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</si>
  <si>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</si>
  <si>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</si>
  <si>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</si>
  <si>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</si>
  <si>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</si>
  <si>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</si>
  <si>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</si>
  <si>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</si>
  <si>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</si>
  <si>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</si>
  <si>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</si>
  <si>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</si>
  <si>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</si>
  <si>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</si>
  <si>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</si>
  <si>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</si>
  <si>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</si>
  <si>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</si>
  <si>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</si>
  <si>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</si>
  <si>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</si>
  <si>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</si>
  <si>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</si>
  <si>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</si>
  <si>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</si>
  <si>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</si>
  <si>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</si>
  <si>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</si>
  <si>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</si>
  <si>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</si>
  <si>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</si>
  <si>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</si>
  <si>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</si>
  <si>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</si>
  <si>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</si>
  <si>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</si>
  <si>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</si>
  <si>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</si>
  <si>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</si>
  <si>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</si>
  <si>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</si>
  <si>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</si>
  <si>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</si>
  <si>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</si>
  <si>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</si>
  <si>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</si>
  <si>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</si>
  <si>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</si>
  <si>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</si>
  <si>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</si>
  <si>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</si>
  <si>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</si>
  <si>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</si>
  <si>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</si>
  <si>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</si>
  <si>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</si>
  <si>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</si>
  <si>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</si>
  <si>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</si>
  <si>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</si>
  <si>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</si>
  <si>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</si>
  <si>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</si>
  <si>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</si>
  <si>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</si>
  <si>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</si>
  <si>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</si>
  <si>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</si>
  <si>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</si>
  <si>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Socio-economic indicators</t>
  </si>
  <si>
    <t>Passenger activities and mobility (pkm)</t>
  </si>
  <si>
    <t>Passenger mobility - national average</t>
  </si>
  <si>
    <t>pkm/cap/year</t>
  </si>
  <si>
    <t>pkm/cap-Metrop/year</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</si>
  <si>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</si>
  <si>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</si>
  <si>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</si>
  <si>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</si>
  <si>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</si>
  <si>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</si>
  <si>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</si>
  <si>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</si>
  <si>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</si>
  <si>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</si>
  <si>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Public transport - Other road vehicles</t>
  </si>
  <si>
    <t>km/h</t>
  </si>
  <si>
    <t>USD 2020/pkm</t>
  </si>
  <si>
    <t>Total car stock</t>
  </si>
  <si>
    <t>Million (Mio) vehicle</t>
  </si>
  <si>
    <t>Mio vehicle</t>
  </si>
  <si>
    <t>BEV (Battery Electric Vehicle)</t>
  </si>
  <si>
    <t>PHEV (Plug-and-Hybrid Electric Vehicle)</t>
  </si>
  <si>
    <t>FCEV (Fuel-Cell Electric Vehicle)</t>
  </si>
  <si>
    <t>Gvkm</t>
  </si>
  <si>
    <t>EJ - liquid fuels</t>
  </si>
  <si>
    <t>EJ - electricity</t>
  </si>
  <si>
    <t>Total 2/3W stock</t>
  </si>
  <si>
    <t>Other vehicles - stock</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</si>
  <si>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</si>
  <si>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</si>
  <si>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</si>
  <si>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</si>
  <si>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</si>
  <si>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</si>
  <si>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</si>
  <si>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</si>
  <si>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</si>
  <si>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</si>
  <si>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</si>
  <si>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</si>
  <si>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</si>
  <si>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</si>
  <si>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</si>
  <si>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</si>
  <si>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</si>
  <si>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</si>
  <si>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</si>
  <si>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t>
  </si>
  <si>
    <t>CO2 emissions from fuel combustion</t>
  </si>
  <si>
    <t>by types of fuels</t>
  </si>
  <si>
    <t>by modes</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</si>
  <si>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</si>
  <si>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</si>
  <si>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</si>
  <si>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</si>
  <si>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</si>
  <si>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</si>
  <si>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</si>
  <si>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</si>
  <si>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</si>
  <si>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NOx by types of fuels</t>
  </si>
  <si>
    <t>NOx by modes</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</si>
  <si>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</si>
  <si>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</si>
  <si>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</si>
  <si>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</si>
  <si>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</si>
  <si>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</si>
  <si>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</si>
  <si>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</si>
  <si>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</si>
  <si>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</si>
  <si>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</si>
  <si>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</si>
  <si>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</si>
  <si>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</si>
  <si>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</si>
  <si>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</si>
  <si>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</si>
  <si>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</si>
  <si>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</si>
  <si>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</si>
  <si>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</si>
  <si>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</si>
  <si>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</si>
  <si>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</si>
  <si>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</si>
  <si>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</si>
  <si>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The Pathways Design Framework: FREIGHT STORYLINE</t>
  </si>
  <si>
    <t>2) The development and management of transport and logistics infrastructures</t>
  </si>
  <si>
    <t>Total goods transported</t>
  </si>
  <si>
    <t>Mt transported</t>
  </si>
  <si>
    <t>Gtkm</t>
  </si>
  <si>
    <t>G1 - Agro-food</t>
  </si>
  <si>
    <t>G2 - Heavy industrial materials and energy carriers</t>
  </si>
  <si>
    <t>G3 - Industrial waste</t>
  </si>
  <si>
    <t>G4 - Construction materials</t>
  </si>
  <si>
    <t>G5 - Manufactured products (low Added Value - A.V.)</t>
  </si>
  <si>
    <t>G6 - Manufactured products (high A.V.)</t>
  </si>
  <si>
    <r>
      <t>National only (Departure and</t>
    </r>
    <r>
      <rPr>
        <b/>
        <sz val="11"/>
        <rFont val="Calibri"/>
        <family val="2"/>
        <scheme val="minor"/>
      </rPr>
      <t xml:space="preserve"> </t>
    </r>
    <r>
      <rPr>
        <sz val="11"/>
        <rFont val="Calibri"/>
        <family val="2"/>
        <scheme val="minor"/>
      </rPr>
      <t>arrival in the country)</t>
    </r>
  </si>
  <si>
    <r>
      <t xml:space="preserve">Imp/Exp (Departure </t>
    </r>
    <r>
      <rPr>
        <b/>
        <sz val="11"/>
        <rFont val="Calibri"/>
        <family val="2"/>
        <scheme val="minor"/>
      </rPr>
      <t>or</t>
    </r>
    <r>
      <rPr>
        <sz val="11"/>
        <rFont val="Calibri"/>
        <family val="2"/>
        <scheme val="minor"/>
      </rPr>
      <t xml:space="preserve"> arrival in another country)</t>
    </r>
  </si>
  <si>
    <r>
      <t xml:space="preserve">Transit (Departure </t>
    </r>
    <r>
      <rPr>
        <b/>
        <sz val="11"/>
        <rFont val="Calibri"/>
        <family val="2"/>
        <scheme val="minor"/>
      </rPr>
      <t>and</t>
    </r>
    <r>
      <rPr>
        <sz val="11"/>
        <rFont val="Calibri"/>
        <family val="2"/>
        <scheme val="minor"/>
      </rPr>
      <t xml:space="preserve"> arrival in other countries)</t>
    </r>
  </si>
  <si>
    <t>Urban and regional traffics (&lt;150km)</t>
  </si>
  <si>
    <t>Long distance traffics (&gt;150km)</t>
  </si>
  <si>
    <t>Road</t>
  </si>
  <si>
    <t xml:space="preserve">Rail </t>
  </si>
  <si>
    <t>Inland waterways (IWW) and sea cabottage</t>
  </si>
  <si>
    <t>Air domestic</t>
  </si>
  <si>
    <t>National - road</t>
  </si>
  <si>
    <t>National - rail</t>
  </si>
  <si>
    <t>National - IWW and sea cabottage</t>
  </si>
  <si>
    <t>National - air</t>
  </si>
  <si>
    <t>Imp/Exp - road</t>
  </si>
  <si>
    <t>Imp/Exp - rail</t>
  </si>
  <si>
    <t>Imp/Exp - IWW and sea cabottage</t>
  </si>
  <si>
    <t>Imp/Exp - air</t>
  </si>
  <si>
    <t>Transit - road</t>
  </si>
  <si>
    <t>Transit - rail</t>
  </si>
  <si>
    <t>Transit - IWW and sea cabottage</t>
  </si>
  <si>
    <t>Transit - air</t>
  </si>
  <si>
    <t>Urban and regional traffics (&lt;150km) - road</t>
  </si>
  <si>
    <t>Urban and regional traffics (&lt;150km) - rail</t>
  </si>
  <si>
    <t>Urban and regional traffics (&lt;150km)  - IWW and sea cabottage</t>
  </si>
  <si>
    <t>Urban and regional traffics (&lt;150km)  - air</t>
  </si>
  <si>
    <t>Long-distance traffics (&gt;150km) - road</t>
  </si>
  <si>
    <t>Long-distance traffics (&gt;150km) - rail</t>
  </si>
  <si>
    <t>Long-distance traffics (&gt;150km) - IWW and sea cabottage</t>
  </si>
  <si>
    <t>Long-distance traffics (&gt;150km) - air</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</si>
  <si>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</si>
  <si>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</si>
  <si>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</si>
  <si>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</si>
  <si>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</si>
  <si>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</si>
  <si>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</si>
  <si>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</si>
  <si>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</si>
  <si>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Total Heavy duty vehicles (HGV) - Tkm transported</t>
  </si>
  <si>
    <t>Total Light commercial vehicles (LCV) - Tkm transported</t>
  </si>
  <si>
    <t>Total Heavy duty vehicles (HGV) - Traffic</t>
  </si>
  <si>
    <t>Total Light commercial vehicles (LCV) - Traffic</t>
  </si>
  <si>
    <t>Average cargo load in loaded HGV</t>
  </si>
  <si>
    <t>ton/veh</t>
  </si>
  <si>
    <t>Average cargo load in loaded LCV</t>
  </si>
  <si>
    <t>Average empty running factor - HGV</t>
  </si>
  <si>
    <t>% all HGV Gvkm</t>
  </si>
  <si>
    <t>Average empty running factor - LCV</t>
  </si>
  <si>
    <t>% all LCV Gvkm</t>
  </si>
  <si>
    <t>HGV - Urban and regional traffics (&lt;150km)</t>
  </si>
  <si>
    <t>HGV - Long-distance traffics (&gt;150km)</t>
  </si>
  <si>
    <t>LCV - Urban and regional traffics (&lt;150km)</t>
  </si>
  <si>
    <t>LCV - Long-distance traffics (&gt;150km)</t>
  </si>
  <si>
    <t>Road stock and technology</t>
  </si>
  <si>
    <t>Total HGV - Stock</t>
  </si>
  <si>
    <t>000's veh</t>
  </si>
  <si>
    <t>Total LCV - Stock</t>
  </si>
  <si>
    <t>Total HGV Stock - BEV (Battery Electric Vehicle)</t>
  </si>
  <si>
    <t>Total HGV Stock - PHEV (Plug-and-Hybrid Electric Vehicle)</t>
  </si>
  <si>
    <t>Total HGV Stock - FCEV (Fuel Cell Electric Vehicle)</t>
  </si>
  <si>
    <t>Total LCV Stock - BEV (Battery Electric Vehicle)</t>
  </si>
  <si>
    <t>Total LCV Stock - PHEV (Plug-and-Hybrid Electric Vehicle)</t>
  </si>
  <si>
    <t>Total LCV Stock - FCEV (Fuel Cell Electric Vehicle)</t>
  </si>
  <si>
    <t>Total HGV Sales - BEV (Battery Electric Vehicle)</t>
  </si>
  <si>
    <t>Total HGV Sales - PHEV (Plug-and-Hybrid Electric Vehicle)</t>
  </si>
  <si>
    <t>Total HGV Sales - FCEV (Fuel Cell Electric Vehicle)</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</si>
  <si>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</si>
  <si>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</si>
  <si>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</si>
  <si>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</si>
  <si>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</si>
  <si>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</si>
  <si>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</si>
  <si>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</si>
  <si>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</si>
  <si>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Total energy consumption - rail</t>
  </si>
  <si>
    <t>Total energy consumption - IWW and sea cabottage</t>
  </si>
  <si>
    <t>Total energy consumption - air</t>
  </si>
  <si>
    <r>
      <t xml:space="preserve">Total energy consumption - Liquid </t>
    </r>
    <r>
      <rPr>
        <b/>
        <sz val="11"/>
        <rFont val="Calibri"/>
        <family val="2"/>
        <scheme val="minor"/>
      </rPr>
      <t>Fossil</t>
    </r>
    <r>
      <rPr>
        <sz val="11"/>
        <rFont val="Calibri"/>
        <family val="2"/>
        <scheme val="minor"/>
      </rPr>
      <t xml:space="preserve"> Fuels</t>
    </r>
  </si>
  <si>
    <r>
      <t xml:space="preserve">Total energy consumption - Liquid </t>
    </r>
    <r>
      <rPr>
        <b/>
        <sz val="11"/>
        <rFont val="Calibri"/>
        <family val="2"/>
        <scheme val="minor"/>
      </rPr>
      <t xml:space="preserve">Agro </t>
    </r>
    <r>
      <rPr>
        <sz val="11"/>
        <rFont val="Calibri"/>
        <family val="2"/>
        <scheme val="minor"/>
      </rPr>
      <t>Fuels</t>
    </r>
  </si>
  <si>
    <r>
      <t xml:space="preserve">Total energy consumption - CH4 </t>
    </r>
    <r>
      <rPr>
        <b/>
        <sz val="11"/>
        <rFont val="Calibri"/>
        <family val="2"/>
        <scheme val="minor"/>
      </rPr>
      <t>Fossil</t>
    </r>
    <r>
      <rPr>
        <sz val="11"/>
        <rFont val="Calibri"/>
        <family val="2"/>
        <scheme val="minor"/>
      </rPr>
      <t xml:space="preserve"> fuels</t>
    </r>
  </si>
  <si>
    <r>
      <t xml:space="preserve">Total energy consumption - CH4 </t>
    </r>
    <r>
      <rPr>
        <b/>
        <sz val="11"/>
        <rFont val="Calibri"/>
        <family val="2"/>
        <scheme val="minor"/>
      </rPr>
      <t xml:space="preserve">Agro </t>
    </r>
    <r>
      <rPr>
        <sz val="11"/>
        <rFont val="Calibri"/>
        <family val="2"/>
        <scheme val="minor"/>
      </rPr>
      <t xml:space="preserve"> fuels</t>
    </r>
  </si>
  <si>
    <t>Total energy consumption - Electricity</t>
  </si>
  <si>
    <t>CO2 emissions</t>
  </si>
  <si>
    <r>
      <t xml:space="preserve">Total CO2 emissions </t>
    </r>
    <r>
      <rPr>
        <b/>
        <sz val="11"/>
        <rFont val="Calibri"/>
        <family val="2"/>
        <scheme val="minor"/>
      </rPr>
      <t>(Tank-to-Wheel=TTW) from fuel combustion</t>
    </r>
  </si>
  <si>
    <t>Total TTW CO2 emissions - road</t>
  </si>
  <si>
    <t>Total TTW CO2 emissions - rail</t>
  </si>
  <si>
    <t>Total TTW CO2 emissions - IWW and sea cabottage</t>
  </si>
  <si>
    <t>Total TTW CO2 emissions - air</t>
  </si>
  <si>
    <t>International goods imported by shipping and air</t>
  </si>
  <si>
    <t>of which by international air freight</t>
  </si>
  <si>
    <t>International goods exported by shipping and air</t>
  </si>
  <si>
    <t>International tkm generated by international trade by shipping &amp; air</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</si>
  <si>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</si>
  <si>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</si>
  <si>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</si>
  <si>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</si>
  <si>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</si>
  <si>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</si>
  <si>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</si>
  <si>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</si>
  <si>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</si>
  <si>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</si>
  <si>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</si>
  <si>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</si>
  <si>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</si>
  <si>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</si>
  <si>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</si>
  <si>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</si>
  <si>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</si>
  <si>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r>
      <t xml:space="preserve">Road freight vehicles have been divided into five vehicle types: two types of </t>
    </r>
    <r>
      <rPr>
        <u/>
        <sz val="11"/>
        <color theme="1"/>
        <rFont val="Calibri (Body)_x0000_"/>
      </rPr>
      <t>light commercial vehicles (LCVs)</t>
    </r>
    <r>
      <rPr>
        <sz val="11"/>
        <color theme="1"/>
        <rFont val="Calibri"/>
        <family val="2"/>
        <scheme val="minor"/>
      </rPr>
      <t xml:space="preserve"> and three types of </t>
    </r>
    <r>
      <rPr>
        <u/>
        <sz val="11"/>
        <color theme="1"/>
        <rFont val="Calibri (Body)_x0000_"/>
      </rPr>
      <t>heavy goods vehicles (HGVs)</t>
    </r>
    <r>
      <rPr>
        <sz val="11"/>
        <color theme="1"/>
        <rFont val="Calibri"/>
        <family val="2"/>
        <scheme val="minor"/>
      </rPr>
      <t xml:space="preserve">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r>
  </si>
  <si>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</si>
  <si>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The Pathways Design Framework: ENERGY-INTENSIVE INDUSTRY (EII) STORYLINE</t>
  </si>
  <si>
    <t>Notes/comments/Questions</t>
  </si>
  <si>
    <t>The Pathways Design Framework: ENERGY-INTENSIVE INDUSTRY (EII) DASHBOARD</t>
  </si>
  <si>
    <t>Sectoral output Mt</t>
  </si>
  <si>
    <t>Mt</t>
  </si>
  <si>
    <t>Total Iron and Steel production</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</si>
  <si>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</si>
  <si>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</si>
  <si>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</si>
  <si>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</si>
  <si>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</si>
  <si>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</si>
  <si>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</si>
  <si>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</si>
  <si>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</si>
  <si>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</si>
  <si>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</si>
  <si>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</si>
  <si>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Sectoral Construction GDP value</t>
  </si>
  <si>
    <t>Total new built squaremeters</t>
  </si>
  <si>
    <t>Millions of sq. meters</t>
  </si>
  <si>
    <t>CEMENT PROD - Quantity of concrete</t>
  </si>
  <si>
    <t>CEMENT PROD - Quantity of clinker</t>
  </si>
  <si>
    <t>ALUMINIUM PROD - Quantity of bauxite</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</si>
  <si>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</si>
  <si>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</si>
  <si>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</si>
  <si>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</si>
  <si>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</si>
  <si>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</si>
  <si>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</si>
  <si>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</si>
  <si>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</si>
  <si>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</si>
  <si>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</si>
  <si>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</si>
  <si>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</si>
  <si>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</si>
  <si>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</si>
  <si>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</si>
  <si>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</si>
  <si>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Total Combustion CO2 emissions</t>
  </si>
  <si>
    <t>Total Combustion non-CO2 emissions</t>
  </si>
  <si>
    <t>Energy consumption for clinker prod (heat prod) and other processes (crushing, grinding, covenying…)</t>
  </si>
  <si>
    <t>Others (liquid / gaseous biofuels, … - please specify)</t>
  </si>
  <si>
    <t>Total Combustion CO2</t>
  </si>
  <si>
    <t>Combustion CO2 EII</t>
  </si>
  <si>
    <t>Mt CO2</t>
  </si>
  <si>
    <t>Combustion non-CO2 EII</t>
  </si>
  <si>
    <t>Mt CO2e</t>
  </si>
  <si>
    <t>Process CO2 EII</t>
  </si>
  <si>
    <t>Process CH4, SF6, others EII</t>
  </si>
  <si>
    <t xml:space="preserve">Total </t>
  </si>
  <si>
    <t>of which: Other LI</t>
  </si>
  <si>
    <t>On other LI sites</t>
  </si>
  <si>
    <t>1) The development of housing floorspace and housing markets</t>
  </si>
  <si>
    <t>2) The future of surface heating and cooling</t>
  </si>
  <si>
    <t>3) The future of cooking</t>
  </si>
  <si>
    <t>4) The future of water heating</t>
  </si>
  <si>
    <t>5) The future of lighting and other electric appliances</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</si>
  <si>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</si>
  <si>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</si>
  <si>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</si>
  <si>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</si>
  <si>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</si>
  <si>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</si>
  <si>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</si>
  <si>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</si>
  <si>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</si>
  <si>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</si>
  <si>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</si>
  <si>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</si>
  <si>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</si>
  <si>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</si>
  <si>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</si>
  <si>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</si>
  <si>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</si>
  <si>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</si>
  <si>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</si>
  <si>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</si>
  <si>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</si>
  <si>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</si>
  <si>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</si>
  <si>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</si>
  <si>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</si>
  <si>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</si>
  <si>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</si>
  <si>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</si>
  <si>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</si>
  <si>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</si>
  <si>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</si>
  <si>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</si>
  <si>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</si>
  <si>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</si>
  <si>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</si>
  <si>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</si>
  <si>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</si>
  <si>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</si>
  <si>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</si>
  <si>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</si>
  <si>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</si>
  <si>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</si>
  <si>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</si>
  <si>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</si>
  <si>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</si>
  <si>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</si>
  <si>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</si>
  <si>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</si>
  <si>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</si>
  <si>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</si>
  <si>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</si>
  <si>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</si>
  <si>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</si>
  <si>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</si>
  <si>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</si>
  <si>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</si>
  <si>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1) The development of commercial floorspace and its markets</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</si>
  <si>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</si>
  <si>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</si>
  <si>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</si>
  <si>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</si>
  <si>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</si>
  <si>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</si>
  <si>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</si>
  <si>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</si>
  <si>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</si>
  <si>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</si>
  <si>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</si>
  <si>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</si>
  <si>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</si>
  <si>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</si>
  <si>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</si>
  <si>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</si>
  <si>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</si>
  <si>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</si>
  <si>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</si>
  <si>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</si>
  <si>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</si>
  <si>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</si>
  <si>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</si>
  <si>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</si>
  <si>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</si>
  <si>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</si>
  <si>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</si>
  <si>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</si>
  <si>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</si>
  <si>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</si>
  <si>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</si>
  <si>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</si>
  <si>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</si>
  <si>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</si>
  <si>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</si>
  <si>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</si>
  <si>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</si>
  <si>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</si>
  <si>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</si>
  <si>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</si>
  <si>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</si>
  <si>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</si>
  <si>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</si>
  <si>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</si>
  <si>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</si>
  <si>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</si>
  <si>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</si>
  <si>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</si>
  <si>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</si>
  <si>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MtCO2eq</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</si>
  <si>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</si>
  <si>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</si>
  <si>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</si>
  <si>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</si>
  <si>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</si>
  <si>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</si>
  <si>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</si>
  <si>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</si>
  <si>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</si>
  <si>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</si>
  <si>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</si>
  <si>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</si>
  <si>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</si>
  <si>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</si>
  <si>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</si>
  <si>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</si>
  <si>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</si>
  <si>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</si>
  <si>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</si>
  <si>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</si>
  <si>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</si>
  <si>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</si>
  <si>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</si>
  <si>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</si>
  <si>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</si>
  <si>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</si>
  <si>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</si>
  <si>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</si>
  <si>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</si>
  <si>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</si>
  <si>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</si>
  <si>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</si>
  <si>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</si>
  <si>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</si>
  <si>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</si>
  <si>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</si>
  <si>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</si>
  <si>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</si>
  <si>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</si>
  <si>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</si>
  <si>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</si>
  <si>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</si>
  <si>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</si>
  <si>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</si>
  <si>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</si>
  <si>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</si>
  <si>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</si>
  <si>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</si>
  <si>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</si>
  <si>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</si>
  <si>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</si>
  <si>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</si>
  <si>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</si>
  <si>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</si>
  <si>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</si>
  <si>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</si>
  <si>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</si>
  <si>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</si>
  <si>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</si>
  <si>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</si>
  <si>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</si>
  <si>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</si>
  <si>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</si>
  <si>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</si>
  <si>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</si>
  <si>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</si>
  <si>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</si>
  <si>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</si>
  <si>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</si>
  <si>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</si>
  <si>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</si>
  <si>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</si>
  <si>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</si>
  <si>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</si>
  <si>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</si>
  <si>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</si>
  <si>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</si>
  <si>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</si>
  <si>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</si>
  <si>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</si>
  <si>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</si>
  <si>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</si>
  <si>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</si>
  <si>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</si>
  <si>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</si>
  <si>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</si>
  <si>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</si>
  <si>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</si>
  <si>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</si>
  <si>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</si>
  <si>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</si>
  <si>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</si>
  <si>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</si>
  <si>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</si>
  <si>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</si>
  <si>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</si>
  <si>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</si>
  <si>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</si>
  <si>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</si>
  <si>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</si>
  <si>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</si>
  <si>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</si>
  <si>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</si>
  <si>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</si>
  <si>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</si>
  <si>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</si>
  <si>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</si>
  <si>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</si>
  <si>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</si>
  <si>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</si>
  <si>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</si>
  <si>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</si>
  <si>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</si>
  <si>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</si>
  <si>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</si>
  <si>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</si>
  <si>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</si>
  <si>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</si>
  <si>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</si>
  <si>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</si>
  <si>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</si>
  <si>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</si>
  <si>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</si>
  <si>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</si>
  <si>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</si>
  <si>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</si>
  <si>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1) Solid waste disposal assets</t>
  </si>
  <si>
    <t>2) Biological treatment of solid waste</t>
  </si>
  <si>
    <t>3) Incineration and open burning of waste</t>
  </si>
  <si>
    <t>4) Wastewater treatment and discharge</t>
  </si>
  <si>
    <t>5) Others</t>
  </si>
  <si>
    <t>The Pathways Design Framework: POWER GENERATION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</si>
  <si>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</si>
  <si>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</si>
  <si>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</si>
  <si>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</si>
  <si>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</si>
  <si>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</si>
  <si>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</si>
  <si>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</si>
  <si>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</si>
  <si>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</si>
  <si>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</si>
  <si>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</si>
  <si>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</si>
  <si>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</si>
  <si>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</si>
  <si>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</si>
  <si>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</si>
  <si>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</si>
  <si>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1) The future consumption of electricity</t>
  </si>
  <si>
    <r>
      <rPr>
        <sz val="11"/>
        <color theme="0"/>
        <rFont val="Calibri"/>
        <family val="2"/>
        <scheme val="minor"/>
      </rPr>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r>
  </si>
  <si>
    <t>2) The future investments and disinvestments in power plants</t>
  </si>
  <si>
    <t xml:space="preserve">3) The operational efficiencies of power plants </t>
  </si>
  <si>
    <r>
      <t xml:space="preserve">
</t>
    </r>
    <r>
      <rPr>
        <sz val="11"/>
        <color theme="0"/>
        <rFont val="Calibri"/>
        <family val="2"/>
        <scheme val="minor"/>
      </rPr>
      <t xml:space="preserve">-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r>
  </si>
  <si>
    <t xml:space="preserve">4) The future of primary energy supply of power plants and associated pollutants/carbon content </t>
  </si>
  <si>
    <r>
      <rPr>
        <sz val="11"/>
        <color theme="0"/>
        <rFont val="Calibri"/>
        <family val="2"/>
        <scheme val="minor"/>
      </rPr>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r>
  </si>
  <si>
    <t>5) The development of transmission and distribution power network</t>
  </si>
  <si>
    <r>
      <rPr>
        <sz val="11"/>
        <color theme="0"/>
        <rFont val="Calibri"/>
        <family val="2"/>
        <scheme val="minor"/>
      </rPr>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r>
  </si>
  <si>
    <t>Millions inhabitants</t>
  </si>
  <si>
    <t>Share of the population with electricity access</t>
  </si>
  <si>
    <t>Electricity demand</t>
  </si>
  <si>
    <t>By consumption sector</t>
  </si>
  <si>
    <t>Passenger Transport</t>
  </si>
  <si>
    <t>Freight Transport</t>
  </si>
  <si>
    <t>Commercial buidlings</t>
  </si>
  <si>
    <r>
      <t xml:space="preserve">Industry </t>
    </r>
    <r>
      <rPr>
        <sz val="11"/>
        <rFont val="Calibri (Body)_x0000_"/>
      </rPr>
      <t>(EII)</t>
    </r>
  </si>
  <si>
    <t>Industry (light industry)</t>
  </si>
  <si>
    <t>TOTAL</t>
  </si>
  <si>
    <t>Power peak</t>
  </si>
  <si>
    <t>GW</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</si>
  <si>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</si>
  <si>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</si>
  <si>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</si>
  <si>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</si>
  <si>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</si>
  <si>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</si>
  <si>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</si>
  <si>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</si>
  <si>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</si>
  <si>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</si>
  <si>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</si>
  <si>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</si>
  <si>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</si>
  <si>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</si>
  <si>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</si>
  <si>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</si>
  <si>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</si>
  <si>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</si>
  <si>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 xml:space="preserve">Mt CO2 </t>
  </si>
  <si>
    <t>TOTAL CO2 produced</t>
  </si>
  <si>
    <t>Non-CO2 emissions from fuel combustion - without counting CCS</t>
  </si>
  <si>
    <t>Estimated CO2 captured and stored</t>
  </si>
  <si>
    <t>TOTAL CO2 captured and stored</t>
  </si>
  <si>
    <t>Coal</t>
  </si>
  <si>
    <t>Fossil natural gas</t>
  </si>
  <si>
    <t>Fossil liquid fuel products</t>
  </si>
  <si>
    <t>Uranium</t>
  </si>
  <si>
    <t>Biomass - type 1 (ex: bagasse)</t>
  </si>
  <si>
    <t>Biomass - type 2</t>
  </si>
  <si>
    <t>Biomass - type 3</t>
  </si>
  <si>
    <t>Mtonnes</t>
  </si>
  <si>
    <t>Production</t>
  </si>
  <si>
    <t>Total crude oil</t>
  </si>
  <si>
    <t>Assets</t>
  </si>
  <si>
    <t>Number of crude oil well in activity</t>
  </si>
  <si>
    <t>nb</t>
  </si>
  <si>
    <t xml:space="preserve">Maximum yearly crude oil production capacity </t>
  </si>
  <si>
    <t>Activity-related energy consumption</t>
  </si>
  <si>
    <t>Activity-related GHG emissions</t>
  </si>
  <si>
    <t>Combustion CO2 emissions from energy consumption</t>
  </si>
  <si>
    <t>Combustion non-CO2 emissions from energy consumption</t>
  </si>
  <si>
    <t>Fugitive CO2 emissions</t>
  </si>
  <si>
    <t>Fugitive non-CO2 emissions (CH4 mostly)</t>
  </si>
  <si>
    <t>Total natural gas</t>
  </si>
  <si>
    <t>Nm3</t>
  </si>
  <si>
    <t>Number of natural gas well in activity</t>
  </si>
  <si>
    <t xml:space="preserve">Maximum yearly natural gas production capacity </t>
  </si>
  <si>
    <t>Combustion CO2 emissions from (activity-related) energy consumption</t>
  </si>
  <si>
    <t>Combustion non-CO2 emissions from (activity-related) energy consumption</t>
  </si>
  <si>
    <t>Anthracite</t>
  </si>
  <si>
    <t>Lignite</t>
  </si>
  <si>
    <t>Coking coal</t>
  </si>
  <si>
    <t>Other bituminous and sub-bituminous coal</t>
  </si>
  <si>
    <t>Oil shale and tar sand</t>
  </si>
  <si>
    <t>Peat</t>
  </si>
  <si>
    <t>Number of coal mines in activity</t>
  </si>
  <si>
    <t xml:space="preserve">Maximum yearly coal capacity </t>
  </si>
  <si>
    <t>feedstocks from crop culture</t>
  </si>
  <si>
    <t>feedstocks from vegetable oils</t>
  </si>
  <si>
    <t>feedstocks from animal fats</t>
  </si>
  <si>
    <t>feedstocks from livestock manure</t>
  </si>
  <si>
    <t>feedstocks from forestry</t>
  </si>
  <si>
    <t>feedstocks from water treatment plants</t>
  </si>
  <si>
    <t>other feedstocks</t>
  </si>
  <si>
    <t>Total coal</t>
  </si>
  <si>
    <t xml:space="preserve"> of which: gasoline</t>
  </si>
  <si>
    <t xml:space="preserve"> of which: kerosene</t>
  </si>
  <si>
    <t xml:space="preserve"> of which: gas/diesel oil</t>
  </si>
  <si>
    <t xml:space="preserve"> of which: residual fuel oil</t>
  </si>
  <si>
    <t xml:space="preserve"> of which: liquefied petroleum gases (LPG)</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</si>
  <si>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</si>
  <si>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</si>
  <si>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</si>
  <si>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</si>
  <si>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</si>
  <si>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</si>
  <si>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</si>
  <si>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</si>
  <si>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</si>
  <si>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</si>
  <si>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</si>
  <si>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Refineries feedstocks</t>
  </si>
  <si>
    <t>Number of refineries</t>
  </si>
  <si>
    <t xml:space="preserve">nb </t>
  </si>
  <si>
    <t xml:space="preserve">Maximum liquid fossil fuel capacity </t>
  </si>
  <si>
    <t>Transport losses between prod and consumption sites</t>
  </si>
  <si>
    <t>% of total produced</t>
  </si>
  <si>
    <t>Fugitive non-CO2 emissions</t>
  </si>
  <si>
    <t>Biomass feedstocks for energy use</t>
  </si>
  <si>
    <t>TOTAL feedstocks</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</si>
  <si>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</si>
  <si>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</si>
  <si>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</si>
  <si>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</si>
  <si>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</si>
  <si>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syn - gasoline</t>
  </si>
  <si>
    <t>syn - kerosene</t>
  </si>
  <si>
    <t>syn - gas/diesel oil</t>
  </si>
  <si>
    <t>Feedstocks</t>
  </si>
  <si>
    <t>Number of facilities</t>
  </si>
  <si>
    <t xml:space="preserve">Maximum liquid synfuel capacity </t>
  </si>
  <si>
    <t>Hydrogen conversion to liquid synthetic fuels</t>
  </si>
  <si>
    <t>Hydrogen feedstocks</t>
  </si>
  <si>
    <t>Hydrogen</t>
  </si>
  <si>
    <t xml:space="preserve"> of which: CNG</t>
  </si>
  <si>
    <t xml:space="preserve"> of which: LNG</t>
  </si>
  <si>
    <t>TOTAL CH4 from biomass</t>
  </si>
  <si>
    <t>TOTAL Natural gas</t>
  </si>
  <si>
    <t>Number of CNG facilities</t>
  </si>
  <si>
    <t>Number of LNG facilities</t>
  </si>
  <si>
    <t xml:space="preserve">Maximum CNG capacity </t>
  </si>
  <si>
    <t xml:space="preserve">Maximum LNG capacity </t>
  </si>
  <si>
    <t>Number of production sites with compression facilities</t>
  </si>
  <si>
    <t>Number of production sites with liquefaction facilities</t>
  </si>
  <si>
    <t>Power (through water electrolysis)</t>
  </si>
  <si>
    <t>CH4 (through reforming)</t>
  </si>
  <si>
    <t>Water use</t>
  </si>
  <si>
    <t>Number of production facilities with electrolysis</t>
  </si>
  <si>
    <t>Number of production facilities with CH4 reforming</t>
  </si>
  <si>
    <t>Maximum H2 capacity from electrolysis</t>
  </si>
  <si>
    <t>Maximum H2 capacity from CH4 reforming</t>
  </si>
  <si>
    <t>Coal feedstocks</t>
  </si>
  <si>
    <t>Number of conversion facilities</t>
  </si>
  <si>
    <t xml:space="preserve">Maximum solid fuels capacity </t>
  </si>
  <si>
    <t>Number of charcoal or biochar production facilities</t>
  </si>
  <si>
    <t>Number of wood for energy production facilities</t>
  </si>
  <si>
    <t xml:space="preserve">Maximum charcoal or biochar production capacity </t>
  </si>
  <si>
    <t xml:space="preserve">Maximum wood for energy production capacity </t>
  </si>
  <si>
    <t>of which: from fossil</t>
  </si>
  <si>
    <t>of which: from biomass</t>
  </si>
  <si>
    <t>of which: H2-based liquid synthetic fuels</t>
  </si>
  <si>
    <t>Total H2</t>
  </si>
  <si>
    <t>of which: from water electrolysis</t>
  </si>
  <si>
    <t>of which: from CH4 reforming</t>
  </si>
  <si>
    <t>The Pathways Design Framework: NATIONAL OVERVIEW STORYLINE</t>
  </si>
  <si>
    <t>The Pathways Design Framework: NATIONAL OVERVIEW DASHBOARD</t>
  </si>
  <si>
    <t>The Pathways Design Framework: MACRO DEMOGRAPHIC AND ECONOMIC STORYLINE</t>
  </si>
  <si>
    <t>The Pathways Design Framework: MACRO DEMOGRAPHIC AND ECONOMIC DASHBOARD</t>
  </si>
  <si>
    <t>The Pathways Design Framework: TRANSPORT PASSENGER STORYLINE</t>
  </si>
  <si>
    <t>Parts of the narratives</t>
  </si>
  <si>
    <t>Non-CO2 emissions have to be reported in CO2-equivalent units. For transparency, please indicate conversion factors for each of the gases reported in this template:</t>
  </si>
  <si>
    <t>gCO2eq</t>
  </si>
  <si>
    <t>1 gCH4</t>
  </si>
  <si>
    <t>1 gN2O</t>
  </si>
  <si>
    <t>1 gHFC</t>
  </si>
  <si>
    <t>1 gPFC</t>
  </si>
  <si>
    <t>1 gSF6</t>
  </si>
  <si>
    <t>Urbanisation</t>
  </si>
  <si>
    <t>Macro - demo _ eco</t>
  </si>
  <si>
    <t>Average household income - urban average</t>
  </si>
  <si>
    <t>Average household income - rural average</t>
  </si>
  <si>
    <t>Average per capita income - urban average</t>
  </si>
  <si>
    <t>Average per capita income - rural average</t>
  </si>
  <si>
    <t>2015 USD / year / cap</t>
  </si>
  <si>
    <t>Urban areas (&gt;50 000 inhab.)</t>
  </si>
  <si>
    <t>Rural areas (&lt;50 000 inhab.)</t>
  </si>
  <si>
    <t>- of which living in metropolitan areas (&gt;500 000 inhab.)</t>
  </si>
  <si>
    <t>- of which living in towns (&lt;5000 inhab.)</t>
  </si>
  <si>
    <t>- of which CONSTRAINED-led mobility (work, school, shopping, health, public administration...)</t>
  </si>
  <si>
    <t>- of which NON CONSTRAINED-led mobility (leisure activities)</t>
  </si>
  <si>
    <t>1) The demographic, economic, spatial and socio-cultural structure of mobility demand</t>
  </si>
  <si>
    <r>
      <rPr>
        <sz val="11"/>
        <color theme="0"/>
        <rFont val="Calibri"/>
        <family val="2"/>
        <scheme val="minor"/>
      </rPr>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r>
  </si>
  <si>
    <t>Additional data</t>
  </si>
  <si>
    <t>Gvkm/year</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</si>
  <si>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</si>
  <si>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Others (please specify)</t>
  </si>
  <si>
    <t>Total non-CO2 GHG emissions</t>
  </si>
  <si>
    <t>1) The future demographic, economic, spatial and socio-cultural structure of consumption, production and trading patterns</t>
  </si>
  <si>
    <t>Total HGV - Annual New Sales</t>
  </si>
  <si>
    <t>Total LCV - Annual New Sales</t>
  </si>
  <si>
    <t>PHEV (Plug-and-Hybrid Electric Vehicle) - liquid fuels use</t>
  </si>
  <si>
    <t>PHEV (Plug-and-Hybrid Electric Vehicle) - electricity use</t>
  </si>
  <si>
    <t>Total energy consumption - Others (please specify)</t>
  </si>
  <si>
    <t>ROAD energy consumption - HGV - BEV</t>
  </si>
  <si>
    <t>ROAD energy consumption - HGV - PHEV - liquid</t>
  </si>
  <si>
    <t>ROAD energy consumption - HGV - PHEV - elec</t>
  </si>
  <si>
    <t>ROAD energy consumption - HGV - FCEV/Hydrogen</t>
  </si>
  <si>
    <t>ROAD energy consumption - LCV - BEV</t>
  </si>
  <si>
    <t>ROAD energy consumption - LCV - PHEV - liquid</t>
  </si>
  <si>
    <t>ROAD energy consumption - LCV - PHEV - elec</t>
  </si>
  <si>
    <t>ROAD energy consumption - LCV - FCEV/Hydrogen</t>
  </si>
  <si>
    <t>Total energy consumption - ROAD</t>
  </si>
  <si>
    <t>Total TTW CO2 emissions - Liquid fossil fuels</t>
  </si>
  <si>
    <t xml:space="preserve">Total TTW CO2 emissions - Natural gas </t>
  </si>
  <si>
    <t>Total TTW CO2 emissions - Other (please specify)</t>
  </si>
  <si>
    <t>Total Liquid fossil fuels</t>
  </si>
  <si>
    <t xml:space="preserve">Total Natural gas </t>
  </si>
  <si>
    <t>Total Other (please specify)</t>
  </si>
  <si>
    <t>ROAD - 2/3W - Liquid Fuels</t>
  </si>
  <si>
    <t>ROAD - 2/3W - CH4 Fuels</t>
  </si>
  <si>
    <t>ROAD - 2/3W - Liquid biofuel</t>
  </si>
  <si>
    <t>ROAD - 2/3W - CH4 biogas</t>
  </si>
  <si>
    <t>ROAD  - Car - Liquid fossil fuels</t>
  </si>
  <si>
    <t xml:space="preserve">ROAD  - Car - Natural gas </t>
  </si>
  <si>
    <t>ROAD  - Car - Liquid biofuel</t>
  </si>
  <si>
    <t>ROAD  - Car - CH4 biogas</t>
  </si>
  <si>
    <t xml:space="preserve"> of which from HGV</t>
  </si>
  <si>
    <t xml:space="preserve">Total goods transported </t>
  </si>
  <si>
    <t>disaggregated in goods categories by Mt  - See definition below</t>
  </si>
  <si>
    <t xml:space="preserve">disaggregated in goods categories by Tkm </t>
  </si>
  <si>
    <t xml:space="preserve">disaggregated in type of transport </t>
  </si>
  <si>
    <t xml:space="preserve">disaggregated in distance categories by Tkm </t>
  </si>
  <si>
    <t xml:space="preserve">Modal structure </t>
  </si>
  <si>
    <t xml:space="preserve">Road transport traffic and logistics details </t>
  </si>
  <si>
    <t xml:space="preserve">Load factor disaggregated in cargo load in loaded vehicles and empty running factors </t>
  </si>
  <si>
    <t xml:space="preserve">Traffic disaggregated in distance categories by Vkm </t>
  </si>
  <si>
    <t xml:space="preserve">HGV stock disaggregated in technologies  </t>
  </si>
  <si>
    <t xml:space="preserve">HGV annual new sales disaggregated in technologies  </t>
  </si>
  <si>
    <t xml:space="preserve">LCV stock disaggregated in technologies  </t>
  </si>
  <si>
    <t xml:space="preserve">LCV annual new sales disaggregated in technologies  </t>
  </si>
  <si>
    <t xml:space="preserve">disaggregated in modes  </t>
  </si>
  <si>
    <t xml:space="preserve">disaggregated in fuels  </t>
  </si>
  <si>
    <t>Buildings</t>
  </si>
  <si>
    <t>EEI demand</t>
  </si>
  <si>
    <t>Iron &amp; Steel: Energy consumption and emissions from fuel combustion</t>
  </si>
  <si>
    <t>Other demand-related indicators</t>
  </si>
  <si>
    <t>Cement: Energy consumption and emissions from fuel combustion</t>
  </si>
  <si>
    <t>Chemicals: Energy consumption and emissions from fuel combustion</t>
  </si>
  <si>
    <t>Aluminium: Energy consumption and emissions from fuel combustion</t>
  </si>
  <si>
    <t>Other EEI: Energy consumption and emissions from fuel combustion</t>
  </si>
  <si>
    <t>Estimated ON-SITE CC(U)S - CO2 captured and stored</t>
  </si>
  <si>
    <t>Total CO2 captured and stored</t>
  </si>
  <si>
    <t>t/2015 USD</t>
  </si>
  <si>
    <t>CO2 combustion emissions per energy unit</t>
  </si>
  <si>
    <t xml:space="preserve">Parts of the narratives </t>
  </si>
  <si>
    <t>IRON &amp; STEEL</t>
  </si>
  <si>
    <t>1) The future national consumption and trades of Iron &amp; Steel</t>
  </si>
  <si>
    <t>3) The operational efficiencies of production plants</t>
  </si>
  <si>
    <t>2) The future investments and disinvestments in production plants</t>
  </si>
  <si>
    <t xml:space="preserve">4) The future of primary energy supply and feedstocks of production plants and associated pollutants/carbon content </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</si>
  <si>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</si>
  <si>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</si>
  <si>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</si>
  <si>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</si>
  <si>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</si>
  <si>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CEMENT</t>
  </si>
  <si>
    <t>1) The future national consumption and trades of cement and clinker</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</si>
  <si>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</si>
  <si>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</si>
  <si>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</si>
  <si>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</si>
  <si>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</si>
  <si>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</si>
  <si>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</si>
  <si>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</si>
  <si>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</si>
  <si>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</si>
  <si>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</si>
  <si>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</si>
  <si>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</si>
  <si>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</si>
  <si>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</si>
  <si>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</si>
  <si>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</si>
  <si>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What are the drivers of the future national consumption?  Who are the end-users of aluminium products?
Demand reduction measures:
- Substitution strategy 
- Improving material use/efficiency
- Increasing recycling
- Reducing waste</t>
  </si>
  <si>
    <t>Light Industry demand</t>
  </si>
  <si>
    <t>Other Light Industries: Energy consumption and emissions from fuel combustion</t>
  </si>
  <si>
    <t>Combustion CO2 Light Industries</t>
  </si>
  <si>
    <t>Combustion non-CO2 Light Industries</t>
  </si>
  <si>
    <t>Process CO2 Light Industries</t>
  </si>
  <si>
    <t>Process CH4, SF6, others Light Industries</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</si>
  <si>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</si>
  <si>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</si>
  <si>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 Who owns the system? 
- How the assets are planned and regulated?   
- What are the measures to reduce emissions from waste treatment? 
- How will you distribute and use the waste?</t>
  </si>
  <si>
    <t>On-farm emissions from fuel combustion in agriculture*</t>
  </si>
  <si>
    <t>Fuel consumption</t>
  </si>
  <si>
    <t xml:space="preserve">Total energy consumption </t>
  </si>
  <si>
    <t>MJ/2015 USD</t>
  </si>
  <si>
    <t>Total CO2</t>
  </si>
  <si>
    <t>Tabs</t>
  </si>
  <si>
    <t>National Overview</t>
  </si>
  <si>
    <t>Global Context</t>
  </si>
  <si>
    <t>Macro- demographic and economic picture</t>
  </si>
  <si>
    <t>Transport Passenger sector</t>
  </si>
  <si>
    <t>Transport Freight sector</t>
  </si>
  <si>
    <t>Industry - Energy Intensive Industries</t>
  </si>
  <si>
    <t>Industry - Light Industries</t>
  </si>
  <si>
    <t>Buildings - Residential</t>
  </si>
  <si>
    <t>Buildings - Commercial</t>
  </si>
  <si>
    <t>AFOLU</t>
  </si>
  <si>
    <t>Agriculture, Forestry and Land Use</t>
  </si>
  <si>
    <t>Power supply</t>
  </si>
  <si>
    <t>Other energy supply</t>
  </si>
  <si>
    <t>Transp_Pass</t>
  </si>
  <si>
    <t>Transp_Freight</t>
  </si>
  <si>
    <t>Industry_EII</t>
  </si>
  <si>
    <t>Buildings_Res</t>
  </si>
  <si>
    <t>Power</t>
  </si>
  <si>
    <t>Other Energy Supply</t>
  </si>
  <si>
    <t>Macro-Demo_Eco</t>
  </si>
  <si>
    <t>Industry_Light</t>
  </si>
  <si>
    <t>Buildings_Resid</t>
  </si>
  <si>
    <t>Buildings_Com</t>
  </si>
  <si>
    <t>Short name</t>
  </si>
  <si>
    <t>Macro-national and international picture</t>
  </si>
  <si>
    <t>National sectoral transitions</t>
  </si>
  <si>
    <t>others CCS (please specify in the storyline)</t>
  </si>
  <si>
    <t xml:space="preserve">Power capacities </t>
  </si>
  <si>
    <t>Primary energies</t>
  </si>
  <si>
    <t>Total Emissions  - without counting CCS</t>
  </si>
  <si>
    <t>Total Combustion CO2 - without counting CCS</t>
  </si>
  <si>
    <t>Total Combustion non-CO2 emissions - without counting CCS</t>
  </si>
  <si>
    <t>Total Process CO2 - without counting CCS</t>
  </si>
  <si>
    <t>Total Process non-CO2 (process CH4, SF6 in CO2e) - without counting CCS</t>
  </si>
  <si>
    <t>ALL EEI - Combustion and Process related emissions - without counting CCS</t>
  </si>
  <si>
    <t>Related combustion emissions - without counting CCS</t>
  </si>
  <si>
    <t>ALL Light Industries - Combustion and Process related emissions - without counting CCS</t>
  </si>
  <si>
    <t>Total Emissions - without counting CCS</t>
  </si>
  <si>
    <t>Estimated CCUS - CO2 captured and stored</t>
  </si>
  <si>
    <t>-of which Iron &amp; Steel</t>
  </si>
  <si>
    <t>-of which Cement</t>
  </si>
  <si>
    <t>-of which Chemicals</t>
  </si>
  <si>
    <t>- of which from coal</t>
  </si>
  <si>
    <t>- of which from biomass</t>
  </si>
  <si>
    <t>In Industry - EII</t>
  </si>
  <si>
    <t>In Power supply</t>
  </si>
  <si>
    <t>In Other sectors (please specify in storyline)</t>
  </si>
  <si>
    <t>Estimated CC(U)S - CO2 captured and stored</t>
  </si>
  <si>
    <t>From Other EII sites</t>
  </si>
  <si>
    <t>From Iron and Steel production sites</t>
  </si>
  <si>
    <t>From Cement production sites</t>
  </si>
  <si>
    <t>From Chemicals production sites</t>
  </si>
  <si>
    <t>From Aluminum production sites</t>
  </si>
  <si>
    <t>from coal fired PP w/CCS</t>
  </si>
  <si>
    <t>from gas fired PP w/CCS</t>
  </si>
  <si>
    <t>from liquid fuel fired PP w/CCS</t>
  </si>
  <si>
    <t>from biomass fired PP w/CCS</t>
  </si>
  <si>
    <t>Net GHG emissions</t>
  </si>
  <si>
    <t>TOTAL net-GHG emissions</t>
  </si>
  <si>
    <t>- of which from liquid fuel</t>
  </si>
  <si>
    <t>- of which from gas</t>
  </si>
  <si>
    <t>CO2 emissions per electricity unit produced</t>
  </si>
  <si>
    <t>Average aggregated</t>
  </si>
  <si>
    <t>Total Light Industries Output</t>
  </si>
  <si>
    <t>Total Other non-ferrous metals (Aluminum excl.)</t>
  </si>
  <si>
    <t>Total Food and Tobacco</t>
  </si>
  <si>
    <t>Total Machinery and transport equipment</t>
  </si>
  <si>
    <t>Total Other LI</t>
  </si>
  <si>
    <t>Other non-ferrous metals (Aluminium excl.): Energy consumption and emissions from fuel combustion</t>
  </si>
  <si>
    <t>of which: Other non-ferrous metals (Aluminium excl.)</t>
  </si>
  <si>
    <t>On Other non-ferrous metals (Aluminium excl.) sites</t>
  </si>
  <si>
    <t>of which: Food and Tobacco</t>
  </si>
  <si>
    <t>Food and Tobacco: Energy consumption and emissions from fuel combustion</t>
  </si>
  <si>
    <t>On Food and Tobacco sites</t>
  </si>
  <si>
    <t>of which: Machinery and transport equipment</t>
  </si>
  <si>
    <t>Machinery and transport equipment: Energy consumption and emissions from fuel combustion</t>
  </si>
  <si>
    <t>On Machinery and transport equipment sites</t>
  </si>
  <si>
    <t>ALL Light Industries - Energy consumption</t>
  </si>
  <si>
    <t>By fuels</t>
  </si>
  <si>
    <t>By industries</t>
  </si>
  <si>
    <t>6) The development of energy infrastructures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</si>
  <si>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</si>
  <si>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 Change in cooking systems: role of electricity-based devices or other improved tech
- Change in behaviors and occupancy and families' possibilities to outsource food elaboration</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</si>
  <si>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</si>
  <si>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</si>
  <si>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 Change in electric uses in buildings.
Be careful not to neglect the important dynamics that these consumptions can have, other than lightning.</t>
  </si>
  <si>
    <t xml:space="preserve">-What are the development of energy distribution infrastructures to deliver electricity, gas, heat or other vectors in the different main geographical areas?
</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</si>
  <si>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</si>
  <si>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TOTAL Combustion CO2 emissions from energy consumption</t>
  </si>
  <si>
    <t>Total Energy consumption by industries</t>
  </si>
  <si>
    <t>Total Energy consumption by fuels</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</si>
  <si>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</si>
  <si>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</si>
  <si>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</si>
  <si>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</si>
  <si>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</si>
  <si>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</si>
  <si>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</si>
  <si>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</si>
  <si>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</si>
  <si>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</si>
  <si>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</si>
  <si>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</si>
  <si>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</si>
  <si>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</si>
  <si>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</si>
  <si>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</si>
  <si>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DOC POUR FRANCOIS TAINTURIER !!</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</si>
  <si>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</si>
  <si>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4) The organisation of logistics operations (supply and delivery), modal and vehicle choices</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</si>
  <si>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</si>
  <si>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</si>
  <si>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</si>
  <si>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</si>
  <si>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</si>
  <si>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r>
      <t>Overall global cross-cutting elements</t>
    </r>
    <r>
      <rPr>
        <b/>
        <i/>
        <sz val="11"/>
        <color theme="1"/>
        <rFont val="Calibri"/>
        <family val="2"/>
      </rPr>
      <t xml:space="preserve"> </t>
    </r>
  </si>
  <si>
    <t>- Global economic growth patterns compared to yours and wealth redistribution
- Global trends of poverty and inequality
- Global trade patterns and dynamics
- Future of the Paris Agreement and climate ambition</t>
  </si>
  <si>
    <t>Global trends in the industrial system, with a focus on GHG-intensive sectors</t>
  </si>
  <si>
    <t>Global trends in the urban and transport infrastructures, with a focus on buildings and mobility</t>
  </si>
  <si>
    <t>Global trends in the land and ecosystems, with a focus on agriculture and forests</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</si>
  <si>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</si>
  <si>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</si>
  <si>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</si>
  <si>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</si>
  <si>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r>
      <t xml:space="preserve">Cross-cutting elements </t>
    </r>
    <r>
      <rPr>
        <b/>
        <sz val="11"/>
        <color theme="1"/>
        <rFont val="Calibri"/>
        <family val="2"/>
      </rPr>
      <t>and main drivers of decarbonization</t>
    </r>
  </si>
  <si>
    <t>- What are the main drivers of change explaining the change in:
1) emissions from fuel combustion
2) emissions from industrial processes
3) emissions from LULUCF</t>
  </si>
  <si>
    <t>- What are the main drivers of change explaining the change in : 
1) the GHG emissions of agriculture
2) the GHG emissions of LULUCF</t>
  </si>
  <si>
    <t>Global trends in the energy supply systems</t>
  </si>
  <si>
    <t>Pipelines</t>
  </si>
  <si>
    <t>National - pipelines</t>
  </si>
  <si>
    <t>Imp/Exp - pipelines</t>
  </si>
  <si>
    <t>Transit - pipelines</t>
  </si>
  <si>
    <t>Urban and regional traffics (&lt;150km)  - pipelines</t>
  </si>
  <si>
    <t>Long-distance traffics (&gt;150km)  - pipelines</t>
  </si>
  <si>
    <t>Total energy consumption - pipelines</t>
  </si>
  <si>
    <t>Total TTW CO2 emissions - pipeline transport activity</t>
  </si>
  <si>
    <t>disaggregated in type of fuels for all modes (including road)</t>
  </si>
  <si>
    <r>
      <rPr>
        <b/>
        <sz val="11"/>
        <color theme="0"/>
        <rFont val="Calibri"/>
        <family val="2"/>
        <scheme val="minor"/>
      </rPr>
      <t xml:space="preserve">
- </t>
    </r>
    <r>
      <rPr>
        <sz val="11"/>
        <color theme="0"/>
        <rFont val="Calibri"/>
        <family val="2"/>
        <scheme val="minor"/>
      </rPr>
      <t xml:space="preserve">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r>
  </si>
  <si>
    <t>Mt/year</t>
  </si>
  <si>
    <t>National consumption</t>
  </si>
  <si>
    <t xml:space="preserve"> - of which crude oil extraction</t>
  </si>
  <si>
    <t xml:space="preserve"> - of which natural gas extraction</t>
  </si>
  <si>
    <t xml:space="preserve"> - of which coal extraction</t>
  </si>
  <si>
    <t xml:space="preserve"> - of which crude oil &amp; natural gas extraction</t>
  </si>
  <si>
    <t>Nm3/year</t>
  </si>
  <si>
    <t>Exports</t>
  </si>
  <si>
    <t>Imports</t>
  </si>
  <si>
    <t>- of which Naphta</t>
  </si>
  <si>
    <t>Other non-energy co-products from crude oil refining</t>
  </si>
  <si>
    <t>Total "non-energy" products</t>
  </si>
  <si>
    <t>- of which Lubricants</t>
  </si>
  <si>
    <t>- of which Bitumen</t>
  </si>
  <si>
    <t>- of which Others (please specify)</t>
  </si>
  <si>
    <t>TOTAL liquid from crude oil</t>
  </si>
  <si>
    <t>TOTAL synthetic liquid from coal + CH4</t>
  </si>
  <si>
    <t xml:space="preserve"> - of which from crude oil conversion</t>
  </si>
  <si>
    <t xml:space="preserve"> - of which coal + CH4 conversion</t>
  </si>
  <si>
    <t xml:space="preserve"> - of which biomass conversion</t>
  </si>
  <si>
    <t xml:space="preserve"> - of which H2 conversion</t>
  </si>
  <si>
    <t>Total Energy Products Production</t>
  </si>
  <si>
    <t xml:space="preserve"> of which: other energy products  (e.g. petroleum coke…)</t>
  </si>
  <si>
    <t>Total feedstocks</t>
  </si>
  <si>
    <t>- of which coal</t>
  </si>
  <si>
    <t>- of which CH4</t>
  </si>
  <si>
    <t>TOTAL from biomass</t>
  </si>
  <si>
    <t xml:space="preserve"> of which: bio-CNG</t>
  </si>
  <si>
    <t xml:space="preserve"> of which: bio-LNG</t>
  </si>
  <si>
    <t>TOTAL CH4 from natural gas</t>
  </si>
  <si>
    <t>TOTAL CH4 from H2 conversion</t>
  </si>
  <si>
    <t xml:space="preserve"> of which: syn-CNG</t>
  </si>
  <si>
    <t xml:space="preserve"> of which: syn-LNG</t>
  </si>
  <si>
    <t>TOTAL H2 generation</t>
  </si>
  <si>
    <t xml:space="preserve"> - of which from natural gas conversion</t>
  </si>
  <si>
    <t xml:space="preserve"> - of which H2 generation</t>
  </si>
  <si>
    <t>H2 produced from water electrolysis</t>
  </si>
  <si>
    <t>H2 produced from CH4 reforming</t>
  </si>
  <si>
    <t>TOTAL from coal</t>
  </si>
  <si>
    <t xml:space="preserve"> of which: Brown coal briquettes, peat briquettes, patent fuel</t>
  </si>
  <si>
    <t xml:space="preserve"> of which: Coke oven/gas coke</t>
  </si>
  <si>
    <t xml:space="preserve"> of which: Coal tar</t>
  </si>
  <si>
    <t xml:space="preserve"> of which: charcoal</t>
  </si>
  <si>
    <t xml:space="preserve"> of which: biochar</t>
  </si>
  <si>
    <t xml:space="preserve"> of which: wood &amp; pellets</t>
  </si>
  <si>
    <t xml:space="preserve"> - of which from coal conversion</t>
  </si>
  <si>
    <t>Emissions from other energy supply activities (not described before)</t>
  </si>
  <si>
    <t>ALL Process Emissions from all energy supply activities</t>
  </si>
  <si>
    <t>Total process CO2 emissions</t>
  </si>
  <si>
    <t>Total process non-CO2 emissions</t>
  </si>
  <si>
    <t>ALL OTHER EMISSIONS (not previously included)</t>
  </si>
  <si>
    <t>ALL SECONDARY ENERGY - National consumption, imports &amp; exports</t>
  </si>
  <si>
    <t>3) The socio-economic organisation of activities and land use (agriculture &amp; forestry)</t>
  </si>
  <si>
    <t>Total CH4 and natural gas</t>
  </si>
  <si>
    <t>Total solid fuels (except coal)</t>
  </si>
  <si>
    <t>Total secondary liquid fuels (not crude oil)</t>
  </si>
  <si>
    <t>Total liquid fuel (See details 124-231)</t>
  </si>
  <si>
    <t>Total CH4 and natural gas (See details 232-330)</t>
  </si>
  <si>
    <t>Total H2 (See details 232-330)</t>
  </si>
  <si>
    <t>Total solid fuels (See details 331-400)</t>
  </si>
  <si>
    <t>2) The supply of gaseous fuel products (CH4, H2)</t>
  </si>
  <si>
    <t>2) The supply of solid fuel products</t>
  </si>
  <si>
    <t>Coal fossil</t>
  </si>
  <si>
    <t>Total GHG emissions - without counting CCS</t>
  </si>
  <si>
    <t xml:space="preserve"> - of which from coal extraction</t>
  </si>
  <si>
    <t xml:space="preserve"> - of which from oil &amp; gas extraction</t>
  </si>
  <si>
    <t xml:space="preserve"> - of which from crude oil refining</t>
  </si>
  <si>
    <t>- of which from coal transformation</t>
  </si>
  <si>
    <t>CO2 energy-related emissions per energy unit produced</t>
  </si>
  <si>
    <t>New installed capacities for the period (X-10; X)</t>
  </si>
  <si>
    <t>Removed capacities for the period (X-10; X)</t>
  </si>
  <si>
    <t>Total Installed capacities (stock) in the year X</t>
  </si>
  <si>
    <t>Crude oil for energy use</t>
  </si>
  <si>
    <t>Crude oil for non-energy use</t>
  </si>
  <si>
    <t>Raw Coal for energy use</t>
  </si>
  <si>
    <t>Raw Coal for non-energy use</t>
  </si>
  <si>
    <t>Raw NG for energy use</t>
  </si>
  <si>
    <t>Raw NG for non-energy use</t>
  </si>
  <si>
    <t>National consumption by fuels</t>
  </si>
  <si>
    <t>National consumption by end-use sectors</t>
  </si>
  <si>
    <t>Power (self-consumption)</t>
  </si>
  <si>
    <t>Total raw natural gas</t>
  </si>
  <si>
    <t>Total raw coal</t>
  </si>
  <si>
    <r>
      <rPr>
        <i/>
        <sz val="11"/>
        <rFont val="Calibri"/>
        <family val="2"/>
        <scheme val="minor"/>
      </rPr>
      <t>of which:</t>
    </r>
    <r>
      <rPr>
        <sz val="11"/>
        <rFont val="Calibri"/>
        <family val="2"/>
        <scheme val="minor"/>
      </rPr>
      <t xml:space="preserve"> Energy</t>
    </r>
  </si>
  <si>
    <r>
      <rPr>
        <i/>
        <sz val="11"/>
        <rFont val="Calibri"/>
        <family val="2"/>
        <scheme val="minor"/>
      </rPr>
      <t>of which:</t>
    </r>
    <r>
      <rPr>
        <sz val="11"/>
        <rFont val="Calibri"/>
        <family val="2"/>
        <scheme val="minor"/>
      </rPr>
      <t xml:space="preserve"> IPPU (Industrial Processes &amp; Product Use)</t>
    </r>
  </si>
  <si>
    <r>
      <rPr>
        <b/>
        <u/>
        <sz val="11"/>
        <rFont val="Calibri (Body)_x0000_"/>
      </rPr>
      <t>Content</t>
    </r>
    <r>
      <rPr>
        <b/>
        <sz val="11"/>
        <rFont val="Calibri"/>
        <family val="2"/>
        <scheme val="minor"/>
      </rPr>
      <t xml:space="preserve">
The DDP reporting template enables to report national scenarios in a common format developed and shared by the DDP community to facilitate analytical consistency checks and cross-country analysis.</t>
    </r>
    <r>
      <rPr>
        <sz val="11"/>
        <rFont val="Calibri"/>
        <family val="2"/>
        <scheme val="minor"/>
      </rPr>
      <t xml:space="preserve">
</t>
    </r>
    <r>
      <rPr>
        <b/>
        <sz val="11"/>
        <rFont val="Calibri"/>
        <family val="2"/>
        <scheme val="minor"/>
      </rPr>
      <t>It structures the description of the scenario in:</t>
    </r>
    <r>
      <rPr>
        <sz val="11"/>
        <rFont val="Calibri"/>
        <family val="2"/>
        <scheme val="minor"/>
      </rPr>
      <t xml:space="preserve">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t>
    </r>
    <r>
      <rPr>
        <b/>
        <sz val="11"/>
        <rFont val="Calibri"/>
        <family val="2"/>
        <scheme val="minor"/>
      </rPr>
      <t>It compiles qualitative and quantitative information, respectively in the STORYLINE (STL) tab and a DASHBOARD (DB) tab for each descriptive part of the scenario:</t>
    </r>
    <r>
      <rPr>
        <sz val="11"/>
        <rFont val="Calibri"/>
        <family val="2"/>
        <scheme val="minor"/>
      </rPr>
      <t xml:space="preserve">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r>
  </si>
  <si>
    <t>Note &amp; comments</t>
  </si>
  <si>
    <t>Please indicate the name of the scenario reported:</t>
  </si>
  <si>
    <t>Please indicate your flexible YEAR:</t>
  </si>
  <si>
    <t>1) Name of your scenario</t>
  </si>
  <si>
    <t>2) Flexible Year</t>
  </si>
  <si>
    <t>3) Conversion factors</t>
  </si>
  <si>
    <t>4) Scenario-setting approach and use of modelling approaches</t>
  </si>
  <si>
    <t>Each research team is free to select a flexible historical year between 2016 and 2022, according to your best available datasets</t>
  </si>
  <si>
    <t>Each research team is free to use any modelling framework and quantitative tools for the scenario quantification and design. For transparency, please provide an overall picture of your modelling framwork and key publications related to it.</t>
  </si>
  <si>
    <t>Write here.</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</si>
  <si>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</si>
  <si>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</si>
  <si>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version Aug 2023</t>
  </si>
  <si>
    <t>DDP REPORTING TEMPLATE: the Pathways Design Framework</t>
  </si>
  <si>
    <t>The Pathways Design Framework: GLOBAL CONTEXT</t>
  </si>
  <si>
    <t>Before to start  - First information to report !</t>
  </si>
  <si>
    <t>Guiding questions &amp; elements to support your "descriptions of changes" (Column B &amp; C)</t>
  </si>
  <si>
    <r>
      <rPr>
        <b/>
        <u/>
        <sz val="11"/>
        <rFont val="Calibri"/>
        <family val="2"/>
        <scheme val="minor"/>
      </rPr>
      <t>Guidelines to fill STORYLINE tabs and DASHBOARD tabs:</t>
    </r>
    <r>
      <rPr>
        <b/>
        <sz val="11"/>
        <rFont val="Calibri"/>
        <family val="2"/>
        <scheme val="minor"/>
      </rPr>
      <t xml:space="preserve">
How to fill the STORYLINE Tabs:
</t>
    </r>
    <r>
      <rPr>
        <sz val="11"/>
        <rFont val="Calibri"/>
        <family val="2"/>
        <scheme val="minor"/>
      </rPr>
      <t xml:space="preserve">1. Please, along the parts of the narrative </t>
    </r>
    <r>
      <rPr>
        <b/>
        <sz val="11"/>
        <rFont val="Calibri"/>
        <family val="2"/>
        <scheme val="minor"/>
      </rPr>
      <t>(column A)</t>
    </r>
    <r>
      <rPr>
        <sz val="11"/>
        <rFont val="Calibri"/>
        <family val="2"/>
        <scheme val="minor"/>
      </rPr>
      <t xml:space="preserve">, describe what are the transformations happening over two different time periods (now to 2030-35 - </t>
    </r>
    <r>
      <rPr>
        <b/>
        <sz val="11"/>
        <rFont val="Calibri"/>
        <family val="2"/>
        <scheme val="minor"/>
      </rPr>
      <t>fill column B</t>
    </r>
    <r>
      <rPr>
        <sz val="11"/>
        <rFont val="Calibri"/>
        <family val="2"/>
        <scheme val="minor"/>
      </rPr>
      <t>; from 2030-35 to 2050-70 -</t>
    </r>
    <r>
      <rPr>
        <b/>
        <sz val="11"/>
        <rFont val="Calibri"/>
        <family val="2"/>
        <scheme val="minor"/>
      </rPr>
      <t xml:space="preserve"> fill column C</t>
    </r>
    <r>
      <rPr>
        <sz val="11"/>
        <rFont val="Calibri"/>
        <family val="2"/>
        <scheme val="minor"/>
      </rPr>
      <t xml:space="preserve">).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t>
    </r>
    <r>
      <rPr>
        <b/>
        <sz val="11"/>
        <rFont val="Calibri"/>
        <family val="2"/>
        <scheme val="minor"/>
      </rPr>
      <t xml:space="preserve">
How to fill the DASHBOARD Tabs:
</t>
    </r>
    <r>
      <rPr>
        <sz val="11"/>
        <rFont val="Calibri"/>
        <family val="2"/>
        <scheme val="minor"/>
      </rPr>
      <t xml:space="preserve">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t>
    </r>
    <r>
      <rPr>
        <b/>
        <sz val="11"/>
        <rFont val="Calibri"/>
        <family val="2"/>
        <scheme val="minor"/>
      </rPr>
      <t>If you have any questions during the reporting, please do not hesitate to send an email to the DDP secretariat.</t>
    </r>
  </si>
  <si>
    <t>to define in the "User guide"</t>
  </si>
  <si>
    <t>Total other emissions (not included in the listed energy extraction &amp; conversion activities)</t>
  </si>
  <si>
    <t>The Pathways Design Framework: LIGHT INDUSTRIES (LI) DASHBOARD</t>
  </si>
  <si>
    <t>The Pathways Design Framework: LIGHT INDUSTRIES (LI) STORYLINE</t>
  </si>
  <si>
    <t>The Pathways Design Framework: FREIGHT DASHBOARD</t>
  </si>
  <si>
    <t>The Pathways Design Framework: BUILDINGS RESIDENTIAL STORYLINE</t>
  </si>
  <si>
    <t>The Pathways Design Framework: BUILDINGS RESIDENTIAL DASHBOARD</t>
  </si>
  <si>
    <t>The Pathways Design Framework: BUILDINGS COMMERCIAL DASHBOARD</t>
  </si>
  <si>
    <t>The Pathways Design Framework: BUILDINGS COMMERCIAL STORYLINE</t>
  </si>
  <si>
    <t>The Pathways Design Framework: WASTE STORYLINE</t>
  </si>
  <si>
    <t>The Pathways Design Framework: WASTE DASHBOARD</t>
  </si>
  <si>
    <t>The Pathways Design Framework: POWER GENERATION STORYLINE</t>
  </si>
  <si>
    <t>The Pathways Design Framework: OTHER ENERGY SUPPLY STORYLINE</t>
  </si>
  <si>
    <t>The Pathways Design Framework: OTHER ENERGY SUPPLY DASHBOARD</t>
  </si>
  <si>
    <t>5) Modelling framework at a glance</t>
  </si>
  <si>
    <t>Table. Overview of the main tabs of the reporting template</t>
  </si>
  <si>
    <t>Macro vs Sectoral pictures</t>
  </si>
  <si>
    <r>
      <t xml:space="preserve"> </t>
    </r>
    <r>
      <rPr>
        <i/>
        <sz val="11"/>
        <rFont val="Calibri"/>
        <family val="2"/>
        <scheme val="minor"/>
      </rPr>
      <t xml:space="preserve"> -of which</t>
    </r>
    <r>
      <rPr>
        <sz val="11"/>
        <rFont val="Calibri"/>
        <family val="2"/>
        <scheme val="minor"/>
      </rPr>
      <t>: Energy Intensive Industries</t>
    </r>
  </si>
  <si>
    <r>
      <rPr>
        <i/>
        <sz val="11"/>
        <rFont val="Calibri"/>
        <family val="2"/>
        <scheme val="minor"/>
      </rPr>
      <t xml:space="preserve">  -of which</t>
    </r>
    <r>
      <rPr>
        <sz val="11"/>
        <rFont val="Calibri"/>
        <family val="2"/>
        <scheme val="minor"/>
      </rPr>
      <t>: Light Industries</t>
    </r>
  </si>
  <si>
    <r>
      <rPr>
        <i/>
        <sz val="11"/>
        <rFont val="Calibri"/>
        <family val="2"/>
        <scheme val="minor"/>
      </rPr>
      <t>of which</t>
    </r>
    <r>
      <rPr>
        <sz val="11"/>
        <rFont val="Calibri"/>
        <family val="2"/>
        <scheme val="minor"/>
      </rPr>
      <t>: Agriculture</t>
    </r>
  </si>
  <si>
    <r>
      <rPr>
        <i/>
        <sz val="11"/>
        <rFont val="Calibri"/>
        <family val="2"/>
        <scheme val="minor"/>
      </rPr>
      <t>of which</t>
    </r>
    <r>
      <rPr>
        <sz val="11"/>
        <rFont val="Calibri"/>
        <family val="2"/>
        <scheme val="minor"/>
      </rPr>
      <t>: Services</t>
    </r>
  </si>
  <si>
    <r>
      <rPr>
        <i/>
        <sz val="11"/>
        <rFont val="Calibri"/>
        <family val="2"/>
        <scheme val="minor"/>
      </rPr>
      <t>of which</t>
    </r>
    <r>
      <rPr>
        <sz val="11"/>
        <rFont val="Calibri"/>
        <family val="2"/>
        <scheme val="minor"/>
      </rPr>
      <t>: All Industries</t>
    </r>
  </si>
  <si>
    <t>Total GHG emissions - with CCS</t>
  </si>
  <si>
    <t>Emissions Results (aggregated results by sectors and by gas) - with CCS</t>
  </si>
  <si>
    <t>Total CO2 emissions from combustion</t>
  </si>
  <si>
    <r>
      <rPr>
        <i/>
        <sz val="11"/>
        <color theme="1"/>
        <rFont val="Calibri"/>
        <family val="2"/>
        <scheme val="minor"/>
      </rPr>
      <t xml:space="preserve"> of which</t>
    </r>
    <r>
      <rPr>
        <sz val="11"/>
        <color theme="1"/>
        <rFont val="Calibri"/>
        <family val="2"/>
        <scheme val="minor"/>
      </rPr>
      <t>: Residential buildings</t>
    </r>
  </si>
  <si>
    <r>
      <rPr>
        <i/>
        <sz val="11"/>
        <color theme="1"/>
        <rFont val="Calibri"/>
        <family val="2"/>
        <scheme val="minor"/>
      </rPr>
      <t xml:space="preserve"> of which</t>
    </r>
    <r>
      <rPr>
        <sz val="11"/>
        <color theme="1"/>
        <rFont val="Calibri"/>
        <family val="2"/>
        <scheme val="minor"/>
      </rPr>
      <t>: Passenger transport</t>
    </r>
  </si>
  <si>
    <r>
      <rPr>
        <i/>
        <sz val="11"/>
        <color theme="1"/>
        <rFont val="Calibri"/>
        <family val="2"/>
        <scheme val="minor"/>
      </rPr>
      <t xml:space="preserve"> of which</t>
    </r>
    <r>
      <rPr>
        <sz val="11"/>
        <color theme="1"/>
        <rFont val="Calibri"/>
        <family val="2"/>
        <scheme val="minor"/>
      </rPr>
      <t>: Commercial Buildings (e.g. services)</t>
    </r>
  </si>
  <si>
    <r>
      <rPr>
        <i/>
        <sz val="11"/>
        <color theme="1"/>
        <rFont val="Calibri"/>
        <family val="2"/>
        <scheme val="minor"/>
      </rPr>
      <t xml:space="preserve"> of which</t>
    </r>
    <r>
      <rPr>
        <sz val="11"/>
        <color theme="1"/>
        <rFont val="Calibri"/>
        <family val="2"/>
        <scheme val="minor"/>
      </rPr>
      <t>: Energy-intensive industries  (EII)</t>
    </r>
  </si>
  <si>
    <r>
      <rPr>
        <i/>
        <sz val="11"/>
        <color theme="1"/>
        <rFont val="Calibri"/>
        <family val="2"/>
        <scheme val="minor"/>
      </rPr>
      <t xml:space="preserve"> of which</t>
    </r>
    <r>
      <rPr>
        <sz val="11"/>
        <color theme="1"/>
        <rFont val="Calibri"/>
        <family val="2"/>
        <scheme val="minor"/>
      </rPr>
      <t>: Light Industry (rest of industry)</t>
    </r>
  </si>
  <si>
    <r>
      <rPr>
        <i/>
        <sz val="11"/>
        <color theme="1"/>
        <rFont val="Calibri"/>
        <family val="2"/>
        <scheme val="minor"/>
      </rPr>
      <t xml:space="preserve"> of which</t>
    </r>
    <r>
      <rPr>
        <sz val="11"/>
        <color theme="1"/>
        <rFont val="Calibri"/>
        <family val="2"/>
        <scheme val="minor"/>
      </rPr>
      <t>: Freight transport</t>
    </r>
  </si>
  <si>
    <r>
      <rPr>
        <i/>
        <sz val="11"/>
        <color theme="1"/>
        <rFont val="Calibri"/>
        <family val="2"/>
        <scheme val="minor"/>
      </rPr>
      <t xml:space="preserve"> of which</t>
    </r>
    <r>
      <rPr>
        <sz val="11"/>
        <color theme="1"/>
        <rFont val="Calibri"/>
        <family val="2"/>
        <scheme val="minor"/>
      </rPr>
      <t>: Agriculture</t>
    </r>
  </si>
  <si>
    <r>
      <rPr>
        <i/>
        <sz val="11"/>
        <color theme="1"/>
        <rFont val="Calibri"/>
        <family val="2"/>
        <scheme val="minor"/>
      </rPr>
      <t xml:space="preserve"> of which</t>
    </r>
    <r>
      <rPr>
        <sz val="11"/>
        <color theme="1"/>
        <rFont val="Calibri"/>
        <family val="2"/>
        <scheme val="minor"/>
      </rPr>
      <t>: Other energy supply industries (primary &amp; secondary, power excluded)</t>
    </r>
  </si>
  <si>
    <t>LPG from natural gas</t>
  </si>
  <si>
    <t>Mtoe</t>
  </si>
  <si>
    <t>Electricity balance</t>
  </si>
  <si>
    <t>Electricity imports</t>
  </si>
  <si>
    <t>Electricity exports</t>
  </si>
  <si>
    <t>Final power delivered domestically (including T&amp;D losses)</t>
  </si>
  <si>
    <t>Urban areas (Exact definition and perimeter of Urban vs Rural to provide and discuss)</t>
  </si>
  <si>
    <t>Rural areas</t>
  </si>
  <si>
    <t>Vehicle traffics and occupancy rates (vkm)</t>
  </si>
  <si>
    <t>Focus on car stock and energy used</t>
  </si>
  <si>
    <t>Car stock by technologies</t>
  </si>
  <si>
    <t>Car annual sales by technologies</t>
  </si>
  <si>
    <t>Total car annual sales</t>
  </si>
  <si>
    <t>Car traffics by technologies</t>
  </si>
  <si>
    <t>Car-related energy consumption by technologies</t>
  </si>
  <si>
    <t>Focus on 2W stock and energy used</t>
  </si>
  <si>
    <t>2W stock by technologies</t>
  </si>
  <si>
    <t>2W annual sales by technologies</t>
  </si>
  <si>
    <t>Total 2W annual sales</t>
  </si>
  <si>
    <t>2W traffics by technologies</t>
  </si>
  <si>
    <t>2W-related energy consumption by technologies</t>
  </si>
  <si>
    <t>Focus on other vehicle stock and energy used</t>
  </si>
  <si>
    <t>Other vehicle traffics by technologies</t>
  </si>
  <si>
    <t>Other vehicle-related energy consumption by technologies</t>
  </si>
  <si>
    <t>Public transport - Bus - BEV</t>
  </si>
  <si>
    <t>Public transport - Bus - non-BEV</t>
  </si>
  <si>
    <t>Public transport - Trains - Electric</t>
  </si>
  <si>
    <t>Public transport - Trains - Non-electric</t>
  </si>
  <si>
    <t>Public transport - Boats - Non-fossil powered (BEV+FCEV, please specify)</t>
  </si>
  <si>
    <t>Public transport - Boats - Fossil powered</t>
  </si>
  <si>
    <t>Public transport - Other road vehicles (e.g. taxis…) - BEV</t>
  </si>
  <si>
    <t>Public transport - Other road vehicles (e.g. taxis…) - non-BEV</t>
  </si>
  <si>
    <t>Public and private mobility - Aircrafts - ICE</t>
  </si>
  <si>
    <t>Focus on road blended liquid and gaseous fuel consumption</t>
  </si>
  <si>
    <t>ROAD  - Bus - Liquid fossil fuels</t>
  </si>
  <si>
    <t xml:space="preserve">ROAD  - Bus - Natural gas </t>
  </si>
  <si>
    <t>ROAD  - Bus - Liquid biofuel</t>
  </si>
  <si>
    <t>ROAD  - Bus - CH4 biogas</t>
  </si>
  <si>
    <t>ROAD - Other road vehicles - Liquid Fuels</t>
  </si>
  <si>
    <t>ROAD - Other road vehicles - CH4 Fuels</t>
  </si>
  <si>
    <t>ROAD - Other road vehicles - Liquid biofuel</t>
  </si>
  <si>
    <t>ROAD - Other road vehicles - CH4 biogas</t>
  </si>
  <si>
    <t>Gpkm</t>
  </si>
  <si>
    <t>Focus on road emissions</t>
  </si>
  <si>
    <t>ROAD - Bus - Liquid Fuels</t>
  </si>
  <si>
    <t>ROAD - Bus - CH4 Fuels</t>
  </si>
  <si>
    <t>For urban population: constrained and non constrained mobility</t>
  </si>
  <si>
    <t>Passenger mobility - urban average</t>
  </si>
  <si>
    <t>Passenger mobility - non urban average</t>
  </si>
  <si>
    <t>For urban population: by modes</t>
  </si>
  <si>
    <t>For constrained-led mobility of the urban population: by modes</t>
  </si>
  <si>
    <t>For NON-constrained-led mobility of the urban population: by modes</t>
  </si>
  <si>
    <t>M: for people living in urban areas</t>
  </si>
  <si>
    <t>MC - Car capita mobility: number of kilometers travelled by one person each year, living in urban areas, for constrained activities, using a car.</t>
  </si>
  <si>
    <t>Costs and speeds of modes for the urban population</t>
  </si>
  <si>
    <t>For rural population: constrained and non constrained mobility</t>
  </si>
  <si>
    <t>For rural population: by modes</t>
  </si>
  <si>
    <t>For constrained-led mobility of the rural population: by modes</t>
  </si>
  <si>
    <t>For NON-constrained-led mobility of the rural population: by modes</t>
  </si>
  <si>
    <t>NM: for people living in rural areas</t>
  </si>
  <si>
    <t>Costs and speeds of modes for the rural population</t>
  </si>
  <si>
    <t>Other vehicle stock and energy used</t>
  </si>
  <si>
    <t>Trains - Electric</t>
  </si>
  <si>
    <t>Trains - ICE</t>
  </si>
  <si>
    <t>Boats/ships - Non-fossil powered (BEV+FCEV, please specify)</t>
  </si>
  <si>
    <t>Boats/ships - Fossil powered</t>
  </si>
  <si>
    <t>Aircrafts - ICE</t>
  </si>
  <si>
    <t>Trains - Electricity</t>
  </si>
  <si>
    <t>Trains - Not electricity</t>
  </si>
  <si>
    <t>Boats - Non-fossil fuels (please specify)</t>
  </si>
  <si>
    <t>Boats - Fossil fuels</t>
  </si>
  <si>
    <t>Aircrafts - Non-fossil fuels (please specify)</t>
  </si>
  <si>
    <t>Aircrafts - Fossil fuels</t>
  </si>
  <si>
    <t>Focus on energy consumption from ROAD</t>
  </si>
  <si>
    <t>Focus on emissions from ROAD</t>
  </si>
  <si>
    <t>ROAD TTW CO2 emissions - HGV - from Liquid fossil fuels combustion</t>
  </si>
  <si>
    <t>ROAD TTW CO2 emissions - HGV - from Natural gas combustion</t>
  </si>
  <si>
    <t>ROAD TTW CO2 emissions - LCV - from Liquid fossil fuels combustion</t>
  </si>
  <si>
    <t>ROAD TTW CO2 emissions - LCV - from Natural gas combustion</t>
  </si>
  <si>
    <t>Cumulative all CO2 emissions from 2010</t>
  </si>
  <si>
    <t>Cumulative all non-CO2 emissions from 2010</t>
  </si>
  <si>
    <r>
      <rPr>
        <i/>
        <sz val="11"/>
        <rFont val="Calibri"/>
        <family val="2"/>
        <scheme val="minor"/>
      </rPr>
      <t xml:space="preserve">  -of which</t>
    </r>
    <r>
      <rPr>
        <sz val="11"/>
        <rFont val="Calibri"/>
        <family val="2"/>
        <scheme val="minor"/>
      </rPr>
      <t>: Energy industries (power, extractive energy industries &amp; other energy industries)</t>
    </r>
  </si>
  <si>
    <t>Emissions Account (disaggregated results, acc to IPCC Inventories Guidelines categories) - without counting CCS</t>
  </si>
  <si>
    <r>
      <rPr>
        <sz val="11"/>
        <color theme="0"/>
        <rFont val="Calibri"/>
        <family val="2"/>
        <scheme val="minor"/>
      </rPr>
      <t>Emissions Account (aggregated results by sectors and by gas</t>
    </r>
    <r>
      <rPr>
        <b/>
        <sz val="11"/>
        <color theme="0"/>
        <rFont val="Calibri"/>
        <family val="2"/>
        <scheme val="minor"/>
      </rPr>
      <t>)- without counting CCS</t>
    </r>
  </si>
  <si>
    <t>Cumulative CO2 captured and stored from 2010</t>
  </si>
  <si>
    <t>Focus on energy-related CO2 emissions (Raw 20)</t>
  </si>
  <si>
    <t>Energy-related CO2 emissions from combustion by sectors</t>
  </si>
  <si>
    <r>
      <rPr>
        <i/>
        <sz val="11"/>
        <color theme="1"/>
        <rFont val="Calibri"/>
        <family val="2"/>
        <scheme val="minor"/>
      </rPr>
      <t xml:space="preserve"> of which</t>
    </r>
    <r>
      <rPr>
        <sz val="11"/>
        <color theme="1"/>
        <rFont val="Calibri"/>
        <family val="2"/>
        <scheme val="minor"/>
      </rPr>
      <t>: Energy industries 1: Extractive industries</t>
    </r>
  </si>
  <si>
    <r>
      <rPr>
        <i/>
        <sz val="11"/>
        <color theme="1"/>
        <rFont val="Calibri"/>
        <family val="2"/>
        <scheme val="minor"/>
      </rPr>
      <t xml:space="preserve"> of which</t>
    </r>
    <r>
      <rPr>
        <sz val="11"/>
        <color theme="1"/>
        <rFont val="Calibri"/>
        <family val="2"/>
        <scheme val="minor"/>
      </rPr>
      <t>: Energy industries 2: Power generation</t>
    </r>
  </si>
  <si>
    <r>
      <rPr>
        <i/>
        <sz val="11"/>
        <color theme="1"/>
        <rFont val="Calibri"/>
        <family val="2"/>
        <scheme val="minor"/>
      </rPr>
      <t xml:space="preserve"> of which</t>
    </r>
    <r>
      <rPr>
        <sz val="11"/>
        <color theme="1"/>
        <rFont val="Calibri"/>
        <family val="2"/>
        <scheme val="minor"/>
      </rPr>
      <t>: Energy industries 3: Others energy industries (refining, conversion…)</t>
    </r>
  </si>
  <si>
    <t>Energy-related CO2 emissions from fugitive emissions by sectors</t>
  </si>
  <si>
    <t>Total fugitive CO2 emissions</t>
  </si>
  <si>
    <t>Energy Industries</t>
  </si>
  <si>
    <t>Extractive energy industries (Coal, Crude oil, Natural Gas)</t>
  </si>
  <si>
    <t>Energy production per "GDP-Energy industries" unit</t>
  </si>
  <si>
    <t>Energy production (including distribution losses)</t>
  </si>
  <si>
    <t>Total energy-related CO2 emissions from combustion in extractive activities</t>
  </si>
  <si>
    <t>Total energy-related non-CO2 emissions from combustion in extractive activities</t>
  </si>
  <si>
    <t>Total energy-related fugitive CO2 emissions in extractive activities</t>
  </si>
  <si>
    <t>Total energy-related fugitive non-CO2 emissions in extractive activities</t>
  </si>
  <si>
    <t>Electricity produced per "GDP-Energy industries" unit</t>
  </si>
  <si>
    <t>Electricity production (including distribution losses)</t>
  </si>
  <si>
    <t>Total CO2 emissions of power generation</t>
  </si>
  <si>
    <t>Total non-CO2 emissions of power generation</t>
  </si>
  <si>
    <t>- of which from coal power plants</t>
  </si>
  <si>
    <t>- of which from gas power plants</t>
  </si>
  <si>
    <t>- of which from liquid fuel power plants</t>
  </si>
  <si>
    <t>-of which from biomass power plants</t>
  </si>
  <si>
    <t>Other energy industries (refining, energy conversion activities…)</t>
  </si>
  <si>
    <t>Total energy-related CO2 emissions from combustion in other energy production activities</t>
  </si>
  <si>
    <t>Total energy-related non-CO2 emissions from combustion in other energy production activities</t>
  </si>
  <si>
    <t>Total energy-related fugitive CO2 emissions in other energy production activities</t>
  </si>
  <si>
    <t>Total energy-related fugitive non-CO2 emissions in other energy production activities</t>
  </si>
  <si>
    <t>Total process CO2 emissions in other energy production activities</t>
  </si>
  <si>
    <t>Total process non-CO2 emissions in other energy production activities</t>
  </si>
  <si>
    <t>PJ input</t>
  </si>
  <si>
    <r>
      <rPr>
        <i/>
        <sz val="11"/>
        <color theme="1"/>
        <rFont val="Calibri"/>
        <family val="2"/>
        <scheme val="minor"/>
      </rPr>
      <t xml:space="preserve"> of which</t>
    </r>
    <r>
      <rPr>
        <sz val="11"/>
        <color theme="1"/>
        <rFont val="Calibri"/>
        <family val="2"/>
        <scheme val="minor"/>
      </rPr>
      <t>: solid fuels from coal</t>
    </r>
  </si>
  <si>
    <r>
      <rPr>
        <i/>
        <sz val="11"/>
        <color theme="1"/>
        <rFont val="Calibri"/>
        <family val="2"/>
        <scheme val="minor"/>
      </rPr>
      <t xml:space="preserve"> of which</t>
    </r>
    <r>
      <rPr>
        <sz val="11"/>
        <color theme="1"/>
        <rFont val="Calibri"/>
        <family val="2"/>
        <scheme val="minor"/>
      </rPr>
      <t>: solid fuels from biomass and renewables</t>
    </r>
  </si>
  <si>
    <r>
      <rPr>
        <i/>
        <sz val="11"/>
        <color theme="1"/>
        <rFont val="Calibri"/>
        <family val="2"/>
        <scheme val="minor"/>
      </rPr>
      <t xml:space="preserve"> of which</t>
    </r>
    <r>
      <rPr>
        <sz val="11"/>
        <color theme="1"/>
        <rFont val="Calibri"/>
        <family val="2"/>
        <scheme val="minor"/>
      </rPr>
      <t>: liquid fossil fuels</t>
    </r>
  </si>
  <si>
    <r>
      <rPr>
        <i/>
        <sz val="11"/>
        <color theme="1"/>
        <rFont val="Calibri"/>
        <family val="2"/>
        <scheme val="minor"/>
      </rPr>
      <t xml:space="preserve"> of which</t>
    </r>
    <r>
      <rPr>
        <sz val="11"/>
        <color theme="1"/>
        <rFont val="Calibri"/>
        <family val="2"/>
        <scheme val="minor"/>
      </rPr>
      <t>: liquid non-fossil fuels</t>
    </r>
  </si>
  <si>
    <r>
      <rPr>
        <i/>
        <sz val="11"/>
        <color theme="1"/>
        <rFont val="Calibri"/>
        <family val="2"/>
        <scheme val="minor"/>
      </rPr>
      <t xml:space="preserve"> of which</t>
    </r>
    <r>
      <rPr>
        <sz val="11"/>
        <color theme="1"/>
        <rFont val="Calibri"/>
        <family val="2"/>
        <scheme val="minor"/>
      </rPr>
      <t>: gas fossil fuels (natural gas, H2 from natural gas…)</t>
    </r>
  </si>
  <si>
    <r>
      <rPr>
        <i/>
        <sz val="11"/>
        <color theme="1"/>
        <rFont val="Calibri"/>
        <family val="2"/>
        <scheme val="minor"/>
      </rPr>
      <t xml:space="preserve"> of which</t>
    </r>
    <r>
      <rPr>
        <sz val="11"/>
        <color theme="1"/>
        <rFont val="Calibri"/>
        <family val="2"/>
        <scheme val="minor"/>
      </rPr>
      <t>: gas non-fossil fuels (e.g. biogas, syngas, renewable H2…)</t>
    </r>
  </si>
  <si>
    <t xml:space="preserve"> of which: electricity</t>
  </si>
  <si>
    <r>
      <t xml:space="preserve">Definition:
Energy Intensive Industries (EII) corresponds to: Iron and steel, Aluminium, Cement, Lime, Glass, Brick, Ceramics, Pulp paper and board, Chemicals (excluding chemical industries related to fuel production and included in “other energy industries”: e.g. crude oil refining, synthetic liquid and gaseous fuel production, biofuel production…). 
All other industries that are </t>
    </r>
    <r>
      <rPr>
        <b/>
        <sz val="14"/>
        <color rgb="FFFF0000"/>
        <rFont val="Calibri"/>
        <family val="2"/>
        <scheme val="minor"/>
      </rPr>
      <t>NOT</t>
    </r>
    <r>
      <rPr>
        <b/>
        <sz val="14"/>
        <color theme="1"/>
        <rFont val="Calibri"/>
        <family val="2"/>
        <scheme val="minor"/>
      </rPr>
      <t xml:space="preserve"> included in this TAB or in the 3 Energy Industries TAB (power, extractive, other energy industries) are light industry.</t>
    </r>
  </si>
  <si>
    <t>Definition:
Energy Intensive Industries (EII) corresponds to: Iron and steel, Aluminium, Cement, Lime, Glass, Brick, Ceramics, Pulp paper and board,Chemicals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 which is included in this TAB.</t>
  </si>
  <si>
    <t>Oil &amp; Gas details</t>
  </si>
  <si>
    <t>Activity-related indicators &amp; emissions</t>
  </si>
  <si>
    <t>Imports &amp; Exports balance</t>
  </si>
  <si>
    <t>Energy consumption from power generation sector</t>
  </si>
  <si>
    <t>Energy consumption from on-site combustion (self-consumption)</t>
  </si>
  <si>
    <t xml:space="preserve">Other energy industries </t>
  </si>
  <si>
    <t>1) The future of extractive activities : crude oil</t>
  </si>
  <si>
    <t>2) The future of extractive activities : coal</t>
  </si>
  <si>
    <t>2) The future of extractive activities : natural gas</t>
  </si>
  <si>
    <t>3) Imports and exports of primary  energies (crude oil, coal &amp; natural gas)</t>
  </si>
  <si>
    <t>1) The supply of liquid fuel products</t>
  </si>
  <si>
    <t xml:space="preserve">3) Imports and exports of secondary energies </t>
  </si>
  <si>
    <t>GDP - Energy industries (power, extractive energy industries &amp; other energy industries)</t>
  </si>
  <si>
    <t xml:space="preserve">Summary of the main drivers of PASSENGER decarbonization and key other sustainable development priorities </t>
  </si>
  <si>
    <t xml:space="preserve">   What are the main drivers of change explaining the change in : 
1) The people' transport demand (pkm/cap)
2) The modal structure (% modes)
3) The energy efficiency gains related to the occupancy rates (passenger/vehicle)
4) The energy efficiency gains of the different forms of transport (MJ/car-vkm; MJ/bus-vkm;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</si>
  <si>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FREIGHT decarbonization and key other sustainable development priorities </t>
  </si>
  <si>
    <t>What are the main explanatory drivers of changes in:
1) The freight transport demand (tons &amp; km)
2) The modal structure (% modes)
3) The energy efficiency gains related to the loading factors and empty running factors (tons/vkm, %vkm)
4) The energy efficiency gains of the different vehicle traffics (MJ/HGV-vkm; MJ/LCV-vkm;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</si>
  <si>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ENERGY INTENSIVE INDUSTRIES decarbonization and key other sustainable development priorities </t>
  </si>
  <si>
    <t>- What are the main drivers of change explaining the change in : 
1) the demand for products (tons/GDP unit)
2) the energy consumption in heavy  industries (MJ/tons)
3) the GHG content of energy used in industries (gCO2/MJ)
4) the GHG emissions from industrial processes</t>
  </si>
  <si>
    <t xml:space="preserve">Summary of the main drivers of LIGHT INDUSTRIES decarbonization and key other sustainable development priorities </t>
  </si>
  <si>
    <t>- What are the main drivers of change explaining the change in : 
1) the demand for products (tons/GDP unit)
2) the energy consumption in light industries (MJ/tons)
3) the GHG content of energy used in industries (gCO2/MJ)
4) the GHG emissions from industrial processes</t>
  </si>
  <si>
    <t xml:space="preserve">Summary of the main drivers of RESIDENTIAL BUILDINGS decarbonization and key other sustainable development priorities </t>
  </si>
  <si>
    <t>- What are the main drivers of change explaining the change in : 
1) the demand for buildings (sqm/cap, sqm/GDP) 
2) the energy consumption in buildings 
3) the GHG content of energy used in buildings (gCO2/MJ)</t>
  </si>
  <si>
    <t xml:space="preserve">Summary of the main drivers of COMMERCIAL BUILDINGS decarbonization and key other sustainable development priorities </t>
  </si>
  <si>
    <t xml:space="preserve">Summary of the main drivers of AFOLU decarbonization and key other sustainable development priorities </t>
  </si>
  <si>
    <t xml:space="preserve">Summary of the main drivers of WASTE decarbonization and key other sustainable development priorities </t>
  </si>
  <si>
    <t xml:space="preserve">Summary of the main drivers of POWER decarbonization and key other sustainable development priorities </t>
  </si>
  <si>
    <t xml:space="preserve">Summary of the main drivers of EXTRACTIVE ENERGY INDUSTRIES decarbonization and key other sustainable development priorities </t>
  </si>
  <si>
    <t xml:space="preserve">Summary of the main drivers of OTHER ENERGY INDUSTRIES decarbonization and key other sustainable development priorities </t>
  </si>
  <si>
    <r>
      <rPr>
        <i/>
        <sz val="11"/>
        <color theme="0"/>
        <rFont val="Calibri"/>
        <family val="2"/>
        <scheme val="minor"/>
      </rPr>
      <t>Please summarize</t>
    </r>
    <r>
      <rPr>
        <b/>
        <i/>
        <sz val="11"/>
        <color theme="0"/>
        <rFont val="Calibri"/>
        <family val="2"/>
        <scheme val="minor"/>
      </rPr>
      <t xml:space="preserve"> </t>
    </r>
    <r>
      <rPr>
        <b/>
        <i/>
        <u/>
        <sz val="11"/>
        <color theme="0"/>
        <rFont val="Calibri"/>
        <family val="2"/>
        <scheme val="minor"/>
      </rPr>
      <t>what are the main explanatory drivers of the changes</t>
    </r>
    <r>
      <rPr>
        <i/>
        <sz val="11"/>
        <color theme="0"/>
        <rFont val="Calibri"/>
        <family val="2"/>
        <scheme val="minor"/>
      </rPr>
      <t xml:space="preserve"> in:
- The people' transport demand (pkm/cap)
- The modal structure (% modes)
- The energy efficiency gains related to the occupancy rates (passenger/vehicle)
- The energy efficiency gains of the different forms of transport (MJ/car-vkm; MJ/bus-vkm; ...)
- The penetration of low emission technologies in vehicle stock and fuels (% BEV in different stocks, % FCEV, ...)
- The changes in the carbon content of liquid fuel used, gaseous fuel used and electricity (% biofuels in blended fuels, electricity carbon content, ...)</t>
    </r>
  </si>
  <si>
    <r>
      <t xml:space="preserve">Please summarize </t>
    </r>
    <r>
      <rPr>
        <b/>
        <i/>
        <u/>
        <sz val="11"/>
        <color theme="0"/>
        <rFont val="Calibri"/>
        <family val="2"/>
        <scheme val="minor"/>
      </rPr>
      <t>what are the main explanatory drivers of changes</t>
    </r>
    <r>
      <rPr>
        <i/>
        <sz val="11"/>
        <color theme="0"/>
        <rFont val="Calibri"/>
        <family val="2"/>
        <scheme val="minor"/>
      </rPr>
      <t xml:space="preserve"> in:
- The freight transport demand (tons &amp; km)
- The modal structure (% modes)
- The energy efficiency gains related to the loading factors and empty running factors (tons/vkm, %vkm)
- The energy efficiency gains of the different vehicle traffics (MJ/HGV-vkm; MJ/LCV-vkm; ...)
- The penetration of low emission technologies in vehicle stock and fuels (% BEV in different stocks, % FCEV, ...)
- The changes in the carbon content of liquid fuel used, gaseous fuel used and electricity (% biofuels in blended fuels, electricity carbon content, ...)</t>
    </r>
  </si>
  <si>
    <t>ALL ENERGY INTENSIVE INDUSTRIES (EII)</t>
  </si>
  <si>
    <t>- What are the main drivers of change explaining the change in:
1) the demand for electricity (TWh)
2) the carbon content of electricity production (gCO2/kWh produced)</t>
  </si>
  <si>
    <t xml:space="preserve">- What are the main drivers of change explaining the change in:
1) the demand for electricity (TWh)
2) the carbon content of electricity production (gCO2/kWh produced)
</t>
  </si>
  <si>
    <t>- What are the main drivers of change explaining the change in:
1) the demand for coal, oil and natural gas (Mt)
2) the carbon content of their production (gCO2/MJ produced)</t>
  </si>
  <si>
    <t>- What are the main drivers of change explaining the change in:
1) the demand for other energy products (Mt/EJ)
2) the carbon content of their production (gCO2/MJ produced)</t>
  </si>
  <si>
    <t>National consumption, for energy &amp; non-energy uses</t>
  </si>
  <si>
    <t>Extractive Energy Industries DB</t>
  </si>
  <si>
    <t>Other Energy Industries DB</t>
  </si>
  <si>
    <t>In Extractive energy industries</t>
  </si>
  <si>
    <t>In Other energy industries</t>
  </si>
  <si>
    <t>LIQUID FUEL PRODUCTION ACTIVITIES</t>
  </si>
  <si>
    <t>Liquid fuel production activities: details from crude oil (fossil oil refineries)</t>
  </si>
  <si>
    <t>Liquid fuel production activities: details from coal &amp; CH4 conversion to liquid synthetic fuels (Coal-to-liquid, Gas-to-liquid through Fischer Tropsch)</t>
  </si>
  <si>
    <t>Liquid fuel production activities: details from biomass conversion to liquid biofuels (biorefineries + biomass to liquid)</t>
  </si>
  <si>
    <t>GASEOUS FUEL PRODUCTION ACTIVITIES</t>
  </si>
  <si>
    <t>Gaseous fuel production activities: details from fossil natural gas conversion in CNG, LNG</t>
  </si>
  <si>
    <t>Gaseous fuel production activities: details from biomass conversion to biogas (bio-CNG &amp; bio-LNG)</t>
  </si>
  <si>
    <t>Gaseous fuel production activities: details from hydrogen conversion to synthetic methane</t>
  </si>
  <si>
    <t>Gaseous fuel production activitiess: details from hydrogen generation</t>
  </si>
  <si>
    <t>SOLID FUEL PRODUCTION ACTIVITIES</t>
  </si>
  <si>
    <t>Solid fuel production activities: details from coal conversion to solid fuels (Coal &amp; coke generation)</t>
  </si>
  <si>
    <t>Solid fuel production activities: details from biomass conversion to solid fuels (charcoal, biochar, wood...)</t>
  </si>
  <si>
    <t>% of electricity production</t>
  </si>
  <si>
    <r>
      <t>MtCO2 captured &amp; stored (</t>
    </r>
    <r>
      <rPr>
        <i/>
        <sz val="11"/>
        <rFont val="Calibri"/>
        <family val="2"/>
        <scheme val="minor"/>
      </rPr>
      <t>positive values</t>
    </r>
    <r>
      <rPr>
        <sz val="11"/>
        <rFont val="Calibri"/>
        <family val="2"/>
        <scheme val="minor"/>
      </rPr>
      <t>)</t>
    </r>
  </si>
  <si>
    <r>
      <t xml:space="preserve">MtCO2 captured &amp; stored </t>
    </r>
    <r>
      <rPr>
        <i/>
        <sz val="11"/>
        <rFont val="Calibri"/>
        <family val="2"/>
        <scheme val="minor"/>
      </rPr>
      <t>(positive values)</t>
    </r>
  </si>
  <si>
    <t>In Industry - LI</t>
  </si>
  <si>
    <t>Total energy consumption - Grey hydrogen</t>
  </si>
  <si>
    <t>Total energy consumption - Renewable hydrogen</t>
  </si>
  <si>
    <t>This sum should be equal to : C96+C103+C111+C118+C132+C143+C162+C172+C184</t>
  </si>
  <si>
    <t>Overall summary of MACRO ECO DEMO narratives</t>
  </si>
  <si>
    <t>Extractive energy industries (self-consumption)</t>
  </si>
  <si>
    <t>Total Production : crude oil, natural gas &amp; coal (including on-site self-consumption)</t>
  </si>
  <si>
    <t>Electricity supply and emissions (including self-consumption)</t>
  </si>
  <si>
    <t>EJ/year</t>
  </si>
  <si>
    <t xml:space="preserve">EJ </t>
  </si>
  <si>
    <t>EJ /year</t>
  </si>
  <si>
    <r>
      <rPr>
        <i/>
        <sz val="11"/>
        <color theme="1"/>
        <rFont val="Calibri"/>
        <family val="2"/>
        <scheme val="minor"/>
      </rPr>
      <t xml:space="preserve"> of which</t>
    </r>
    <r>
      <rPr>
        <sz val="11"/>
        <color theme="1"/>
        <rFont val="Calibri"/>
        <family val="2"/>
        <scheme val="minor"/>
      </rPr>
      <t>: non-electric fossil fuels</t>
    </r>
  </si>
  <si>
    <r>
      <rPr>
        <i/>
        <sz val="11"/>
        <color theme="1"/>
        <rFont val="Calibri"/>
        <family val="2"/>
        <scheme val="minor"/>
      </rPr>
      <t xml:space="preserve"> of which</t>
    </r>
    <r>
      <rPr>
        <sz val="11"/>
        <color theme="1"/>
        <rFont val="Calibri"/>
        <family val="2"/>
        <scheme val="minor"/>
      </rPr>
      <t>: non-electric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</si>
  <si>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</si>
  <si>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</si>
  <si>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</si>
  <si>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</si>
  <si>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t xml:space="preserve">
Crude oil refining
Coal-to-liquid and Gas-to-liquid fischer tropsch processes
Biorefineries using biomass
Biomass-to-liquid
Synthetic liquids from H2
-national infrastrure needs (types/costs)
-production uses (% national consumption vs.exports)
-environmental ambitions</t>
  </si>
  <si>
    <t>market &amp; export prices
international users/buyers</t>
  </si>
  <si>
    <t>Crude oil:
-national infrastrure needs (types/costs)
-crude oil market structure/organisation
-production uses (% national consumption vs.exports)
-environmental ambitions 
- size of the national reserves</t>
  </si>
  <si>
    <t>Type of coal &amp; quantities (Mt): Anthracite, Lignite, Coking coal, Other bituminous and sub-bituminous coal, Oil shale and tar sand, Peat …
-national infrastrure needs (types/costs)
-coal market structure/organisation
-production uses (% national consumption vs.exports)
-environmental ambitions
- size of the national reserves</t>
  </si>
  <si>
    <t>Natural gas: (conventional vs non-conventional)
-national infrastrure needs (types/costs)
-gas market structure/organisation
-production uses (% national consumption vs.exports)
-environmental ambitions
-size of the national reserves</t>
  </si>
  <si>
    <t xml:space="preserve">
Natural gas compression and liquefaction activities
Biomass conversion to biogas + compression and liquefaction activities
Synthetic methane from H2
H2 generation: from water electrolysis, CH4 reforming
-national infrastrure needs (types/costs)
-production uses (% national consumption vs.exports)
-environmental ambitions</t>
  </si>
  <si>
    <t xml:space="preserve">
Coal transformation into Brown coal briquettes, peat briquettes, patent fuels, coke oven/gas coke, coal tar…
Biomass transformation into solid fuels: charcoal, biochar, wood &amp; pellets,...
-national infrastrure needs (types/costs)
-production uses (% national consumption vs.exports)
-environmental ambitions</t>
  </si>
  <si>
    <t xml:space="preserve">TWh </t>
  </si>
  <si>
    <t>MJ /2015 USD</t>
  </si>
  <si>
    <t xml:space="preserve">gCO2/MJ </t>
  </si>
  <si>
    <t xml:space="preserve">PJ </t>
  </si>
  <si>
    <t>kWh /2015 USD</t>
  </si>
  <si>
    <t xml:space="preserve">gCO2/kWh </t>
  </si>
  <si>
    <t>Electricity production by  type</t>
  </si>
  <si>
    <t>CO2 emissions from fuel combustion by  type - without counting CCS</t>
  </si>
  <si>
    <t>Feedstocks for electricity production, by  type</t>
  </si>
  <si>
    <t xml:space="preserve">PJ  </t>
  </si>
  <si>
    <t>Energy consumption of extractive industries (onsite self-consumption and external power from the grid)</t>
  </si>
  <si>
    <t>Energy consumption of other energy industries (onsite self-consumption and external power from the grid)</t>
  </si>
  <si>
    <r>
      <rPr>
        <i/>
        <sz val="11"/>
        <color theme="1"/>
        <rFont val="Calibri"/>
        <family val="2"/>
        <scheme val="minor"/>
      </rPr>
      <t xml:space="preserve"> of which</t>
    </r>
    <r>
      <rPr>
        <sz val="11"/>
        <color theme="1"/>
        <rFont val="Calibri"/>
        <family val="2"/>
        <scheme val="minor"/>
      </rPr>
      <t>: Extractive industries (onsite self-consumption and external power from the grid)</t>
    </r>
  </si>
  <si>
    <r>
      <rPr>
        <i/>
        <sz val="11"/>
        <color theme="1"/>
        <rFont val="Calibri"/>
        <family val="2"/>
        <scheme val="minor"/>
      </rPr>
      <t xml:space="preserve"> of which</t>
    </r>
    <r>
      <rPr>
        <sz val="11"/>
        <color theme="1"/>
        <rFont val="Calibri"/>
        <family val="2"/>
        <scheme val="minor"/>
      </rPr>
      <t>: Power generation (self-consumption)</t>
    </r>
  </si>
  <si>
    <r>
      <rPr>
        <i/>
        <sz val="11"/>
        <color theme="1"/>
        <rFont val="Calibri"/>
        <family val="2"/>
        <scheme val="minor"/>
      </rPr>
      <t xml:space="preserve"> of which</t>
    </r>
    <r>
      <rPr>
        <sz val="11"/>
        <color theme="1"/>
        <rFont val="Calibri"/>
        <family val="2"/>
        <scheme val="minor"/>
      </rPr>
      <t>: Others energy industries (refining, conversion…)  (onsite self-consumption and external power from the grid)</t>
    </r>
  </si>
  <si>
    <t>Energy consumption of power generation (self-consumption)</t>
  </si>
  <si>
    <t>Total activity-related energy consumption : onsite self-consumption and external power from the grid</t>
  </si>
  <si>
    <t>Total activity-related energy consumption: onsite self-consumption and external power from the grid</t>
  </si>
  <si>
    <t>Other_Ener_Indus</t>
  </si>
  <si>
    <t>Extractive_Ener_Indus</t>
  </si>
  <si>
    <t>Other energy industries (self-consumption)</t>
  </si>
  <si>
    <t>Energy consumption by end-use sectors</t>
  </si>
  <si>
    <t xml:space="preserve">Total energy </t>
  </si>
  <si>
    <t>Energy consumption by energy industries</t>
  </si>
  <si>
    <t>Energy consumption in end-use sectors by type of fuels</t>
  </si>
  <si>
    <t>Total energy</t>
  </si>
  <si>
    <t>Energy consumption in energy industries by type of fuels</t>
  </si>
  <si>
    <t>of which liquid fossil fuels</t>
  </si>
  <si>
    <t>of which liquid non fossil fuels</t>
  </si>
  <si>
    <t>of which electricity consumption</t>
  </si>
  <si>
    <t>Liquid ICE (Internal Combustion Engine) + small hybrids powered by liquids</t>
  </si>
  <si>
    <t>Gas ICE (Internal Combustion Engine) + small hybrids powered by gas</t>
  </si>
  <si>
    <t>Total HGV Stock - Internal Combusion Engine (ICE) + small hybrids for Liquid Fuels</t>
  </si>
  <si>
    <t>Total HGV Stock - Internal Combusion Engine (ICE) + small hybrids for CH4</t>
  </si>
  <si>
    <t>Total HGV Sales - Internal Combusion Engine (ICE) + small hybrids for Liquid Fuels</t>
  </si>
  <si>
    <t>Total LCV Stock - Internal Combusion Engine (ICE) + small hybrids for Liquid Fuels</t>
  </si>
  <si>
    <t>Total LCV Stock - Internal Combusion Engine (ICE) + small hybrids for CH4</t>
  </si>
  <si>
    <t>Total LCV Sales - Internal Combusion Engine (ICE) + small hybrids for Liquid Fuels</t>
  </si>
  <si>
    <t>Total LCV Sales - Internal Combusion Engine (ICE) + small hybrids for CH4</t>
  </si>
  <si>
    <t>ROAD energy consumption - HGV - Liquid ICE + small hybrids</t>
  </si>
  <si>
    <t>ROAD energy consumption - HGV - CH4 ICE + small hybrids</t>
  </si>
  <si>
    <t>ROAD energy consumption - LCV - Liquid ICE + small hybrids</t>
  </si>
  <si>
    <t>ROAD energy consumption - LCV - CH4 ICE + small hybrids</t>
  </si>
  <si>
    <t>Total HGV Sales - Internal Combusion Engine (ICE) + small hybrids for CH4</t>
  </si>
  <si>
    <t>version Dec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</si>
</sst>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_(* #,##0.00_);_(* \(#,##0.00\);_(* &quot;-&quot;??_);_(@_)"/>
    <numFmt numFmtId="167" formatCode="_-* #,##0\ _€_-;\-* #,##0\ _€_-;_-* &quot;-&quot;??\ _€_-;_-@_-"/>
  </numFmts>
  <fonts count="55">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u/>
      <sz val="11"/>
      <color theme="1"/>
      <name val="Calibri (Body)_x0000_"/>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11"/>
      <name val="Calibri (Body)_x0000_"/>
    </font>
    <font>
      <sz val="9"/>
      <name val="Times New Roman"/>
      <family val="1"/>
    </font>
    <font>
      <sz val="10"/>
      <name val="Arial"/>
      <family val="2"/>
    </font>
    <font>
      <b/>
      <sz val="14"/>
      <color theme="0"/>
      <name val="Calibri"/>
      <family val="2"/>
      <scheme val="minor"/>
    </font>
    <font>
      <b/>
      <i/>
      <sz val="18"/>
      <color theme="1"/>
      <name val="Calibri"/>
      <family val="2"/>
      <scheme val="minor"/>
    </font>
    <font>
      <b/>
      <u/>
      <sz val="11"/>
      <name val="Calibri"/>
      <family val="2"/>
      <scheme val="minor"/>
    </font>
    <font>
      <b/>
      <sz val="14"/>
      <color rgb="FFFF0000"/>
      <name val="Calibri"/>
      <family val="2"/>
      <scheme val="minor"/>
    </font>
    <font>
      <b/>
      <u/>
      <sz val="16"/>
      <color rgb="FFFF0000"/>
      <name val="Calibri (Body)_x0000_"/>
    </font>
    <font>
      <b/>
      <sz val="16"/>
      <color rgb="FFFF0000"/>
      <name val="Calibri"/>
      <family val="2"/>
      <scheme val="minor"/>
    </font>
    <font>
      <b/>
      <sz val="14"/>
      <color theme="1"/>
      <name val="Calibri"/>
      <family val="2"/>
      <scheme val="minor"/>
    </font>
    <font>
      <b/>
      <u/>
      <sz val="11"/>
      <color theme="1"/>
      <name val="Calibri"/>
      <family val="2"/>
      <scheme val="minor"/>
    </font>
    <font>
      <sz val="8"/>
      <name val="Calibri"/>
      <family val="2"/>
      <scheme val="minor"/>
    </font>
    <font>
      <i/>
      <sz val="11"/>
      <color theme="0"/>
      <name val="Calibri"/>
      <family val="2"/>
      <scheme val="minor"/>
    </font>
    <font>
      <b/>
      <i/>
      <sz val="11"/>
      <color theme="0"/>
      <name val="Calibri"/>
      <family val="2"/>
      <scheme val="minor"/>
    </font>
    <font>
      <b/>
      <i/>
      <u/>
      <sz val="11"/>
      <color theme="0"/>
      <name val="Calibri"/>
      <family val="2"/>
      <scheme val="minor"/>
    </font>
  </fonts>
  <fills count="3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s>
  <cellStyleXfs count="8">
    <xf numFmtId="0" fontId="0" fillId="0" borderId="0"/>
    <xf numFmtId="9" fontId="1" fillId="0" borderId="0" applyFont="0" applyFill="0" applyBorder="0" applyAlignment="0" applyProtection="0"/>
    <xf numFmtId="166" fontId="1" fillId="0" borderId="0" applyFont="0" applyFill="0" applyBorder="0" applyAlignment="0" applyProtection="0"/>
    <xf numFmtId="0" fontId="25" fillId="0" borderId="0"/>
    <xf numFmtId="164" fontId="1" fillId="0" borderId="0" applyFont="0" applyFill="0" applyBorder="0" applyAlignment="0" applyProtection="0"/>
    <xf numFmtId="0" fontId="41" fillId="0" borderId="0"/>
    <xf numFmtId="0" fontId="42" fillId="0" borderId="0" applyNumberFormat="0" applyFont="0" applyFill="0" applyBorder="0" applyProtection="0">
      <alignment horizontal="left" vertical="center" indent="5"/>
    </xf>
    <xf numFmtId="43" fontId="1" fillId="0" borderId="0" applyFont="0" applyFill="0" applyBorder="0" applyAlignment="0" applyProtection="0"/>
  </cellStyleXfs>
  <cellXfs count="220">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7" xfId="0" applyFont="1" applyFill="1" applyBorder="1"/>
    <xf numFmtId="0" fontId="0" fillId="3" borderId="8" xfId="0" applyFill="1" applyBorder="1"/>
    <xf numFmtId="0" fontId="0" fillId="3" borderId="7" xfId="0" applyFill="1" applyBorder="1"/>
    <xf numFmtId="0" fontId="0" fillId="3" borderId="7" xfId="0" applyFill="1" applyBorder="1" applyAlignment="1">
      <alignment horizontal="right"/>
    </xf>
    <xf numFmtId="0" fontId="11" fillId="3" borderId="0" xfId="0" applyFont="1" applyFill="1"/>
    <xf numFmtId="0" fontId="0" fillId="3" borderId="7" xfId="0" applyFill="1" applyBorder="1" applyAlignment="1">
      <alignment horizontal="left"/>
    </xf>
    <xf numFmtId="0" fontId="11" fillId="0" borderId="0" xfId="0" applyFont="1"/>
    <xf numFmtId="0" fontId="13" fillId="3" borderId="0" xfId="0" applyFont="1" applyFill="1"/>
    <xf numFmtId="0" fontId="13" fillId="0" borderId="0" xfId="0" applyFont="1"/>
    <xf numFmtId="0" fontId="14" fillId="10" borderId="0" xfId="0" applyFont="1" applyFill="1"/>
    <xf numFmtId="0" fontId="2" fillId="12" borderId="0" xfId="0" applyFont="1" applyFill="1"/>
    <xf numFmtId="0" fontId="2" fillId="13" borderId="0" xfId="0" applyFont="1" applyFill="1"/>
    <xf numFmtId="0" fontId="8" fillId="14" borderId="0" xfId="0"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1" fillId="0" borderId="0" xfId="0" applyFont="1" applyAlignment="1">
      <alignment horizontal="left" vertical="top" wrapText="1"/>
    </xf>
    <xf numFmtId="0" fontId="21" fillId="0" borderId="0" xfId="0" applyFont="1" applyAlignment="1">
      <alignment horizontal="left" vertical="top"/>
    </xf>
    <xf numFmtId="0" fontId="15" fillId="18" borderId="13" xfId="0" applyFont="1" applyFill="1" applyBorder="1" applyAlignment="1">
      <alignment vertical="top" wrapText="1"/>
    </xf>
    <xf numFmtId="0" fontId="9" fillId="14" borderId="13" xfId="0" applyFont="1" applyFill="1" applyBorder="1" applyAlignment="1">
      <alignment horizontal="left" vertical="center" wrapText="1"/>
    </xf>
    <xf numFmtId="0" fontId="0" fillId="19" borderId="13" xfId="0" applyFill="1" applyBorder="1" applyAlignment="1">
      <alignment horizontal="left" vertical="center" wrapText="1"/>
    </xf>
    <xf numFmtId="0" fontId="2" fillId="11" borderId="13" xfId="0" quotePrefix="1" applyFont="1" applyFill="1" applyBorder="1" applyAlignment="1">
      <alignment vertical="top" wrapText="1"/>
    </xf>
    <xf numFmtId="0" fontId="0" fillId="0" borderId="13" xfId="0" applyBorder="1"/>
    <xf numFmtId="165" fontId="0" fillId="6" borderId="0" xfId="1" applyNumberFormat="1" applyFont="1" applyFill="1"/>
    <xf numFmtId="165" fontId="0" fillId="15" borderId="0" xfId="1" applyNumberFormat="1" applyFont="1" applyFill="1"/>
    <xf numFmtId="49" fontId="0" fillId="0" borderId="0" xfId="0" applyNumberFormat="1"/>
    <xf numFmtId="1" fontId="0" fillId="6" borderId="0" xfId="0" applyNumberFormat="1" applyFill="1"/>
    <xf numFmtId="0" fontId="22" fillId="0" borderId="0" xfId="0" applyFont="1"/>
    <xf numFmtId="49" fontId="22" fillId="0" borderId="0" xfId="0" applyNumberFormat="1" applyFont="1"/>
    <xf numFmtId="166" fontId="23" fillId="20" borderId="0" xfId="2" applyFont="1" applyFill="1" applyBorder="1"/>
    <xf numFmtId="43" fontId="0" fillId="6" borderId="0" xfId="0" applyNumberFormat="1" applyFill="1"/>
    <xf numFmtId="2" fontId="0" fillId="6" borderId="0" xfId="0" applyNumberFormat="1" applyFill="1"/>
    <xf numFmtId="3" fontId="0" fillId="6" borderId="0" xfId="0" applyNumberFormat="1" applyFill="1"/>
    <xf numFmtId="0" fontId="24" fillId="0" borderId="0" xfId="0" applyFont="1"/>
    <xf numFmtId="0" fontId="26" fillId="0" borderId="0" xfId="3" applyFont="1" applyAlignment="1">
      <alignment horizontal="left" vertical="top"/>
    </xf>
    <xf numFmtId="0" fontId="0" fillId="0" borderId="0" xfId="0" quotePrefix="1"/>
    <xf numFmtId="0" fontId="9" fillId="14" borderId="13" xfId="0" applyFont="1" applyFill="1" applyBorder="1" applyAlignment="1">
      <alignment vertical="center" wrapText="1"/>
    </xf>
    <xf numFmtId="0" fontId="5" fillId="11" borderId="13" xfId="0" quotePrefix="1" applyFont="1" applyFill="1" applyBorder="1" applyAlignment="1">
      <alignment vertical="top" wrapText="1"/>
    </xf>
    <xf numFmtId="0" fontId="5" fillId="11" borderId="13"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3" xfId="0" applyFont="1" applyBorder="1"/>
    <xf numFmtId="0" fontId="4" fillId="0" borderId="13"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3" xfId="0" applyFont="1" applyFill="1" applyBorder="1" applyAlignment="1">
      <alignment horizontal="left" vertical="top" wrapText="1"/>
    </xf>
    <xf numFmtId="0" fontId="0" fillId="0" borderId="13" xfId="0" applyBorder="1" applyAlignment="1">
      <alignment horizontal="left"/>
    </xf>
    <xf numFmtId="0" fontId="0" fillId="0" borderId="0" xfId="0" applyAlignment="1">
      <alignment wrapText="1"/>
    </xf>
    <xf numFmtId="0" fontId="2" fillId="23" borderId="0" xfId="0" applyFont="1" applyFill="1"/>
    <xf numFmtId="167" fontId="0" fillId="6" borderId="0" xfId="4" applyNumberFormat="1" applyFont="1" applyFill="1" applyBorder="1"/>
    <xf numFmtId="2" fontId="0" fillId="24" borderId="0" xfId="0" applyNumberFormat="1" applyFill="1"/>
    <xf numFmtId="1" fontId="0" fillId="24" borderId="0" xfId="0" applyNumberFormat="1" applyFill="1"/>
    <xf numFmtId="164" fontId="0" fillId="6" borderId="0" xfId="4" applyFont="1" applyFill="1" applyBorder="1"/>
    <xf numFmtId="0" fontId="8" fillId="0" borderId="0" xfId="0" applyFont="1" applyAlignment="1">
      <alignment wrapText="1"/>
    </xf>
    <xf numFmtId="0" fontId="18" fillId="0" borderId="0" xfId="0" applyFont="1" applyAlignment="1">
      <alignment horizontal="left" vertical="top" wrapText="1"/>
    </xf>
    <xf numFmtId="0" fontId="2" fillId="12" borderId="14"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4"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0" fillId="0" borderId="0" xfId="0" applyFont="1"/>
    <xf numFmtId="0" fontId="35" fillId="26" borderId="0" xfId="0" applyFont="1" applyFill="1"/>
    <xf numFmtId="0" fontId="36" fillId="0" borderId="0" xfId="0" applyFont="1"/>
    <xf numFmtId="0" fontId="20" fillId="28" borderId="0" xfId="0" applyFont="1" applyFill="1"/>
    <xf numFmtId="0" fontId="37" fillId="29" borderId="0" xfId="0" applyFont="1" applyFill="1"/>
    <xf numFmtId="0" fontId="20" fillId="29" borderId="0" xfId="0" applyFont="1" applyFill="1"/>
    <xf numFmtId="0" fontId="37" fillId="20" borderId="0" xfId="0" applyFont="1" applyFill="1"/>
    <xf numFmtId="0" fontId="23"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8"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8" fillId="0" borderId="0" xfId="0" applyFont="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9" xfId="0" applyFill="1" applyBorder="1"/>
    <xf numFmtId="0" fontId="0" fillId="3" borderId="10" xfId="0" applyFill="1" applyBorder="1"/>
    <xf numFmtId="0" fontId="0" fillId="3" borderId="11" xfId="0" applyFill="1" applyBorder="1"/>
    <xf numFmtId="0" fontId="10" fillId="3" borderId="7" xfId="0" applyFont="1" applyFill="1" applyBorder="1" applyAlignment="1">
      <alignment horizontal="left" vertical="top" wrapText="1"/>
    </xf>
    <xf numFmtId="0" fontId="9" fillId="3" borderId="8" xfId="0" applyFont="1" applyFill="1" applyBorder="1" applyAlignment="1">
      <alignment horizontal="left" vertical="top" wrapText="1"/>
    </xf>
    <xf numFmtId="0" fontId="0" fillId="32" borderId="0" xfId="0" applyFill="1"/>
    <xf numFmtId="0" fontId="12" fillId="33" borderId="0" xfId="0" applyFont="1" applyFill="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3" xfId="0" applyFont="1" applyFill="1" applyBorder="1" applyAlignment="1">
      <alignment horizontal="left" vertical="top" wrapText="1"/>
    </xf>
    <xf numFmtId="0" fontId="5" fillId="11" borderId="13"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8"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3" xfId="0" applyFont="1" applyBorder="1" applyAlignment="1">
      <alignment vertical="top" wrapText="1"/>
    </xf>
    <xf numFmtId="0" fontId="8" fillId="32" borderId="0" xfId="0" applyFont="1" applyFill="1"/>
    <xf numFmtId="0" fontId="0" fillId="9" borderId="13" xfId="0" applyFill="1" applyBorder="1" applyAlignment="1">
      <alignment horizontal="left" vertical="center"/>
    </xf>
    <xf numFmtId="0" fontId="0" fillId="35" borderId="13" xfId="0" applyFill="1" applyBorder="1" applyAlignment="1">
      <alignment horizontal="left" vertical="center"/>
    </xf>
    <xf numFmtId="0" fontId="5" fillId="13" borderId="0" xfId="0" applyFont="1" applyFill="1"/>
    <xf numFmtId="0" fontId="44" fillId="18" borderId="13"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3" xfId="0" applyFont="1" applyBorder="1" applyAlignment="1">
      <alignment horizontal="left"/>
    </xf>
    <xf numFmtId="0" fontId="0" fillId="6" borderId="13" xfId="0" applyFill="1" applyBorder="1"/>
    <xf numFmtId="0" fontId="9" fillId="14" borderId="0" xfId="0" applyFont="1" applyFill="1" applyAlignment="1">
      <alignment wrapText="1"/>
    </xf>
    <xf numFmtId="0" fontId="15" fillId="32" borderId="0" xfId="0" applyFont="1" applyFill="1"/>
    <xf numFmtId="0" fontId="12" fillId="0" borderId="0" xfId="0" applyFont="1"/>
    <xf numFmtId="0" fontId="0" fillId="0" borderId="12" xfId="0" applyBorder="1"/>
    <xf numFmtId="0" fontId="4" fillId="0" borderId="13" xfId="0" applyFont="1" applyBorder="1" applyAlignment="1">
      <alignment horizontal="right"/>
    </xf>
    <xf numFmtId="0" fontId="11" fillId="6" borderId="0" xfId="0" applyFont="1" applyFill="1"/>
    <xf numFmtId="0" fontId="4" fillId="32" borderId="13" xfId="0" applyFont="1" applyFill="1" applyBorder="1" applyAlignment="1">
      <alignment wrapText="1"/>
    </xf>
    <xf numFmtId="0" fontId="4" fillId="0" borderId="1" xfId="0" applyFont="1" applyBorder="1"/>
    <xf numFmtId="0" fontId="0" fillId="16" borderId="13" xfId="0" applyFill="1" applyBorder="1"/>
    <xf numFmtId="0" fontId="3" fillId="0" borderId="13" xfId="0" applyFont="1" applyBorder="1"/>
    <xf numFmtId="0" fontId="2" fillId="0" borderId="13" xfId="0" applyFont="1" applyBorder="1"/>
    <xf numFmtId="0" fontId="0" fillId="8" borderId="13" xfId="0" quotePrefix="1" applyFill="1" applyBorder="1"/>
    <xf numFmtId="0" fontId="19" fillId="0" borderId="13" xfId="0" applyFont="1" applyBorder="1"/>
    <xf numFmtId="0" fontId="0" fillId="0" borderId="13" xfId="0" quotePrefix="1" applyBorder="1"/>
    <xf numFmtId="0" fontId="0" fillId="0" borderId="13" xfId="0" applyBorder="1" applyAlignment="1">
      <alignment horizontal="left" vertical="top"/>
    </xf>
    <xf numFmtId="0" fontId="36" fillId="0" borderId="13" xfId="3" applyFont="1" applyBorder="1"/>
    <xf numFmtId="0" fontId="38" fillId="0" borderId="13" xfId="3" applyFont="1" applyBorder="1"/>
    <xf numFmtId="0" fontId="30" fillId="0" borderId="13" xfId="3" applyFont="1" applyBorder="1"/>
    <xf numFmtId="0" fontId="0" fillId="0" borderId="15" xfId="0" applyBorder="1"/>
    <xf numFmtId="0" fontId="17" fillId="6" borderId="13" xfId="0" applyFont="1" applyFill="1" applyBorder="1"/>
    <xf numFmtId="0" fontId="50" fillId="0" borderId="0" xfId="0" applyFont="1"/>
    <xf numFmtId="0" fontId="13" fillId="14" borderId="0" xfId="0" applyFont="1" applyFill="1"/>
    <xf numFmtId="43" fontId="0" fillId="32" borderId="0" xfId="7" applyFont="1" applyFill="1" applyAlignment="1">
      <alignment horizontal="right" vertical="top"/>
    </xf>
    <xf numFmtId="43" fontId="0" fillId="6" borderId="0" xfId="7" applyFont="1" applyFill="1"/>
    <xf numFmtId="1" fontId="0" fillId="0" borderId="13" xfId="0" applyNumberFormat="1" applyBorder="1"/>
    <xf numFmtId="0" fontId="13" fillId="6" borderId="7" xfId="0" applyFont="1" applyFill="1" applyBorder="1" applyAlignment="1">
      <alignment horizontal="left" vertical="top"/>
    </xf>
    <xf numFmtId="0" fontId="13" fillId="6" borderId="0" xfId="0" applyFont="1" applyFill="1" applyAlignment="1">
      <alignment horizontal="left" vertical="top"/>
    </xf>
    <xf numFmtId="0" fontId="13" fillId="6" borderId="8" xfId="0" applyFont="1" applyFill="1" applyBorder="1" applyAlignment="1">
      <alignment horizontal="left" vertical="top"/>
    </xf>
    <xf numFmtId="0" fontId="4" fillId="9" borderId="13" xfId="0" applyFont="1" applyFill="1" applyBorder="1" applyAlignment="1">
      <alignment horizontal="center" vertical="center" wrapText="1"/>
    </xf>
    <xf numFmtId="0" fontId="4" fillId="35" borderId="13"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47" fillId="4" borderId="4" xfId="0" applyFont="1" applyFill="1" applyBorder="1" applyAlignment="1">
      <alignment horizontal="left" vertical="top" wrapText="1"/>
    </xf>
    <xf numFmtId="0" fontId="48" fillId="4" borderId="5" xfId="0" applyFont="1" applyFill="1" applyBorder="1" applyAlignment="1">
      <alignment horizontal="left" vertical="top" wrapText="1"/>
    </xf>
    <xf numFmtId="0" fontId="48" fillId="4" borderId="6" xfId="0" applyFont="1" applyFill="1" applyBorder="1" applyAlignment="1">
      <alignment horizontal="left" vertical="top" wrapText="1"/>
    </xf>
    <xf numFmtId="0" fontId="8" fillId="0" borderId="13" xfId="0" applyFont="1" applyBorder="1" applyAlignment="1">
      <alignment horizontal="left" vertical="top" wrapText="1"/>
    </xf>
    <xf numFmtId="0" fontId="5" fillId="21" borderId="13" xfId="0" applyFont="1" applyFill="1" applyBorder="1" applyAlignment="1">
      <alignment horizontal="left" vertical="top" wrapText="1"/>
    </xf>
    <xf numFmtId="0" fontId="5" fillId="21" borderId="7" xfId="0" applyFont="1" applyFill="1" applyBorder="1" applyAlignment="1">
      <alignment horizontal="left" wrapText="1"/>
    </xf>
    <xf numFmtId="0" fontId="5" fillId="21" borderId="0" xfId="0" applyFont="1" applyFill="1" applyAlignment="1">
      <alignment horizontal="left" wrapText="1"/>
    </xf>
    <xf numFmtId="0" fontId="0" fillId="22" borderId="0" xfId="0" applyFill="1" applyAlignment="1">
      <alignment horizontal="left" vertical="top" wrapText="1"/>
    </xf>
    <xf numFmtId="0" fontId="5" fillId="21" borderId="13" xfId="0" applyFont="1" applyFill="1" applyBorder="1" applyAlignment="1">
      <alignment horizontal="left" wrapText="1"/>
    </xf>
    <xf numFmtId="0" fontId="8" fillId="0" borderId="1" xfId="0" applyFont="1" applyBorder="1" applyAlignment="1">
      <alignment horizontal="left" vertical="top" wrapText="1"/>
    </xf>
    <xf numFmtId="0" fontId="8" fillId="0" borderId="3" xfId="0" applyFont="1" applyBorder="1" applyAlignment="1">
      <alignment horizontal="left" vertical="top" wrapText="1"/>
    </xf>
    <xf numFmtId="0" fontId="49" fillId="5" borderId="13" xfId="0" applyFont="1" applyFill="1" applyBorder="1" applyAlignment="1">
      <alignment horizontal="left" vertical="top" wrapText="1"/>
    </xf>
    <xf numFmtId="0" fontId="49" fillId="5" borderId="13" xfId="0" applyFont="1" applyFill="1" applyBorder="1" applyAlignment="1">
      <alignment horizontal="left" vertical="top"/>
    </xf>
    <xf numFmtId="0" fontId="43" fillId="34" borderId="10" xfId="0" applyFont="1" applyFill="1" applyBorder="1" applyAlignment="1">
      <alignment horizontal="left"/>
    </xf>
  </cellXfs>
  <cellStyles count="8">
    <cellStyle name="5x indented GHG Textfiels" xfId="6" xr:uid="{00000000-0005-0000-0000-000000000000}"/>
    <cellStyle name="Comma" xfId="7" builtinId="3"/>
    <cellStyle name="Milliers 2" xfId="2" xr:uid="{00000000-0005-0000-0000-000001000000}"/>
    <cellStyle name="Milliers 2 2" xfId="4" xr:uid="{00000000-0005-0000-0000-000002000000}"/>
    <cellStyle name="Normal" xfId="0" builtinId="0"/>
    <cellStyle name="Normal 2" xfId="3" xr:uid="{00000000-0005-0000-0000-000004000000}"/>
    <cellStyle name="Per cent" xfId="1" builtinId="5"/>
    <cellStyle name="Обычный_CRF2002 (1)" xfId="5" xr:uid="{00000000-0005-0000-0000-000006000000}"/>
  </cellStyles>
  <dxfs count="146">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153326\Documents\DDP\IMAGINE\RT\RT%20modif\RT_INTERMEDIATE.xlsx" TargetMode="External"/><Relationship Id="rId1" Type="http://schemas.openxmlformats.org/officeDocument/2006/relationships/externalLinkPath" Target="/Users/savan/Downloads/RT_INTERMEDI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 guide"/>
      <sheetName val="GLOBAL CONTEXT (STL)"/>
      <sheetName val="NATIONAL OVERVIEW (STL)"/>
      <sheetName val="NATIONAL OVERVIEW (DB)"/>
      <sheetName val="MACRO_DEMO_ECO (STL)"/>
      <sheetName val="MACRO-DEMO_ECO (DB)"/>
      <sheetName val="TRANSP_PASS (STL)"/>
      <sheetName val="TRANSP_PASS (DB)"/>
      <sheetName val="TRANSP_FREIGHT (STL) "/>
      <sheetName val="TRANSP_FREIGHT (DB)"/>
      <sheetName val="INDUSTRY_EII (STL)"/>
      <sheetName val="INDUSTRY_EII (DB)"/>
      <sheetName val="INDUSTRY_Light (STL)"/>
      <sheetName val="INDUSTRY_Light (DB)"/>
      <sheetName val="BUILDINGS_RESID (STL)"/>
      <sheetName val="BUILDINGS_RESID (DB)"/>
      <sheetName val="BUILDINGS_COM (STL)"/>
      <sheetName val="BUILDINGS_COM (DB)"/>
      <sheetName val="AFOLU (STL)"/>
      <sheetName val="AFOLU (DB)"/>
      <sheetName val="WASTE (STL)"/>
      <sheetName val="WASTE (DB)"/>
      <sheetName val="POWER (STL)"/>
      <sheetName val="POWER (DB)"/>
      <sheetName val="EXTRACTIVE ENERGY INDUSTR (STL)"/>
      <sheetName val="EXTRACTIVE ENERGY INDUSTR (DB)"/>
      <sheetName val="OTHER ENERGY INDUSTRIES (STL)"/>
      <sheetName val="OTHER ENERGY INDUSTRIES (DB)"/>
    </sheetNames>
    <sheetDataSet>
      <sheetData sheetId="0">
        <row r="12">
          <cell r="B12" t="str">
            <v>to define in the "User guide"</v>
          </cell>
        </row>
        <row r="16">
          <cell r="B16" t="str">
            <v>to define in the "User guide"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tabSelected="1" zoomScale="115" zoomScaleNormal="115" workbookViewId="0">
      <selection activeCell="A3" sqref="A3"/>
    </sheetView>
  </sheetViews>
  <sheetFormatPr defaultColWidth="8.77734375" defaultRowHeight="14.4"/>
  <cols>
    <col min="1" max="1" width="48.21875" customWidth="1"/>
    <col min="2" max="2" width="38.44140625" customWidth="1"/>
    <col min="3" max="3" width="22.44140625" customWidth="1"/>
    <col min="15" max="15" width="29.44140625" customWidth="1"/>
  </cols>
  <sheetData>
    <row r="1" spans="1:17" ht="15.6">
      <c r="A1" s="1" t="s">
        <v>1391</v>
      </c>
      <c r="B1" s="1"/>
      <c r="C1" s="1"/>
      <c r="D1" s="1"/>
      <c r="E1" s="1"/>
      <c r="F1" s="1"/>
      <c r="G1" s="1"/>
      <c r="H1" s="1"/>
      <c r="I1" s="1"/>
      <c r="J1" s="1"/>
      <c r="K1" s="1"/>
      <c r="L1" s="1"/>
      <c r="M1" s="1"/>
      <c r="N1" s="1"/>
      <c r="O1" s="1"/>
    </row>
    <row r="2" spans="1:17" ht="15.6">
      <c r="A2" s="2" t="s">
        <v>1678</v>
      </c>
      <c r="B2" s="1"/>
      <c r="C2" s="1"/>
      <c r="D2" s="1"/>
      <c r="E2" s="1"/>
      <c r="F2" s="1"/>
      <c r="G2" s="1"/>
      <c r="H2" s="1"/>
      <c r="I2" s="1"/>
      <c r="J2" s="1"/>
      <c r="K2" s="1"/>
      <c r="L2" s="1"/>
      <c r="M2" s="1"/>
      <c r="N2" s="1"/>
      <c r="O2" s="1"/>
    </row>
    <row r="3" spans="1:17" ht="15.6">
      <c r="A3" s="3"/>
      <c r="B3" s="3"/>
      <c r="C3" s="3"/>
      <c r="D3" s="3"/>
      <c r="E3" s="3"/>
      <c r="F3" s="3"/>
      <c r="G3" s="3"/>
      <c r="H3" s="3"/>
      <c r="I3" s="3"/>
      <c r="J3" s="3"/>
      <c r="K3" s="3"/>
      <c r="L3" s="3"/>
      <c r="M3" s="3"/>
      <c r="N3" s="3"/>
      <c r="O3" s="3"/>
    </row>
    <row r="4" spans="1:17" ht="268.5" customHeight="1">
      <c r="A4" s="203" t="s">
        <v>1377</v>
      </c>
      <c r="B4" s="204"/>
      <c r="C4" s="204"/>
      <c r="D4" s="204"/>
      <c r="E4" s="204"/>
      <c r="F4" s="204"/>
      <c r="G4" s="204"/>
      <c r="H4" s="204"/>
      <c r="I4" s="204"/>
      <c r="J4" s="204"/>
      <c r="K4" s="204"/>
      <c r="L4" s="204"/>
      <c r="M4" s="204"/>
      <c r="N4" s="204"/>
      <c r="O4" s="205"/>
      <c r="Q4" s="167"/>
    </row>
    <row r="5" spans="1:17">
      <c r="A5" s="5"/>
      <c r="B5" s="5"/>
      <c r="C5" s="5"/>
      <c r="D5" s="5"/>
      <c r="E5" s="5"/>
      <c r="F5" s="5"/>
      <c r="G5" s="5"/>
      <c r="H5" s="5"/>
      <c r="I5" s="5"/>
      <c r="J5" s="5"/>
      <c r="K5" s="5"/>
      <c r="L5" s="5"/>
      <c r="M5" s="5"/>
      <c r="N5" s="5"/>
      <c r="O5" s="5"/>
    </row>
    <row r="6" spans="1:17" ht="289.5" customHeight="1">
      <c r="A6" s="203" t="s">
        <v>1395</v>
      </c>
      <c r="B6" s="204"/>
      <c r="C6" s="204"/>
      <c r="D6" s="204"/>
      <c r="E6" s="204"/>
      <c r="F6" s="204"/>
      <c r="G6" s="204"/>
      <c r="H6" s="204"/>
      <c r="I6" s="204"/>
      <c r="J6" s="204"/>
      <c r="K6" s="204"/>
      <c r="L6" s="204"/>
      <c r="M6" s="204"/>
      <c r="N6" s="204"/>
      <c r="O6" s="205"/>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 r="A9" s="206" t="s">
        <v>1393</v>
      </c>
      <c r="B9" s="207"/>
      <c r="C9" s="207"/>
      <c r="D9" s="207"/>
      <c r="E9" s="207"/>
      <c r="F9" s="207"/>
      <c r="G9" s="207"/>
      <c r="H9" s="207"/>
      <c r="I9" s="207"/>
      <c r="J9" s="207"/>
      <c r="K9" s="207"/>
      <c r="L9" s="207"/>
      <c r="M9" s="207"/>
      <c r="N9" s="207"/>
      <c r="O9" s="208"/>
    </row>
    <row r="10" spans="1:17">
      <c r="A10" s="140"/>
      <c r="B10" s="5"/>
      <c r="C10" s="5"/>
      <c r="D10" s="5"/>
      <c r="E10" s="5"/>
      <c r="F10" s="5"/>
      <c r="G10" s="5"/>
      <c r="H10" s="5"/>
      <c r="I10" s="5"/>
      <c r="J10" s="5"/>
      <c r="K10" s="5"/>
      <c r="L10" s="5"/>
      <c r="M10" s="5"/>
      <c r="N10" s="5"/>
      <c r="O10" s="141"/>
    </row>
    <row r="11" spans="1:17">
      <c r="A11" s="6" t="s">
        <v>1381</v>
      </c>
      <c r="B11" s="5"/>
      <c r="C11" s="5"/>
      <c r="D11" s="5"/>
      <c r="E11" s="5"/>
      <c r="F11" s="5"/>
      <c r="G11" s="5"/>
      <c r="H11" s="5"/>
      <c r="I11" s="5"/>
      <c r="J11" s="5"/>
      <c r="K11" s="5"/>
      <c r="L11" s="5"/>
      <c r="M11" s="5"/>
      <c r="N11" s="5"/>
      <c r="O11" s="141"/>
    </row>
    <row r="12" spans="1:17">
      <c r="A12" s="177" t="s">
        <v>1379</v>
      </c>
      <c r="B12" s="192" t="s">
        <v>1396</v>
      </c>
      <c r="C12" s="5"/>
      <c r="D12" s="5"/>
      <c r="E12" s="5"/>
      <c r="F12" s="5"/>
      <c r="G12" s="5"/>
      <c r="H12" s="5"/>
      <c r="I12" s="5"/>
      <c r="J12" s="5"/>
      <c r="K12" s="5"/>
      <c r="L12" s="5"/>
      <c r="M12" s="5"/>
      <c r="N12" s="5"/>
      <c r="O12" s="141"/>
    </row>
    <row r="13" spans="1:17">
      <c r="A13" s="140"/>
      <c r="B13" s="5"/>
      <c r="C13" s="5"/>
      <c r="D13" s="5"/>
      <c r="E13" s="5"/>
      <c r="F13" s="5"/>
      <c r="G13" s="5"/>
      <c r="H13" s="5"/>
      <c r="I13" s="5"/>
      <c r="J13" s="5"/>
      <c r="K13" s="5"/>
      <c r="L13" s="5"/>
      <c r="M13" s="5"/>
      <c r="N13" s="5"/>
      <c r="O13" s="141"/>
    </row>
    <row r="14" spans="1:17">
      <c r="A14" s="6" t="s">
        <v>1382</v>
      </c>
      <c r="B14" s="4"/>
      <c r="C14" s="4"/>
      <c r="D14" s="4"/>
      <c r="E14" s="4"/>
      <c r="F14" s="5"/>
      <c r="G14" s="5"/>
      <c r="H14" s="5"/>
      <c r="I14" s="5"/>
      <c r="J14" s="5"/>
      <c r="K14" s="5"/>
      <c r="L14" s="5"/>
      <c r="M14" s="5"/>
      <c r="N14" s="5"/>
      <c r="O14" s="141"/>
    </row>
    <row r="15" spans="1:17">
      <c r="A15" s="8" t="s">
        <v>1385</v>
      </c>
      <c r="B15" s="4"/>
      <c r="C15" s="4"/>
      <c r="D15" s="4"/>
      <c r="E15" s="4"/>
      <c r="F15" s="5"/>
      <c r="G15" s="5"/>
      <c r="H15" s="5"/>
      <c r="I15" s="5"/>
      <c r="J15" s="5"/>
      <c r="K15" s="5"/>
      <c r="L15" s="5"/>
      <c r="M15" s="5"/>
      <c r="N15" s="5"/>
      <c r="O15" s="141"/>
    </row>
    <row r="16" spans="1:17">
      <c r="A16" s="177" t="s">
        <v>1380</v>
      </c>
      <c r="B16" s="192" t="s">
        <v>1396</v>
      </c>
      <c r="C16" s="4"/>
      <c r="D16" s="4"/>
      <c r="E16" s="4"/>
      <c r="F16" s="4"/>
      <c r="G16" s="4"/>
      <c r="H16" s="4"/>
      <c r="I16" s="4"/>
      <c r="J16" s="4"/>
      <c r="K16" s="4"/>
      <c r="L16" s="4"/>
      <c r="M16" s="4"/>
      <c r="N16" s="4"/>
      <c r="O16" s="7"/>
    </row>
    <row r="17" spans="1:15">
      <c r="A17" s="140"/>
      <c r="B17" s="5"/>
      <c r="C17" s="5"/>
      <c r="D17" s="5"/>
      <c r="E17" s="5"/>
      <c r="F17" s="5"/>
      <c r="G17" s="5"/>
      <c r="H17" s="5"/>
      <c r="I17" s="5"/>
      <c r="J17" s="5"/>
      <c r="K17" s="5"/>
      <c r="L17" s="5"/>
      <c r="M17" s="5"/>
      <c r="N17" s="5"/>
      <c r="O17" s="141"/>
    </row>
    <row r="18" spans="1:15">
      <c r="A18" s="6" t="s">
        <v>1383</v>
      </c>
      <c r="B18" s="10"/>
      <c r="C18" s="4"/>
      <c r="D18" s="4"/>
      <c r="E18" s="4"/>
      <c r="F18" s="4"/>
      <c r="G18" s="4"/>
      <c r="H18" s="4"/>
      <c r="I18" s="4"/>
      <c r="J18" s="4"/>
      <c r="K18" s="4"/>
      <c r="L18" s="4"/>
      <c r="M18" s="4"/>
      <c r="N18" s="4"/>
      <c r="O18" s="7"/>
    </row>
    <row r="19" spans="1:15">
      <c r="A19" s="11" t="s">
        <v>1024</v>
      </c>
      <c r="B19" s="12"/>
      <c r="C19" s="4"/>
      <c r="D19" s="4"/>
      <c r="E19" s="4"/>
      <c r="F19" s="4"/>
      <c r="G19" s="4"/>
      <c r="H19" s="4"/>
      <c r="I19" s="4"/>
      <c r="J19" s="4"/>
      <c r="K19" s="4"/>
      <c r="L19" s="4"/>
      <c r="M19" s="4"/>
      <c r="N19" s="4"/>
      <c r="O19" s="7"/>
    </row>
    <row r="20" spans="1:15">
      <c r="A20" s="9" t="s">
        <v>1026</v>
      </c>
      <c r="B20" s="178"/>
      <c r="C20" s="4" t="s">
        <v>1025</v>
      </c>
      <c r="D20" s="4"/>
      <c r="E20" s="4"/>
      <c r="F20" s="4"/>
      <c r="G20" s="4"/>
      <c r="H20" s="4"/>
      <c r="I20" s="4"/>
      <c r="J20" s="4"/>
      <c r="K20" s="4"/>
      <c r="L20" s="4"/>
      <c r="M20" s="4"/>
      <c r="N20" s="4"/>
      <c r="O20" s="7"/>
    </row>
    <row r="21" spans="1:15">
      <c r="A21" s="9" t="s">
        <v>1027</v>
      </c>
      <c r="B21" s="178"/>
      <c r="C21" s="4" t="s">
        <v>1025</v>
      </c>
      <c r="D21" s="4"/>
      <c r="E21" s="4"/>
      <c r="F21" s="4"/>
      <c r="G21" s="4"/>
      <c r="H21" s="4"/>
      <c r="I21" s="4"/>
      <c r="J21" s="4"/>
      <c r="K21" s="4"/>
      <c r="L21" s="4"/>
      <c r="M21" s="4"/>
      <c r="N21" s="4"/>
      <c r="O21" s="7"/>
    </row>
    <row r="22" spans="1:15">
      <c r="A22" s="9" t="s">
        <v>1028</v>
      </c>
      <c r="B22" s="178"/>
      <c r="C22" s="4" t="s">
        <v>1025</v>
      </c>
      <c r="D22" s="4"/>
      <c r="E22" s="4"/>
      <c r="F22" s="4"/>
      <c r="G22" s="4"/>
      <c r="H22" s="4"/>
      <c r="I22" s="4"/>
      <c r="J22" s="4"/>
      <c r="K22" s="4"/>
      <c r="L22" s="4"/>
      <c r="M22" s="4"/>
      <c r="N22" s="4"/>
      <c r="O22" s="7"/>
    </row>
    <row r="23" spans="1:15">
      <c r="A23" s="9" t="s">
        <v>1029</v>
      </c>
      <c r="B23" s="178"/>
      <c r="C23" s="4" t="s">
        <v>1025</v>
      </c>
      <c r="D23" s="4"/>
      <c r="E23" s="4"/>
      <c r="F23" s="4"/>
      <c r="G23" s="4"/>
      <c r="H23" s="4"/>
      <c r="I23" s="4"/>
      <c r="J23" s="4"/>
      <c r="K23" s="4"/>
      <c r="L23" s="4"/>
      <c r="M23" s="4"/>
      <c r="N23" s="4"/>
      <c r="O23" s="7"/>
    </row>
    <row r="24" spans="1:15">
      <c r="A24" s="9" t="s">
        <v>1030</v>
      </c>
      <c r="B24" s="178"/>
      <c r="C24" s="4" t="s">
        <v>1025</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1384</v>
      </c>
      <c r="B26" s="4"/>
      <c r="C26" s="4"/>
      <c r="D26" s="4"/>
      <c r="E26" s="4"/>
      <c r="F26" s="4"/>
      <c r="G26" s="4"/>
      <c r="H26" s="4"/>
      <c r="I26" s="4"/>
      <c r="J26" s="4"/>
      <c r="K26" s="4"/>
      <c r="L26" s="4"/>
      <c r="M26" s="4"/>
      <c r="N26" s="4"/>
      <c r="O26" s="7"/>
    </row>
    <row r="27" spans="1:15">
      <c r="A27" s="11" t="s">
        <v>1388</v>
      </c>
      <c r="B27" s="4"/>
      <c r="C27" s="4"/>
      <c r="D27" s="4"/>
      <c r="E27" s="4"/>
      <c r="F27" s="4"/>
      <c r="G27" s="4"/>
      <c r="H27" s="4"/>
      <c r="I27" s="4"/>
      <c r="J27" s="4"/>
      <c r="K27" s="4"/>
      <c r="L27" s="4"/>
      <c r="M27" s="4"/>
      <c r="N27" s="4"/>
      <c r="O27" s="7"/>
    </row>
    <row r="28" spans="1:15">
      <c r="A28" s="11" t="s">
        <v>1389</v>
      </c>
      <c r="B28" s="4"/>
      <c r="C28" s="4"/>
      <c r="D28" s="4"/>
      <c r="E28" s="4"/>
      <c r="F28" s="4"/>
      <c r="G28" s="4"/>
      <c r="H28" s="4"/>
      <c r="I28" s="4"/>
      <c r="J28" s="4"/>
      <c r="K28" s="4"/>
      <c r="L28" s="4"/>
      <c r="M28" s="4"/>
      <c r="N28" s="4"/>
      <c r="O28" s="7"/>
    </row>
    <row r="29" spans="1:15" ht="54" customHeight="1">
      <c r="A29" s="198" t="s">
        <v>1387</v>
      </c>
      <c r="B29" s="199"/>
      <c r="C29" s="199"/>
      <c r="D29" s="199"/>
      <c r="E29" s="199"/>
      <c r="F29" s="199"/>
      <c r="G29" s="199"/>
      <c r="H29" s="199"/>
      <c r="I29" s="199"/>
      <c r="J29" s="199"/>
      <c r="K29" s="199"/>
      <c r="L29" s="199"/>
      <c r="M29" s="199"/>
      <c r="N29" s="199"/>
      <c r="O29" s="200"/>
    </row>
    <row r="30" spans="1:15">
      <c r="A30" s="9"/>
      <c r="B30" s="4"/>
      <c r="C30" s="4"/>
      <c r="D30" s="4"/>
      <c r="E30" s="4"/>
      <c r="F30" s="4"/>
      <c r="G30" s="4"/>
      <c r="H30" s="4"/>
      <c r="I30" s="4"/>
      <c r="J30" s="4"/>
      <c r="K30" s="4"/>
      <c r="L30" s="4"/>
      <c r="M30" s="4"/>
      <c r="N30" s="4"/>
      <c r="O30" s="7"/>
    </row>
    <row r="31" spans="1:15">
      <c r="A31" s="6" t="s">
        <v>1410</v>
      </c>
      <c r="B31" s="4"/>
      <c r="C31" s="4"/>
      <c r="D31" s="4"/>
      <c r="E31" s="4"/>
      <c r="F31" s="4"/>
      <c r="G31" s="4"/>
      <c r="H31" s="4"/>
      <c r="I31" s="4"/>
      <c r="J31" s="4"/>
      <c r="K31" s="4"/>
      <c r="L31" s="4"/>
      <c r="M31" s="4"/>
      <c r="N31" s="4"/>
      <c r="O31" s="7"/>
    </row>
    <row r="32" spans="1:15">
      <c r="A32" s="11" t="s">
        <v>1386</v>
      </c>
      <c r="B32" s="4"/>
      <c r="C32" s="4"/>
      <c r="D32" s="4"/>
      <c r="E32" s="4"/>
      <c r="F32" s="4"/>
      <c r="G32" s="4"/>
      <c r="H32" s="4"/>
      <c r="I32" s="4"/>
      <c r="J32" s="4"/>
      <c r="K32" s="4"/>
      <c r="L32" s="4"/>
      <c r="M32" s="4"/>
      <c r="N32" s="4"/>
      <c r="O32" s="7"/>
    </row>
    <row r="33" spans="1:15" ht="60" customHeight="1">
      <c r="A33" s="198" t="s">
        <v>1387</v>
      </c>
      <c r="B33" s="199"/>
      <c r="C33" s="199"/>
      <c r="D33" s="199"/>
      <c r="E33" s="199"/>
      <c r="F33" s="199"/>
      <c r="G33" s="199"/>
      <c r="H33" s="199"/>
      <c r="I33" s="199"/>
      <c r="J33" s="199"/>
      <c r="K33" s="199"/>
      <c r="L33" s="199"/>
      <c r="M33" s="199"/>
      <c r="N33" s="199"/>
      <c r="O33" s="200"/>
    </row>
    <row r="34" spans="1:15">
      <c r="A34" s="137"/>
      <c r="B34" s="138"/>
      <c r="C34" s="138"/>
      <c r="D34" s="138"/>
      <c r="E34" s="138"/>
      <c r="F34" s="138"/>
      <c r="G34" s="138"/>
      <c r="H34" s="138"/>
      <c r="I34" s="138"/>
      <c r="J34" s="138"/>
      <c r="K34" s="138"/>
      <c r="L34" s="138"/>
      <c r="M34" s="138"/>
      <c r="N34" s="138"/>
      <c r="O34" s="139"/>
    </row>
    <row r="35" spans="1:15">
      <c r="A35" s="4"/>
      <c r="B35" s="4"/>
      <c r="C35" s="4"/>
      <c r="D35" s="4"/>
      <c r="E35" s="4"/>
      <c r="F35" s="4"/>
      <c r="G35" s="4"/>
      <c r="H35" s="4"/>
      <c r="I35" s="4"/>
      <c r="J35" s="4"/>
      <c r="K35" s="4"/>
      <c r="L35" s="4"/>
      <c r="M35" s="4"/>
      <c r="N35" s="4"/>
      <c r="O35" s="4"/>
    </row>
    <row r="37" spans="1:15">
      <c r="A37" s="193" t="s">
        <v>1411</v>
      </c>
    </row>
    <row r="38" spans="1:15">
      <c r="A38" s="68" t="s">
        <v>1412</v>
      </c>
      <c r="B38" s="68" t="s">
        <v>1153</v>
      </c>
      <c r="C38" s="68" t="s">
        <v>1177</v>
      </c>
    </row>
    <row r="39" spans="1:15">
      <c r="A39" s="201" t="s">
        <v>1178</v>
      </c>
      <c r="B39" s="163" t="s">
        <v>1155</v>
      </c>
      <c r="C39" s="163" t="s">
        <v>1155</v>
      </c>
    </row>
    <row r="40" spans="1:15">
      <c r="A40" s="201"/>
      <c r="B40" s="163" t="s">
        <v>1154</v>
      </c>
      <c r="C40" s="163" t="s">
        <v>1154</v>
      </c>
    </row>
    <row r="41" spans="1:15">
      <c r="A41" s="201"/>
      <c r="B41" s="163" t="s">
        <v>1156</v>
      </c>
      <c r="C41" s="163" t="s">
        <v>1173</v>
      </c>
    </row>
    <row r="42" spans="1:15" ht="18.75" customHeight="1">
      <c r="A42" s="202" t="s">
        <v>1179</v>
      </c>
      <c r="B42" s="164" t="s">
        <v>1157</v>
      </c>
      <c r="C42" s="164" t="s">
        <v>1167</v>
      </c>
    </row>
    <row r="43" spans="1:15" ht="18.75" customHeight="1">
      <c r="A43" s="202"/>
      <c r="B43" s="164" t="s">
        <v>1158</v>
      </c>
      <c r="C43" s="164" t="s">
        <v>1168</v>
      </c>
    </row>
    <row r="44" spans="1:15" ht="18.75" customHeight="1">
      <c r="A44" s="202"/>
      <c r="B44" s="164" t="s">
        <v>1159</v>
      </c>
      <c r="C44" s="164" t="s">
        <v>1169</v>
      </c>
    </row>
    <row r="45" spans="1:15" ht="18.75" customHeight="1">
      <c r="A45" s="202"/>
      <c r="B45" s="164" t="s">
        <v>1160</v>
      </c>
      <c r="C45" s="164" t="s">
        <v>1174</v>
      </c>
    </row>
    <row r="46" spans="1:15" ht="18.75" customHeight="1">
      <c r="A46" s="202"/>
      <c r="B46" s="164" t="s">
        <v>1161</v>
      </c>
      <c r="C46" s="164" t="s">
        <v>1175</v>
      </c>
    </row>
    <row r="47" spans="1:15" ht="18.75" customHeight="1">
      <c r="A47" s="202"/>
      <c r="B47" s="164" t="s">
        <v>1162</v>
      </c>
      <c r="C47" s="164" t="s">
        <v>1176</v>
      </c>
    </row>
    <row r="48" spans="1:15" ht="18.75" customHeight="1">
      <c r="A48" s="202"/>
      <c r="B48" s="164" t="s">
        <v>1164</v>
      </c>
      <c r="C48" s="164" t="s">
        <v>1163</v>
      </c>
    </row>
    <row r="49" spans="1:3" ht="18.75" customHeight="1">
      <c r="A49" s="202"/>
      <c r="B49" s="164" t="s">
        <v>88</v>
      </c>
      <c r="C49" s="164" t="s">
        <v>88</v>
      </c>
    </row>
    <row r="50" spans="1:3" ht="18.75" customHeight="1">
      <c r="A50" s="202"/>
      <c r="B50" s="164" t="s">
        <v>1165</v>
      </c>
      <c r="C50" s="164" t="s">
        <v>1171</v>
      </c>
    </row>
    <row r="51" spans="1:3" ht="18.75" customHeight="1">
      <c r="A51" s="202"/>
      <c r="B51" s="164" t="s">
        <v>1166</v>
      </c>
      <c r="C51" s="164" t="s">
        <v>1172</v>
      </c>
    </row>
    <row r="52" spans="1:3" ht="18.75" customHeight="1"/>
    <row r="53" spans="1:3" ht="18.75" customHeight="1"/>
    <row r="54" spans="1:3" ht="18.75" customHeight="1"/>
  </sheetData>
  <mergeCells count="7">
    <mergeCell ref="A29:O29"/>
    <mergeCell ref="A33:O33"/>
    <mergeCell ref="A39:A41"/>
    <mergeCell ref="A42:A51"/>
    <mergeCell ref="A4:O4"/>
    <mergeCell ref="A9:O9"/>
    <mergeCell ref="A6:O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5"/>
  <sheetViews>
    <sheetView zoomScale="70" zoomScaleNormal="70" workbookViewId="0">
      <selection activeCell="A153" sqref="A153"/>
    </sheetView>
  </sheetViews>
  <sheetFormatPr defaultColWidth="11.5546875" defaultRowHeight="14.4"/>
  <cols>
    <col min="1" max="1" width="85.77734375" customWidth="1"/>
    <col min="2" max="2" width="20.77734375" customWidth="1"/>
    <col min="4" max="4" width="14.77734375" customWidth="1"/>
    <col min="10" max="10" width="22.77734375" customWidth="1"/>
    <col min="11" max="11" width="19.21875" bestFit="1" customWidth="1"/>
    <col min="12" max="12" width="20" bestFit="1" customWidth="1"/>
  </cols>
  <sheetData>
    <row r="1" spans="1:10" ht="15.6">
      <c r="A1" s="1" t="s">
        <v>1400</v>
      </c>
      <c r="B1" s="1"/>
      <c r="C1" s="1"/>
      <c r="D1" s="1"/>
      <c r="E1" s="1"/>
      <c r="F1" s="1"/>
      <c r="G1" s="1"/>
      <c r="H1" s="1"/>
      <c r="I1" s="1"/>
      <c r="J1" s="1"/>
    </row>
    <row r="2" spans="1:10" ht="15.6">
      <c r="A2" s="2" t="s">
        <v>1390</v>
      </c>
      <c r="B2" s="1"/>
      <c r="C2" s="1"/>
      <c r="D2" s="1"/>
      <c r="E2" s="1"/>
      <c r="F2" s="1"/>
      <c r="G2" s="1"/>
      <c r="H2" s="1"/>
      <c r="I2" s="1"/>
      <c r="J2" s="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53"/>
      <c r="B6" s="64"/>
      <c r="C6" s="65"/>
      <c r="D6" s="65"/>
      <c r="E6" s="65"/>
      <c r="F6" s="65"/>
      <c r="G6" s="65"/>
      <c r="H6" s="65"/>
      <c r="I6" s="65"/>
      <c r="J6" s="65"/>
    </row>
    <row r="7" spans="1:10">
      <c r="A7" s="18" t="s">
        <v>70</v>
      </c>
      <c r="B7" s="19" t="s">
        <v>71</v>
      </c>
      <c r="C7" s="156" t="e">
        <f>C23/C21</f>
        <v>#DIV/0!</v>
      </c>
      <c r="D7" s="156" t="e">
        <f t="shared" ref="D7:I7" si="0">D23/D21</f>
        <v>#DIV/0!</v>
      </c>
      <c r="E7" s="156" t="e">
        <f t="shared" si="0"/>
        <v>#DIV/0!</v>
      </c>
      <c r="F7" s="156" t="e">
        <f t="shared" si="0"/>
        <v>#DIV/0!</v>
      </c>
      <c r="G7" s="156" t="e">
        <f t="shared" si="0"/>
        <v>#DIV/0!</v>
      </c>
      <c r="H7" s="156" t="e">
        <f t="shared" si="0"/>
        <v>#DIV/0!</v>
      </c>
      <c r="I7" s="156" t="e">
        <f t="shared" si="0"/>
        <v>#DIV/0!</v>
      </c>
    </row>
    <row r="8" spans="1:10">
      <c r="A8" s="18" t="s">
        <v>73</v>
      </c>
      <c r="B8" s="19" t="s">
        <v>74</v>
      </c>
      <c r="C8" s="156" t="e">
        <f>C141*10^12/(C23*10^9)</f>
        <v>#DIV/0!</v>
      </c>
      <c r="D8" s="156" t="e">
        <f t="shared" ref="D8:I8" si="1">D141*10^12/(D23*10^9)</f>
        <v>#DIV/0!</v>
      </c>
      <c r="E8" s="156" t="e">
        <f t="shared" si="1"/>
        <v>#DIV/0!</v>
      </c>
      <c r="F8" s="156" t="e">
        <f t="shared" si="1"/>
        <v>#DIV/0!</v>
      </c>
      <c r="G8" s="156" t="e">
        <f t="shared" si="1"/>
        <v>#DIV/0!</v>
      </c>
      <c r="H8" s="156" t="e">
        <f t="shared" si="1"/>
        <v>#DIV/0!</v>
      </c>
      <c r="I8" s="156" t="e">
        <f t="shared" si="1"/>
        <v>#DIV/0!</v>
      </c>
    </row>
    <row r="9" spans="1:10">
      <c r="A9" s="18" t="s">
        <v>37</v>
      </c>
      <c r="B9" s="19" t="s">
        <v>38</v>
      </c>
      <c r="C9" s="156" t="e">
        <f t="shared" ref="C9:I9" si="2">C171/C141</f>
        <v>#DIV/0!</v>
      </c>
      <c r="D9" s="156" t="e">
        <f t="shared" si="2"/>
        <v>#DIV/0!</v>
      </c>
      <c r="E9" s="156" t="e">
        <f t="shared" si="2"/>
        <v>#DIV/0!</v>
      </c>
      <c r="F9" s="156" t="e">
        <f t="shared" si="2"/>
        <v>#DIV/0!</v>
      </c>
      <c r="G9" s="156" t="e">
        <f t="shared" si="2"/>
        <v>#DIV/0!</v>
      </c>
      <c r="H9" s="156" t="e">
        <f t="shared" si="2"/>
        <v>#DIV/0!</v>
      </c>
      <c r="I9" s="156" t="e">
        <f t="shared" si="2"/>
        <v>#DIV/0!</v>
      </c>
    </row>
    <row r="10" spans="1:10">
      <c r="A10" s="19" t="s">
        <v>39</v>
      </c>
      <c r="B10" s="19" t="s">
        <v>40</v>
      </c>
      <c r="C10" s="156">
        <f>C141*10^3</f>
        <v>0</v>
      </c>
      <c r="D10" s="156">
        <f t="shared" ref="D10:I10" si="3">D141*10^3</f>
        <v>0</v>
      </c>
      <c r="E10" s="156">
        <f t="shared" si="3"/>
        <v>0</v>
      </c>
      <c r="F10" s="156">
        <f t="shared" si="3"/>
        <v>0</v>
      </c>
      <c r="G10" s="156">
        <f t="shared" si="3"/>
        <v>0</v>
      </c>
      <c r="H10" s="156">
        <f t="shared" si="3"/>
        <v>0</v>
      </c>
      <c r="I10" s="156">
        <f t="shared" si="3"/>
        <v>0</v>
      </c>
    </row>
    <row r="11" spans="1:10">
      <c r="A11" s="19" t="s">
        <v>41</v>
      </c>
      <c r="B11" s="19" t="s">
        <v>12</v>
      </c>
      <c r="C11" s="156">
        <f>C171</f>
        <v>0</v>
      </c>
      <c r="D11" s="156">
        <f t="shared" ref="D11:I11" si="4">D171</f>
        <v>0</v>
      </c>
      <c r="E11" s="156">
        <f t="shared" si="4"/>
        <v>0</v>
      </c>
      <c r="F11" s="156">
        <f t="shared" si="4"/>
        <v>0</v>
      </c>
      <c r="G11" s="156">
        <f t="shared" si="4"/>
        <v>0</v>
      </c>
      <c r="H11" s="156">
        <f t="shared" si="4"/>
        <v>0</v>
      </c>
      <c r="I11" s="156">
        <f t="shared" si="4"/>
        <v>0</v>
      </c>
    </row>
    <row r="12" spans="1:10">
      <c r="A12" s="19" t="s">
        <v>42</v>
      </c>
      <c r="B12" s="19" t="s">
        <v>20</v>
      </c>
      <c r="C12" s="156">
        <f>C188</f>
        <v>0</v>
      </c>
      <c r="D12" s="156">
        <f t="shared" ref="D12:I12" si="5">D188</f>
        <v>0</v>
      </c>
      <c r="E12" s="156">
        <f t="shared" si="5"/>
        <v>0</v>
      </c>
      <c r="F12" s="156">
        <f t="shared" si="5"/>
        <v>0</v>
      </c>
      <c r="G12" s="156">
        <f t="shared" si="5"/>
        <v>0</v>
      </c>
      <c r="H12" s="156">
        <f t="shared" si="5"/>
        <v>0</v>
      </c>
      <c r="I12" s="156">
        <f t="shared" si="5"/>
        <v>0</v>
      </c>
    </row>
    <row r="13" spans="1:10">
      <c r="A13" s="19" t="s">
        <v>103</v>
      </c>
      <c r="B13" s="19" t="s">
        <v>20</v>
      </c>
      <c r="C13" s="156">
        <f>C212</f>
        <v>0</v>
      </c>
      <c r="D13" s="156">
        <f t="shared" ref="D13:I13" si="6">D212</f>
        <v>0</v>
      </c>
      <c r="E13" s="156">
        <f t="shared" si="6"/>
        <v>0</v>
      </c>
      <c r="F13" s="156">
        <f t="shared" si="6"/>
        <v>0</v>
      </c>
      <c r="G13" s="156">
        <f t="shared" si="6"/>
        <v>0</v>
      </c>
      <c r="H13" s="156">
        <f t="shared" si="6"/>
        <v>0</v>
      </c>
      <c r="I13" s="156">
        <f t="shared" si="6"/>
        <v>0</v>
      </c>
    </row>
    <row r="14" spans="1:10">
      <c r="A14" s="19" t="s">
        <v>99</v>
      </c>
      <c r="B14" s="19" t="s">
        <v>20</v>
      </c>
      <c r="C14" s="156">
        <f>C213</f>
        <v>0</v>
      </c>
      <c r="D14" s="156">
        <f t="shared" ref="D14:I14" si="7">D213</f>
        <v>0</v>
      </c>
      <c r="E14" s="156">
        <f t="shared" si="7"/>
        <v>0</v>
      </c>
      <c r="F14" s="156">
        <f t="shared" si="7"/>
        <v>0</v>
      </c>
      <c r="G14" s="156">
        <f t="shared" si="7"/>
        <v>0</v>
      </c>
      <c r="H14" s="156">
        <f t="shared" si="7"/>
        <v>0</v>
      </c>
      <c r="I14" s="156">
        <f t="shared" si="7"/>
        <v>0</v>
      </c>
    </row>
    <row r="15" spans="1:10">
      <c r="A15" s="153"/>
      <c r="B15" s="65"/>
      <c r="C15" s="65"/>
      <c r="D15" s="65"/>
      <c r="E15" s="65"/>
      <c r="F15" s="65"/>
      <c r="G15" s="65"/>
      <c r="H15" s="65"/>
      <c r="I15" s="65"/>
      <c r="J15" s="65"/>
    </row>
    <row r="16" spans="1:10">
      <c r="B16" s="14"/>
      <c r="C16" s="14"/>
      <c r="D16" s="14"/>
      <c r="E16" s="14"/>
      <c r="F16" s="14"/>
      <c r="G16" s="14"/>
      <c r="H16" s="14"/>
      <c r="I16" s="14"/>
    </row>
    <row r="17" spans="1:12">
      <c r="A17" s="14"/>
      <c r="B17" s="14"/>
      <c r="C17" s="14"/>
      <c r="D17" s="14"/>
      <c r="E17" s="14"/>
      <c r="F17" s="14"/>
      <c r="G17" s="14"/>
      <c r="H17" s="14"/>
      <c r="I17" s="14"/>
    </row>
    <row r="18" spans="1:12" ht="28.8">
      <c r="A18" s="68" t="s">
        <v>1</v>
      </c>
      <c r="B18" s="68" t="s">
        <v>2</v>
      </c>
      <c r="C18" s="68">
        <v>2010</v>
      </c>
      <c r="D18" s="179" t="str">
        <f>'User guide'!B16</f>
        <v>to define in the "User guide"</v>
      </c>
      <c r="E18" s="68">
        <v>2030</v>
      </c>
      <c r="F18" s="68">
        <v>2040</v>
      </c>
      <c r="G18" s="68">
        <v>2050</v>
      </c>
      <c r="H18" s="68">
        <v>2060</v>
      </c>
      <c r="I18" s="180">
        <v>2070</v>
      </c>
      <c r="J18" s="67" t="s">
        <v>3</v>
      </c>
      <c r="K18" s="67" t="s">
        <v>110</v>
      </c>
      <c r="L18" s="67" t="s">
        <v>1378</v>
      </c>
    </row>
    <row r="19" spans="1:12">
      <c r="A19" s="16" t="s">
        <v>1081</v>
      </c>
      <c r="B19" s="16"/>
      <c r="C19" s="16"/>
      <c r="D19" s="16"/>
      <c r="E19" s="16"/>
      <c r="F19" s="16"/>
      <c r="G19" s="16"/>
      <c r="H19" s="16"/>
      <c r="I19" s="16"/>
      <c r="J19" s="44"/>
      <c r="K19" s="44"/>
      <c r="L19" s="44"/>
    </row>
    <row r="20" spans="1:12">
      <c r="A20" s="91" t="s">
        <v>1216</v>
      </c>
      <c r="B20" s="91"/>
      <c r="C20" s="91"/>
      <c r="D20" s="91"/>
      <c r="E20" s="91"/>
      <c r="F20" s="91"/>
      <c r="G20" s="91"/>
      <c r="H20" s="91"/>
      <c r="I20" s="91"/>
      <c r="J20" s="44"/>
      <c r="K20" s="44"/>
      <c r="L20" s="44"/>
    </row>
    <row r="21" spans="1:12">
      <c r="A21" s="18" t="s">
        <v>9</v>
      </c>
      <c r="B21" s="18" t="s">
        <v>137</v>
      </c>
      <c r="C21" s="48"/>
      <c r="D21" s="48"/>
      <c r="E21" s="48"/>
      <c r="F21" s="48"/>
      <c r="G21" s="48"/>
      <c r="H21" s="48"/>
      <c r="I21" s="48"/>
      <c r="J21" s="184" t="s">
        <v>1032</v>
      </c>
      <c r="K21" s="44"/>
      <c r="L21" s="44"/>
    </row>
    <row r="22" spans="1:12">
      <c r="A22" s="18" t="s">
        <v>425</v>
      </c>
      <c r="B22" s="18" t="s">
        <v>426</v>
      </c>
      <c r="C22" s="48"/>
      <c r="D22" s="48"/>
      <c r="E22" s="48"/>
      <c r="F22" s="48"/>
      <c r="G22" s="48"/>
      <c r="H22" s="48"/>
      <c r="I22" s="48"/>
      <c r="J22" s="44"/>
      <c r="K22" s="44"/>
      <c r="L22" s="44"/>
    </row>
    <row r="23" spans="1:12">
      <c r="A23" s="18" t="s">
        <v>425</v>
      </c>
      <c r="B23" s="18" t="s">
        <v>427</v>
      </c>
      <c r="C23" s="48"/>
      <c r="D23" s="48"/>
      <c r="E23" s="48"/>
      <c r="F23" s="48"/>
      <c r="G23" s="48"/>
      <c r="H23" s="48"/>
      <c r="I23" s="48"/>
      <c r="J23" s="44"/>
      <c r="K23" s="44"/>
      <c r="L23" s="44"/>
    </row>
    <row r="24" spans="1:12">
      <c r="A24" s="91" t="s">
        <v>1082</v>
      </c>
      <c r="B24" s="91"/>
      <c r="C24" s="91"/>
      <c r="D24" s="91"/>
      <c r="E24" s="91"/>
      <c r="F24" s="91"/>
      <c r="G24" s="91"/>
      <c r="H24" s="91"/>
      <c r="I24" s="91"/>
      <c r="J24" s="44"/>
      <c r="K24" s="44"/>
      <c r="L24" s="44"/>
    </row>
    <row r="25" spans="1:12">
      <c r="A25" s="18" t="s">
        <v>428</v>
      </c>
      <c r="B25" s="18" t="s">
        <v>426</v>
      </c>
      <c r="C25" s="48"/>
      <c r="D25" s="48"/>
      <c r="E25" s="48"/>
      <c r="F25" s="48"/>
      <c r="G25" s="48"/>
      <c r="H25" s="48"/>
      <c r="I25" s="48"/>
      <c r="J25" s="44"/>
      <c r="K25" s="44"/>
      <c r="L25" s="44"/>
    </row>
    <row r="26" spans="1:12">
      <c r="A26" s="18" t="s">
        <v>429</v>
      </c>
      <c r="B26" s="18" t="s">
        <v>426</v>
      </c>
      <c r="C26" s="48"/>
      <c r="D26" s="48"/>
      <c r="E26" s="48"/>
      <c r="F26" s="48"/>
      <c r="G26" s="48"/>
      <c r="H26" s="48"/>
      <c r="I26" s="48"/>
      <c r="J26" s="44"/>
      <c r="K26" s="44"/>
      <c r="L26" s="44"/>
    </row>
    <row r="27" spans="1:12">
      <c r="A27" s="18" t="s">
        <v>430</v>
      </c>
      <c r="B27" s="18" t="s">
        <v>426</v>
      </c>
      <c r="C27" s="48"/>
      <c r="D27" s="48"/>
      <c r="E27" s="48"/>
      <c r="F27" s="48"/>
      <c r="G27" s="48"/>
      <c r="H27" s="48"/>
      <c r="I27" s="48"/>
      <c r="J27" s="44"/>
      <c r="K27" s="44"/>
      <c r="L27" s="44"/>
    </row>
    <row r="28" spans="1:12">
      <c r="A28" s="18" t="s">
        <v>431</v>
      </c>
      <c r="B28" s="18" t="s">
        <v>426</v>
      </c>
      <c r="C28" s="48"/>
      <c r="D28" s="48"/>
      <c r="E28" s="48"/>
      <c r="F28" s="48"/>
      <c r="G28" s="48"/>
      <c r="H28" s="48"/>
      <c r="I28" s="48"/>
      <c r="J28" s="44"/>
      <c r="K28" s="44"/>
      <c r="L28" s="44"/>
    </row>
    <row r="29" spans="1:12">
      <c r="A29" s="18" t="s">
        <v>432</v>
      </c>
      <c r="B29" s="18" t="s">
        <v>426</v>
      </c>
      <c r="C29" s="37"/>
      <c r="D29" s="37"/>
      <c r="E29" s="37"/>
      <c r="F29" s="37"/>
      <c r="G29" s="37"/>
      <c r="H29" s="37"/>
      <c r="I29" s="37"/>
      <c r="J29" s="44"/>
      <c r="K29" s="44"/>
      <c r="L29" s="44"/>
    </row>
    <row r="30" spans="1:12">
      <c r="A30" s="18" t="s">
        <v>433</v>
      </c>
      <c r="B30" s="18" t="s">
        <v>426</v>
      </c>
      <c r="C30" s="48"/>
      <c r="D30" s="48"/>
      <c r="E30" s="48"/>
      <c r="F30" s="48"/>
      <c r="G30" s="48"/>
      <c r="H30" s="48"/>
      <c r="I30" s="48"/>
      <c r="J30" s="44"/>
      <c r="K30" s="44"/>
      <c r="L30" s="44"/>
    </row>
    <row r="31" spans="1:12">
      <c r="A31" s="91" t="s">
        <v>1083</v>
      </c>
      <c r="B31" s="91"/>
      <c r="C31" s="91"/>
      <c r="D31" s="91"/>
      <c r="E31" s="91"/>
      <c r="F31" s="91"/>
      <c r="G31" s="91"/>
      <c r="H31" s="91"/>
      <c r="I31" s="91"/>
      <c r="J31" s="44"/>
      <c r="K31" s="44"/>
      <c r="L31" s="44"/>
    </row>
    <row r="32" spans="1:12">
      <c r="A32" s="18" t="s">
        <v>428</v>
      </c>
      <c r="B32" s="18" t="s">
        <v>427</v>
      </c>
      <c r="C32" s="48"/>
      <c r="D32" s="48"/>
      <c r="E32" s="48"/>
      <c r="F32" s="48"/>
      <c r="G32" s="48"/>
      <c r="H32" s="48"/>
      <c r="I32" s="48"/>
      <c r="J32" s="44"/>
      <c r="K32" s="44"/>
      <c r="L32" s="44"/>
    </row>
    <row r="33" spans="1:12">
      <c r="A33" s="18" t="s">
        <v>429</v>
      </c>
      <c r="B33" s="18" t="s">
        <v>427</v>
      </c>
      <c r="C33" s="48"/>
      <c r="D33" s="48"/>
      <c r="E33" s="48"/>
      <c r="F33" s="48"/>
      <c r="G33" s="48"/>
      <c r="H33" s="48"/>
      <c r="I33" s="48"/>
      <c r="J33" s="44"/>
      <c r="K33" s="44"/>
      <c r="L33" s="44"/>
    </row>
    <row r="34" spans="1:12">
      <c r="A34" s="18" t="s">
        <v>430</v>
      </c>
      <c r="B34" s="18" t="s">
        <v>427</v>
      </c>
      <c r="C34" s="48"/>
      <c r="D34" s="48"/>
      <c r="E34" s="48"/>
      <c r="F34" s="48"/>
      <c r="G34" s="48"/>
      <c r="H34" s="48"/>
      <c r="I34" s="48"/>
      <c r="J34" s="44"/>
      <c r="K34" s="44"/>
      <c r="L34" s="44"/>
    </row>
    <row r="35" spans="1:12">
      <c r="A35" s="18" t="s">
        <v>431</v>
      </c>
      <c r="B35" s="18" t="s">
        <v>427</v>
      </c>
      <c r="C35" s="48"/>
      <c r="D35" s="48"/>
      <c r="E35" s="48"/>
      <c r="F35" s="48"/>
      <c r="G35" s="48"/>
      <c r="H35" s="48"/>
      <c r="I35" s="48"/>
      <c r="J35" s="44"/>
      <c r="K35" s="44"/>
      <c r="L35" s="44"/>
    </row>
    <row r="36" spans="1:12">
      <c r="A36" s="18" t="s">
        <v>432</v>
      </c>
      <c r="B36" s="18" t="s">
        <v>427</v>
      </c>
      <c r="C36" s="37"/>
      <c r="D36" s="37"/>
      <c r="E36" s="37"/>
      <c r="F36" s="37"/>
      <c r="G36" s="37"/>
      <c r="H36" s="37"/>
      <c r="I36" s="37"/>
      <c r="J36" s="44"/>
      <c r="K36" s="44"/>
      <c r="L36" s="44"/>
    </row>
    <row r="37" spans="1:12">
      <c r="A37" s="18" t="s">
        <v>433</v>
      </c>
      <c r="B37" s="18" t="s">
        <v>427</v>
      </c>
      <c r="C37" s="48"/>
      <c r="D37" s="48"/>
      <c r="E37" s="48"/>
      <c r="F37" s="48"/>
      <c r="G37" s="48"/>
      <c r="H37" s="48"/>
      <c r="I37" s="48"/>
      <c r="J37" s="44"/>
      <c r="K37" s="44"/>
      <c r="L37" s="44"/>
    </row>
    <row r="38" spans="1:12">
      <c r="A38" s="91" t="s">
        <v>1084</v>
      </c>
      <c r="B38" s="91"/>
      <c r="C38" s="91"/>
      <c r="D38" s="91"/>
      <c r="E38" s="91"/>
      <c r="F38" s="91"/>
      <c r="G38" s="91"/>
      <c r="H38" s="91"/>
      <c r="I38" s="91"/>
      <c r="J38" s="44"/>
      <c r="K38" s="44"/>
      <c r="L38" s="44"/>
    </row>
    <row r="39" spans="1:12">
      <c r="A39" s="18" t="s">
        <v>434</v>
      </c>
      <c r="B39" s="18" t="s">
        <v>427</v>
      </c>
      <c r="C39" s="48"/>
      <c r="D39" s="48"/>
      <c r="E39" s="48"/>
      <c r="F39" s="48"/>
      <c r="G39" s="48"/>
      <c r="H39" s="48"/>
      <c r="I39" s="48"/>
      <c r="J39" s="44"/>
      <c r="K39" s="44"/>
      <c r="L39" s="44"/>
    </row>
    <row r="40" spans="1:12">
      <c r="A40" s="18" t="s">
        <v>435</v>
      </c>
      <c r="B40" s="18" t="s">
        <v>427</v>
      </c>
      <c r="C40" s="48"/>
      <c r="D40" s="48"/>
      <c r="E40" s="48"/>
      <c r="F40" s="48"/>
      <c r="G40" s="48"/>
      <c r="H40" s="48"/>
      <c r="I40" s="48"/>
      <c r="J40" s="44"/>
      <c r="K40" s="44"/>
      <c r="L40" s="44"/>
    </row>
    <row r="41" spans="1:12">
      <c r="A41" s="18" t="s">
        <v>436</v>
      </c>
      <c r="B41" s="18" t="s">
        <v>427</v>
      </c>
      <c r="C41" s="48"/>
      <c r="D41" s="48"/>
      <c r="E41" s="48"/>
      <c r="F41" s="48"/>
      <c r="G41" s="48"/>
      <c r="H41" s="48"/>
      <c r="I41" s="48"/>
      <c r="J41" s="44"/>
      <c r="K41" s="44"/>
      <c r="L41" s="44"/>
    </row>
    <row r="42" spans="1:12">
      <c r="A42" s="91" t="s">
        <v>1085</v>
      </c>
      <c r="B42" s="91"/>
      <c r="C42" s="91"/>
      <c r="D42" s="91"/>
      <c r="E42" s="91"/>
      <c r="F42" s="91"/>
      <c r="G42" s="91"/>
      <c r="H42" s="91"/>
      <c r="I42" s="91"/>
      <c r="J42" s="44"/>
      <c r="K42" s="44"/>
      <c r="L42" s="44"/>
    </row>
    <row r="43" spans="1:12">
      <c r="A43" s="18" t="s">
        <v>437</v>
      </c>
      <c r="B43" s="18" t="s">
        <v>427</v>
      </c>
      <c r="C43" s="48"/>
      <c r="D43" s="48"/>
      <c r="E43" s="48"/>
      <c r="F43" s="48"/>
      <c r="G43" s="48"/>
      <c r="H43" s="48"/>
      <c r="I43" s="48"/>
      <c r="J43" s="44"/>
      <c r="K43" s="44"/>
      <c r="L43" s="44"/>
    </row>
    <row r="44" spans="1:12">
      <c r="A44" s="18" t="s">
        <v>438</v>
      </c>
      <c r="B44" s="18" t="s">
        <v>427</v>
      </c>
      <c r="C44" s="48"/>
      <c r="D44" s="48"/>
      <c r="E44" s="48"/>
      <c r="F44" s="48"/>
      <c r="G44" s="48"/>
      <c r="H44" s="48"/>
      <c r="I44" s="48"/>
      <c r="J44" s="44"/>
      <c r="K44" s="44"/>
      <c r="L44" s="44"/>
    </row>
    <row r="45" spans="1:12">
      <c r="A45" s="16" t="s">
        <v>1086</v>
      </c>
      <c r="B45" s="16"/>
      <c r="C45" s="16"/>
      <c r="D45" s="16"/>
      <c r="E45" s="16"/>
      <c r="F45" s="16"/>
      <c r="G45" s="16"/>
      <c r="H45" s="16"/>
      <c r="I45" s="16"/>
      <c r="J45" s="44"/>
      <c r="K45" s="44"/>
      <c r="L45" s="44"/>
    </row>
    <row r="46" spans="1:12">
      <c r="A46" s="91" t="s">
        <v>1216</v>
      </c>
      <c r="B46" s="91"/>
      <c r="C46" s="91"/>
      <c r="D46" s="91"/>
      <c r="E46" s="91"/>
      <c r="F46" s="91"/>
      <c r="G46" s="91"/>
      <c r="H46" s="91"/>
      <c r="I46" s="91"/>
      <c r="J46" s="44"/>
      <c r="K46" s="44"/>
      <c r="L46" s="44"/>
    </row>
    <row r="47" spans="1:12">
      <c r="A47" s="18" t="s">
        <v>439</v>
      </c>
      <c r="B47" s="18" t="s">
        <v>427</v>
      </c>
      <c r="C47" s="48"/>
      <c r="D47" s="48"/>
      <c r="E47" s="48"/>
      <c r="F47" s="48"/>
      <c r="G47" s="48"/>
      <c r="H47" s="48"/>
      <c r="I47" s="48"/>
      <c r="J47" s="44"/>
      <c r="K47" s="44"/>
      <c r="L47" s="44"/>
    </row>
    <row r="48" spans="1:12">
      <c r="A48" s="18" t="s">
        <v>440</v>
      </c>
      <c r="B48" s="18" t="s">
        <v>427</v>
      </c>
      <c r="C48" s="48"/>
      <c r="D48" s="48"/>
      <c r="E48" s="48"/>
      <c r="F48" s="48"/>
      <c r="G48" s="48"/>
      <c r="H48" s="48"/>
      <c r="I48" s="48"/>
      <c r="J48" s="44"/>
      <c r="K48" s="44"/>
      <c r="L48" s="44"/>
    </row>
    <row r="49" spans="1:12">
      <c r="A49" s="18" t="s">
        <v>441</v>
      </c>
      <c r="B49" s="18" t="s">
        <v>427</v>
      </c>
      <c r="C49" s="48"/>
      <c r="D49" s="48"/>
      <c r="E49" s="48"/>
      <c r="F49" s="48"/>
      <c r="G49" s="48"/>
      <c r="H49" s="48"/>
      <c r="I49" s="48"/>
      <c r="J49" s="44"/>
      <c r="K49" s="44"/>
      <c r="L49" s="44"/>
    </row>
    <row r="50" spans="1:12">
      <c r="A50" s="18" t="s">
        <v>442</v>
      </c>
      <c r="B50" s="18" t="s">
        <v>427</v>
      </c>
      <c r="C50" s="48"/>
      <c r="D50" s="48"/>
      <c r="E50" s="48"/>
      <c r="F50" s="48"/>
      <c r="G50" s="48"/>
      <c r="H50" s="48"/>
      <c r="I50" s="48"/>
      <c r="J50" s="44"/>
      <c r="K50" s="44"/>
      <c r="L50" s="44"/>
    </row>
    <row r="51" spans="1:12">
      <c r="A51" s="18" t="s">
        <v>1282</v>
      </c>
      <c r="B51" s="18" t="s">
        <v>427</v>
      </c>
      <c r="C51" s="48"/>
      <c r="D51" s="48"/>
      <c r="E51" s="48"/>
      <c r="F51" s="48"/>
      <c r="G51" s="48"/>
      <c r="H51" s="48"/>
      <c r="I51" s="48"/>
      <c r="J51" s="44"/>
      <c r="K51" s="44"/>
      <c r="L51" s="44"/>
    </row>
    <row r="52" spans="1:12">
      <c r="A52" s="91" t="s">
        <v>1084</v>
      </c>
      <c r="B52" s="91"/>
      <c r="C52" s="91"/>
      <c r="D52" s="91"/>
      <c r="E52" s="91"/>
      <c r="F52" s="91"/>
      <c r="G52" s="91"/>
      <c r="H52" s="91"/>
      <c r="I52" s="91"/>
      <c r="J52" s="44"/>
      <c r="K52" s="44"/>
      <c r="L52" s="44"/>
    </row>
    <row r="53" spans="1:12">
      <c r="A53" s="18" t="s">
        <v>443</v>
      </c>
      <c r="B53" s="18" t="s">
        <v>427</v>
      </c>
      <c r="C53" s="92"/>
      <c r="D53" s="92"/>
      <c r="E53" s="92"/>
      <c r="F53" s="92"/>
      <c r="G53" s="92"/>
      <c r="H53" s="92"/>
      <c r="I53" s="92"/>
      <c r="J53" s="44"/>
      <c r="K53" s="44"/>
      <c r="L53" s="44"/>
    </row>
    <row r="54" spans="1:12">
      <c r="A54" s="18" t="s">
        <v>444</v>
      </c>
      <c r="B54" s="18" t="s">
        <v>427</v>
      </c>
      <c r="C54" s="92"/>
      <c r="D54" s="92"/>
      <c r="E54" s="92"/>
      <c r="F54" s="92"/>
      <c r="G54" s="92"/>
      <c r="H54" s="92"/>
      <c r="I54" s="92"/>
      <c r="J54" s="44"/>
      <c r="K54" s="44"/>
      <c r="L54" s="44"/>
    </row>
    <row r="55" spans="1:12">
      <c r="A55" s="18" t="s">
        <v>445</v>
      </c>
      <c r="B55" s="18" t="s">
        <v>427</v>
      </c>
      <c r="C55" s="92"/>
      <c r="D55" s="92"/>
      <c r="E55" s="92"/>
      <c r="F55" s="92"/>
      <c r="G55" s="92"/>
      <c r="H55" s="92"/>
      <c r="I55" s="92"/>
      <c r="J55" s="44"/>
      <c r="K55" s="44"/>
      <c r="L55" s="44"/>
    </row>
    <row r="56" spans="1:12">
      <c r="A56" s="18" t="s">
        <v>446</v>
      </c>
      <c r="B56" s="18" t="s">
        <v>427</v>
      </c>
      <c r="C56" s="92"/>
      <c r="D56" s="92"/>
      <c r="E56" s="92"/>
      <c r="F56" s="92"/>
      <c r="G56" s="92"/>
      <c r="H56" s="92"/>
      <c r="I56" s="92"/>
      <c r="J56" s="44"/>
      <c r="K56" s="44"/>
      <c r="L56" s="44"/>
    </row>
    <row r="57" spans="1:12">
      <c r="A57" s="18" t="s">
        <v>1283</v>
      </c>
      <c r="B57" s="18" t="s">
        <v>427</v>
      </c>
      <c r="C57" s="92"/>
      <c r="D57" s="92"/>
      <c r="E57" s="92"/>
      <c r="F57" s="92"/>
      <c r="G57" s="92"/>
      <c r="H57" s="92"/>
      <c r="I57" s="92"/>
      <c r="J57" s="44"/>
      <c r="K57" s="44"/>
      <c r="L57" s="44"/>
    </row>
    <row r="58" spans="1:12">
      <c r="A58" s="18" t="s">
        <v>447</v>
      </c>
      <c r="B58" s="18" t="s">
        <v>427</v>
      </c>
      <c r="C58" s="48"/>
      <c r="D58" s="48"/>
      <c r="E58" s="48"/>
      <c r="F58" s="48"/>
      <c r="G58" s="48"/>
      <c r="H58" s="48"/>
      <c r="I58" s="48"/>
      <c r="J58" s="44"/>
      <c r="K58" s="44"/>
      <c r="L58" s="44"/>
    </row>
    <row r="59" spans="1:12">
      <c r="A59" s="18" t="s">
        <v>448</v>
      </c>
      <c r="B59" s="18" t="s">
        <v>427</v>
      </c>
      <c r="C59" s="48"/>
      <c r="D59" s="48"/>
      <c r="E59" s="48"/>
      <c r="F59" s="48"/>
      <c r="G59" s="48"/>
      <c r="H59" s="48"/>
      <c r="I59" s="48"/>
      <c r="J59" s="44"/>
      <c r="K59" s="44"/>
      <c r="L59" s="44"/>
    </row>
    <row r="60" spans="1:12">
      <c r="A60" s="18" t="s">
        <v>449</v>
      </c>
      <c r="B60" s="18" t="s">
        <v>427</v>
      </c>
      <c r="C60" s="48"/>
      <c r="D60" s="48"/>
      <c r="E60" s="48"/>
      <c r="F60" s="48"/>
      <c r="G60" s="48"/>
      <c r="H60" s="48"/>
      <c r="I60" s="48"/>
      <c r="J60" s="44"/>
      <c r="K60" s="44"/>
      <c r="L60" s="44"/>
    </row>
    <row r="61" spans="1:12">
      <c r="A61" s="18" t="s">
        <v>450</v>
      </c>
      <c r="B61" s="18" t="s">
        <v>427</v>
      </c>
      <c r="C61" s="48"/>
      <c r="D61" s="48"/>
      <c r="E61" s="48"/>
      <c r="F61" s="48"/>
      <c r="G61" s="48"/>
      <c r="H61" s="48"/>
      <c r="I61" s="48"/>
      <c r="J61" s="44"/>
      <c r="K61" s="44"/>
      <c r="L61" s="44"/>
    </row>
    <row r="62" spans="1:12">
      <c r="A62" s="18" t="s">
        <v>1284</v>
      </c>
      <c r="B62" s="18" t="s">
        <v>427</v>
      </c>
      <c r="C62" s="48"/>
      <c r="D62" s="48"/>
      <c r="E62" s="48"/>
      <c r="F62" s="48"/>
      <c r="G62" s="48"/>
      <c r="H62" s="48"/>
      <c r="I62" s="48"/>
      <c r="J62" s="44"/>
      <c r="K62" s="44"/>
      <c r="L62" s="44"/>
    </row>
    <row r="63" spans="1:12">
      <c r="A63" s="18" t="s">
        <v>451</v>
      </c>
      <c r="B63" s="18" t="s">
        <v>427</v>
      </c>
      <c r="C63" s="48"/>
      <c r="D63" s="48"/>
      <c r="E63" s="48"/>
      <c r="F63" s="48"/>
      <c r="G63" s="48"/>
      <c r="H63" s="48"/>
      <c r="I63" s="48"/>
      <c r="J63" s="44"/>
      <c r="K63" s="44"/>
      <c r="L63" s="44"/>
    </row>
    <row r="64" spans="1:12">
      <c r="A64" s="18" t="s">
        <v>452</v>
      </c>
      <c r="B64" s="18" t="s">
        <v>427</v>
      </c>
      <c r="C64" s="48"/>
      <c r="D64" s="48"/>
      <c r="E64" s="48"/>
      <c r="F64" s="48"/>
      <c r="G64" s="48"/>
      <c r="H64" s="48"/>
      <c r="I64" s="48"/>
      <c r="J64" s="44"/>
      <c r="K64" s="44"/>
      <c r="L64" s="44"/>
    </row>
    <row r="65" spans="1:12">
      <c r="A65" s="18" t="s">
        <v>453</v>
      </c>
      <c r="B65" s="18" t="s">
        <v>427</v>
      </c>
      <c r="C65" s="48"/>
      <c r="D65" s="48"/>
      <c r="E65" s="48"/>
      <c r="F65" s="48"/>
      <c r="G65" s="48"/>
      <c r="H65" s="48"/>
      <c r="I65" s="48"/>
      <c r="J65" s="44"/>
      <c r="K65" s="44"/>
      <c r="L65" s="44"/>
    </row>
    <row r="66" spans="1:12">
      <c r="A66" s="18" t="s">
        <v>454</v>
      </c>
      <c r="B66" s="18" t="s">
        <v>427</v>
      </c>
      <c r="C66" s="48"/>
      <c r="D66" s="48"/>
      <c r="E66" s="48"/>
      <c r="F66" s="48"/>
      <c r="G66" s="48"/>
      <c r="H66" s="48"/>
      <c r="I66" s="48"/>
      <c r="J66" s="44"/>
      <c r="K66" s="44"/>
      <c r="L66" s="44"/>
    </row>
    <row r="67" spans="1:12">
      <c r="A67" s="18" t="s">
        <v>1285</v>
      </c>
      <c r="B67" s="18" t="s">
        <v>427</v>
      </c>
      <c r="C67" s="48"/>
      <c r="D67" s="48"/>
      <c r="E67" s="48"/>
      <c r="F67" s="48"/>
      <c r="G67" s="48"/>
      <c r="H67" s="48"/>
      <c r="I67" s="48"/>
      <c r="J67" s="44"/>
      <c r="K67" s="44"/>
      <c r="L67" s="44"/>
    </row>
    <row r="68" spans="1:12">
      <c r="A68" s="91" t="s">
        <v>1085</v>
      </c>
      <c r="B68" s="91"/>
      <c r="C68" s="91"/>
      <c r="D68" s="91"/>
      <c r="E68" s="91"/>
      <c r="F68" s="91"/>
      <c r="G68" s="91"/>
      <c r="H68" s="91"/>
      <c r="I68" s="91"/>
      <c r="J68" s="44"/>
      <c r="K68" s="44"/>
      <c r="L68" s="44"/>
    </row>
    <row r="69" spans="1:12">
      <c r="A69" s="18" t="s">
        <v>455</v>
      </c>
      <c r="B69" s="18" t="s">
        <v>427</v>
      </c>
      <c r="C69" s="92"/>
      <c r="D69" s="92"/>
      <c r="E69" s="92"/>
      <c r="F69" s="92"/>
      <c r="G69" s="92"/>
      <c r="H69" s="92"/>
      <c r="I69" s="92"/>
      <c r="J69" s="44"/>
      <c r="K69" s="44"/>
      <c r="L69" s="44"/>
    </row>
    <row r="70" spans="1:12">
      <c r="A70" s="18" t="s">
        <v>456</v>
      </c>
      <c r="B70" s="18" t="s">
        <v>427</v>
      </c>
      <c r="C70" s="48"/>
      <c r="D70" s="48"/>
      <c r="E70" s="48"/>
      <c r="F70" s="48"/>
      <c r="G70" s="48"/>
      <c r="H70" s="48"/>
      <c r="I70" s="48"/>
      <c r="J70" s="44"/>
      <c r="K70" s="44"/>
      <c r="L70" s="44"/>
    </row>
    <row r="71" spans="1:12">
      <c r="A71" s="18" t="s">
        <v>457</v>
      </c>
      <c r="B71" s="18" t="s">
        <v>427</v>
      </c>
      <c r="C71" s="48"/>
      <c r="D71" s="48"/>
      <c r="E71" s="48"/>
      <c r="F71" s="48"/>
      <c r="G71" s="48"/>
      <c r="H71" s="48"/>
      <c r="I71" s="48"/>
      <c r="J71" s="44"/>
      <c r="K71" s="44"/>
      <c r="L71" s="44"/>
    </row>
    <row r="72" spans="1:12">
      <c r="A72" s="18" t="s">
        <v>458</v>
      </c>
      <c r="B72" s="18" t="s">
        <v>427</v>
      </c>
      <c r="C72" s="48"/>
      <c r="D72" s="48"/>
      <c r="E72" s="48"/>
      <c r="F72" s="48"/>
      <c r="G72" s="48"/>
      <c r="H72" s="48"/>
      <c r="I72" s="48"/>
      <c r="J72" s="44"/>
      <c r="K72" s="44"/>
      <c r="L72" s="44"/>
    </row>
    <row r="73" spans="1:12">
      <c r="A73" s="18" t="s">
        <v>1286</v>
      </c>
      <c r="B73" s="18" t="s">
        <v>427</v>
      </c>
      <c r="C73" s="48"/>
      <c r="D73" s="48"/>
      <c r="E73" s="48"/>
      <c r="F73" s="48"/>
      <c r="G73" s="48"/>
      <c r="H73" s="48"/>
      <c r="I73" s="48"/>
      <c r="J73" s="44"/>
      <c r="K73" s="44"/>
      <c r="L73" s="44"/>
    </row>
    <row r="74" spans="1:12">
      <c r="A74" s="18" t="s">
        <v>459</v>
      </c>
      <c r="B74" s="18" t="s">
        <v>427</v>
      </c>
      <c r="C74" s="48"/>
      <c r="D74" s="48"/>
      <c r="E74" s="48"/>
      <c r="F74" s="48"/>
      <c r="G74" s="48"/>
      <c r="H74" s="48"/>
      <c r="I74" s="48"/>
      <c r="J74" s="44"/>
      <c r="K74" s="44"/>
      <c r="L74" s="44"/>
    </row>
    <row r="75" spans="1:12">
      <c r="A75" s="18" t="s">
        <v>460</v>
      </c>
      <c r="B75" s="18" t="s">
        <v>427</v>
      </c>
      <c r="C75" s="48"/>
      <c r="D75" s="48"/>
      <c r="E75" s="48"/>
      <c r="F75" s="48"/>
      <c r="G75" s="48"/>
      <c r="H75" s="48"/>
      <c r="I75" s="48"/>
      <c r="J75" s="44"/>
      <c r="K75" s="44"/>
      <c r="L75" s="44"/>
    </row>
    <row r="76" spans="1:12">
      <c r="A76" s="18" t="s">
        <v>461</v>
      </c>
      <c r="B76" s="18" t="s">
        <v>427</v>
      </c>
      <c r="C76" s="48"/>
      <c r="D76" s="48"/>
      <c r="E76" s="48"/>
      <c r="F76" s="48"/>
      <c r="G76" s="48"/>
      <c r="H76" s="48"/>
      <c r="I76" s="48"/>
      <c r="J76" s="44"/>
      <c r="K76" s="44"/>
      <c r="L76" s="44"/>
    </row>
    <row r="77" spans="1:12">
      <c r="A77" s="18" t="s">
        <v>462</v>
      </c>
      <c r="B77" s="18" t="s">
        <v>427</v>
      </c>
      <c r="C77" s="48"/>
      <c r="D77" s="48"/>
      <c r="E77" s="48"/>
      <c r="F77" s="48"/>
      <c r="G77" s="48"/>
      <c r="H77" s="48"/>
      <c r="I77" s="48"/>
      <c r="J77" s="44"/>
      <c r="K77" s="44"/>
      <c r="L77" s="44"/>
    </row>
    <row r="78" spans="1:12">
      <c r="A78" s="18" t="s">
        <v>1287</v>
      </c>
      <c r="B78" s="18" t="s">
        <v>427</v>
      </c>
      <c r="C78" s="48"/>
      <c r="D78" s="48"/>
      <c r="E78" s="48"/>
      <c r="F78" s="48"/>
      <c r="G78" s="48"/>
      <c r="H78" s="48"/>
      <c r="I78" s="48"/>
      <c r="J78" s="44"/>
      <c r="K78" s="44"/>
      <c r="L78" s="44"/>
    </row>
    <row r="79" spans="1:12">
      <c r="A79" s="16" t="s">
        <v>1087</v>
      </c>
      <c r="B79" s="16"/>
      <c r="C79" s="16"/>
      <c r="D79" s="16"/>
      <c r="E79" s="16"/>
      <c r="F79" s="16"/>
      <c r="G79" s="16"/>
      <c r="H79" s="16"/>
      <c r="I79" s="16"/>
      <c r="J79" s="44"/>
      <c r="K79" s="44"/>
      <c r="L79" s="44"/>
    </row>
    <row r="80" spans="1:12">
      <c r="A80" s="18" t="s">
        <v>472</v>
      </c>
      <c r="B80" s="18" t="s">
        <v>427</v>
      </c>
      <c r="C80" s="48"/>
      <c r="D80" s="48"/>
      <c r="E80" s="48"/>
      <c r="F80" s="48"/>
      <c r="G80" s="48"/>
      <c r="H80" s="48"/>
      <c r="I80" s="48"/>
      <c r="J80" s="44"/>
      <c r="K80" s="44"/>
      <c r="L80" s="44"/>
    </row>
    <row r="81" spans="1:12">
      <c r="A81" s="18" t="s">
        <v>473</v>
      </c>
      <c r="B81" s="18" t="s">
        <v>427</v>
      </c>
      <c r="C81" s="48"/>
      <c r="D81" s="48"/>
      <c r="E81" s="48"/>
      <c r="F81" s="48"/>
      <c r="G81" s="48"/>
      <c r="H81" s="48"/>
      <c r="I81" s="48"/>
      <c r="J81" s="44"/>
      <c r="K81" s="44"/>
      <c r="L81" s="44"/>
    </row>
    <row r="82" spans="1:12">
      <c r="A82" s="18" t="s">
        <v>474</v>
      </c>
      <c r="B82" s="18" t="s">
        <v>358</v>
      </c>
      <c r="C82" s="48"/>
      <c r="D82" s="48"/>
      <c r="E82" s="48"/>
      <c r="F82" s="48"/>
      <c r="G82" s="48"/>
      <c r="H82" s="48"/>
      <c r="I82" s="48"/>
      <c r="J82" s="44"/>
      <c r="K82" s="44"/>
      <c r="L82" s="44"/>
    </row>
    <row r="83" spans="1:12">
      <c r="A83" s="18" t="s">
        <v>475</v>
      </c>
      <c r="B83" s="18" t="s">
        <v>358</v>
      </c>
      <c r="C83" s="48"/>
      <c r="D83" s="48"/>
      <c r="E83" s="48"/>
      <c r="F83" s="48"/>
      <c r="G83" s="48"/>
      <c r="H83" s="48"/>
      <c r="I83" s="48"/>
      <c r="J83" s="44"/>
      <c r="K83" s="44"/>
      <c r="L83" s="44"/>
    </row>
    <row r="84" spans="1:12">
      <c r="A84" s="91" t="s">
        <v>1088</v>
      </c>
      <c r="B84" s="91"/>
      <c r="C84" s="91"/>
      <c r="D84" s="91"/>
      <c r="E84" s="91"/>
      <c r="F84" s="91"/>
      <c r="G84" s="91"/>
      <c r="H84" s="91"/>
      <c r="I84" s="91"/>
      <c r="J84" s="44"/>
      <c r="K84" s="44"/>
      <c r="L84" s="44"/>
    </row>
    <row r="85" spans="1:12">
      <c r="A85" s="18" t="s">
        <v>476</v>
      </c>
      <c r="B85" s="18" t="s">
        <v>477</v>
      </c>
      <c r="C85" s="48"/>
      <c r="D85" s="48"/>
      <c r="E85" s="48"/>
      <c r="F85" s="48"/>
      <c r="G85" s="48"/>
      <c r="H85" s="48"/>
      <c r="I85" s="48"/>
      <c r="J85" s="44"/>
      <c r="K85" s="44"/>
      <c r="L85" s="44"/>
    </row>
    <row r="86" spans="1:12">
      <c r="A86" s="18" t="s">
        <v>478</v>
      </c>
      <c r="B86" s="18" t="s">
        <v>477</v>
      </c>
      <c r="C86" s="48"/>
      <c r="D86" s="48"/>
      <c r="E86" s="48"/>
      <c r="F86" s="48"/>
      <c r="G86" s="48"/>
      <c r="H86" s="48"/>
      <c r="I86" s="48"/>
      <c r="J86" s="44"/>
      <c r="K86" s="44"/>
      <c r="L86" s="44"/>
    </row>
    <row r="87" spans="1:12">
      <c r="A87" s="18" t="s">
        <v>479</v>
      </c>
      <c r="B87" s="18" t="s">
        <v>480</v>
      </c>
      <c r="C87" s="48"/>
      <c r="D87" s="48"/>
      <c r="E87" s="48"/>
      <c r="F87" s="48"/>
      <c r="G87" s="48"/>
      <c r="H87" s="48"/>
      <c r="I87" s="48"/>
      <c r="J87" s="44"/>
      <c r="K87" s="44"/>
      <c r="L87" s="44"/>
    </row>
    <row r="88" spans="1:12">
      <c r="A88" s="18" t="s">
        <v>481</v>
      </c>
      <c r="B88" s="18" t="s">
        <v>482</v>
      </c>
      <c r="C88" s="48"/>
      <c r="D88" s="48"/>
      <c r="E88" s="48"/>
      <c r="F88" s="48"/>
      <c r="G88" s="48"/>
      <c r="H88" s="48"/>
      <c r="I88" s="48"/>
      <c r="J88" s="44"/>
      <c r="K88" s="44"/>
      <c r="L88" s="44"/>
    </row>
    <row r="89" spans="1:12">
      <c r="A89" s="91" t="s">
        <v>1089</v>
      </c>
      <c r="B89" s="91"/>
      <c r="C89" s="91"/>
      <c r="D89" s="91"/>
      <c r="E89" s="91"/>
      <c r="F89" s="91"/>
      <c r="G89" s="91"/>
      <c r="H89" s="91"/>
      <c r="I89" s="91"/>
      <c r="J89" s="44"/>
      <c r="K89" s="44"/>
      <c r="L89" s="44"/>
    </row>
    <row r="90" spans="1:12">
      <c r="A90" s="18" t="s">
        <v>483</v>
      </c>
      <c r="B90" s="18" t="s">
        <v>358</v>
      </c>
      <c r="C90" s="48"/>
      <c r="D90" s="48"/>
      <c r="E90" s="48"/>
      <c r="F90" s="48"/>
      <c r="G90" s="48"/>
      <c r="H90" s="48"/>
      <c r="I90" s="48"/>
      <c r="J90" s="44"/>
      <c r="K90" s="44"/>
      <c r="L90" s="44"/>
    </row>
    <row r="91" spans="1:12">
      <c r="A91" s="18" t="s">
        <v>484</v>
      </c>
      <c r="B91" s="18" t="s">
        <v>358</v>
      </c>
      <c r="C91" s="48"/>
      <c r="D91" s="48"/>
      <c r="E91" s="48"/>
      <c r="F91" s="48"/>
      <c r="G91" s="48"/>
      <c r="H91" s="48"/>
      <c r="I91" s="48"/>
      <c r="J91" s="44"/>
      <c r="K91" s="44"/>
      <c r="L91" s="44"/>
    </row>
    <row r="92" spans="1:12">
      <c r="A92" s="18" t="s">
        <v>485</v>
      </c>
      <c r="B92" s="18" t="s">
        <v>358</v>
      </c>
      <c r="C92" s="48"/>
      <c r="D92" s="48"/>
      <c r="E92" s="48"/>
      <c r="F92" s="48"/>
      <c r="G92" s="48"/>
      <c r="H92" s="48"/>
      <c r="I92" s="48"/>
      <c r="J92" s="44"/>
      <c r="K92" s="44"/>
      <c r="L92" s="44"/>
    </row>
    <row r="93" spans="1:12">
      <c r="A93" s="18" t="s">
        <v>486</v>
      </c>
      <c r="B93" s="18" t="s">
        <v>358</v>
      </c>
      <c r="C93" s="48"/>
      <c r="D93" s="48"/>
      <c r="E93" s="48"/>
      <c r="F93" s="48"/>
      <c r="G93" s="48"/>
      <c r="H93" s="48"/>
      <c r="I93" s="48"/>
      <c r="J93" s="44"/>
      <c r="K93" s="44"/>
      <c r="L93" s="44"/>
    </row>
    <row r="94" spans="1:12">
      <c r="A94" s="16" t="s">
        <v>487</v>
      </c>
      <c r="B94" s="16"/>
      <c r="C94" s="16"/>
      <c r="D94" s="16"/>
      <c r="E94" s="16"/>
      <c r="F94" s="16"/>
      <c r="G94" s="16"/>
      <c r="H94" s="16"/>
      <c r="I94" s="16"/>
      <c r="J94" s="44"/>
      <c r="K94" s="44"/>
      <c r="L94" s="44"/>
    </row>
    <row r="95" spans="1:12">
      <c r="A95" s="18" t="s">
        <v>488</v>
      </c>
      <c r="B95" s="18" t="s">
        <v>489</v>
      </c>
      <c r="C95" s="48"/>
      <c r="D95" s="48"/>
      <c r="E95" s="48"/>
      <c r="F95" s="48"/>
      <c r="G95" s="48"/>
      <c r="H95" s="48"/>
      <c r="I95" s="48"/>
      <c r="J95" s="44"/>
      <c r="K95" s="44"/>
      <c r="L95" s="44"/>
    </row>
    <row r="96" spans="1:12">
      <c r="A96" s="18" t="s">
        <v>1052</v>
      </c>
      <c r="B96" s="18" t="s">
        <v>489</v>
      </c>
      <c r="C96" s="48"/>
      <c r="D96" s="48"/>
      <c r="E96" s="48"/>
      <c r="F96" s="48"/>
      <c r="G96" s="48"/>
      <c r="H96" s="48"/>
      <c r="I96" s="48"/>
      <c r="J96" s="44"/>
      <c r="K96" s="44"/>
      <c r="L96" s="44"/>
    </row>
    <row r="97" spans="1:12">
      <c r="A97" s="18" t="s">
        <v>490</v>
      </c>
      <c r="B97" s="18" t="s">
        <v>489</v>
      </c>
      <c r="C97" s="48"/>
      <c r="D97" s="48"/>
      <c r="E97" s="48"/>
      <c r="F97" s="48"/>
      <c r="G97" s="48"/>
      <c r="H97" s="48"/>
      <c r="I97" s="48"/>
      <c r="J97" s="44"/>
      <c r="K97" s="44"/>
      <c r="L97" s="44"/>
    </row>
    <row r="98" spans="1:12">
      <c r="A98" s="18" t="s">
        <v>1053</v>
      </c>
      <c r="B98" s="18" t="s">
        <v>489</v>
      </c>
      <c r="C98" s="48"/>
      <c r="D98" s="48"/>
      <c r="E98" s="48"/>
      <c r="F98" s="48"/>
      <c r="G98" s="48"/>
      <c r="H98" s="48"/>
      <c r="I98" s="48"/>
      <c r="J98" s="44"/>
      <c r="K98" s="44"/>
      <c r="L98" s="44"/>
    </row>
    <row r="99" spans="1:12">
      <c r="A99" s="91" t="s">
        <v>1090</v>
      </c>
      <c r="B99" s="91"/>
      <c r="C99" s="91"/>
      <c r="D99" s="91"/>
      <c r="E99" s="91"/>
      <c r="F99" s="91"/>
      <c r="G99" s="91"/>
      <c r="H99" s="91"/>
      <c r="I99" s="91"/>
      <c r="J99" s="44"/>
      <c r="K99" s="44"/>
      <c r="L99" s="44"/>
    </row>
    <row r="100" spans="1:12">
      <c r="A100" s="18" t="s">
        <v>1666</v>
      </c>
      <c r="B100" s="18" t="s">
        <v>489</v>
      </c>
      <c r="C100" s="48"/>
      <c r="D100" s="48"/>
      <c r="E100" s="48"/>
      <c r="F100" s="48"/>
      <c r="G100" s="48"/>
      <c r="H100" s="48"/>
      <c r="I100" s="48"/>
      <c r="J100" s="44"/>
      <c r="K100" s="44"/>
      <c r="L100" s="44"/>
    </row>
    <row r="101" spans="1:12">
      <c r="A101" s="18" t="s">
        <v>1667</v>
      </c>
      <c r="B101" s="18" t="s">
        <v>489</v>
      </c>
      <c r="C101" s="48"/>
      <c r="D101" s="48"/>
      <c r="E101" s="48"/>
      <c r="F101" s="48"/>
      <c r="G101" s="48"/>
      <c r="H101" s="48"/>
      <c r="I101" s="48"/>
      <c r="J101" s="44"/>
      <c r="K101" s="44"/>
      <c r="L101" s="44"/>
    </row>
    <row r="102" spans="1:12">
      <c r="A102" s="18" t="s">
        <v>491</v>
      </c>
      <c r="B102" s="18" t="s">
        <v>489</v>
      </c>
      <c r="C102" s="48"/>
      <c r="D102" s="48"/>
      <c r="E102" s="48"/>
      <c r="F102" s="48"/>
      <c r="G102" s="48"/>
      <c r="H102" s="48"/>
      <c r="I102" s="48"/>
      <c r="J102" s="44"/>
      <c r="K102" s="44"/>
      <c r="L102" s="44"/>
    </row>
    <row r="103" spans="1:12">
      <c r="A103" s="18" t="s">
        <v>492</v>
      </c>
      <c r="B103" s="18" t="s">
        <v>489</v>
      </c>
      <c r="C103" s="48"/>
      <c r="D103" s="48"/>
      <c r="E103" s="48"/>
      <c r="F103" s="48"/>
      <c r="G103" s="48"/>
      <c r="H103" s="48"/>
      <c r="I103" s="48"/>
      <c r="J103" s="44"/>
      <c r="K103" s="44"/>
      <c r="L103" s="44"/>
    </row>
    <row r="104" spans="1:12">
      <c r="A104" s="18" t="s">
        <v>493</v>
      </c>
      <c r="B104" s="18" t="s">
        <v>489</v>
      </c>
      <c r="C104" s="48"/>
      <c r="D104" s="48"/>
      <c r="E104" s="48"/>
      <c r="F104" s="48"/>
      <c r="G104" s="48"/>
      <c r="H104" s="48"/>
      <c r="I104" s="48"/>
      <c r="J104" s="44"/>
      <c r="K104" s="44"/>
      <c r="L104" s="44"/>
    </row>
    <row r="105" spans="1:12">
      <c r="A105" s="91" t="s">
        <v>1091</v>
      </c>
      <c r="B105" s="91"/>
      <c r="C105" s="91"/>
      <c r="D105" s="91"/>
      <c r="E105" s="91"/>
      <c r="F105" s="91"/>
      <c r="G105" s="91"/>
      <c r="H105" s="91"/>
      <c r="I105" s="91"/>
      <c r="J105" s="44"/>
      <c r="K105" s="44"/>
      <c r="L105" s="44"/>
    </row>
    <row r="106" spans="1:12">
      <c r="A106" s="18" t="s">
        <v>1668</v>
      </c>
      <c r="B106" s="18" t="s">
        <v>489</v>
      </c>
      <c r="C106" s="48"/>
      <c r="D106" s="48"/>
      <c r="E106" s="48"/>
      <c r="F106" s="48"/>
      <c r="G106" s="48"/>
      <c r="H106" s="48"/>
      <c r="I106" s="48"/>
      <c r="J106" s="44"/>
      <c r="K106" s="44"/>
      <c r="L106" s="44"/>
    </row>
    <row r="107" spans="1:12">
      <c r="A107" s="18" t="s">
        <v>1677</v>
      </c>
      <c r="B107" s="18" t="s">
        <v>489</v>
      </c>
      <c r="C107" s="48"/>
      <c r="D107" s="48"/>
      <c r="E107" s="48"/>
      <c r="F107" s="48"/>
      <c r="G107" s="48"/>
      <c r="H107" s="48"/>
      <c r="I107" s="48"/>
      <c r="J107" s="44"/>
      <c r="K107" s="44"/>
      <c r="L107" s="44"/>
    </row>
    <row r="108" spans="1:12">
      <c r="A108" s="18" t="s">
        <v>497</v>
      </c>
      <c r="B108" s="18" t="s">
        <v>489</v>
      </c>
      <c r="C108" s="48"/>
      <c r="D108" s="48"/>
      <c r="E108" s="48"/>
      <c r="F108" s="48"/>
      <c r="G108" s="48"/>
      <c r="H108" s="48"/>
      <c r="I108" s="48"/>
      <c r="J108" s="44"/>
      <c r="K108" s="44"/>
      <c r="L108" s="44"/>
    </row>
    <row r="109" spans="1:12">
      <c r="A109" s="18" t="s">
        <v>498</v>
      </c>
      <c r="B109" s="18" t="s">
        <v>489</v>
      </c>
      <c r="C109" s="48"/>
      <c r="D109" s="48"/>
      <c r="E109" s="48"/>
      <c r="F109" s="48"/>
      <c r="G109" s="48"/>
      <c r="H109" s="48"/>
      <c r="I109" s="48"/>
      <c r="J109" s="44"/>
      <c r="K109" s="44"/>
      <c r="L109" s="44"/>
    </row>
    <row r="110" spans="1:12">
      <c r="A110" s="18" t="s">
        <v>499</v>
      </c>
      <c r="B110" s="18" t="s">
        <v>489</v>
      </c>
      <c r="C110" s="48"/>
      <c r="D110" s="48"/>
      <c r="E110" s="48"/>
      <c r="F110" s="48"/>
      <c r="G110" s="48"/>
      <c r="H110" s="48"/>
      <c r="I110" s="48"/>
      <c r="J110" s="44"/>
      <c r="K110" s="44"/>
      <c r="L110" s="44"/>
    </row>
    <row r="111" spans="1:12">
      <c r="A111" s="91" t="s">
        <v>1092</v>
      </c>
      <c r="B111" s="91"/>
      <c r="C111" s="91"/>
      <c r="D111" s="91"/>
      <c r="E111" s="91"/>
      <c r="F111" s="91"/>
      <c r="G111" s="91"/>
      <c r="H111" s="91"/>
      <c r="I111" s="91"/>
      <c r="J111" s="44"/>
      <c r="K111" s="44"/>
      <c r="L111" s="44"/>
    </row>
    <row r="112" spans="1:12">
      <c r="A112" s="18" t="s">
        <v>1669</v>
      </c>
      <c r="B112" s="18" t="s">
        <v>489</v>
      </c>
      <c r="C112" s="48"/>
      <c r="D112" s="48"/>
      <c r="E112" s="48"/>
      <c r="F112" s="48"/>
      <c r="G112" s="48"/>
      <c r="H112" s="48"/>
      <c r="I112" s="48"/>
      <c r="J112" s="44"/>
      <c r="K112" s="44"/>
      <c r="L112" s="44"/>
    </row>
    <row r="113" spans="1:12">
      <c r="A113" s="18" t="s">
        <v>1670</v>
      </c>
      <c r="B113" s="18" t="s">
        <v>489</v>
      </c>
      <c r="C113" s="48"/>
      <c r="D113" s="48"/>
      <c r="E113" s="48"/>
      <c r="F113" s="48"/>
      <c r="G113" s="48"/>
      <c r="H113" s="48"/>
      <c r="I113" s="48"/>
      <c r="J113" s="44"/>
      <c r="K113" s="44"/>
      <c r="L113" s="44"/>
    </row>
    <row r="114" spans="1:12">
      <c r="A114" s="18" t="s">
        <v>494</v>
      </c>
      <c r="B114" s="18" t="s">
        <v>489</v>
      </c>
      <c r="C114" s="48"/>
      <c r="D114" s="48"/>
      <c r="E114" s="48"/>
      <c r="F114" s="48"/>
      <c r="G114" s="48"/>
      <c r="H114" s="48"/>
      <c r="I114" s="48"/>
      <c r="J114" s="44"/>
      <c r="K114" s="44"/>
      <c r="L114" s="44"/>
    </row>
    <row r="115" spans="1:12">
      <c r="A115" s="18" t="s">
        <v>495</v>
      </c>
      <c r="B115" s="18" t="s">
        <v>489</v>
      </c>
      <c r="C115" s="48"/>
      <c r="D115" s="48"/>
      <c r="E115" s="48"/>
      <c r="F115" s="48"/>
      <c r="G115" s="48"/>
      <c r="H115" s="48"/>
      <c r="I115" s="48"/>
      <c r="J115" s="44"/>
      <c r="K115" s="44"/>
      <c r="L115" s="44"/>
    </row>
    <row r="116" spans="1:12">
      <c r="A116" s="18" t="s">
        <v>496</v>
      </c>
      <c r="B116" s="18" t="s">
        <v>489</v>
      </c>
      <c r="C116" s="48"/>
      <c r="D116" s="48"/>
      <c r="E116" s="48"/>
      <c r="F116" s="48"/>
      <c r="G116" s="48"/>
      <c r="H116" s="48"/>
      <c r="I116" s="48"/>
      <c r="J116" s="44"/>
      <c r="K116" s="44"/>
      <c r="L116" s="44"/>
    </row>
    <row r="117" spans="1:12">
      <c r="A117" s="91" t="s">
        <v>1093</v>
      </c>
      <c r="B117" s="91"/>
      <c r="C117" s="91"/>
      <c r="D117" s="91"/>
      <c r="E117" s="91"/>
      <c r="F117" s="91"/>
      <c r="G117" s="91"/>
      <c r="H117" s="91"/>
      <c r="I117" s="91"/>
      <c r="J117" s="44"/>
      <c r="K117" s="44"/>
      <c r="L117" s="44"/>
    </row>
    <row r="118" spans="1:12">
      <c r="A118" s="18" t="s">
        <v>1671</v>
      </c>
      <c r="B118" s="18" t="s">
        <v>489</v>
      </c>
      <c r="C118" s="48"/>
      <c r="D118" s="48"/>
      <c r="E118" s="48"/>
      <c r="F118" s="48"/>
      <c r="G118" s="48"/>
      <c r="H118" s="48"/>
      <c r="I118" s="48"/>
      <c r="J118" s="44"/>
      <c r="K118" s="44"/>
      <c r="L118" s="44"/>
    </row>
    <row r="119" spans="1:12">
      <c r="A119" s="18" t="s">
        <v>1672</v>
      </c>
      <c r="B119" s="18" t="s">
        <v>489</v>
      </c>
      <c r="C119" s="48"/>
      <c r="D119" s="48"/>
      <c r="E119" s="48"/>
      <c r="F119" s="48"/>
      <c r="G119" s="48"/>
      <c r="H119" s="48"/>
      <c r="I119" s="48"/>
      <c r="J119" s="44"/>
      <c r="K119" s="44"/>
      <c r="L119" s="44"/>
    </row>
    <row r="120" spans="1:12">
      <c r="A120" s="18" t="s">
        <v>500</v>
      </c>
      <c r="B120" s="18" t="s">
        <v>489</v>
      </c>
      <c r="C120" s="48"/>
      <c r="D120" s="48"/>
      <c r="E120" s="48"/>
      <c r="F120" s="48"/>
      <c r="G120" s="48"/>
      <c r="H120" s="48"/>
      <c r="I120" s="48"/>
      <c r="J120" s="44"/>
      <c r="K120" s="44"/>
      <c r="L120" s="44"/>
    </row>
    <row r="121" spans="1:12">
      <c r="A121" s="18" t="s">
        <v>501</v>
      </c>
      <c r="B121" s="18" t="s">
        <v>489</v>
      </c>
      <c r="C121" s="48"/>
      <c r="D121" s="48"/>
      <c r="E121" s="48"/>
      <c r="F121" s="48"/>
      <c r="G121" s="48"/>
      <c r="H121" s="48"/>
      <c r="I121" s="48"/>
      <c r="J121" s="44"/>
      <c r="K121" s="44"/>
      <c r="L121" s="44"/>
    </row>
    <row r="122" spans="1:12">
      <c r="A122" s="18" t="s">
        <v>502</v>
      </c>
      <c r="B122" s="18" t="s">
        <v>489</v>
      </c>
      <c r="C122" s="48"/>
      <c r="D122" s="48"/>
      <c r="E122" s="48"/>
      <c r="F122" s="48"/>
      <c r="G122" s="48"/>
      <c r="H122" s="48"/>
      <c r="I122" s="48"/>
      <c r="J122" s="44"/>
      <c r="K122" s="44"/>
      <c r="L122" s="44"/>
    </row>
    <row r="123" spans="1:12">
      <c r="A123" s="91" t="s">
        <v>503</v>
      </c>
      <c r="B123" s="91"/>
      <c r="C123" s="91"/>
      <c r="D123" s="91"/>
      <c r="E123" s="91"/>
      <c r="F123" s="91"/>
      <c r="G123" s="91"/>
      <c r="H123" s="91"/>
      <c r="I123" s="91"/>
      <c r="J123" s="44"/>
      <c r="K123" s="44"/>
      <c r="L123" s="44"/>
    </row>
    <row r="124" spans="1:12">
      <c r="A124" s="18" t="s">
        <v>504</v>
      </c>
      <c r="B124" s="18" t="s">
        <v>505</v>
      </c>
      <c r="C124" s="48"/>
      <c r="D124" s="48"/>
      <c r="E124" s="48"/>
      <c r="F124" s="48"/>
      <c r="G124" s="48"/>
      <c r="H124" s="48"/>
      <c r="I124" s="48"/>
      <c r="J124" s="44"/>
      <c r="K124" s="44"/>
      <c r="L124" s="44"/>
    </row>
    <row r="125" spans="1:12">
      <c r="A125" s="18" t="s">
        <v>506</v>
      </c>
      <c r="B125" s="18" t="s">
        <v>505</v>
      </c>
      <c r="C125" s="48"/>
      <c r="D125" s="48"/>
      <c r="E125" s="48"/>
      <c r="F125" s="48"/>
      <c r="G125" s="48"/>
      <c r="H125" s="48"/>
      <c r="I125" s="48"/>
      <c r="J125" s="44"/>
      <c r="K125" s="44"/>
      <c r="L125" s="44"/>
    </row>
    <row r="126" spans="1:12">
      <c r="A126" s="16" t="s">
        <v>1490</v>
      </c>
      <c r="B126" s="73"/>
      <c r="C126" s="73"/>
      <c r="D126" s="73"/>
      <c r="E126" s="73"/>
      <c r="F126" s="73"/>
      <c r="G126" s="73"/>
      <c r="H126" s="73"/>
      <c r="I126" s="73"/>
      <c r="J126" s="44"/>
      <c r="K126" s="44"/>
      <c r="L126" s="44"/>
    </row>
    <row r="127" spans="1:12">
      <c r="A127" s="75" t="s">
        <v>1451</v>
      </c>
      <c r="B127" s="75"/>
      <c r="C127" s="76"/>
      <c r="D127" s="76"/>
      <c r="E127" s="76"/>
      <c r="F127" s="76"/>
      <c r="G127" s="76"/>
      <c r="H127" s="76"/>
      <c r="I127" s="76"/>
      <c r="J127" s="44"/>
      <c r="K127" s="44"/>
      <c r="L127" s="44"/>
    </row>
    <row r="128" spans="1:12">
      <c r="A128" s="18" t="s">
        <v>1491</v>
      </c>
      <c r="B128" s="70" t="s">
        <v>358</v>
      </c>
      <c r="C128" s="71"/>
      <c r="D128" s="71"/>
      <c r="E128" s="71"/>
      <c r="F128" s="71"/>
      <c r="G128" s="71"/>
      <c r="H128" s="71"/>
      <c r="I128" s="71"/>
      <c r="J128" s="44"/>
      <c r="K128" s="44"/>
      <c r="L128" s="44"/>
    </row>
    <row r="129" spans="1:12">
      <c r="A129" s="18" t="s">
        <v>1492</v>
      </c>
      <c r="B129" s="70" t="s">
        <v>358</v>
      </c>
      <c r="C129" s="71"/>
      <c r="D129" s="71"/>
      <c r="E129" s="71"/>
      <c r="F129" s="71"/>
      <c r="G129" s="71"/>
      <c r="H129" s="71"/>
      <c r="I129" s="71"/>
      <c r="J129" s="44"/>
      <c r="K129" s="44"/>
      <c r="L129" s="44"/>
    </row>
    <row r="130" spans="1:12">
      <c r="A130" s="18" t="s">
        <v>1493</v>
      </c>
      <c r="B130" s="70" t="s">
        <v>358</v>
      </c>
      <c r="C130" s="71"/>
      <c r="D130" s="71"/>
      <c r="E130" s="71"/>
      <c r="F130" s="71"/>
      <c r="G130" s="71"/>
      <c r="H130" s="71"/>
      <c r="I130" s="71"/>
      <c r="J130" s="44"/>
      <c r="K130" s="44"/>
      <c r="L130" s="44"/>
    </row>
    <row r="131" spans="1:12">
      <c r="A131" s="18" t="s">
        <v>1494</v>
      </c>
      <c r="B131" s="70" t="s">
        <v>358</v>
      </c>
      <c r="C131" s="71"/>
      <c r="D131" s="71"/>
      <c r="E131" s="71"/>
      <c r="F131" s="71"/>
      <c r="G131" s="71"/>
      <c r="H131" s="71"/>
      <c r="I131" s="71"/>
      <c r="J131" s="44"/>
      <c r="K131" s="44"/>
      <c r="L131" s="44"/>
    </row>
    <row r="132" spans="1:12">
      <c r="A132" s="18" t="s">
        <v>1495</v>
      </c>
      <c r="B132" s="70" t="s">
        <v>358</v>
      </c>
      <c r="C132" s="71"/>
      <c r="D132" s="71"/>
      <c r="E132" s="71"/>
      <c r="F132" s="71"/>
      <c r="G132" s="71"/>
      <c r="H132" s="71"/>
      <c r="I132" s="71"/>
      <c r="J132" s="44"/>
      <c r="K132" s="44"/>
      <c r="L132" s="44"/>
    </row>
    <row r="133" spans="1:12">
      <c r="A133" s="74" t="s">
        <v>1452</v>
      </c>
      <c r="B133" s="74"/>
      <c r="C133" s="76"/>
      <c r="D133" s="76"/>
      <c r="E133" s="76"/>
      <c r="F133" s="76"/>
      <c r="G133" s="76"/>
      <c r="H133" s="76"/>
      <c r="I133" s="76"/>
      <c r="J133" s="44"/>
      <c r="K133" s="44"/>
      <c r="L133" s="44"/>
    </row>
    <row r="134" spans="1:12">
      <c r="A134" s="18" t="s">
        <v>1496</v>
      </c>
      <c r="B134" s="18" t="s">
        <v>27</v>
      </c>
      <c r="C134" s="71"/>
      <c r="D134" s="71"/>
      <c r="E134" s="71"/>
      <c r="F134" s="71"/>
      <c r="G134" s="71"/>
      <c r="H134" s="71"/>
      <c r="I134" s="71"/>
      <c r="J134" s="44"/>
      <c r="K134" s="44"/>
      <c r="L134" s="44"/>
    </row>
    <row r="135" spans="1:12">
      <c r="A135" s="18" t="s">
        <v>1497</v>
      </c>
      <c r="B135" s="18" t="s">
        <v>27</v>
      </c>
      <c r="C135" s="71"/>
      <c r="D135" s="71"/>
      <c r="E135" s="71"/>
      <c r="F135" s="71"/>
      <c r="G135" s="71"/>
      <c r="H135" s="71"/>
      <c r="I135" s="71"/>
      <c r="J135" s="44"/>
      <c r="K135" s="44"/>
      <c r="L135" s="44"/>
    </row>
    <row r="136" spans="1:12">
      <c r="A136" s="18" t="s">
        <v>1498</v>
      </c>
      <c r="B136" s="18" t="s">
        <v>27</v>
      </c>
      <c r="C136" s="71"/>
      <c r="D136" s="71"/>
      <c r="E136" s="71"/>
      <c r="F136" s="71"/>
      <c r="G136" s="71"/>
      <c r="H136" s="71"/>
      <c r="I136" s="71"/>
      <c r="J136" s="44"/>
      <c r="K136" s="44"/>
      <c r="L136" s="44"/>
    </row>
    <row r="137" spans="1:12">
      <c r="A137" s="18" t="s">
        <v>1499</v>
      </c>
      <c r="B137" s="18" t="s">
        <v>27</v>
      </c>
      <c r="C137" s="71"/>
      <c r="D137" s="71"/>
      <c r="E137" s="71"/>
      <c r="F137" s="71"/>
      <c r="G137" s="71"/>
      <c r="H137" s="71"/>
      <c r="I137" s="71"/>
      <c r="J137" s="44"/>
      <c r="K137" s="44"/>
      <c r="L137" s="44"/>
    </row>
    <row r="138" spans="1:12">
      <c r="A138" s="18" t="s">
        <v>1500</v>
      </c>
      <c r="B138" s="18" t="s">
        <v>27</v>
      </c>
      <c r="C138" s="71"/>
      <c r="D138" s="71"/>
      <c r="E138" s="71"/>
      <c r="F138" s="71"/>
      <c r="G138" s="71"/>
      <c r="H138" s="71"/>
      <c r="I138" s="71"/>
      <c r="J138" s="44"/>
      <c r="K138" s="44"/>
      <c r="L138" s="44"/>
    </row>
    <row r="139" spans="1:12">
      <c r="A139" s="18" t="s">
        <v>1501</v>
      </c>
      <c r="B139" s="18" t="s">
        <v>27</v>
      </c>
      <c r="C139" s="71"/>
      <c r="D139" s="71"/>
      <c r="E139" s="71"/>
      <c r="F139" s="71"/>
      <c r="G139" s="71"/>
      <c r="H139" s="71"/>
      <c r="I139" s="71"/>
      <c r="J139" s="44"/>
      <c r="K139" s="44"/>
      <c r="L139" s="44"/>
    </row>
    <row r="140" spans="1:12">
      <c r="A140" s="16" t="s">
        <v>507</v>
      </c>
      <c r="B140" s="16"/>
      <c r="C140" s="16"/>
      <c r="D140" s="16"/>
      <c r="E140" s="16"/>
      <c r="F140" s="16"/>
      <c r="G140" s="16"/>
      <c r="H140" s="16"/>
      <c r="I140" s="16"/>
      <c r="J140" s="44"/>
      <c r="K140" s="44"/>
      <c r="L140" s="44"/>
    </row>
    <row r="141" spans="1:12">
      <c r="A141" s="18" t="s">
        <v>508</v>
      </c>
      <c r="B141" s="18" t="s">
        <v>27</v>
      </c>
      <c r="C141" s="53"/>
      <c r="D141" s="53"/>
      <c r="E141" s="53"/>
      <c r="F141" s="53"/>
      <c r="G141" s="53"/>
      <c r="H141" s="53"/>
      <c r="I141" s="53"/>
      <c r="J141" s="44"/>
      <c r="K141" s="44"/>
      <c r="L141" s="44"/>
    </row>
    <row r="142" spans="1:12">
      <c r="A142" s="91" t="s">
        <v>1094</v>
      </c>
      <c r="B142" s="91"/>
      <c r="C142" s="91"/>
      <c r="D142" s="91"/>
      <c r="E142" s="91"/>
      <c r="F142" s="91"/>
      <c r="G142" s="91"/>
      <c r="H142" s="91"/>
      <c r="I142" s="91"/>
      <c r="J142" s="44"/>
      <c r="K142" s="44"/>
      <c r="L142" s="44"/>
    </row>
    <row r="143" spans="1:12">
      <c r="A143" s="18" t="s">
        <v>1065</v>
      </c>
      <c r="B143" s="18" t="s">
        <v>27</v>
      </c>
      <c r="C143" s="48"/>
      <c r="D143" s="48"/>
      <c r="E143" s="48"/>
      <c r="F143" s="48"/>
      <c r="G143" s="48"/>
      <c r="H143" s="48"/>
      <c r="I143" s="48"/>
      <c r="J143" s="44"/>
      <c r="K143" s="44"/>
      <c r="L143" s="44"/>
    </row>
    <row r="144" spans="1:12">
      <c r="A144" s="18" t="s">
        <v>509</v>
      </c>
      <c r="B144" s="18" t="s">
        <v>27</v>
      </c>
      <c r="C144" s="48"/>
      <c r="D144" s="48"/>
      <c r="E144" s="48"/>
      <c r="F144" s="48"/>
      <c r="G144" s="48"/>
      <c r="H144" s="48"/>
      <c r="I144" s="48"/>
      <c r="J144" s="44"/>
      <c r="K144" s="44"/>
      <c r="L144" s="44"/>
    </row>
    <row r="145" spans="1:12">
      <c r="A145" s="18" t="s">
        <v>510</v>
      </c>
      <c r="B145" s="18" t="s">
        <v>27</v>
      </c>
      <c r="C145" s="48"/>
      <c r="D145" s="48"/>
      <c r="E145" s="48"/>
      <c r="F145" s="48"/>
      <c r="G145" s="48"/>
      <c r="H145" s="48"/>
      <c r="I145" s="48"/>
      <c r="J145" s="44"/>
      <c r="K145" s="44"/>
      <c r="L145" s="44"/>
    </row>
    <row r="146" spans="1:12">
      <c r="A146" s="18" t="s">
        <v>511</v>
      </c>
      <c r="B146" s="18" t="s">
        <v>27</v>
      </c>
      <c r="C146" s="48"/>
      <c r="D146" s="48"/>
      <c r="E146" s="48"/>
      <c r="F146" s="48"/>
      <c r="G146" s="48"/>
      <c r="H146" s="48"/>
      <c r="I146" s="48"/>
      <c r="J146" s="44"/>
      <c r="K146" s="44"/>
      <c r="L146" s="44"/>
    </row>
    <row r="147" spans="1:12">
      <c r="A147" s="18" t="s">
        <v>1288</v>
      </c>
      <c r="B147" s="18" t="s">
        <v>27</v>
      </c>
      <c r="C147" s="48"/>
      <c r="D147" s="48"/>
      <c r="E147" s="48"/>
      <c r="F147" s="48"/>
      <c r="G147" s="48"/>
      <c r="H147" s="48"/>
      <c r="I147" s="48"/>
      <c r="J147" s="44"/>
      <c r="K147" s="44"/>
      <c r="L147" s="44"/>
    </row>
    <row r="148" spans="1:12">
      <c r="A148" s="91" t="s">
        <v>1290</v>
      </c>
      <c r="B148" s="91"/>
      <c r="C148" s="91"/>
      <c r="D148" s="91"/>
      <c r="E148" s="91"/>
      <c r="F148" s="91"/>
      <c r="G148" s="91"/>
      <c r="H148" s="91"/>
      <c r="I148" s="91"/>
      <c r="J148" s="44"/>
      <c r="K148" s="44"/>
      <c r="L148" s="44"/>
    </row>
    <row r="149" spans="1:12">
      <c r="A149" s="18" t="s">
        <v>512</v>
      </c>
      <c r="B149" s="18" t="s">
        <v>27</v>
      </c>
      <c r="C149" s="53"/>
      <c r="D149" s="53"/>
      <c r="E149" s="53"/>
      <c r="F149" s="53"/>
      <c r="G149" s="53"/>
      <c r="H149" s="53"/>
      <c r="I149" s="53"/>
      <c r="J149" s="44"/>
      <c r="K149" s="44"/>
      <c r="L149" s="44"/>
    </row>
    <row r="150" spans="1:12">
      <c r="A150" s="18" t="s">
        <v>513</v>
      </c>
      <c r="B150" s="18" t="s">
        <v>27</v>
      </c>
      <c r="C150" s="53"/>
      <c r="D150" s="53"/>
      <c r="E150" s="53"/>
      <c r="F150" s="53"/>
      <c r="G150" s="53"/>
      <c r="H150" s="53"/>
      <c r="I150" s="53"/>
      <c r="J150" s="44"/>
      <c r="K150" s="44"/>
      <c r="L150" s="44"/>
    </row>
    <row r="151" spans="1:12">
      <c r="A151" s="18" t="s">
        <v>514</v>
      </c>
      <c r="B151" s="18" t="s">
        <v>27</v>
      </c>
      <c r="C151" s="53"/>
      <c r="D151" s="53"/>
      <c r="E151" s="53"/>
      <c r="F151" s="53"/>
      <c r="G151" s="53"/>
      <c r="H151" s="53"/>
      <c r="I151" s="53"/>
      <c r="J151" s="44"/>
      <c r="K151" s="44"/>
      <c r="L151" s="44"/>
    </row>
    <row r="152" spans="1:12">
      <c r="A152" s="18" t="s">
        <v>515</v>
      </c>
      <c r="B152" s="18" t="s">
        <v>27</v>
      </c>
      <c r="C152" s="53"/>
      <c r="D152" s="53"/>
      <c r="E152" s="53"/>
      <c r="F152" s="53"/>
      <c r="G152" s="53"/>
      <c r="H152" s="53"/>
      <c r="I152" s="53"/>
      <c r="J152" s="44"/>
      <c r="K152" s="44"/>
      <c r="L152" s="44"/>
    </row>
    <row r="153" spans="1:12">
      <c r="A153" s="18" t="s">
        <v>516</v>
      </c>
      <c r="B153" s="18" t="s">
        <v>27</v>
      </c>
      <c r="C153" s="53"/>
      <c r="D153" s="53"/>
      <c r="E153" s="53"/>
      <c r="F153" s="53"/>
      <c r="G153" s="53"/>
      <c r="H153" s="53"/>
      <c r="I153" s="53"/>
      <c r="J153" s="44"/>
      <c r="K153" s="44"/>
      <c r="L153" s="44"/>
    </row>
    <row r="154" spans="1:12">
      <c r="A154" s="18" t="s">
        <v>1611</v>
      </c>
      <c r="B154" s="18" t="s">
        <v>27</v>
      </c>
      <c r="C154" s="53"/>
      <c r="D154" s="53"/>
      <c r="E154" s="53"/>
      <c r="F154" s="53"/>
      <c r="G154" s="53"/>
      <c r="H154" s="53"/>
      <c r="I154" s="53"/>
      <c r="J154" s="44"/>
      <c r="K154" s="44"/>
      <c r="L154" s="44"/>
    </row>
    <row r="155" spans="1:12">
      <c r="A155" s="18" t="s">
        <v>1612</v>
      </c>
      <c r="B155" s="18" t="s">
        <v>27</v>
      </c>
      <c r="C155" s="53"/>
      <c r="D155" s="53"/>
      <c r="E155" s="53"/>
      <c r="F155" s="53"/>
      <c r="G155" s="53"/>
      <c r="H155" s="53"/>
      <c r="I155" s="53"/>
      <c r="J155" s="44"/>
      <c r="K155" s="44"/>
      <c r="L155" s="44"/>
    </row>
    <row r="156" spans="1:12">
      <c r="A156" s="18" t="s">
        <v>1056</v>
      </c>
      <c r="B156" s="18" t="s">
        <v>27</v>
      </c>
      <c r="C156" s="53"/>
      <c r="D156" s="53"/>
      <c r="E156" s="53"/>
      <c r="F156" s="53"/>
      <c r="G156" s="53"/>
      <c r="H156" s="53"/>
      <c r="I156" s="53"/>
      <c r="J156" s="44"/>
      <c r="K156" s="44"/>
      <c r="L156" s="44"/>
    </row>
    <row r="157" spans="1:12">
      <c r="A157" s="91" t="s">
        <v>1502</v>
      </c>
      <c r="B157" s="91"/>
      <c r="C157" s="91"/>
      <c r="D157" s="91"/>
      <c r="E157" s="91"/>
      <c r="F157" s="91"/>
      <c r="G157" s="91"/>
      <c r="H157" s="91"/>
      <c r="I157" s="91"/>
      <c r="J157" s="44"/>
      <c r="K157" s="44"/>
      <c r="L157" s="44"/>
    </row>
    <row r="158" spans="1:12">
      <c r="A158" s="18" t="s">
        <v>1673</v>
      </c>
      <c r="B158" s="18" t="s">
        <v>27</v>
      </c>
      <c r="C158" s="48"/>
      <c r="D158" s="48"/>
      <c r="E158" s="48"/>
      <c r="F158" s="48"/>
      <c r="G158" s="48"/>
      <c r="H158" s="48"/>
      <c r="I158" s="48"/>
      <c r="J158" s="44"/>
      <c r="K158" s="44"/>
      <c r="L158" s="44"/>
    </row>
    <row r="159" spans="1:12">
      <c r="A159" s="18" t="s">
        <v>1674</v>
      </c>
      <c r="B159" s="18" t="s">
        <v>27</v>
      </c>
      <c r="C159" s="48"/>
      <c r="D159" s="48"/>
      <c r="E159" s="48"/>
      <c r="F159" s="48"/>
      <c r="G159" s="48"/>
      <c r="H159" s="48"/>
      <c r="I159" s="48"/>
      <c r="J159" s="44"/>
      <c r="K159" s="44"/>
      <c r="L159" s="44"/>
    </row>
    <row r="160" spans="1:12">
      <c r="A160" s="18" t="s">
        <v>1057</v>
      </c>
      <c r="B160" s="18" t="s">
        <v>27</v>
      </c>
      <c r="C160" s="48"/>
      <c r="D160" s="48"/>
      <c r="E160" s="48"/>
      <c r="F160" s="48"/>
      <c r="G160" s="48"/>
      <c r="H160" s="48"/>
      <c r="I160" s="48"/>
      <c r="J160" s="44"/>
      <c r="K160" s="44"/>
      <c r="L160" s="44"/>
    </row>
    <row r="161" spans="1:12">
      <c r="A161" s="18" t="s">
        <v>1058</v>
      </c>
      <c r="B161" s="18" t="s">
        <v>27</v>
      </c>
      <c r="C161" s="48"/>
      <c r="D161" s="48"/>
      <c r="E161" s="48"/>
      <c r="F161" s="48"/>
      <c r="G161" s="48"/>
      <c r="H161" s="48"/>
      <c r="I161" s="48"/>
      <c r="J161" s="44"/>
      <c r="K161" s="44"/>
      <c r="L161" s="44"/>
    </row>
    <row r="162" spans="1:12">
      <c r="A162" s="18" t="s">
        <v>1059</v>
      </c>
      <c r="B162" s="18" t="s">
        <v>27</v>
      </c>
      <c r="C162" s="48"/>
      <c r="D162" s="48"/>
      <c r="E162" s="48"/>
      <c r="F162" s="48"/>
      <c r="G162" s="48"/>
      <c r="H162" s="48"/>
      <c r="I162" s="48"/>
      <c r="J162" s="44"/>
      <c r="K162" s="44"/>
      <c r="L162" s="44"/>
    </row>
    <row r="163" spans="1:12">
      <c r="A163" s="18" t="s">
        <v>1060</v>
      </c>
      <c r="B163" s="18" t="s">
        <v>27</v>
      </c>
      <c r="C163" s="48"/>
      <c r="D163" s="48"/>
      <c r="E163" s="48"/>
      <c r="F163" s="48"/>
      <c r="G163" s="48"/>
      <c r="H163" s="48"/>
      <c r="I163" s="48"/>
      <c r="J163" s="44"/>
      <c r="K163" s="44"/>
      <c r="L163" s="44"/>
    </row>
    <row r="164" spans="1:12">
      <c r="A164" s="18" t="s">
        <v>1675</v>
      </c>
      <c r="B164" s="18" t="s">
        <v>27</v>
      </c>
      <c r="C164" s="48"/>
      <c r="D164" s="48"/>
      <c r="E164" s="48"/>
      <c r="F164" s="48"/>
      <c r="G164" s="48"/>
      <c r="H164" s="48"/>
      <c r="I164" s="48"/>
      <c r="J164" s="44"/>
      <c r="K164" s="44"/>
      <c r="L164" s="44"/>
    </row>
    <row r="165" spans="1:12">
      <c r="A165" s="18" t="s">
        <v>1676</v>
      </c>
      <c r="B165" s="18" t="s">
        <v>27</v>
      </c>
      <c r="C165" s="48"/>
      <c r="D165" s="48"/>
      <c r="E165" s="48"/>
      <c r="F165" s="48"/>
      <c r="G165" s="48"/>
      <c r="H165" s="48"/>
      <c r="I165" s="48"/>
      <c r="J165" s="44"/>
      <c r="K165" s="44"/>
      <c r="L165" s="44"/>
    </row>
    <row r="166" spans="1:12">
      <c r="A166" s="18" t="s">
        <v>1061</v>
      </c>
      <c r="B166" s="18" t="s">
        <v>27</v>
      </c>
      <c r="C166" s="48"/>
      <c r="D166" s="48"/>
      <c r="E166" s="48"/>
      <c r="F166" s="48"/>
      <c r="G166" s="48"/>
      <c r="H166" s="48"/>
      <c r="I166" s="48"/>
      <c r="J166" s="44"/>
      <c r="K166" s="44"/>
      <c r="L166" s="44"/>
    </row>
    <row r="167" spans="1:12">
      <c r="A167" s="18" t="s">
        <v>1062</v>
      </c>
      <c r="B167" s="18" t="s">
        <v>27</v>
      </c>
      <c r="C167" s="48"/>
      <c r="D167" s="48"/>
      <c r="E167" s="48"/>
      <c r="F167" s="48"/>
      <c r="G167" s="48"/>
      <c r="H167" s="48"/>
      <c r="I167" s="48"/>
      <c r="J167" s="44"/>
      <c r="K167" s="44"/>
      <c r="L167" s="44"/>
    </row>
    <row r="168" spans="1:12">
      <c r="A168" s="18" t="s">
        <v>1063</v>
      </c>
      <c r="B168" s="18" t="s">
        <v>27</v>
      </c>
      <c r="C168" s="48"/>
      <c r="D168" s="48"/>
      <c r="E168" s="48"/>
      <c r="F168" s="48"/>
      <c r="G168" s="48"/>
      <c r="H168" s="48"/>
      <c r="I168" s="48"/>
      <c r="J168" s="44"/>
      <c r="K168" s="44"/>
      <c r="L168" s="44"/>
    </row>
    <row r="169" spans="1:12">
      <c r="A169" s="18" t="s">
        <v>1064</v>
      </c>
      <c r="B169" s="18" t="s">
        <v>27</v>
      </c>
      <c r="C169" s="48"/>
      <c r="D169" s="48"/>
      <c r="E169" s="48"/>
      <c r="F169" s="48"/>
      <c r="G169" s="48"/>
      <c r="H169" s="48"/>
      <c r="I169" s="48"/>
      <c r="J169" s="44"/>
      <c r="K169" s="44"/>
      <c r="L169" s="44"/>
    </row>
    <row r="170" spans="1:12">
      <c r="A170" s="16" t="s">
        <v>517</v>
      </c>
      <c r="B170" s="16"/>
      <c r="C170" s="16"/>
      <c r="D170" s="16"/>
      <c r="E170" s="16"/>
      <c r="F170" s="16"/>
      <c r="G170" s="16"/>
      <c r="H170" s="16"/>
      <c r="I170" s="16"/>
      <c r="J170" s="44"/>
      <c r="K170" s="44"/>
      <c r="L170" s="44"/>
    </row>
    <row r="171" spans="1:12">
      <c r="A171" s="18" t="s">
        <v>518</v>
      </c>
      <c r="B171" s="18" t="s">
        <v>12</v>
      </c>
      <c r="C171" s="53"/>
      <c r="D171" s="53"/>
      <c r="E171" s="53"/>
      <c r="F171" s="53"/>
      <c r="G171" s="53"/>
      <c r="H171" s="53"/>
      <c r="I171" s="53"/>
      <c r="J171" s="44"/>
      <c r="K171" s="44"/>
      <c r="L171" s="44"/>
    </row>
    <row r="172" spans="1:12">
      <c r="A172" s="91" t="s">
        <v>1094</v>
      </c>
      <c r="B172" s="91"/>
      <c r="C172" s="91"/>
      <c r="D172" s="91"/>
      <c r="E172" s="91"/>
      <c r="F172" s="91"/>
      <c r="G172" s="91"/>
      <c r="H172" s="91"/>
      <c r="I172" s="91"/>
      <c r="J172" s="44"/>
      <c r="K172" s="44"/>
      <c r="L172" s="44"/>
    </row>
    <row r="173" spans="1:12">
      <c r="A173" s="18" t="s">
        <v>519</v>
      </c>
      <c r="B173" s="18" t="s">
        <v>12</v>
      </c>
      <c r="C173" s="53"/>
      <c r="D173" s="53"/>
      <c r="E173" s="53"/>
      <c r="F173" s="53"/>
      <c r="G173" s="53"/>
      <c r="H173" s="53"/>
      <c r="I173" s="53"/>
      <c r="J173" s="44"/>
      <c r="K173" s="44"/>
      <c r="L173" s="44"/>
    </row>
    <row r="174" spans="1:12">
      <c r="A174" s="18" t="s">
        <v>520</v>
      </c>
      <c r="B174" s="18" t="s">
        <v>12</v>
      </c>
      <c r="C174" s="48"/>
      <c r="D174" s="48"/>
      <c r="E174" s="48"/>
      <c r="F174" s="48"/>
      <c r="G174" s="48"/>
      <c r="H174" s="48"/>
      <c r="I174" s="48"/>
      <c r="J174" s="44"/>
      <c r="K174" s="44"/>
      <c r="L174" s="44"/>
    </row>
    <row r="175" spans="1:12">
      <c r="A175" s="18" t="s">
        <v>521</v>
      </c>
      <c r="B175" s="18" t="s">
        <v>12</v>
      </c>
      <c r="C175" s="48"/>
      <c r="D175" s="48"/>
      <c r="E175" s="48"/>
      <c r="F175" s="48"/>
      <c r="G175" s="48"/>
      <c r="H175" s="48"/>
      <c r="I175" s="48"/>
      <c r="J175" s="44"/>
      <c r="K175" s="44"/>
      <c r="L175" s="44"/>
    </row>
    <row r="176" spans="1:12">
      <c r="A176" s="18" t="s">
        <v>522</v>
      </c>
      <c r="B176" s="18" t="s">
        <v>12</v>
      </c>
      <c r="C176" s="48"/>
      <c r="D176" s="48"/>
      <c r="E176" s="48"/>
      <c r="F176" s="48"/>
      <c r="G176" s="48"/>
      <c r="H176" s="48"/>
      <c r="I176" s="48"/>
      <c r="J176" s="44"/>
      <c r="K176" s="44"/>
      <c r="L176" s="44"/>
    </row>
    <row r="177" spans="1:12">
      <c r="A177" s="18" t="s">
        <v>1289</v>
      </c>
      <c r="B177" s="18" t="s">
        <v>12</v>
      </c>
      <c r="C177" s="48"/>
      <c r="D177" s="48"/>
      <c r="E177" s="48"/>
      <c r="F177" s="48"/>
      <c r="G177" s="48"/>
      <c r="H177" s="48"/>
      <c r="I177" s="48"/>
      <c r="J177" s="44"/>
      <c r="K177" s="44"/>
      <c r="L177" s="44"/>
    </row>
    <row r="178" spans="1:12">
      <c r="A178" s="91" t="s">
        <v>1095</v>
      </c>
      <c r="B178" s="91"/>
      <c r="C178" s="91"/>
      <c r="D178" s="91"/>
      <c r="E178" s="91"/>
      <c r="F178" s="91"/>
      <c r="G178" s="91"/>
      <c r="H178" s="91"/>
      <c r="I178" s="91"/>
      <c r="J178" s="44"/>
      <c r="K178" s="44"/>
      <c r="L178" s="44"/>
    </row>
    <row r="179" spans="1:12">
      <c r="A179" s="18" t="s">
        <v>1066</v>
      </c>
      <c r="B179" s="18" t="s">
        <v>12</v>
      </c>
      <c r="C179" s="53"/>
      <c r="D179" s="53"/>
      <c r="E179" s="53"/>
      <c r="F179" s="53"/>
      <c r="G179" s="53"/>
      <c r="H179" s="53"/>
      <c r="I179" s="53"/>
      <c r="J179" s="44"/>
      <c r="K179" s="44"/>
      <c r="L179" s="44"/>
    </row>
    <row r="180" spans="1:12">
      <c r="A180" s="18" t="s">
        <v>1067</v>
      </c>
      <c r="B180" s="18" t="s">
        <v>12</v>
      </c>
      <c r="C180" s="53"/>
      <c r="D180" s="53"/>
      <c r="E180" s="53"/>
      <c r="F180" s="53"/>
      <c r="G180" s="53"/>
      <c r="H180" s="53"/>
      <c r="I180" s="53"/>
      <c r="J180" s="182"/>
      <c r="K180" s="44"/>
      <c r="L180" s="44"/>
    </row>
    <row r="181" spans="1:12">
      <c r="A181" s="18" t="s">
        <v>1068</v>
      </c>
      <c r="B181" s="18" t="s">
        <v>12</v>
      </c>
      <c r="C181" s="53"/>
      <c r="D181" s="53"/>
      <c r="E181" s="53"/>
      <c r="F181" s="53"/>
      <c r="G181" s="53"/>
      <c r="H181" s="53"/>
      <c r="I181" s="53"/>
      <c r="J181" s="182"/>
      <c r="K181" s="44"/>
      <c r="L181" s="44"/>
    </row>
    <row r="182" spans="1:12">
      <c r="A182" s="91" t="s">
        <v>1503</v>
      </c>
      <c r="B182" s="91"/>
      <c r="C182" s="91"/>
      <c r="D182" s="91"/>
      <c r="E182" s="91"/>
      <c r="F182" s="91"/>
      <c r="G182" s="91"/>
      <c r="H182" s="91"/>
      <c r="I182" s="91"/>
      <c r="J182" s="44"/>
      <c r="K182" s="44"/>
      <c r="L182" s="44"/>
    </row>
    <row r="183" spans="1:12">
      <c r="A183" s="18" t="s">
        <v>1504</v>
      </c>
      <c r="B183" s="18" t="s">
        <v>12</v>
      </c>
      <c r="C183" s="95"/>
      <c r="D183" s="95"/>
      <c r="E183" s="95"/>
      <c r="F183" s="95"/>
      <c r="G183" s="95"/>
      <c r="H183" s="95"/>
      <c r="I183" s="95"/>
      <c r="J183" s="44"/>
      <c r="K183" s="44"/>
      <c r="L183" s="44"/>
    </row>
    <row r="184" spans="1:12">
      <c r="A184" s="18" t="s">
        <v>1505</v>
      </c>
      <c r="B184" s="18" t="s">
        <v>12</v>
      </c>
      <c r="C184" s="53"/>
      <c r="D184" s="53"/>
      <c r="E184" s="53"/>
      <c r="F184" s="53"/>
      <c r="G184" s="53"/>
      <c r="H184" s="53"/>
      <c r="I184" s="53"/>
      <c r="J184" s="44"/>
      <c r="K184" s="44"/>
      <c r="L184" s="44"/>
    </row>
    <row r="185" spans="1:12">
      <c r="A185" s="18" t="s">
        <v>1506</v>
      </c>
      <c r="B185" s="18" t="s">
        <v>12</v>
      </c>
      <c r="C185" s="53"/>
      <c r="D185" s="53"/>
      <c r="E185" s="53"/>
      <c r="F185" s="53"/>
      <c r="G185" s="53"/>
      <c r="H185" s="53"/>
      <c r="I185" s="53"/>
      <c r="J185" s="44"/>
      <c r="K185" s="44"/>
      <c r="L185" s="44"/>
    </row>
    <row r="186" spans="1:12">
      <c r="A186" s="18" t="s">
        <v>1507</v>
      </c>
      <c r="B186" s="18" t="s">
        <v>12</v>
      </c>
      <c r="C186" s="53"/>
      <c r="D186" s="53"/>
      <c r="E186" s="53"/>
      <c r="F186" s="53"/>
      <c r="G186" s="53"/>
      <c r="H186" s="53"/>
      <c r="I186" s="53"/>
      <c r="J186" s="44"/>
      <c r="K186" s="44"/>
      <c r="L186" s="44"/>
    </row>
    <row r="187" spans="1:12">
      <c r="A187" s="72" t="s">
        <v>386</v>
      </c>
      <c r="B187" s="73"/>
      <c r="C187" s="73"/>
      <c r="D187" s="73"/>
      <c r="E187" s="73"/>
      <c r="F187" s="73"/>
      <c r="G187" s="73"/>
      <c r="H187" s="73"/>
      <c r="I187" s="73"/>
      <c r="J187" s="44"/>
      <c r="K187" s="44"/>
      <c r="L187" s="44"/>
    </row>
    <row r="188" spans="1:12">
      <c r="A188" s="77" t="s">
        <v>1050</v>
      </c>
      <c r="B188" s="70" t="s">
        <v>20</v>
      </c>
      <c r="C188" s="71"/>
      <c r="D188" s="71"/>
      <c r="E188" s="71"/>
      <c r="F188" s="71"/>
      <c r="G188" s="71"/>
      <c r="H188" s="71"/>
      <c r="I188" s="71"/>
      <c r="J188" s="44"/>
      <c r="K188" s="44"/>
      <c r="L188" s="44"/>
    </row>
    <row r="189" spans="1:12">
      <c r="A189" s="77" t="s">
        <v>1080</v>
      </c>
      <c r="B189" s="70" t="s">
        <v>20</v>
      </c>
      <c r="C189" s="71"/>
      <c r="D189" s="71"/>
      <c r="E189" s="71"/>
      <c r="F189" s="71"/>
      <c r="G189" s="71"/>
      <c r="H189" s="71"/>
      <c r="I189" s="71"/>
      <c r="J189" s="44"/>
      <c r="K189" s="44"/>
      <c r="L189" s="44"/>
    </row>
    <row r="190" spans="1:12">
      <c r="A190" s="72" t="s">
        <v>388</v>
      </c>
      <c r="B190" s="73"/>
      <c r="C190" s="73"/>
      <c r="D190" s="73"/>
      <c r="E190" s="73"/>
      <c r="F190" s="73"/>
      <c r="G190" s="73"/>
      <c r="H190" s="73"/>
      <c r="I190" s="73"/>
      <c r="J190" s="44"/>
      <c r="K190" s="44"/>
      <c r="L190" s="44"/>
    </row>
    <row r="191" spans="1:12">
      <c r="A191" s="78" t="s">
        <v>389</v>
      </c>
      <c r="B191" s="70" t="s">
        <v>390</v>
      </c>
      <c r="C191" s="71"/>
      <c r="D191" s="71"/>
      <c r="E191" s="71"/>
      <c r="F191" s="71"/>
      <c r="G191" s="71"/>
      <c r="H191" s="71"/>
      <c r="I191" s="71"/>
      <c r="J191" s="44"/>
      <c r="K191" s="44"/>
      <c r="L191" s="44"/>
    </row>
    <row r="192" spans="1:12">
      <c r="A192" s="78" t="s">
        <v>391</v>
      </c>
      <c r="B192" s="70" t="s">
        <v>392</v>
      </c>
      <c r="C192" s="71"/>
      <c r="D192" s="71"/>
      <c r="E192" s="71"/>
      <c r="F192" s="71"/>
      <c r="G192" s="71"/>
      <c r="H192" s="71"/>
      <c r="I192" s="71"/>
      <c r="J192" s="44"/>
      <c r="K192" s="44"/>
      <c r="L192" s="44"/>
    </row>
    <row r="193" spans="1:12">
      <c r="A193" s="78" t="s">
        <v>393</v>
      </c>
      <c r="B193" s="70" t="s">
        <v>394</v>
      </c>
      <c r="C193" s="71"/>
      <c r="D193" s="71"/>
      <c r="E193" s="71"/>
      <c r="F193" s="71"/>
      <c r="G193" s="71"/>
      <c r="H193" s="71"/>
      <c r="I193" s="71"/>
      <c r="J193" s="44"/>
      <c r="K193" s="44"/>
      <c r="L193" s="44"/>
    </row>
    <row r="194" spans="1:12">
      <c r="A194" s="136"/>
      <c r="B194" s="136"/>
      <c r="C194" s="155"/>
      <c r="D194" s="155"/>
      <c r="E194" s="155"/>
      <c r="F194" s="155"/>
      <c r="G194" s="155"/>
      <c r="H194" s="155"/>
      <c r="I194" s="155"/>
      <c r="J194" s="44"/>
      <c r="K194" s="44"/>
      <c r="L194" s="44"/>
    </row>
    <row r="195" spans="1:12">
      <c r="A195" s="16" t="s">
        <v>397</v>
      </c>
      <c r="B195" s="16"/>
      <c r="C195" s="16"/>
      <c r="D195" s="16"/>
      <c r="E195" s="16"/>
      <c r="F195" s="16"/>
      <c r="G195" s="16"/>
      <c r="H195" s="16"/>
      <c r="I195" s="16"/>
      <c r="J195" s="44"/>
      <c r="K195" s="44"/>
      <c r="L195" s="44"/>
    </row>
    <row r="196" spans="1:12">
      <c r="A196" s="31" t="s">
        <v>523</v>
      </c>
      <c r="B196" s="31" t="s">
        <v>426</v>
      </c>
      <c r="C196" s="48"/>
      <c r="D196" s="48"/>
      <c r="E196" s="48"/>
      <c r="F196" s="48"/>
      <c r="G196" s="48"/>
      <c r="H196" s="48"/>
      <c r="I196" s="48"/>
      <c r="J196" s="44"/>
      <c r="K196" s="44"/>
      <c r="L196" s="44"/>
    </row>
    <row r="197" spans="1:12">
      <c r="A197" s="18" t="s">
        <v>400</v>
      </c>
      <c r="B197" s="18" t="s">
        <v>426</v>
      </c>
      <c r="C197" s="48"/>
      <c r="D197" s="48"/>
      <c r="E197" s="48"/>
      <c r="F197" s="48"/>
      <c r="G197" s="48"/>
      <c r="H197" s="48"/>
      <c r="I197" s="48"/>
      <c r="J197" s="44"/>
      <c r="K197" s="44"/>
      <c r="L197" s="44"/>
    </row>
    <row r="198" spans="1:12">
      <c r="A198" s="18" t="s">
        <v>524</v>
      </c>
      <c r="B198" s="18" t="s">
        <v>426</v>
      </c>
      <c r="C198" s="48"/>
      <c r="D198" s="48"/>
      <c r="E198" s="48"/>
      <c r="F198" s="48"/>
      <c r="G198" s="48"/>
      <c r="H198" s="48"/>
      <c r="I198" s="48"/>
      <c r="J198" s="44"/>
      <c r="K198" s="44"/>
      <c r="L198" s="44"/>
    </row>
    <row r="199" spans="1:12">
      <c r="A199" s="31" t="s">
        <v>525</v>
      </c>
      <c r="B199" s="31" t="s">
        <v>426</v>
      </c>
      <c r="C199" s="48"/>
      <c r="D199" s="48"/>
      <c r="E199" s="48"/>
      <c r="F199" s="48"/>
      <c r="G199" s="48"/>
      <c r="H199" s="48"/>
      <c r="I199" s="48"/>
      <c r="J199" s="44"/>
      <c r="K199" s="44"/>
      <c r="L199" s="44"/>
    </row>
    <row r="200" spans="1:12">
      <c r="A200" s="18" t="s">
        <v>400</v>
      </c>
      <c r="B200" s="18" t="s">
        <v>426</v>
      </c>
      <c r="C200" s="48"/>
      <c r="D200" s="48"/>
      <c r="E200" s="48"/>
      <c r="F200" s="48"/>
      <c r="G200" s="48"/>
      <c r="H200" s="48"/>
      <c r="I200" s="48"/>
      <c r="J200" s="44"/>
      <c r="K200" s="44"/>
      <c r="L200" s="44"/>
    </row>
    <row r="201" spans="1:12">
      <c r="A201" s="18" t="s">
        <v>524</v>
      </c>
      <c r="B201" s="18" t="s">
        <v>426</v>
      </c>
      <c r="C201" s="48"/>
      <c r="D201" s="48"/>
      <c r="E201" s="48"/>
      <c r="F201" s="48"/>
      <c r="G201" s="48"/>
      <c r="H201" s="48"/>
      <c r="I201" s="48"/>
      <c r="J201" s="44"/>
      <c r="K201" s="44"/>
      <c r="L201" s="44"/>
    </row>
    <row r="202" spans="1:12">
      <c r="A202" s="31" t="s">
        <v>526</v>
      </c>
      <c r="B202" s="31" t="s">
        <v>427</v>
      </c>
      <c r="C202" s="48"/>
      <c r="D202" s="48"/>
      <c r="E202" s="48"/>
      <c r="F202" s="48"/>
      <c r="G202" s="48"/>
      <c r="H202" s="48"/>
      <c r="I202" s="48"/>
      <c r="J202" s="44"/>
      <c r="K202" s="44"/>
      <c r="L202" s="44"/>
    </row>
    <row r="203" spans="1:12">
      <c r="A203" s="18" t="s">
        <v>400</v>
      </c>
      <c r="B203" s="18" t="s">
        <v>427</v>
      </c>
      <c r="C203" s="48"/>
      <c r="D203" s="48"/>
      <c r="E203" s="48"/>
      <c r="F203" s="48"/>
      <c r="G203" s="48"/>
      <c r="H203" s="48"/>
      <c r="I203" s="48"/>
      <c r="J203" s="44"/>
      <c r="K203" s="44"/>
      <c r="L203" s="44"/>
    </row>
    <row r="204" spans="1:12">
      <c r="A204" s="18" t="s">
        <v>524</v>
      </c>
      <c r="B204" s="18" t="s">
        <v>427</v>
      </c>
      <c r="C204" s="48"/>
      <c r="D204" s="48"/>
      <c r="E204" s="48"/>
      <c r="F204" s="48"/>
      <c r="G204" s="48"/>
      <c r="H204" s="48"/>
      <c r="I204" s="48"/>
      <c r="J204" s="44"/>
      <c r="K204" s="44"/>
      <c r="L204" s="44"/>
    </row>
    <row r="205" spans="1:12">
      <c r="A205" s="31" t="s">
        <v>527</v>
      </c>
      <c r="B205" s="31" t="s">
        <v>27</v>
      </c>
      <c r="C205" s="48"/>
      <c r="D205" s="48"/>
      <c r="E205" s="48"/>
      <c r="F205" s="48"/>
      <c r="G205" s="48"/>
      <c r="H205" s="48"/>
      <c r="I205" s="48"/>
      <c r="J205" s="44"/>
      <c r="K205" s="44"/>
      <c r="L205" s="44"/>
    </row>
    <row r="206" spans="1:12">
      <c r="A206" s="18" t="s">
        <v>405</v>
      </c>
      <c r="B206" s="18" t="s">
        <v>27</v>
      </c>
      <c r="C206" s="48"/>
      <c r="D206" s="48"/>
      <c r="E206" s="48"/>
      <c r="F206" s="48"/>
      <c r="G206" s="48"/>
      <c r="H206" s="48"/>
      <c r="I206" s="48"/>
      <c r="J206" s="44"/>
      <c r="K206" s="44"/>
      <c r="L206" s="44"/>
    </row>
    <row r="207" spans="1:12">
      <c r="A207" s="18" t="s">
        <v>406</v>
      </c>
      <c r="B207" s="18" t="s">
        <v>27</v>
      </c>
      <c r="C207" s="48"/>
      <c r="D207" s="48"/>
      <c r="E207" s="48"/>
      <c r="F207" s="48"/>
      <c r="G207" s="48"/>
      <c r="H207" s="48"/>
      <c r="I207" s="48"/>
      <c r="J207" s="44"/>
      <c r="K207" s="44"/>
      <c r="L207" s="44"/>
    </row>
    <row r="208" spans="1:12">
      <c r="A208" s="31" t="s">
        <v>528</v>
      </c>
      <c r="B208" s="31" t="s">
        <v>27</v>
      </c>
      <c r="C208" s="48"/>
      <c r="D208" s="48"/>
      <c r="E208" s="48"/>
      <c r="F208" s="48"/>
      <c r="G208" s="48"/>
      <c r="H208" s="48"/>
      <c r="I208" s="48"/>
      <c r="J208" s="44"/>
      <c r="K208" s="44"/>
      <c r="L208" s="44"/>
    </row>
    <row r="209" spans="1:12">
      <c r="A209" s="18" t="s">
        <v>405</v>
      </c>
      <c r="B209" s="18" t="s">
        <v>27</v>
      </c>
      <c r="C209" s="48"/>
      <c r="D209" s="48"/>
      <c r="E209" s="48"/>
      <c r="F209" s="48"/>
      <c r="G209" s="48"/>
      <c r="H209" s="48"/>
      <c r="I209" s="48"/>
      <c r="J209" s="44"/>
      <c r="K209" s="44"/>
      <c r="L209" s="44"/>
    </row>
    <row r="210" spans="1:12">
      <c r="A210" s="18" t="s">
        <v>406</v>
      </c>
      <c r="B210" s="18" t="s">
        <v>27</v>
      </c>
      <c r="C210" s="48"/>
      <c r="D210" s="48"/>
      <c r="E210" s="48"/>
      <c r="F210" s="48"/>
      <c r="G210" s="48"/>
      <c r="H210" s="48"/>
      <c r="I210" s="48"/>
      <c r="J210" s="44"/>
      <c r="K210" s="44"/>
      <c r="L210" s="44"/>
    </row>
    <row r="211" spans="1:12">
      <c r="A211" s="31" t="s">
        <v>529</v>
      </c>
      <c r="B211" s="31" t="s">
        <v>20</v>
      </c>
      <c r="C211" s="48"/>
      <c r="D211" s="48"/>
      <c r="E211" s="48"/>
      <c r="F211" s="48"/>
      <c r="G211" s="48"/>
      <c r="H211" s="48"/>
      <c r="I211" s="48"/>
      <c r="J211" s="44"/>
      <c r="K211" s="44"/>
      <c r="L211" s="44"/>
    </row>
    <row r="212" spans="1:12">
      <c r="A212" s="18" t="s">
        <v>530</v>
      </c>
      <c r="B212" s="18" t="s">
        <v>20</v>
      </c>
      <c r="C212" s="48"/>
      <c r="D212" s="48"/>
      <c r="E212" s="48"/>
      <c r="F212" s="48"/>
      <c r="G212" s="48"/>
      <c r="H212" s="48"/>
      <c r="I212" s="48"/>
      <c r="J212" s="44"/>
      <c r="K212" s="44"/>
      <c r="L212" s="44"/>
    </row>
    <row r="213" spans="1:12">
      <c r="A213" s="18" t="s">
        <v>531</v>
      </c>
      <c r="B213" s="18" t="s">
        <v>20</v>
      </c>
      <c r="C213" s="48"/>
      <c r="D213" s="48"/>
      <c r="E213" s="48"/>
      <c r="F213" s="48"/>
      <c r="G213" s="48"/>
      <c r="H213" s="48"/>
      <c r="I213" s="48"/>
      <c r="J213" s="44"/>
      <c r="K213" s="44"/>
      <c r="L213" s="44"/>
    </row>
    <row r="214" spans="1:12">
      <c r="B214" s="90"/>
      <c r="C214" s="90"/>
      <c r="D214" s="90"/>
      <c r="E214" s="90"/>
      <c r="F214" s="90"/>
      <c r="G214" s="90"/>
      <c r="H214" s="90"/>
      <c r="I214" s="90"/>
    </row>
    <row r="215" spans="1:12">
      <c r="B215" s="90"/>
      <c r="C215" s="90"/>
      <c r="D215" s="90"/>
      <c r="E215" s="90"/>
      <c r="F215" s="90"/>
      <c r="G215" s="90"/>
      <c r="H215" s="90"/>
      <c r="I215" s="90"/>
    </row>
    <row r="216" spans="1:12">
      <c r="B216" s="90"/>
      <c r="C216" s="90"/>
      <c r="D216" s="90"/>
      <c r="E216" s="90"/>
      <c r="F216" s="90"/>
      <c r="G216" s="90"/>
      <c r="H216" s="90"/>
      <c r="I216" s="90"/>
    </row>
    <row r="217" spans="1:12">
      <c r="A217" s="214" t="s">
        <v>411</v>
      </c>
      <c r="B217" s="214"/>
      <c r="C217" s="96"/>
      <c r="D217" s="96"/>
      <c r="E217" s="96"/>
      <c r="F217" s="96"/>
      <c r="G217" s="96"/>
      <c r="H217" s="96"/>
      <c r="I217" s="96"/>
    </row>
    <row r="218" spans="1:12">
      <c r="A218" s="215" t="s">
        <v>532</v>
      </c>
      <c r="B218" s="216"/>
      <c r="C218" s="96"/>
      <c r="D218" s="96"/>
      <c r="E218" s="96"/>
      <c r="F218" s="96"/>
      <c r="G218" s="96"/>
      <c r="H218" s="96"/>
      <c r="I218" s="96"/>
    </row>
    <row r="219" spans="1:12">
      <c r="A219" s="215" t="s">
        <v>533</v>
      </c>
      <c r="B219" s="216"/>
      <c r="C219" s="96"/>
      <c r="D219" s="96"/>
      <c r="E219" s="96"/>
      <c r="F219" s="96"/>
      <c r="G219" s="96"/>
      <c r="H219" s="96"/>
      <c r="I219" s="96"/>
    </row>
    <row r="220" spans="1:12">
      <c r="A220" s="209" t="s">
        <v>534</v>
      </c>
      <c r="B220" s="209"/>
      <c r="C220" s="96"/>
      <c r="D220" s="96"/>
      <c r="E220" s="96"/>
      <c r="F220" s="96"/>
      <c r="G220" s="96"/>
      <c r="H220" s="96"/>
      <c r="I220" s="96"/>
    </row>
    <row r="221" spans="1:12">
      <c r="A221" s="209" t="s">
        <v>417</v>
      </c>
      <c r="B221" s="209"/>
      <c r="C221" s="96"/>
      <c r="D221" s="96"/>
      <c r="E221" s="96"/>
      <c r="F221" s="96"/>
      <c r="G221" s="96"/>
      <c r="H221" s="96"/>
      <c r="I221" s="96"/>
    </row>
    <row r="222" spans="1:12">
      <c r="A222" s="209" t="s">
        <v>418</v>
      </c>
      <c r="B222" s="209"/>
      <c r="C222" s="96"/>
      <c r="D222" s="96"/>
      <c r="E222" s="96"/>
      <c r="F222" s="96"/>
      <c r="G222" s="96"/>
      <c r="H222" s="96"/>
      <c r="I222" s="96"/>
    </row>
    <row r="223" spans="1:12">
      <c r="A223" s="209" t="s">
        <v>419</v>
      </c>
      <c r="B223" s="209"/>
      <c r="C223" s="96"/>
      <c r="D223" s="96"/>
      <c r="E223" s="96"/>
      <c r="F223" s="96"/>
      <c r="G223" s="96"/>
      <c r="H223" s="96"/>
      <c r="I223" s="96"/>
    </row>
    <row r="224" spans="1:12">
      <c r="A224" s="209" t="s">
        <v>535</v>
      </c>
      <c r="B224" s="209"/>
      <c r="C224" s="96"/>
      <c r="D224" s="96"/>
      <c r="E224" s="96"/>
      <c r="F224" s="96"/>
      <c r="G224" s="96"/>
      <c r="H224" s="96"/>
      <c r="I224" s="96"/>
    </row>
    <row r="225" spans="1:10">
      <c r="A225" s="209" t="s">
        <v>536</v>
      </c>
      <c r="B225" s="209"/>
      <c r="C225" s="96"/>
      <c r="D225" s="96"/>
      <c r="E225" s="96"/>
      <c r="F225" s="96"/>
      <c r="G225" s="96"/>
      <c r="H225" s="96"/>
      <c r="I225" s="96"/>
    </row>
    <row r="226" spans="1:10">
      <c r="A226" s="209"/>
      <c r="B226" s="209"/>
      <c r="C226" s="96"/>
      <c r="D226" s="96"/>
      <c r="E226" s="96"/>
      <c r="F226" s="96"/>
      <c r="G226" s="96"/>
      <c r="H226" s="96"/>
      <c r="I226" s="96"/>
    </row>
    <row r="227" spans="1:10">
      <c r="B227" s="90"/>
      <c r="C227" s="90"/>
      <c r="D227" s="90"/>
      <c r="E227" s="90"/>
      <c r="F227" s="90"/>
      <c r="G227" s="90"/>
      <c r="H227" s="90"/>
      <c r="I227" s="90"/>
    </row>
    <row r="228" spans="1:10">
      <c r="B228" s="90"/>
      <c r="C228" s="90"/>
      <c r="D228" s="90"/>
      <c r="E228" s="90"/>
      <c r="F228" s="90"/>
      <c r="G228" s="90"/>
      <c r="H228" s="90"/>
      <c r="I228" s="90"/>
    </row>
    <row r="229" spans="1:10">
      <c r="A229" s="211" t="s">
        <v>537</v>
      </c>
      <c r="B229" s="212"/>
      <c r="C229" s="212"/>
      <c r="D229" s="212"/>
      <c r="E229" s="212"/>
      <c r="F229" s="212"/>
      <c r="G229" s="212"/>
      <c r="H229" s="212"/>
      <c r="I229" s="212"/>
      <c r="J229" s="212"/>
    </row>
    <row r="230" spans="1:10">
      <c r="A230" s="213" t="s">
        <v>538</v>
      </c>
      <c r="B230" s="213"/>
      <c r="C230" s="213"/>
      <c r="D230" s="213"/>
      <c r="E230" s="213"/>
      <c r="F230" s="213"/>
      <c r="G230" s="213"/>
      <c r="H230" s="213"/>
      <c r="I230" s="213"/>
      <c r="J230" s="213"/>
    </row>
    <row r="231" spans="1:10">
      <c r="A231" s="154"/>
      <c r="B231" s="97"/>
      <c r="C231" s="97"/>
      <c r="D231" s="97"/>
      <c r="E231" s="97"/>
      <c r="F231" s="97"/>
      <c r="G231" s="97"/>
      <c r="H231" s="97"/>
      <c r="I231" s="97"/>
      <c r="J231" s="97"/>
    </row>
    <row r="232" spans="1:10">
      <c r="A232" s="211" t="s">
        <v>539</v>
      </c>
      <c r="B232" s="212"/>
      <c r="C232" s="212"/>
      <c r="D232" s="212"/>
      <c r="E232" s="212"/>
      <c r="F232" s="212"/>
      <c r="G232" s="212"/>
      <c r="H232" s="212"/>
      <c r="I232" s="212"/>
      <c r="J232" s="212"/>
    </row>
    <row r="233" spans="1:10">
      <c r="A233" s="213" t="s">
        <v>540</v>
      </c>
      <c r="B233" s="213"/>
      <c r="C233" s="213"/>
      <c r="D233" s="213"/>
      <c r="E233" s="213"/>
      <c r="F233" s="213"/>
      <c r="G233" s="213"/>
      <c r="H233" s="213"/>
      <c r="I233" s="213"/>
      <c r="J233" s="213"/>
    </row>
    <row r="234" spans="1:10">
      <c r="A234" s="154"/>
      <c r="B234" s="97"/>
      <c r="C234" s="97"/>
      <c r="D234" s="97"/>
      <c r="E234" s="97"/>
      <c r="F234" s="97"/>
      <c r="G234" s="97"/>
      <c r="H234" s="97"/>
      <c r="I234" s="97"/>
      <c r="J234" s="97"/>
    </row>
    <row r="235" spans="1:10">
      <c r="A235" s="211" t="s">
        <v>541</v>
      </c>
      <c r="B235" s="212"/>
      <c r="C235" s="212"/>
      <c r="D235" s="212"/>
      <c r="E235" s="212"/>
      <c r="F235" s="212"/>
      <c r="G235" s="212"/>
      <c r="H235" s="212"/>
      <c r="I235" s="212"/>
      <c r="J235" s="212"/>
    </row>
    <row r="236" spans="1:10">
      <c r="A236" s="213" t="s">
        <v>542</v>
      </c>
      <c r="B236" s="213"/>
      <c r="C236" s="213"/>
      <c r="D236" s="213"/>
      <c r="E236" s="213"/>
      <c r="F236" s="213"/>
      <c r="G236" s="213"/>
      <c r="H236" s="213"/>
      <c r="I236" s="213"/>
      <c r="J236" s="213"/>
    </row>
    <row r="237" spans="1:10">
      <c r="B237" s="90"/>
      <c r="C237" s="90"/>
      <c r="D237" s="90"/>
      <c r="E237" s="90"/>
      <c r="F237" s="90"/>
      <c r="G237" s="90"/>
      <c r="H237" s="90"/>
      <c r="I237" s="90"/>
    </row>
    <row r="238" spans="1:10">
      <c r="A238" s="211" t="s">
        <v>543</v>
      </c>
      <c r="B238" s="212"/>
      <c r="C238" s="212"/>
      <c r="D238" s="212"/>
      <c r="E238" s="212"/>
      <c r="F238" s="212"/>
      <c r="G238" s="212"/>
      <c r="H238" s="212"/>
      <c r="I238" s="212"/>
      <c r="J238" s="212"/>
    </row>
    <row r="239" spans="1:10">
      <c r="A239" s="213" t="s">
        <v>544</v>
      </c>
      <c r="B239" s="213"/>
      <c r="C239" s="213"/>
      <c r="D239" s="213"/>
      <c r="E239" s="213"/>
      <c r="F239" s="213"/>
      <c r="G239" s="213"/>
      <c r="H239" s="213"/>
      <c r="I239" s="213"/>
      <c r="J239" s="213"/>
    </row>
    <row r="240" spans="1:10">
      <c r="B240" s="90"/>
      <c r="C240" s="90"/>
      <c r="D240" s="90"/>
      <c r="E240" s="90"/>
      <c r="F240" s="90"/>
      <c r="G240" s="90"/>
      <c r="H240" s="90"/>
      <c r="I240" s="90"/>
    </row>
    <row r="241" spans="1:10">
      <c r="A241" s="211" t="s">
        <v>421</v>
      </c>
      <c r="B241" s="212"/>
      <c r="C241" s="212"/>
      <c r="D241" s="212"/>
      <c r="E241" s="212"/>
      <c r="F241" s="212"/>
      <c r="G241" s="212"/>
      <c r="H241" s="212"/>
      <c r="I241" s="212"/>
      <c r="J241" s="212"/>
    </row>
    <row r="242" spans="1:10">
      <c r="A242" s="213" t="s">
        <v>545</v>
      </c>
      <c r="B242" s="213"/>
      <c r="C242" s="213"/>
      <c r="D242" s="213"/>
      <c r="E242" s="213"/>
      <c r="F242" s="213"/>
      <c r="G242" s="213"/>
      <c r="H242" s="213"/>
      <c r="I242" s="213"/>
      <c r="J242" s="213"/>
    </row>
    <row r="243" spans="1:10">
      <c r="B243" s="90"/>
      <c r="C243" s="90"/>
      <c r="D243" s="90"/>
      <c r="E243" s="90"/>
      <c r="F243" s="90"/>
      <c r="G243" s="90"/>
      <c r="H243" s="90"/>
      <c r="I243" s="90"/>
    </row>
    <row r="244" spans="1:10">
      <c r="B244" s="90"/>
      <c r="C244" s="90"/>
      <c r="D244" s="90"/>
      <c r="E244" s="90"/>
      <c r="F244" s="90"/>
      <c r="G244" s="90"/>
      <c r="H244" s="90"/>
      <c r="I244" s="90"/>
      <c r="J244" s="90"/>
    </row>
    <row r="245" spans="1:10">
      <c r="B245" s="90"/>
      <c r="C245" s="90"/>
      <c r="D245" s="90"/>
      <c r="E245" s="90"/>
      <c r="F245" s="90"/>
      <c r="G245" s="90"/>
      <c r="H245" s="90"/>
      <c r="I245" s="90"/>
    </row>
    <row r="246" spans="1:10">
      <c r="A246" s="149" t="s">
        <v>1046</v>
      </c>
      <c r="B246" s="90"/>
      <c r="C246" s="90"/>
      <c r="D246" s="90"/>
      <c r="E246" s="90"/>
      <c r="F246" s="90"/>
      <c r="G246" s="90"/>
      <c r="H246" s="90"/>
      <c r="I246" s="90"/>
    </row>
    <row r="247" spans="1:10">
      <c r="A247" s="91" t="s">
        <v>463</v>
      </c>
      <c r="B247" s="91"/>
      <c r="C247" s="91"/>
      <c r="D247" s="91"/>
      <c r="E247" s="91"/>
      <c r="F247" s="91"/>
      <c r="G247" s="91"/>
      <c r="H247" s="91"/>
      <c r="I247" s="91"/>
    </row>
    <row r="248" spans="1:10">
      <c r="A248" s="18" t="s">
        <v>464</v>
      </c>
      <c r="B248" s="18" t="s">
        <v>465</v>
      </c>
      <c r="C248" s="93"/>
      <c r="D248" s="93"/>
      <c r="E248" s="93"/>
      <c r="F248" s="93"/>
      <c r="G248" s="93"/>
      <c r="H248" s="93"/>
      <c r="I248" s="93"/>
    </row>
    <row r="249" spans="1:10">
      <c r="A249" s="18" t="s">
        <v>466</v>
      </c>
      <c r="B249" s="18" t="s">
        <v>465</v>
      </c>
      <c r="C249" s="93"/>
      <c r="D249" s="93"/>
      <c r="E249" s="93"/>
      <c r="F249" s="93"/>
      <c r="G249" s="93"/>
      <c r="H249" s="93"/>
      <c r="I249" s="93"/>
    </row>
    <row r="250" spans="1:10">
      <c r="A250" s="18" t="s">
        <v>467</v>
      </c>
      <c r="B250" s="18" t="s">
        <v>465</v>
      </c>
      <c r="C250" s="93"/>
      <c r="D250" s="93"/>
      <c r="E250" s="93"/>
      <c r="F250" s="93"/>
      <c r="G250" s="93"/>
      <c r="H250" s="93"/>
      <c r="I250" s="93"/>
    </row>
    <row r="251" spans="1:10">
      <c r="A251" s="18" t="s">
        <v>468</v>
      </c>
      <c r="B251" s="18" t="s">
        <v>465</v>
      </c>
      <c r="C251" s="93"/>
      <c r="D251" s="93"/>
      <c r="E251" s="93"/>
      <c r="F251" s="93"/>
      <c r="G251" s="93"/>
      <c r="H251" s="93"/>
      <c r="I251" s="93"/>
    </row>
    <row r="252" spans="1:10">
      <c r="A252" s="18" t="s">
        <v>469</v>
      </c>
      <c r="B252" s="18" t="s">
        <v>350</v>
      </c>
      <c r="C252" s="94"/>
      <c r="D252" s="94"/>
      <c r="E252" s="94"/>
      <c r="F252" s="94"/>
      <c r="G252" s="94"/>
      <c r="H252" s="94"/>
      <c r="I252" s="94"/>
    </row>
    <row r="253" spans="1:10">
      <c r="A253" s="18" t="s">
        <v>470</v>
      </c>
      <c r="B253" s="18" t="s">
        <v>350</v>
      </c>
      <c r="C253" s="94"/>
      <c r="D253" s="94"/>
      <c r="E253" s="94"/>
      <c r="F253" s="94"/>
      <c r="G253" s="94"/>
      <c r="H253" s="94"/>
      <c r="I253" s="94"/>
    </row>
    <row r="254" spans="1:10">
      <c r="A254" s="18" t="s">
        <v>471</v>
      </c>
      <c r="B254" s="18" t="s">
        <v>350</v>
      </c>
      <c r="C254" s="94"/>
      <c r="D254" s="94"/>
      <c r="E254" s="94"/>
      <c r="F254" s="94"/>
      <c r="G254" s="94"/>
      <c r="H254" s="94"/>
      <c r="I254" s="94"/>
    </row>
    <row r="255" spans="1:10">
      <c r="A255" s="18" t="s">
        <v>468</v>
      </c>
      <c r="B255" s="18" t="s">
        <v>350</v>
      </c>
      <c r="C255" s="94"/>
      <c r="D255" s="94"/>
      <c r="E255" s="94"/>
      <c r="F255" s="94"/>
      <c r="G255" s="94"/>
      <c r="H255" s="94"/>
      <c r="I255" s="94"/>
    </row>
  </sheetData>
  <mergeCells count="20">
    <mergeCell ref="A241:J241"/>
    <mergeCell ref="A242:J242"/>
    <mergeCell ref="A232:J232"/>
    <mergeCell ref="A233:J233"/>
    <mergeCell ref="A235:J235"/>
    <mergeCell ref="A236:J236"/>
    <mergeCell ref="A238:J238"/>
    <mergeCell ref="A239:J239"/>
    <mergeCell ref="A230:J230"/>
    <mergeCell ref="A217:B217"/>
    <mergeCell ref="A218:B218"/>
    <mergeCell ref="A219:B219"/>
    <mergeCell ref="A220:B220"/>
    <mergeCell ref="A221:B221"/>
    <mergeCell ref="A222:B222"/>
    <mergeCell ref="A223:B223"/>
    <mergeCell ref="A224:B224"/>
    <mergeCell ref="A225:B225"/>
    <mergeCell ref="A226:B226"/>
    <mergeCell ref="A229:J22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9"/>
  <sheetViews>
    <sheetView topLeftCell="A6" zoomScale="85" zoomScaleNormal="85" workbookViewId="0">
      <selection activeCell="A9" sqref="A9"/>
    </sheetView>
  </sheetViews>
  <sheetFormatPr defaultColWidth="11.5546875" defaultRowHeight="14.4"/>
  <cols>
    <col min="1" max="1" width="34.77734375" customWidth="1"/>
    <col min="2" max="2" width="46.5546875" customWidth="1"/>
    <col min="3" max="3" width="51" customWidth="1"/>
    <col min="4" max="4" width="92.44140625" customWidth="1"/>
    <col min="5" max="5" width="47.21875" customWidth="1"/>
    <col min="6" max="6" width="49" customWidth="1"/>
  </cols>
  <sheetData>
    <row r="1" spans="1:5" ht="15.6">
      <c r="A1" s="1" t="s">
        <v>546</v>
      </c>
      <c r="B1" s="1"/>
      <c r="C1" s="1"/>
      <c r="D1" s="105"/>
      <c r="E1" s="105"/>
    </row>
    <row r="2" spans="1:5" ht="15.6">
      <c r="A2" s="2" t="s">
        <v>1390</v>
      </c>
      <c r="B2" s="1"/>
      <c r="C2" s="1"/>
      <c r="D2" s="105"/>
      <c r="E2" s="105"/>
    </row>
    <row r="3" spans="1:5" ht="15.6">
      <c r="A3" s="15" t="s">
        <v>0</v>
      </c>
      <c r="B3" s="174" t="str">
        <f>'User guide'!B12</f>
        <v>to define in the "User guide"</v>
      </c>
      <c r="C3" s="15"/>
      <c r="D3" s="15"/>
      <c r="E3" s="15"/>
    </row>
    <row r="5" spans="1:5" ht="82.5" customHeight="1">
      <c r="A5" s="217" t="s">
        <v>1552</v>
      </c>
      <c r="B5" s="218"/>
      <c r="C5" s="218"/>
      <c r="D5" s="218"/>
      <c r="E5" s="218"/>
    </row>
    <row r="7" spans="1:5" ht="18.45" customHeight="1">
      <c r="A7" s="219" t="s">
        <v>1585</v>
      </c>
      <c r="B7" s="219"/>
      <c r="C7" s="219"/>
      <c r="D7" s="219"/>
      <c r="E7" s="219"/>
    </row>
    <row r="8" spans="1:5" ht="46.8">
      <c r="A8" s="40" t="s">
        <v>1108</v>
      </c>
      <c r="B8" s="40" t="s">
        <v>104</v>
      </c>
      <c r="C8" s="40" t="s">
        <v>105</v>
      </c>
      <c r="D8" s="40" t="s">
        <v>1394</v>
      </c>
      <c r="E8" s="40" t="s">
        <v>547</v>
      </c>
    </row>
    <row r="9" spans="1:5" ht="83.55" customHeight="1">
      <c r="A9" s="41" t="s">
        <v>1571</v>
      </c>
      <c r="B9" s="42"/>
      <c r="C9" s="42"/>
      <c r="D9" s="59" t="s">
        <v>1572</v>
      </c>
      <c r="E9" s="44"/>
    </row>
    <row r="10" spans="1:5" ht="15.6">
      <c r="A10" s="40"/>
      <c r="B10" s="40"/>
      <c r="C10" s="40"/>
      <c r="D10" s="40"/>
      <c r="E10" s="40"/>
    </row>
    <row r="11" spans="1:5" ht="18.75" customHeight="1">
      <c r="A11" s="219" t="s">
        <v>1109</v>
      </c>
      <c r="B11" s="219"/>
      <c r="C11" s="219"/>
      <c r="D11" s="219"/>
      <c r="E11" s="219"/>
    </row>
    <row r="12" spans="1:5" ht="46.8">
      <c r="A12" s="40" t="s">
        <v>1108</v>
      </c>
      <c r="B12" s="40" t="s">
        <v>104</v>
      </c>
      <c r="C12" s="40" t="s">
        <v>105</v>
      </c>
      <c r="D12" s="40" t="s">
        <v>1394</v>
      </c>
      <c r="E12" s="40" t="s">
        <v>547</v>
      </c>
    </row>
    <row r="13" spans="1:5" ht="386.25" customHeight="1">
      <c r="A13" s="41" t="s">
        <v>1110</v>
      </c>
      <c r="B13" s="42"/>
      <c r="C13" s="42"/>
      <c r="D13" s="150" t="s">
        <v>1121</v>
      </c>
      <c r="E13" s="44"/>
    </row>
    <row r="14" spans="1:5" ht="365.25" customHeight="1">
      <c r="A14" s="58" t="s">
        <v>1112</v>
      </c>
      <c r="B14" s="42"/>
      <c r="C14" s="42"/>
      <c r="D14" s="150" t="s">
        <v>1118</v>
      </c>
      <c r="E14" s="44"/>
    </row>
    <row r="15" spans="1:5" ht="213" customHeight="1">
      <c r="A15" s="58" t="s">
        <v>1111</v>
      </c>
      <c r="B15" s="42"/>
      <c r="C15" s="42"/>
      <c r="D15" s="150" t="s">
        <v>1114</v>
      </c>
      <c r="E15" s="44"/>
    </row>
    <row r="16" spans="1:5" ht="250.5" customHeight="1">
      <c r="A16" s="58" t="s">
        <v>1113</v>
      </c>
      <c r="B16" s="42"/>
      <c r="C16" s="42"/>
      <c r="D16" s="150" t="s">
        <v>1115</v>
      </c>
      <c r="E16" s="44"/>
    </row>
    <row r="17" spans="1:6" ht="83.25" customHeight="1">
      <c r="A17" s="58" t="s">
        <v>1116</v>
      </c>
      <c r="B17" s="42"/>
      <c r="C17" s="42"/>
      <c r="D17" s="150" t="s">
        <v>1117</v>
      </c>
      <c r="E17" s="44"/>
    </row>
    <row r="18" spans="1:6" ht="37.950000000000003" customHeight="1">
      <c r="A18" s="157"/>
      <c r="B18" s="157"/>
      <c r="C18" s="157"/>
      <c r="D18" s="157"/>
    </row>
    <row r="19" spans="1:6" ht="18.75" customHeight="1">
      <c r="A19" s="219" t="s">
        <v>1119</v>
      </c>
      <c r="B19" s="219"/>
      <c r="C19" s="219"/>
      <c r="D19" s="219"/>
      <c r="E19" s="219"/>
    </row>
    <row r="20" spans="1:6" ht="46.8">
      <c r="A20" s="40" t="s">
        <v>1108</v>
      </c>
      <c r="B20" s="40" t="s">
        <v>104</v>
      </c>
      <c r="C20" s="40" t="s">
        <v>105</v>
      </c>
      <c r="D20" s="40" t="s">
        <v>106</v>
      </c>
      <c r="E20" s="40" t="s">
        <v>547</v>
      </c>
    </row>
    <row r="21" spans="1:6" ht="368.25" customHeight="1">
      <c r="A21" s="41" t="s">
        <v>1120</v>
      </c>
      <c r="B21" s="42"/>
      <c r="C21" s="42"/>
      <c r="D21" s="150" t="s">
        <v>1122</v>
      </c>
      <c r="E21" s="44"/>
      <c r="F21" s="90"/>
    </row>
    <row r="22" spans="1:6" ht="184.5" customHeight="1">
      <c r="A22" s="58" t="s">
        <v>1112</v>
      </c>
      <c r="B22" s="42"/>
      <c r="C22" s="42"/>
      <c r="D22" s="150" t="s">
        <v>1123</v>
      </c>
      <c r="E22" s="44"/>
    </row>
    <row r="23" spans="1:6" ht="213" customHeight="1">
      <c r="A23" s="58" t="s">
        <v>1111</v>
      </c>
      <c r="B23" s="42"/>
      <c r="C23" s="42"/>
      <c r="D23" s="150" t="s">
        <v>1124</v>
      </c>
      <c r="E23" s="44"/>
    </row>
    <row r="24" spans="1:6" ht="373.5" customHeight="1">
      <c r="A24" s="58" t="s">
        <v>1113</v>
      </c>
      <c r="B24" s="42"/>
      <c r="C24" s="42"/>
      <c r="D24" s="150" t="s">
        <v>1125</v>
      </c>
      <c r="E24" s="44"/>
    </row>
    <row r="25" spans="1:6" ht="132" customHeight="1">
      <c r="A25" s="58" t="s">
        <v>1116</v>
      </c>
      <c r="B25" s="42"/>
      <c r="C25" s="42"/>
      <c r="D25" s="150" t="s">
        <v>1126</v>
      </c>
      <c r="E25" s="44"/>
    </row>
    <row r="26" spans="1:6" ht="37.950000000000003" customHeight="1">
      <c r="A26" s="157"/>
      <c r="B26" s="157"/>
      <c r="C26" s="157"/>
      <c r="D26" s="157"/>
    </row>
    <row r="27" spans="1:6" ht="18.75" customHeight="1">
      <c r="A27" s="219" t="s">
        <v>1127</v>
      </c>
      <c r="B27" s="219"/>
      <c r="C27" s="219"/>
      <c r="D27" s="219"/>
      <c r="E27" s="219"/>
    </row>
    <row r="28" spans="1:6" ht="46.8">
      <c r="A28" s="40" t="s">
        <v>1108</v>
      </c>
      <c r="B28" s="40" t="s">
        <v>104</v>
      </c>
      <c r="C28" s="40" t="s">
        <v>105</v>
      </c>
      <c r="D28" s="40" t="s">
        <v>106</v>
      </c>
      <c r="E28" s="40" t="s">
        <v>547</v>
      </c>
    </row>
    <row r="29" spans="1:6" ht="157.5" customHeight="1">
      <c r="A29" s="41" t="s">
        <v>1128</v>
      </c>
      <c r="B29" s="42"/>
      <c r="C29" s="42"/>
      <c r="D29" s="150" t="s">
        <v>1129</v>
      </c>
      <c r="E29" s="44"/>
    </row>
    <row r="30" spans="1:6" ht="163.5" customHeight="1">
      <c r="A30" s="58" t="s">
        <v>1112</v>
      </c>
      <c r="B30" s="42"/>
      <c r="C30" s="42"/>
      <c r="D30" s="150" t="s">
        <v>1123</v>
      </c>
      <c r="E30" s="44"/>
    </row>
    <row r="31" spans="1:6" ht="126.75" customHeight="1">
      <c r="A31" s="58" t="s">
        <v>1111</v>
      </c>
      <c r="B31" s="42"/>
      <c r="C31" s="42"/>
      <c r="D31" s="150" t="s">
        <v>1130</v>
      </c>
      <c r="E31" s="44"/>
    </row>
    <row r="32" spans="1:6" ht="218.25" customHeight="1">
      <c r="A32" s="58" t="s">
        <v>1113</v>
      </c>
      <c r="B32" s="42"/>
      <c r="C32" s="42"/>
      <c r="D32" s="150" t="s">
        <v>1131</v>
      </c>
      <c r="E32" s="44"/>
    </row>
    <row r="33" spans="1:5" ht="132" customHeight="1">
      <c r="A33" s="58" t="s">
        <v>1116</v>
      </c>
      <c r="B33" s="42"/>
      <c r="C33" s="42"/>
      <c r="D33" s="150" t="s">
        <v>1132</v>
      </c>
      <c r="E33" s="44"/>
    </row>
    <row r="34" spans="1:5" ht="37.950000000000003" customHeight="1">
      <c r="A34" s="157"/>
      <c r="B34" s="157"/>
      <c r="C34" s="157"/>
      <c r="D34" s="157"/>
    </row>
    <row r="35" spans="1:5" ht="18.75" customHeight="1">
      <c r="A35" s="219" t="s">
        <v>1133</v>
      </c>
      <c r="B35" s="219"/>
      <c r="C35" s="219"/>
      <c r="D35" s="219"/>
      <c r="E35" s="219"/>
    </row>
    <row r="36" spans="1:5" ht="46.8">
      <c r="A36" s="40" t="s">
        <v>1108</v>
      </c>
      <c r="B36" s="40" t="s">
        <v>104</v>
      </c>
      <c r="C36" s="40" t="s">
        <v>105</v>
      </c>
      <c r="D36" s="40" t="s">
        <v>106</v>
      </c>
      <c r="E36" s="40" t="s">
        <v>547</v>
      </c>
    </row>
    <row r="37" spans="1:5" ht="157.5" customHeight="1">
      <c r="A37" s="41" t="s">
        <v>1134</v>
      </c>
      <c r="B37" s="42"/>
      <c r="C37" s="42"/>
      <c r="D37" s="150" t="s">
        <v>1138</v>
      </c>
      <c r="E37" s="44"/>
    </row>
    <row r="38" spans="1:5" ht="163.5" customHeight="1">
      <c r="A38" s="58" t="s">
        <v>1112</v>
      </c>
      <c r="B38" s="42"/>
      <c r="C38" s="42"/>
      <c r="D38" s="150" t="s">
        <v>1123</v>
      </c>
      <c r="E38" s="44"/>
    </row>
    <row r="39" spans="1:5" ht="126.75" customHeight="1">
      <c r="A39" s="58" t="s">
        <v>1111</v>
      </c>
      <c r="B39" s="42"/>
      <c r="C39" s="42"/>
      <c r="D39" s="150" t="s">
        <v>1130</v>
      </c>
      <c r="E39" s="44"/>
    </row>
    <row r="40" spans="1:5" ht="218.25" customHeight="1">
      <c r="A40" s="58" t="s">
        <v>1113</v>
      </c>
      <c r="B40" s="42"/>
      <c r="C40" s="42"/>
      <c r="D40" s="150" t="s">
        <v>1131</v>
      </c>
      <c r="E40" s="44"/>
    </row>
    <row r="41" spans="1:5" ht="132" customHeight="1">
      <c r="A41" s="58" t="s">
        <v>1116</v>
      </c>
      <c r="B41" s="42"/>
      <c r="C41" s="42"/>
      <c r="D41" s="150" t="s">
        <v>1132</v>
      </c>
      <c r="E41" s="44"/>
    </row>
    <row r="42" spans="1:5" ht="37.950000000000003" customHeight="1">
      <c r="A42" s="157"/>
      <c r="B42" s="157"/>
      <c r="C42" s="157"/>
      <c r="D42" s="157"/>
    </row>
    <row r="43" spans="1:5" ht="18.75" customHeight="1">
      <c r="A43" s="219" t="s">
        <v>1135</v>
      </c>
      <c r="B43" s="219"/>
      <c r="C43" s="219"/>
      <c r="D43" s="219"/>
      <c r="E43" s="219"/>
    </row>
    <row r="44" spans="1:5" ht="46.8">
      <c r="A44" s="40" t="s">
        <v>1108</v>
      </c>
      <c r="B44" s="40" t="s">
        <v>104</v>
      </c>
      <c r="C44" s="40" t="s">
        <v>105</v>
      </c>
      <c r="D44" s="40" t="s">
        <v>106</v>
      </c>
      <c r="E44" s="40" t="s">
        <v>547</v>
      </c>
    </row>
    <row r="45" spans="1:5" ht="157.5" customHeight="1">
      <c r="A45" s="41" t="s">
        <v>1136</v>
      </c>
      <c r="B45" s="42"/>
      <c r="C45" s="42"/>
      <c r="D45" s="150" t="s">
        <v>1137</v>
      </c>
      <c r="E45" s="44"/>
    </row>
    <row r="46" spans="1:5" ht="163.5" customHeight="1">
      <c r="A46" s="58" t="s">
        <v>1112</v>
      </c>
      <c r="B46" s="42"/>
      <c r="C46" s="42"/>
      <c r="D46" s="150" t="s">
        <v>1123</v>
      </c>
      <c r="E46" s="44"/>
    </row>
    <row r="47" spans="1:5" ht="126.75" customHeight="1">
      <c r="A47" s="58" t="s">
        <v>1111</v>
      </c>
      <c r="B47" s="42"/>
      <c r="C47" s="42"/>
      <c r="D47" s="150" t="s">
        <v>1130</v>
      </c>
      <c r="E47" s="44"/>
    </row>
    <row r="48" spans="1:5" ht="218.25" customHeight="1">
      <c r="A48" s="58" t="s">
        <v>1113</v>
      </c>
      <c r="B48" s="42"/>
      <c r="C48" s="42"/>
      <c r="D48" s="150" t="s">
        <v>1131</v>
      </c>
      <c r="E48" s="44"/>
    </row>
    <row r="49" spans="1:5" ht="132" customHeight="1">
      <c r="A49" s="58" t="s">
        <v>1116</v>
      </c>
      <c r="B49" s="42"/>
      <c r="C49" s="42"/>
      <c r="D49" s="150" t="s">
        <v>1132</v>
      </c>
      <c r="E49" s="44"/>
    </row>
  </sheetData>
  <mergeCells count="7">
    <mergeCell ref="A5:E5"/>
    <mergeCell ref="A35:E35"/>
    <mergeCell ref="A43:E43"/>
    <mergeCell ref="A11:E11"/>
    <mergeCell ref="A19:E19"/>
    <mergeCell ref="A27:E27"/>
    <mergeCell ref="A7: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9" zoomScale="70" zoomScaleNormal="70" workbookViewId="0">
      <selection activeCell="A311" sqref="A311"/>
    </sheetView>
  </sheetViews>
  <sheetFormatPr defaultColWidth="11.5546875" defaultRowHeight="14.4"/>
  <cols>
    <col min="1" max="1" width="40.77734375" customWidth="1"/>
    <col min="2" max="2" width="39.33203125" customWidth="1"/>
    <col min="10" max="10" width="19.21875" customWidth="1"/>
    <col min="11" max="11" width="16.77734375" bestFit="1" customWidth="1"/>
    <col min="12" max="12" width="17.44140625" bestFit="1" customWidth="1"/>
  </cols>
  <sheetData>
    <row r="1" spans="1:10" ht="15.75" customHeight="1">
      <c r="A1" s="1" t="s">
        <v>548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19" t="s">
        <v>55</v>
      </c>
      <c r="B7" s="30" t="s">
        <v>1106</v>
      </c>
      <c r="C7" s="142" t="e">
        <f>C36/C43</f>
        <v>#DIV/0!</v>
      </c>
      <c r="D7" s="142" t="e">
        <f t="shared" ref="D7:I7" si="0">D36/D43</f>
        <v>#DIV/0!</v>
      </c>
      <c r="E7" s="142" t="e">
        <f t="shared" si="0"/>
        <v>#DIV/0!</v>
      </c>
      <c r="F7" s="142" t="e">
        <f t="shared" si="0"/>
        <v>#DIV/0!</v>
      </c>
      <c r="G7" s="142" t="e">
        <f t="shared" si="0"/>
        <v>#DIV/0!</v>
      </c>
      <c r="H7" s="142" t="e">
        <f t="shared" si="0"/>
        <v>#DIV/0!</v>
      </c>
      <c r="I7" s="142" t="e">
        <f t="shared" si="0"/>
        <v>#DIV/0!</v>
      </c>
    </row>
    <row r="8" spans="1:10">
      <c r="A8" s="19" t="s">
        <v>58</v>
      </c>
      <c r="B8" s="19" t="s">
        <v>59</v>
      </c>
      <c r="C8" s="142" t="e">
        <f>(C52+C92+C132+C172+C212)*10^12/(C36*10^6)</f>
        <v>#DIV/0!</v>
      </c>
      <c r="D8" s="142" t="e">
        <f t="shared" ref="D8:I8" si="1">(D52+D92+D132+D172+D212)*10^12/(D36*10^6)</f>
        <v>#DIV/0!</v>
      </c>
      <c r="E8" s="142" t="e">
        <f t="shared" si="1"/>
        <v>#DIV/0!</v>
      </c>
      <c r="F8" s="142" t="e">
        <f t="shared" si="1"/>
        <v>#DIV/0!</v>
      </c>
      <c r="G8" s="142" t="e">
        <f t="shared" si="1"/>
        <v>#DIV/0!</v>
      </c>
      <c r="H8" s="142" t="e">
        <f t="shared" si="1"/>
        <v>#DIV/0!</v>
      </c>
      <c r="I8" s="142" t="e">
        <f t="shared" si="1"/>
        <v>#DIV/0!</v>
      </c>
    </row>
    <row r="9" spans="1:10">
      <c r="A9" s="19" t="s">
        <v>1107</v>
      </c>
      <c r="B9" s="19" t="s">
        <v>38</v>
      </c>
      <c r="C9" s="142" t="e">
        <f t="shared" ref="C9:I9" si="2">C278/(C52+C92+C132+C172+C212)</f>
        <v>#DIV/0!</v>
      </c>
      <c r="D9" s="142" t="e">
        <f t="shared" si="2"/>
        <v>#DIV/0!</v>
      </c>
      <c r="E9" s="142" t="e">
        <f t="shared" si="2"/>
        <v>#DIV/0!</v>
      </c>
      <c r="F9" s="142" t="e">
        <f t="shared" si="2"/>
        <v>#DIV/0!</v>
      </c>
      <c r="G9" s="142" t="e">
        <f t="shared" si="2"/>
        <v>#DIV/0!</v>
      </c>
      <c r="H9" s="142" t="e">
        <f t="shared" si="2"/>
        <v>#DIV/0!</v>
      </c>
      <c r="I9" s="142" t="e">
        <f t="shared" si="2"/>
        <v>#DIV/0!</v>
      </c>
    </row>
    <row r="10" spans="1:10">
      <c r="A10" s="19" t="s">
        <v>39</v>
      </c>
      <c r="B10" s="19" t="s">
        <v>40</v>
      </c>
      <c r="C10" s="142">
        <f>(C52+C92+C132+C172+C212)*10^3</f>
        <v>0</v>
      </c>
      <c r="D10" s="142">
        <f t="shared" ref="D10:I10" si="3">(D52+D92+D132+D172+D212)*10^3</f>
        <v>0</v>
      </c>
      <c r="E10" s="142">
        <f t="shared" si="3"/>
        <v>0</v>
      </c>
      <c r="F10" s="142">
        <f t="shared" si="3"/>
        <v>0</v>
      </c>
      <c r="G10" s="142">
        <f t="shared" si="3"/>
        <v>0</v>
      </c>
      <c r="H10" s="142">
        <f t="shared" si="3"/>
        <v>0</v>
      </c>
      <c r="I10" s="142">
        <f t="shared" si="3"/>
        <v>0</v>
      </c>
    </row>
    <row r="11" spans="1:10">
      <c r="A11" s="31" t="s">
        <v>60</v>
      </c>
      <c r="B11" s="32" t="s">
        <v>12</v>
      </c>
      <c r="C11" s="142">
        <f>C278</f>
        <v>0</v>
      </c>
      <c r="D11" s="142">
        <f t="shared" ref="D11:I11" si="4">D278</f>
        <v>0</v>
      </c>
      <c r="E11" s="142">
        <f t="shared" si="4"/>
        <v>0</v>
      </c>
      <c r="F11" s="142">
        <f t="shared" si="4"/>
        <v>0</v>
      </c>
      <c r="G11" s="142">
        <f t="shared" si="4"/>
        <v>0</v>
      </c>
      <c r="H11" s="142">
        <f t="shared" si="4"/>
        <v>0</v>
      </c>
      <c r="I11" s="142">
        <f t="shared" si="4"/>
        <v>0</v>
      </c>
    </row>
    <row r="12" spans="1:10">
      <c r="A12" s="31" t="s">
        <v>61</v>
      </c>
      <c r="B12" s="32" t="s">
        <v>20</v>
      </c>
      <c r="C12" s="142">
        <f>C279</f>
        <v>0</v>
      </c>
      <c r="D12" s="142">
        <f t="shared" ref="D12:I12" si="5">D279</f>
        <v>0</v>
      </c>
      <c r="E12" s="142">
        <f t="shared" si="5"/>
        <v>0</v>
      </c>
      <c r="F12" s="142">
        <f t="shared" si="5"/>
        <v>0</v>
      </c>
      <c r="G12" s="142">
        <f t="shared" si="5"/>
        <v>0</v>
      </c>
      <c r="H12" s="142">
        <f t="shared" si="5"/>
        <v>0</v>
      </c>
      <c r="I12" s="142">
        <f t="shared" si="5"/>
        <v>0</v>
      </c>
    </row>
    <row r="13" spans="1:10">
      <c r="A13" s="18" t="s">
        <v>62</v>
      </c>
      <c r="B13" s="19" t="s">
        <v>63</v>
      </c>
      <c r="C13" s="142" t="e">
        <f t="shared" ref="C13:I13" si="6">(C280+C281)*10^12/(C36*10^6)</f>
        <v>#DIV/0!</v>
      </c>
      <c r="D13" s="142" t="e">
        <f t="shared" si="6"/>
        <v>#DIV/0!</v>
      </c>
      <c r="E13" s="142" t="e">
        <f t="shared" si="6"/>
        <v>#DIV/0!</v>
      </c>
      <c r="F13" s="142" t="e">
        <f t="shared" si="6"/>
        <v>#DIV/0!</v>
      </c>
      <c r="G13" s="142" t="e">
        <f t="shared" si="6"/>
        <v>#DIV/0!</v>
      </c>
      <c r="H13" s="142" t="e">
        <f t="shared" si="6"/>
        <v>#DIV/0!</v>
      </c>
      <c r="I13" s="142" t="e">
        <f t="shared" si="6"/>
        <v>#DIV/0!</v>
      </c>
    </row>
    <row r="14" spans="1:10">
      <c r="A14" s="31" t="s">
        <v>64</v>
      </c>
      <c r="B14" s="32" t="s">
        <v>12</v>
      </c>
      <c r="C14" s="156">
        <f>C280</f>
        <v>0</v>
      </c>
      <c r="D14" s="156">
        <f t="shared" ref="D14:I14" si="7">D280</f>
        <v>0</v>
      </c>
      <c r="E14" s="156">
        <f t="shared" si="7"/>
        <v>0</v>
      </c>
      <c r="F14" s="156">
        <f t="shared" si="7"/>
        <v>0</v>
      </c>
      <c r="G14" s="156">
        <f t="shared" si="7"/>
        <v>0</v>
      </c>
      <c r="H14" s="156">
        <f t="shared" si="7"/>
        <v>0</v>
      </c>
      <c r="I14" s="156">
        <f t="shared" si="7"/>
        <v>0</v>
      </c>
    </row>
    <row r="15" spans="1:10">
      <c r="A15" s="32" t="s">
        <v>65</v>
      </c>
      <c r="B15" s="32" t="s">
        <v>20</v>
      </c>
      <c r="C15" s="156">
        <f>C288</f>
        <v>0</v>
      </c>
      <c r="D15" s="156">
        <f t="shared" ref="D15:I15" si="8">D288</f>
        <v>0</v>
      </c>
      <c r="E15" s="156">
        <f t="shared" si="8"/>
        <v>0</v>
      </c>
      <c r="F15" s="156">
        <f t="shared" si="8"/>
        <v>0</v>
      </c>
      <c r="G15" s="156">
        <f t="shared" si="8"/>
        <v>0</v>
      </c>
      <c r="H15" s="156">
        <f t="shared" si="8"/>
        <v>0</v>
      </c>
      <c r="I15" s="156">
        <f t="shared" si="8"/>
        <v>0</v>
      </c>
    </row>
    <row r="16" spans="1:10">
      <c r="A16" s="19" t="s">
        <v>1105</v>
      </c>
      <c r="B16" s="99" t="s">
        <v>1609</v>
      </c>
      <c r="C16" s="156">
        <f>C317</f>
        <v>0</v>
      </c>
      <c r="D16" s="156">
        <f t="shared" ref="D16:I16" si="9">D317</f>
        <v>0</v>
      </c>
      <c r="E16" s="156">
        <f t="shared" si="9"/>
        <v>0</v>
      </c>
      <c r="F16" s="156">
        <f t="shared" si="9"/>
        <v>0</v>
      </c>
      <c r="G16" s="156">
        <f t="shared" si="9"/>
        <v>0</v>
      </c>
      <c r="H16" s="156">
        <f t="shared" si="9"/>
        <v>0</v>
      </c>
      <c r="I16" s="156">
        <f t="shared" si="9"/>
        <v>0</v>
      </c>
    </row>
    <row r="17" spans="1:12">
      <c r="A17" s="22" t="s">
        <v>1193</v>
      </c>
      <c r="B17" s="99" t="s">
        <v>1609</v>
      </c>
      <c r="C17" s="156">
        <f>C312</f>
        <v>0</v>
      </c>
      <c r="D17" s="156">
        <f t="shared" ref="D17:I17" si="10">D312</f>
        <v>0</v>
      </c>
      <c r="E17" s="156">
        <f t="shared" si="10"/>
        <v>0</v>
      </c>
      <c r="F17" s="156">
        <f t="shared" si="10"/>
        <v>0</v>
      </c>
      <c r="G17" s="156">
        <f t="shared" si="10"/>
        <v>0</v>
      </c>
      <c r="H17" s="156">
        <f t="shared" si="10"/>
        <v>0</v>
      </c>
      <c r="I17" s="156">
        <f t="shared" si="10"/>
        <v>0</v>
      </c>
    </row>
    <row r="18" spans="1:12">
      <c r="A18" s="22" t="s">
        <v>1194</v>
      </c>
      <c r="B18" s="99" t="s">
        <v>1609</v>
      </c>
      <c r="C18" s="156">
        <f t="shared" ref="C18:I19" si="11">C313</f>
        <v>0</v>
      </c>
      <c r="D18" s="156">
        <f t="shared" si="11"/>
        <v>0</v>
      </c>
      <c r="E18" s="156">
        <f t="shared" si="11"/>
        <v>0</v>
      </c>
      <c r="F18" s="156">
        <f t="shared" si="11"/>
        <v>0</v>
      </c>
      <c r="G18" s="156">
        <f t="shared" si="11"/>
        <v>0</v>
      </c>
      <c r="H18" s="156">
        <f t="shared" si="11"/>
        <v>0</v>
      </c>
      <c r="I18" s="156">
        <f t="shared" si="11"/>
        <v>0</v>
      </c>
    </row>
    <row r="19" spans="1:12">
      <c r="A19" s="22" t="s">
        <v>1195</v>
      </c>
      <c r="B19" s="99" t="s">
        <v>1609</v>
      </c>
      <c r="C19" s="156">
        <f t="shared" si="11"/>
        <v>0</v>
      </c>
      <c r="D19" s="156">
        <f t="shared" si="11"/>
        <v>0</v>
      </c>
      <c r="E19" s="156">
        <f t="shared" si="11"/>
        <v>0</v>
      </c>
      <c r="F19" s="156">
        <f t="shared" si="11"/>
        <v>0</v>
      </c>
      <c r="G19" s="156">
        <f t="shared" si="11"/>
        <v>0</v>
      </c>
      <c r="H19" s="156">
        <f t="shared" si="11"/>
        <v>0</v>
      </c>
      <c r="I19" s="156">
        <f t="shared" si="11"/>
        <v>0</v>
      </c>
    </row>
    <row r="20" spans="1:12">
      <c r="A20" s="65"/>
      <c r="B20" s="65"/>
      <c r="C20" s="65"/>
      <c r="D20" s="65"/>
      <c r="E20" s="65"/>
      <c r="F20" s="65"/>
      <c r="G20" s="65"/>
      <c r="H20" s="65"/>
      <c r="I20" s="65"/>
      <c r="J20" s="65"/>
    </row>
    <row r="21" spans="1:12">
      <c r="A21" s="13"/>
      <c r="B21" s="13"/>
      <c r="C21" s="13"/>
      <c r="D21" s="13"/>
      <c r="E21" s="13"/>
      <c r="F21" s="13"/>
      <c r="G21" s="13"/>
      <c r="H21" s="13"/>
      <c r="I21" s="13"/>
      <c r="J21" s="13"/>
    </row>
    <row r="22" spans="1:12">
      <c r="A22" s="13"/>
      <c r="B22" s="13"/>
      <c r="C22" s="13"/>
      <c r="D22" s="13"/>
      <c r="E22" s="13"/>
      <c r="F22" s="13"/>
      <c r="G22" s="13"/>
      <c r="H22" s="13"/>
      <c r="I22" s="13"/>
      <c r="J22" s="13"/>
    </row>
    <row r="23" spans="1:12" ht="43.2">
      <c r="A23" s="68" t="s">
        <v>1</v>
      </c>
      <c r="B23" s="68" t="s">
        <v>2</v>
      </c>
      <c r="C23" s="68">
        <v>2010</v>
      </c>
      <c r="D23" s="179" t="str">
        <f>'User guide'!B16</f>
        <v>to define in the "User guide"</v>
      </c>
      <c r="E23" s="68">
        <v>2030</v>
      </c>
      <c r="F23" s="68">
        <v>2040</v>
      </c>
      <c r="G23" s="68">
        <v>2050</v>
      </c>
      <c r="H23" s="68">
        <v>2060</v>
      </c>
      <c r="I23" s="180">
        <v>2070</v>
      </c>
      <c r="J23" s="67" t="s">
        <v>3</v>
      </c>
      <c r="K23" s="67" t="s">
        <v>110</v>
      </c>
      <c r="L23" s="67" t="s">
        <v>1378</v>
      </c>
    </row>
    <row r="24" spans="1:12">
      <c r="A24" s="98" t="s">
        <v>1097</v>
      </c>
      <c r="B24" s="16"/>
      <c r="C24" s="16"/>
      <c r="D24" s="16"/>
      <c r="E24" s="16"/>
      <c r="F24" s="16"/>
      <c r="G24" s="16"/>
      <c r="H24" s="16"/>
      <c r="I24" s="16"/>
      <c r="J24" s="183"/>
      <c r="K24" s="44"/>
      <c r="L24" s="44"/>
    </row>
    <row r="25" spans="1:12">
      <c r="A25" s="91" t="s">
        <v>549</v>
      </c>
      <c r="B25" s="91"/>
      <c r="C25" s="91"/>
      <c r="D25" s="91"/>
      <c r="E25" s="91"/>
      <c r="F25" s="91"/>
      <c r="G25" s="91"/>
      <c r="H25" s="91"/>
      <c r="I25" s="91"/>
      <c r="J25" s="183"/>
      <c r="K25" s="44"/>
      <c r="L25" s="44"/>
    </row>
    <row r="26" spans="1:12">
      <c r="A26" s="22" t="s">
        <v>551</v>
      </c>
      <c r="B26" s="99" t="s">
        <v>550</v>
      </c>
      <c r="C26" s="37"/>
      <c r="D26" s="37"/>
      <c r="E26" s="37"/>
      <c r="F26" s="37"/>
      <c r="G26" s="37"/>
      <c r="H26" s="37"/>
      <c r="I26" s="37"/>
      <c r="J26" s="44"/>
      <c r="K26" s="44"/>
      <c r="L26" s="44"/>
    </row>
    <row r="27" spans="1:12">
      <c r="A27" s="100" t="s">
        <v>552</v>
      </c>
      <c r="B27" s="99" t="s">
        <v>550</v>
      </c>
      <c r="C27" s="37"/>
      <c r="D27" s="37"/>
      <c r="E27" s="37"/>
      <c r="F27" s="37"/>
      <c r="G27" s="37"/>
      <c r="H27" s="37"/>
      <c r="I27" s="37"/>
      <c r="J27" s="44"/>
      <c r="K27" s="44"/>
      <c r="L27" s="44"/>
    </row>
    <row r="28" spans="1:12">
      <c r="A28" s="22" t="s">
        <v>553</v>
      </c>
      <c r="B28" s="99" t="s">
        <v>550</v>
      </c>
      <c r="C28" s="37"/>
      <c r="D28" s="37"/>
      <c r="E28" s="37"/>
      <c r="F28" s="37"/>
      <c r="G28" s="37"/>
      <c r="H28" s="37"/>
      <c r="I28" s="37"/>
      <c r="J28" s="44"/>
      <c r="K28" s="44"/>
      <c r="L28" s="44"/>
    </row>
    <row r="29" spans="1:12">
      <c r="A29" s="100" t="s">
        <v>552</v>
      </c>
      <c r="B29" s="99" t="s">
        <v>550</v>
      </c>
      <c r="C29" s="37"/>
      <c r="D29" s="37"/>
      <c r="E29" s="37"/>
      <c r="F29" s="37"/>
      <c r="G29" s="37"/>
      <c r="H29" s="37"/>
      <c r="I29" s="37"/>
      <c r="J29" s="44"/>
      <c r="K29" s="44"/>
      <c r="L29" s="44"/>
    </row>
    <row r="30" spans="1:12">
      <c r="A30" s="22" t="s">
        <v>554</v>
      </c>
      <c r="B30" s="99" t="s">
        <v>550</v>
      </c>
      <c r="C30" s="37"/>
      <c r="D30" s="37"/>
      <c r="E30" s="37"/>
      <c r="F30" s="37"/>
      <c r="G30" s="37"/>
      <c r="H30" s="37"/>
      <c r="I30" s="37"/>
      <c r="J30" s="44"/>
      <c r="K30" s="44"/>
      <c r="L30" s="44"/>
    </row>
    <row r="31" spans="1:12">
      <c r="A31" s="100" t="s">
        <v>552</v>
      </c>
      <c r="B31" s="99" t="s">
        <v>550</v>
      </c>
      <c r="C31" s="37"/>
      <c r="D31" s="37"/>
      <c r="E31" s="37"/>
      <c r="F31" s="37"/>
      <c r="G31" s="37"/>
      <c r="H31" s="37"/>
      <c r="I31" s="37"/>
      <c r="J31" s="44"/>
      <c r="K31" s="44"/>
      <c r="L31" s="44"/>
    </row>
    <row r="32" spans="1:12">
      <c r="A32" s="22" t="s">
        <v>555</v>
      </c>
      <c r="B32" s="99" t="s">
        <v>550</v>
      </c>
      <c r="C32" s="37"/>
      <c r="D32" s="37"/>
      <c r="E32" s="37"/>
      <c r="F32" s="37"/>
      <c r="G32" s="37"/>
      <c r="H32" s="37"/>
      <c r="I32" s="37"/>
      <c r="J32" s="44"/>
      <c r="K32" s="44"/>
      <c r="L32" s="44"/>
    </row>
    <row r="33" spans="1:12">
      <c r="A33" s="100" t="s">
        <v>552</v>
      </c>
      <c r="B33" s="99" t="s">
        <v>550</v>
      </c>
      <c r="C33" s="37"/>
      <c r="D33" s="37"/>
      <c r="E33" s="37"/>
      <c r="F33" s="37"/>
      <c r="G33" s="37"/>
      <c r="H33" s="37"/>
      <c r="I33" s="37"/>
      <c r="J33" s="44"/>
      <c r="K33" s="44"/>
      <c r="L33" s="44"/>
    </row>
    <row r="34" spans="1:12">
      <c r="A34" s="22" t="s">
        <v>556</v>
      </c>
      <c r="B34" s="99" t="s">
        <v>550</v>
      </c>
      <c r="C34" s="37"/>
      <c r="D34" s="37"/>
      <c r="E34" s="37"/>
      <c r="F34" s="37"/>
      <c r="G34" s="37"/>
      <c r="H34" s="37"/>
      <c r="I34" s="37"/>
      <c r="J34" s="44"/>
      <c r="K34" s="44"/>
      <c r="L34" s="44"/>
    </row>
    <row r="35" spans="1:12">
      <c r="A35" s="100" t="s">
        <v>552</v>
      </c>
      <c r="B35" s="99" t="s">
        <v>550</v>
      </c>
      <c r="C35" s="37"/>
      <c r="D35" s="37"/>
      <c r="E35" s="37"/>
      <c r="F35" s="37"/>
      <c r="G35" s="37"/>
      <c r="H35" s="37"/>
      <c r="I35" s="37"/>
      <c r="J35" s="44"/>
      <c r="K35" s="44"/>
      <c r="L35" s="44"/>
    </row>
    <row r="36" spans="1:12">
      <c r="A36" s="101" t="s">
        <v>374</v>
      </c>
      <c r="B36" s="102" t="s">
        <v>550</v>
      </c>
      <c r="C36" s="156">
        <f t="shared" ref="C36:I36" si="12">SUM(C26:C35)</f>
        <v>0</v>
      </c>
      <c r="D36" s="156">
        <f t="shared" si="12"/>
        <v>0</v>
      </c>
      <c r="E36" s="156">
        <f t="shared" si="12"/>
        <v>0</v>
      </c>
      <c r="F36" s="156">
        <f t="shared" si="12"/>
        <v>0</v>
      </c>
      <c r="G36" s="156">
        <f t="shared" si="12"/>
        <v>0</v>
      </c>
      <c r="H36" s="156">
        <f t="shared" si="12"/>
        <v>0</v>
      </c>
      <c r="I36" s="156">
        <f t="shared" si="12"/>
        <v>0</v>
      </c>
      <c r="J36" s="186"/>
      <c r="K36" s="44"/>
      <c r="L36" s="44"/>
    </row>
    <row r="37" spans="1:12">
      <c r="A37" s="91" t="s">
        <v>557</v>
      </c>
      <c r="B37" s="91"/>
      <c r="C37" s="91"/>
      <c r="D37" s="91"/>
      <c r="E37" s="91"/>
      <c r="F37" s="91"/>
      <c r="G37" s="91"/>
      <c r="H37" s="91"/>
      <c r="I37" s="91"/>
      <c r="J37" s="183"/>
      <c r="K37" s="44"/>
      <c r="L37" s="44"/>
    </row>
    <row r="38" spans="1:12">
      <c r="A38" s="22" t="s">
        <v>558</v>
      </c>
      <c r="B38" s="99" t="s">
        <v>559</v>
      </c>
      <c r="C38" s="37"/>
      <c r="D38" s="37"/>
      <c r="E38" s="37"/>
      <c r="F38" s="37"/>
      <c r="G38" s="37"/>
      <c r="H38" s="37"/>
      <c r="I38" s="37"/>
      <c r="J38" s="184" t="s">
        <v>1032</v>
      </c>
      <c r="K38" s="44"/>
      <c r="L38" s="44"/>
    </row>
    <row r="39" spans="1:12">
      <c r="A39" s="22" t="s">
        <v>560</v>
      </c>
      <c r="B39" s="99" t="s">
        <v>559</v>
      </c>
      <c r="C39" s="37"/>
      <c r="D39" s="37"/>
      <c r="E39" s="37"/>
      <c r="F39" s="37"/>
      <c r="G39" s="37"/>
      <c r="H39" s="37"/>
      <c r="I39" s="37"/>
      <c r="J39" s="184" t="s">
        <v>1032</v>
      </c>
      <c r="K39" s="44"/>
      <c r="L39" s="44"/>
    </row>
    <row r="40" spans="1:12">
      <c r="A40" s="22" t="s">
        <v>561</v>
      </c>
      <c r="B40" s="99" t="s">
        <v>559</v>
      </c>
      <c r="C40" s="37"/>
      <c r="D40" s="37"/>
      <c r="E40" s="37"/>
      <c r="F40" s="37"/>
      <c r="G40" s="37"/>
      <c r="H40" s="37"/>
      <c r="I40" s="37"/>
      <c r="J40" s="184" t="s">
        <v>1032</v>
      </c>
      <c r="K40" s="44"/>
      <c r="L40" s="44"/>
    </row>
    <row r="41" spans="1:12">
      <c r="A41" s="22" t="s">
        <v>562</v>
      </c>
      <c r="B41" s="99" t="s">
        <v>559</v>
      </c>
      <c r="C41" s="37"/>
      <c r="D41" s="37"/>
      <c r="E41" s="37"/>
      <c r="F41" s="37"/>
      <c r="G41" s="37"/>
      <c r="H41" s="37"/>
      <c r="I41" s="37"/>
      <c r="J41" s="44"/>
      <c r="K41" s="44"/>
      <c r="L41" s="44"/>
    </row>
    <row r="42" spans="1:12">
      <c r="A42" s="22" t="s">
        <v>563</v>
      </c>
      <c r="B42" s="99" t="s">
        <v>559</v>
      </c>
      <c r="C42" s="37"/>
      <c r="D42" s="37"/>
      <c r="E42" s="37"/>
      <c r="F42" s="37"/>
      <c r="G42" s="37"/>
      <c r="H42" s="37"/>
      <c r="I42" s="37"/>
      <c r="J42" s="44"/>
      <c r="K42" s="44"/>
      <c r="L42" s="44"/>
    </row>
    <row r="43" spans="1:12">
      <c r="A43" s="101" t="s">
        <v>374</v>
      </c>
      <c r="B43" s="102" t="s">
        <v>559</v>
      </c>
      <c r="C43" s="156">
        <f t="shared" ref="C43:I43" si="13">SUM(C38:C42)</f>
        <v>0</v>
      </c>
      <c r="D43" s="156">
        <f t="shared" si="13"/>
        <v>0</v>
      </c>
      <c r="E43" s="156">
        <f t="shared" si="13"/>
        <v>0</v>
      </c>
      <c r="F43" s="156">
        <f t="shared" si="13"/>
        <v>0</v>
      </c>
      <c r="G43" s="156">
        <f t="shared" si="13"/>
        <v>0</v>
      </c>
      <c r="H43" s="156">
        <f t="shared" si="13"/>
        <v>0</v>
      </c>
      <c r="I43" s="156">
        <f t="shared" si="13"/>
        <v>0</v>
      </c>
      <c r="J43" s="186"/>
      <c r="K43" s="44"/>
      <c r="L43" s="44"/>
    </row>
    <row r="44" spans="1:12">
      <c r="A44" s="91" t="s">
        <v>1099</v>
      </c>
      <c r="B44" s="91"/>
      <c r="C44" s="91"/>
      <c r="D44" s="91"/>
      <c r="E44" s="91"/>
      <c r="F44" s="91"/>
      <c r="G44" s="91"/>
      <c r="H44" s="91"/>
      <c r="I44" s="91"/>
      <c r="J44" s="183"/>
      <c r="K44" s="44"/>
      <c r="L44" s="44"/>
    </row>
    <row r="45" spans="1:12">
      <c r="A45" s="99" t="s">
        <v>564</v>
      </c>
      <c r="B45" s="99" t="s">
        <v>559</v>
      </c>
      <c r="C45" s="37"/>
      <c r="D45" s="37"/>
      <c r="E45" s="37"/>
      <c r="F45" s="37"/>
      <c r="G45" s="37"/>
      <c r="H45" s="37"/>
      <c r="I45" s="37"/>
      <c r="J45" s="184" t="s">
        <v>1032</v>
      </c>
      <c r="K45" s="44"/>
      <c r="L45" s="44"/>
    </row>
    <row r="46" spans="1:12">
      <c r="A46" s="99" t="s">
        <v>565</v>
      </c>
      <c r="B46" s="99" t="s">
        <v>566</v>
      </c>
      <c r="C46" s="37"/>
      <c r="D46" s="37"/>
      <c r="E46" s="37"/>
      <c r="F46" s="37"/>
      <c r="G46" s="37"/>
      <c r="H46" s="37"/>
      <c r="I46" s="37"/>
      <c r="J46" s="184" t="s">
        <v>1096</v>
      </c>
      <c r="K46" s="44"/>
      <c r="L46" s="44"/>
    </row>
    <row r="47" spans="1:12">
      <c r="A47" s="99" t="s">
        <v>567</v>
      </c>
      <c r="B47" s="99" t="s">
        <v>550</v>
      </c>
      <c r="C47" s="37"/>
      <c r="D47" s="37"/>
      <c r="E47" s="37"/>
      <c r="F47" s="37"/>
      <c r="G47" s="37"/>
      <c r="H47" s="37"/>
      <c r="I47" s="37"/>
      <c r="J47" s="44"/>
      <c r="K47" s="44"/>
      <c r="L47" s="44"/>
    </row>
    <row r="48" spans="1:12">
      <c r="A48" s="99" t="s">
        <v>568</v>
      </c>
      <c r="B48" s="99" t="s">
        <v>550</v>
      </c>
      <c r="C48" s="37"/>
      <c r="D48" s="37"/>
      <c r="E48" s="37"/>
      <c r="F48" s="37"/>
      <c r="G48" s="37"/>
      <c r="H48" s="37"/>
      <c r="I48" s="37"/>
      <c r="J48" s="44"/>
      <c r="K48" s="44"/>
      <c r="L48" s="44"/>
    </row>
    <row r="49" spans="1:12">
      <c r="A49" s="99" t="s">
        <v>569</v>
      </c>
      <c r="B49" s="99" t="s">
        <v>550</v>
      </c>
      <c r="C49" s="37"/>
      <c r="D49" s="37"/>
      <c r="E49" s="37"/>
      <c r="F49" s="37"/>
      <c r="G49" s="37"/>
      <c r="H49" s="37"/>
      <c r="I49" s="37"/>
      <c r="J49" s="44"/>
      <c r="K49" s="44"/>
      <c r="L49" s="44"/>
    </row>
    <row r="50" spans="1:12">
      <c r="A50" s="103" t="s">
        <v>1098</v>
      </c>
      <c r="B50" s="16"/>
      <c r="C50" s="16"/>
      <c r="D50" s="16"/>
      <c r="E50" s="16"/>
      <c r="F50" s="16"/>
      <c r="G50" s="16"/>
      <c r="H50" s="16"/>
      <c r="I50" s="16"/>
      <c r="J50" s="44"/>
      <c r="K50" s="44"/>
      <c r="L50" s="44"/>
    </row>
    <row r="51" spans="1:12">
      <c r="A51" s="91" t="s">
        <v>39</v>
      </c>
      <c r="B51" s="91"/>
      <c r="C51" s="91"/>
      <c r="D51" s="91"/>
      <c r="E51" s="91"/>
      <c r="F51" s="91"/>
      <c r="G51" s="91"/>
      <c r="H51" s="91"/>
      <c r="I51" s="91"/>
      <c r="J51" s="44"/>
      <c r="K51" s="44"/>
      <c r="L51" s="44"/>
    </row>
    <row r="52" spans="1:12">
      <c r="A52" s="99" t="s">
        <v>570</v>
      </c>
      <c r="B52" s="99" t="s">
        <v>27</v>
      </c>
      <c r="C52" s="156">
        <f t="shared" ref="C52:I52" si="14">SUM(C53:C69)</f>
        <v>0</v>
      </c>
      <c r="D52" s="156">
        <f t="shared" si="14"/>
        <v>0</v>
      </c>
      <c r="E52" s="156">
        <f t="shared" si="14"/>
        <v>0</v>
      </c>
      <c r="F52" s="156">
        <f t="shared" si="14"/>
        <v>0</v>
      </c>
      <c r="G52" s="156">
        <f t="shared" si="14"/>
        <v>0</v>
      </c>
      <c r="H52" s="156">
        <f t="shared" si="14"/>
        <v>0</v>
      </c>
      <c r="I52" s="156">
        <f t="shared" si="14"/>
        <v>0</v>
      </c>
      <c r="J52" s="44"/>
      <c r="K52" s="44"/>
      <c r="L52" s="44"/>
    </row>
    <row r="53" spans="1:12">
      <c r="A53" s="99" t="s">
        <v>571</v>
      </c>
      <c r="B53" s="99" t="s">
        <v>27</v>
      </c>
      <c r="C53" s="37"/>
      <c r="D53" s="37"/>
      <c r="E53" s="37"/>
      <c r="F53" s="37"/>
      <c r="G53" s="37"/>
      <c r="H53" s="37"/>
      <c r="I53" s="37"/>
      <c r="J53" s="44"/>
      <c r="K53" s="44"/>
      <c r="L53" s="44"/>
    </row>
    <row r="54" spans="1:12">
      <c r="A54" s="99" t="s">
        <v>572</v>
      </c>
      <c r="B54" s="99" t="s">
        <v>27</v>
      </c>
      <c r="C54" s="37"/>
      <c r="D54" s="37"/>
      <c r="E54" s="37"/>
      <c r="F54" s="37"/>
      <c r="G54" s="37"/>
      <c r="H54" s="37"/>
      <c r="I54" s="37"/>
      <c r="J54" s="44"/>
      <c r="K54" s="44"/>
      <c r="L54" s="44"/>
    </row>
    <row r="55" spans="1:12">
      <c r="A55" s="99" t="s">
        <v>573</v>
      </c>
      <c r="B55" s="99" t="s">
        <v>27</v>
      </c>
      <c r="C55" s="37"/>
      <c r="D55" s="37"/>
      <c r="E55" s="37"/>
      <c r="F55" s="37"/>
      <c r="G55" s="37"/>
      <c r="H55" s="37"/>
      <c r="I55" s="37"/>
      <c r="J55" s="44"/>
      <c r="K55" s="44"/>
      <c r="L55" s="44"/>
    </row>
    <row r="56" spans="1:12">
      <c r="A56" s="99" t="s">
        <v>574</v>
      </c>
      <c r="B56" s="99" t="s">
        <v>27</v>
      </c>
      <c r="C56" s="37"/>
      <c r="D56" s="37"/>
      <c r="E56" s="37"/>
      <c r="F56" s="37"/>
      <c r="G56" s="37"/>
      <c r="H56" s="37"/>
      <c r="I56" s="37"/>
      <c r="J56" s="44"/>
      <c r="K56" s="44"/>
      <c r="L56" s="44"/>
    </row>
    <row r="57" spans="1:12">
      <c r="A57" s="99" t="s">
        <v>575</v>
      </c>
      <c r="B57" s="99" t="s">
        <v>27</v>
      </c>
      <c r="C57" s="37"/>
      <c r="D57" s="37"/>
      <c r="E57" s="37"/>
      <c r="F57" s="37"/>
      <c r="G57" s="37"/>
      <c r="H57" s="37"/>
      <c r="I57" s="37"/>
      <c r="J57" s="44"/>
      <c r="K57" s="44"/>
      <c r="L57" s="44"/>
    </row>
    <row r="58" spans="1:12">
      <c r="A58" s="99" t="s">
        <v>576</v>
      </c>
      <c r="B58" s="99" t="s">
        <v>27</v>
      </c>
      <c r="C58" s="37"/>
      <c r="D58" s="37"/>
      <c r="E58" s="37"/>
      <c r="F58" s="37"/>
      <c r="G58" s="37"/>
      <c r="H58" s="37"/>
      <c r="I58" s="37"/>
      <c r="J58" s="44"/>
      <c r="K58" s="44"/>
      <c r="L58" s="44"/>
    </row>
    <row r="59" spans="1:12">
      <c r="A59" s="99" t="s">
        <v>577</v>
      </c>
      <c r="B59" s="99" t="s">
        <v>27</v>
      </c>
      <c r="C59" s="37"/>
      <c r="D59" s="37"/>
      <c r="E59" s="37"/>
      <c r="F59" s="37"/>
      <c r="G59" s="37"/>
      <c r="H59" s="37"/>
      <c r="I59" s="37"/>
      <c r="J59" s="44"/>
      <c r="K59" s="44"/>
      <c r="L59" s="44"/>
    </row>
    <row r="60" spans="1:12">
      <c r="A60" s="99" t="s">
        <v>578</v>
      </c>
      <c r="B60" s="99" t="s">
        <v>27</v>
      </c>
      <c r="C60" s="37"/>
      <c r="D60" s="37"/>
      <c r="E60" s="37"/>
      <c r="F60" s="37"/>
      <c r="G60" s="37"/>
      <c r="H60" s="37"/>
      <c r="I60" s="37"/>
      <c r="J60" s="44"/>
      <c r="K60" s="44"/>
      <c r="L60" s="44"/>
    </row>
    <row r="61" spans="1:12">
      <c r="A61" s="99" t="s">
        <v>579</v>
      </c>
      <c r="B61" s="99" t="s">
        <v>27</v>
      </c>
      <c r="C61" s="37"/>
      <c r="D61" s="37"/>
      <c r="E61" s="37"/>
      <c r="F61" s="37"/>
      <c r="G61" s="37"/>
      <c r="H61" s="37"/>
      <c r="I61" s="37"/>
      <c r="J61" s="44"/>
      <c r="K61" s="44"/>
      <c r="L61" s="44"/>
    </row>
    <row r="62" spans="1:12">
      <c r="A62" s="99" t="s">
        <v>580</v>
      </c>
      <c r="B62" s="99" t="s">
        <v>27</v>
      </c>
      <c r="C62" s="37"/>
      <c r="D62" s="37"/>
      <c r="E62" s="37"/>
      <c r="F62" s="37"/>
      <c r="G62" s="37"/>
      <c r="H62" s="37"/>
      <c r="I62" s="37"/>
      <c r="J62" s="44"/>
      <c r="K62" s="44"/>
      <c r="L62" s="44"/>
    </row>
    <row r="63" spans="1:12">
      <c r="A63" s="99" t="s">
        <v>581</v>
      </c>
      <c r="B63" s="99" t="s">
        <v>27</v>
      </c>
      <c r="C63" s="37"/>
      <c r="D63" s="37"/>
      <c r="E63" s="37"/>
      <c r="F63" s="37"/>
      <c r="G63" s="37"/>
      <c r="H63" s="37"/>
      <c r="I63" s="37"/>
      <c r="J63" s="44"/>
      <c r="K63" s="44"/>
      <c r="L63" s="44"/>
    </row>
    <row r="64" spans="1:12">
      <c r="A64" s="99" t="s">
        <v>582</v>
      </c>
      <c r="B64" s="99" t="s">
        <v>27</v>
      </c>
      <c r="C64" s="37"/>
      <c r="D64" s="37"/>
      <c r="E64" s="37"/>
      <c r="F64" s="37"/>
      <c r="G64" s="37"/>
      <c r="H64" s="37"/>
      <c r="I64" s="37"/>
      <c r="J64" s="44"/>
      <c r="K64" s="44"/>
      <c r="L64" s="44"/>
    </row>
    <row r="65" spans="1:12">
      <c r="A65" s="99" t="s">
        <v>583</v>
      </c>
      <c r="B65" s="99" t="s">
        <v>27</v>
      </c>
      <c r="C65" s="37"/>
      <c r="D65" s="37"/>
      <c r="E65" s="37"/>
      <c r="F65" s="37"/>
      <c r="G65" s="37"/>
      <c r="H65" s="37"/>
      <c r="I65" s="37"/>
      <c r="J65" s="44"/>
      <c r="K65" s="44"/>
      <c r="L65" s="44"/>
    </row>
    <row r="66" spans="1:12">
      <c r="A66" s="99" t="s">
        <v>584</v>
      </c>
      <c r="B66" s="99" t="s">
        <v>27</v>
      </c>
      <c r="C66" s="37"/>
      <c r="D66" s="37"/>
      <c r="E66" s="37"/>
      <c r="F66" s="37"/>
      <c r="G66" s="37"/>
      <c r="H66" s="37"/>
      <c r="I66" s="37"/>
      <c r="J66" s="44"/>
      <c r="K66" s="44"/>
      <c r="L66" s="44"/>
    </row>
    <row r="67" spans="1:12">
      <c r="A67" s="99" t="s">
        <v>585</v>
      </c>
      <c r="B67" s="99" t="s">
        <v>27</v>
      </c>
      <c r="C67" s="37"/>
      <c r="D67" s="37"/>
      <c r="E67" s="37"/>
      <c r="F67" s="37"/>
      <c r="G67" s="37"/>
      <c r="H67" s="37"/>
      <c r="I67" s="37"/>
      <c r="J67" s="44"/>
      <c r="K67" s="44"/>
      <c r="L67" s="44"/>
    </row>
    <row r="68" spans="1:12">
      <c r="A68" s="99" t="s">
        <v>586</v>
      </c>
      <c r="B68" s="99" t="s">
        <v>27</v>
      </c>
      <c r="C68" s="37"/>
      <c r="D68" s="37"/>
      <c r="E68" s="37"/>
      <c r="F68" s="37"/>
      <c r="G68" s="37"/>
      <c r="H68" s="37"/>
      <c r="I68" s="37"/>
      <c r="J68" s="44"/>
      <c r="K68" s="44"/>
      <c r="L68" s="44"/>
    </row>
    <row r="69" spans="1:12">
      <c r="A69" s="99" t="s">
        <v>382</v>
      </c>
      <c r="B69" s="99" t="s">
        <v>27</v>
      </c>
      <c r="C69" s="37"/>
      <c r="D69" s="37"/>
      <c r="E69" s="37"/>
      <c r="F69" s="37"/>
      <c r="G69" s="37"/>
      <c r="H69" s="37"/>
      <c r="I69" s="37"/>
      <c r="J69" s="44"/>
      <c r="K69" s="44"/>
      <c r="L69" s="44"/>
    </row>
    <row r="70" spans="1:12">
      <c r="A70" s="91" t="s">
        <v>1189</v>
      </c>
      <c r="B70" s="91"/>
      <c r="C70" s="91"/>
      <c r="D70" s="91"/>
      <c r="E70" s="91"/>
      <c r="F70" s="91"/>
      <c r="G70" s="91"/>
      <c r="H70" s="91"/>
      <c r="I70" s="91"/>
      <c r="J70" s="183"/>
      <c r="K70" s="44"/>
      <c r="L70" s="44"/>
    </row>
    <row r="71" spans="1:12">
      <c r="A71" s="99" t="s">
        <v>587</v>
      </c>
      <c r="B71" s="99" t="s">
        <v>12</v>
      </c>
      <c r="C71" s="156">
        <f>SUM(C72:C88)</f>
        <v>0</v>
      </c>
      <c r="D71" s="156">
        <f t="shared" ref="D71:I71" si="15">SUM(D72:D88)</f>
        <v>0</v>
      </c>
      <c r="E71" s="156">
        <f t="shared" si="15"/>
        <v>0</v>
      </c>
      <c r="F71" s="156">
        <f t="shared" si="15"/>
        <v>0</v>
      </c>
      <c r="G71" s="156">
        <f t="shared" si="15"/>
        <v>0</v>
      </c>
      <c r="H71" s="156">
        <f t="shared" si="15"/>
        <v>0</v>
      </c>
      <c r="I71" s="156">
        <f t="shared" si="15"/>
        <v>0</v>
      </c>
      <c r="J71" s="44"/>
      <c r="K71" s="44"/>
      <c r="L71" s="44"/>
    </row>
    <row r="72" spans="1:12">
      <c r="A72" s="99" t="s">
        <v>571</v>
      </c>
      <c r="B72" s="99" t="s">
        <v>12</v>
      </c>
      <c r="C72" s="37"/>
      <c r="D72" s="37"/>
      <c r="E72" s="37"/>
      <c r="F72" s="37"/>
      <c r="G72" s="37"/>
      <c r="H72" s="37"/>
      <c r="I72" s="37"/>
      <c r="J72" s="44"/>
      <c r="K72" s="44"/>
      <c r="L72" s="44"/>
    </row>
    <row r="73" spans="1:12">
      <c r="A73" s="99" t="s">
        <v>572</v>
      </c>
      <c r="B73" s="99" t="s">
        <v>12</v>
      </c>
      <c r="C73" s="37"/>
      <c r="D73" s="37"/>
      <c r="E73" s="37"/>
      <c r="F73" s="37"/>
      <c r="G73" s="37"/>
      <c r="H73" s="37"/>
      <c r="I73" s="37"/>
      <c r="J73" s="44"/>
      <c r="K73" s="44"/>
      <c r="L73" s="44"/>
    </row>
    <row r="74" spans="1:12">
      <c r="A74" s="99" t="s">
        <v>573</v>
      </c>
      <c r="B74" s="99" t="s">
        <v>12</v>
      </c>
      <c r="C74" s="37"/>
      <c r="D74" s="37"/>
      <c r="E74" s="37"/>
      <c r="F74" s="37"/>
      <c r="G74" s="37"/>
      <c r="H74" s="37"/>
      <c r="I74" s="37"/>
      <c r="J74" s="44"/>
      <c r="K74" s="44"/>
      <c r="L74" s="44"/>
    </row>
    <row r="75" spans="1:12">
      <c r="A75" s="99" t="s">
        <v>574</v>
      </c>
      <c r="B75" s="99" t="s">
        <v>12</v>
      </c>
      <c r="C75" s="37"/>
      <c r="D75" s="37"/>
      <c r="E75" s="37"/>
      <c r="F75" s="37"/>
      <c r="G75" s="37"/>
      <c r="H75" s="37"/>
      <c r="I75" s="37"/>
      <c r="J75" s="44"/>
      <c r="K75" s="44"/>
      <c r="L75" s="44"/>
    </row>
    <row r="76" spans="1:12">
      <c r="A76" s="99" t="s">
        <v>575</v>
      </c>
      <c r="B76" s="99" t="s">
        <v>12</v>
      </c>
      <c r="C76" s="37"/>
      <c r="D76" s="37"/>
      <c r="E76" s="37"/>
      <c r="F76" s="37"/>
      <c r="G76" s="37"/>
      <c r="H76" s="37"/>
      <c r="I76" s="37"/>
      <c r="J76" s="44"/>
      <c r="K76" s="44"/>
      <c r="L76" s="44"/>
    </row>
    <row r="77" spans="1:12">
      <c r="A77" s="99" t="s">
        <v>576</v>
      </c>
      <c r="B77" s="99" t="s">
        <v>12</v>
      </c>
      <c r="C77" s="37"/>
      <c r="D77" s="37"/>
      <c r="E77" s="37"/>
      <c r="F77" s="37"/>
      <c r="G77" s="37"/>
      <c r="H77" s="37"/>
      <c r="I77" s="37"/>
      <c r="J77" s="44"/>
      <c r="K77" s="44"/>
      <c r="L77" s="44"/>
    </row>
    <row r="78" spans="1:12">
      <c r="A78" s="99" t="s">
        <v>577</v>
      </c>
      <c r="B78" s="99" t="s">
        <v>12</v>
      </c>
      <c r="C78" s="37"/>
      <c r="D78" s="37"/>
      <c r="E78" s="37"/>
      <c r="F78" s="37"/>
      <c r="G78" s="37"/>
      <c r="H78" s="37"/>
      <c r="I78" s="37"/>
      <c r="J78" s="44"/>
      <c r="K78" s="44"/>
      <c r="L78" s="44"/>
    </row>
    <row r="79" spans="1:12">
      <c r="A79" s="99" t="s">
        <v>578</v>
      </c>
      <c r="B79" s="99" t="s">
        <v>12</v>
      </c>
      <c r="C79" s="37"/>
      <c r="D79" s="37"/>
      <c r="E79" s="37"/>
      <c r="F79" s="37"/>
      <c r="G79" s="37"/>
      <c r="H79" s="37"/>
      <c r="I79" s="37"/>
      <c r="J79" s="44"/>
      <c r="K79" s="44"/>
      <c r="L79" s="44"/>
    </row>
    <row r="80" spans="1:12">
      <c r="A80" s="99" t="s">
        <v>579</v>
      </c>
      <c r="B80" s="99" t="s">
        <v>12</v>
      </c>
      <c r="C80" s="37"/>
      <c r="D80" s="37"/>
      <c r="E80" s="37"/>
      <c r="F80" s="37"/>
      <c r="G80" s="37"/>
      <c r="H80" s="37"/>
      <c r="I80" s="37"/>
      <c r="J80" s="44"/>
      <c r="K80" s="44"/>
      <c r="L80" s="44"/>
    </row>
    <row r="81" spans="1:12">
      <c r="A81" s="99" t="s">
        <v>580</v>
      </c>
      <c r="B81" s="99" t="s">
        <v>12</v>
      </c>
      <c r="C81" s="37"/>
      <c r="D81" s="37"/>
      <c r="E81" s="37"/>
      <c r="F81" s="37"/>
      <c r="G81" s="37"/>
      <c r="H81" s="37"/>
      <c r="I81" s="37"/>
      <c r="J81" s="44"/>
      <c r="K81" s="44"/>
      <c r="L81" s="44"/>
    </row>
    <row r="82" spans="1:12">
      <c r="A82" s="99" t="s">
        <v>581</v>
      </c>
      <c r="B82" s="99" t="s">
        <v>12</v>
      </c>
      <c r="C82" s="37"/>
      <c r="D82" s="37"/>
      <c r="E82" s="37"/>
      <c r="F82" s="37"/>
      <c r="G82" s="37"/>
      <c r="H82" s="37"/>
      <c r="I82" s="37"/>
      <c r="J82" s="44"/>
      <c r="K82" s="44"/>
      <c r="L82" s="44"/>
    </row>
    <row r="83" spans="1:12">
      <c r="A83" s="99" t="s">
        <v>582</v>
      </c>
      <c r="B83" s="99" t="s">
        <v>12</v>
      </c>
      <c r="C83" s="37"/>
      <c r="D83" s="37"/>
      <c r="E83" s="37"/>
      <c r="F83" s="37"/>
      <c r="G83" s="37"/>
      <c r="H83" s="37"/>
      <c r="I83" s="37"/>
      <c r="J83" s="44"/>
      <c r="K83" s="44"/>
      <c r="L83" s="44"/>
    </row>
    <row r="84" spans="1:12">
      <c r="A84" s="99" t="s">
        <v>583</v>
      </c>
      <c r="B84" s="99" t="s">
        <v>12</v>
      </c>
      <c r="C84" s="37"/>
      <c r="D84" s="37"/>
      <c r="E84" s="37"/>
      <c r="F84" s="37"/>
      <c r="G84" s="37"/>
      <c r="H84" s="37"/>
      <c r="I84" s="37"/>
      <c r="J84" s="44"/>
      <c r="K84" s="44"/>
      <c r="L84" s="44"/>
    </row>
    <row r="85" spans="1:12">
      <c r="A85" s="99" t="s">
        <v>584</v>
      </c>
      <c r="B85" s="99" t="s">
        <v>12</v>
      </c>
      <c r="C85" s="37"/>
      <c r="D85" s="37"/>
      <c r="E85" s="37"/>
      <c r="F85" s="37"/>
      <c r="G85" s="37"/>
      <c r="H85" s="37"/>
      <c r="I85" s="37"/>
      <c r="J85" s="44"/>
      <c r="K85" s="44"/>
      <c r="L85" s="44"/>
    </row>
    <row r="86" spans="1:12">
      <c r="A86" s="99" t="s">
        <v>585</v>
      </c>
      <c r="B86" s="99" t="s">
        <v>12</v>
      </c>
      <c r="C86" s="37"/>
      <c r="D86" s="37"/>
      <c r="E86" s="37"/>
      <c r="F86" s="37"/>
      <c r="G86" s="37"/>
      <c r="H86" s="37"/>
      <c r="I86" s="37"/>
      <c r="J86" s="44"/>
      <c r="K86" s="44"/>
      <c r="L86" s="44"/>
    </row>
    <row r="87" spans="1:12">
      <c r="A87" s="99" t="s">
        <v>586</v>
      </c>
      <c r="B87" s="99" t="s">
        <v>12</v>
      </c>
      <c r="C87" s="37"/>
      <c r="D87" s="37"/>
      <c r="E87" s="37"/>
      <c r="F87" s="37"/>
      <c r="G87" s="37"/>
      <c r="H87" s="37"/>
      <c r="I87" s="37"/>
      <c r="J87" s="44"/>
      <c r="K87" s="44"/>
      <c r="L87" s="44"/>
    </row>
    <row r="88" spans="1:12">
      <c r="A88" s="99" t="s">
        <v>382</v>
      </c>
      <c r="B88" s="99" t="s">
        <v>12</v>
      </c>
      <c r="C88" s="37"/>
      <c r="D88" s="37"/>
      <c r="E88" s="37"/>
      <c r="F88" s="37"/>
      <c r="G88" s="37"/>
      <c r="H88" s="37"/>
      <c r="I88" s="37"/>
      <c r="J88" s="44"/>
      <c r="K88" s="44"/>
      <c r="L88" s="44"/>
    </row>
    <row r="89" spans="1:12">
      <c r="A89" s="99" t="s">
        <v>588</v>
      </c>
      <c r="B89" s="99" t="s">
        <v>20</v>
      </c>
      <c r="C89" s="37"/>
      <c r="D89" s="37"/>
      <c r="E89" s="37"/>
      <c r="F89" s="37"/>
      <c r="G89" s="37"/>
      <c r="H89" s="37"/>
      <c r="I89" s="37"/>
      <c r="J89" s="44"/>
      <c r="K89" s="44"/>
      <c r="L89" s="44"/>
    </row>
    <row r="90" spans="1:12">
      <c r="A90" s="103" t="s">
        <v>1100</v>
      </c>
      <c r="B90" s="16"/>
      <c r="C90" s="16"/>
      <c r="D90" s="16"/>
      <c r="E90" s="16"/>
      <c r="F90" s="16"/>
      <c r="G90" s="16"/>
      <c r="H90" s="16"/>
      <c r="I90" s="16"/>
      <c r="J90" s="44"/>
      <c r="K90" s="44"/>
      <c r="L90" s="44"/>
    </row>
    <row r="91" spans="1:12">
      <c r="A91" s="91" t="s">
        <v>589</v>
      </c>
      <c r="B91" s="91"/>
      <c r="C91" s="91"/>
      <c r="D91" s="91"/>
      <c r="E91" s="91"/>
      <c r="F91" s="91"/>
      <c r="G91" s="91"/>
      <c r="H91" s="91"/>
      <c r="I91" s="91"/>
      <c r="J91" s="183"/>
      <c r="K91" s="44"/>
      <c r="L91" s="44"/>
    </row>
    <row r="92" spans="1:12">
      <c r="A92" s="99" t="s">
        <v>570</v>
      </c>
      <c r="B92" s="99" t="s">
        <v>27</v>
      </c>
      <c r="C92" s="156">
        <f t="shared" ref="C92:I92" si="16">SUM(C93:C109)</f>
        <v>0</v>
      </c>
      <c r="D92" s="156">
        <f t="shared" si="16"/>
        <v>0</v>
      </c>
      <c r="E92" s="156">
        <f t="shared" si="16"/>
        <v>0</v>
      </c>
      <c r="F92" s="156">
        <f t="shared" si="16"/>
        <v>0</v>
      </c>
      <c r="G92" s="156">
        <f t="shared" si="16"/>
        <v>0</v>
      </c>
      <c r="H92" s="156">
        <f t="shared" si="16"/>
        <v>0</v>
      </c>
      <c r="I92" s="156">
        <f t="shared" si="16"/>
        <v>0</v>
      </c>
      <c r="J92" s="44"/>
      <c r="K92" s="44"/>
      <c r="L92" s="44"/>
    </row>
    <row r="93" spans="1:12">
      <c r="A93" s="99" t="s">
        <v>571</v>
      </c>
      <c r="B93" s="99" t="s">
        <v>27</v>
      </c>
      <c r="C93" s="37"/>
      <c r="D93" s="37"/>
      <c r="E93" s="37"/>
      <c r="F93" s="37"/>
      <c r="G93" s="37"/>
      <c r="H93" s="37"/>
      <c r="I93" s="37"/>
      <c r="J93" s="44"/>
      <c r="K93" s="44"/>
      <c r="L93" s="44"/>
    </row>
    <row r="94" spans="1:12">
      <c r="A94" s="99" t="s">
        <v>572</v>
      </c>
      <c r="B94" s="99" t="s">
        <v>27</v>
      </c>
      <c r="C94" s="37"/>
      <c r="D94" s="37"/>
      <c r="E94" s="37"/>
      <c r="F94" s="37"/>
      <c r="G94" s="37"/>
      <c r="H94" s="37"/>
      <c r="I94" s="37"/>
      <c r="J94" s="44"/>
      <c r="K94" s="44"/>
      <c r="L94" s="44"/>
    </row>
    <row r="95" spans="1:12">
      <c r="A95" s="99" t="s">
        <v>573</v>
      </c>
      <c r="B95" s="99" t="s">
        <v>27</v>
      </c>
      <c r="C95" s="37"/>
      <c r="D95" s="37"/>
      <c r="E95" s="37"/>
      <c r="F95" s="37"/>
      <c r="G95" s="37"/>
      <c r="H95" s="37"/>
      <c r="I95" s="37"/>
      <c r="J95" s="44"/>
      <c r="K95" s="44"/>
      <c r="L95" s="44"/>
    </row>
    <row r="96" spans="1:12">
      <c r="A96" s="99" t="s">
        <v>574</v>
      </c>
      <c r="B96" s="99" t="s">
        <v>27</v>
      </c>
      <c r="C96" s="37"/>
      <c r="D96" s="37"/>
      <c r="E96" s="37"/>
      <c r="F96" s="37"/>
      <c r="G96" s="37"/>
      <c r="H96" s="37"/>
      <c r="I96" s="37"/>
      <c r="J96" s="44"/>
      <c r="K96" s="44"/>
      <c r="L96" s="44"/>
    </row>
    <row r="97" spans="1:12">
      <c r="A97" s="99" t="s">
        <v>575</v>
      </c>
      <c r="B97" s="99" t="s">
        <v>27</v>
      </c>
      <c r="C97" s="37"/>
      <c r="D97" s="37"/>
      <c r="E97" s="37"/>
      <c r="F97" s="37"/>
      <c r="G97" s="37"/>
      <c r="H97" s="37"/>
      <c r="I97" s="37"/>
      <c r="J97" s="44"/>
      <c r="K97" s="44"/>
      <c r="L97" s="44"/>
    </row>
    <row r="98" spans="1:12">
      <c r="A98" s="99" t="s">
        <v>576</v>
      </c>
      <c r="B98" s="99" t="s">
        <v>27</v>
      </c>
      <c r="C98" s="37"/>
      <c r="D98" s="37"/>
      <c r="E98" s="37"/>
      <c r="F98" s="37"/>
      <c r="G98" s="37"/>
      <c r="H98" s="37"/>
      <c r="I98" s="37"/>
      <c r="J98" s="44"/>
      <c r="K98" s="44"/>
      <c r="L98" s="44"/>
    </row>
    <row r="99" spans="1:12">
      <c r="A99" s="99" t="s">
        <v>577</v>
      </c>
      <c r="B99" s="99" t="s">
        <v>27</v>
      </c>
      <c r="C99" s="37"/>
      <c r="D99" s="37"/>
      <c r="E99" s="37"/>
      <c r="F99" s="37"/>
      <c r="G99" s="37"/>
      <c r="H99" s="37"/>
      <c r="I99" s="37"/>
      <c r="J99" s="44"/>
      <c r="K99" s="44"/>
      <c r="L99" s="44"/>
    </row>
    <row r="100" spans="1:12">
      <c r="A100" s="99" t="s">
        <v>578</v>
      </c>
      <c r="B100" s="99" t="s">
        <v>27</v>
      </c>
      <c r="C100" s="37"/>
      <c r="D100" s="37"/>
      <c r="E100" s="37"/>
      <c r="F100" s="37"/>
      <c r="G100" s="37"/>
      <c r="H100" s="37"/>
      <c r="I100" s="37"/>
      <c r="J100" s="44"/>
      <c r="K100" s="44"/>
      <c r="L100" s="44"/>
    </row>
    <row r="101" spans="1:12">
      <c r="A101" s="99" t="s">
        <v>579</v>
      </c>
      <c r="B101" s="99" t="s">
        <v>27</v>
      </c>
      <c r="C101" s="37"/>
      <c r="D101" s="37"/>
      <c r="E101" s="37"/>
      <c r="F101" s="37"/>
      <c r="G101" s="37"/>
      <c r="H101" s="37"/>
      <c r="I101" s="37"/>
      <c r="J101" s="44"/>
      <c r="K101" s="44"/>
      <c r="L101" s="44"/>
    </row>
    <row r="102" spans="1:12">
      <c r="A102" s="99" t="s">
        <v>580</v>
      </c>
      <c r="B102" s="99" t="s">
        <v>27</v>
      </c>
      <c r="C102" s="37"/>
      <c r="D102" s="37"/>
      <c r="E102" s="37"/>
      <c r="F102" s="37"/>
      <c r="G102" s="37"/>
      <c r="H102" s="37"/>
      <c r="I102" s="37"/>
      <c r="J102" s="44"/>
      <c r="K102" s="44"/>
      <c r="L102" s="44"/>
    </row>
    <row r="103" spans="1:12">
      <c r="A103" s="99" t="s">
        <v>581</v>
      </c>
      <c r="B103" s="99" t="s">
        <v>27</v>
      </c>
      <c r="C103" s="37"/>
      <c r="D103" s="37"/>
      <c r="E103" s="37"/>
      <c r="F103" s="37"/>
      <c r="G103" s="37"/>
      <c r="H103" s="37"/>
      <c r="I103" s="37"/>
      <c r="J103" s="44"/>
      <c r="K103" s="44"/>
      <c r="L103" s="44"/>
    </row>
    <row r="104" spans="1:12">
      <c r="A104" s="99" t="s">
        <v>582</v>
      </c>
      <c r="B104" s="99" t="s">
        <v>27</v>
      </c>
      <c r="C104" s="37"/>
      <c r="D104" s="37"/>
      <c r="E104" s="37"/>
      <c r="F104" s="37"/>
      <c r="G104" s="37"/>
      <c r="H104" s="37"/>
      <c r="I104" s="37"/>
      <c r="J104" s="44"/>
      <c r="K104" s="44"/>
      <c r="L104" s="44"/>
    </row>
    <row r="105" spans="1:12">
      <c r="A105" s="99" t="s">
        <v>583</v>
      </c>
      <c r="B105" s="99" t="s">
        <v>27</v>
      </c>
      <c r="C105" s="37"/>
      <c r="D105" s="37"/>
      <c r="E105" s="37"/>
      <c r="F105" s="37"/>
      <c r="G105" s="37"/>
      <c r="H105" s="37"/>
      <c r="I105" s="37"/>
      <c r="J105" s="44"/>
      <c r="K105" s="44"/>
      <c r="L105" s="44"/>
    </row>
    <row r="106" spans="1:12">
      <c r="A106" s="99" t="s">
        <v>584</v>
      </c>
      <c r="B106" s="99" t="s">
        <v>27</v>
      </c>
      <c r="C106" s="37"/>
      <c r="D106" s="37"/>
      <c r="E106" s="37"/>
      <c r="F106" s="37"/>
      <c r="G106" s="37"/>
      <c r="H106" s="37"/>
      <c r="I106" s="37"/>
      <c r="J106" s="44"/>
      <c r="K106" s="44"/>
      <c r="L106" s="44"/>
    </row>
    <row r="107" spans="1:12">
      <c r="A107" s="99" t="s">
        <v>585</v>
      </c>
      <c r="B107" s="99" t="s">
        <v>27</v>
      </c>
      <c r="C107" s="37"/>
      <c r="D107" s="37"/>
      <c r="E107" s="37"/>
      <c r="F107" s="37"/>
      <c r="G107" s="37"/>
      <c r="H107" s="37"/>
      <c r="I107" s="37"/>
      <c r="J107" s="44"/>
      <c r="K107" s="44"/>
      <c r="L107" s="44"/>
    </row>
    <row r="108" spans="1:12">
      <c r="A108" s="99" t="s">
        <v>586</v>
      </c>
      <c r="B108" s="99" t="s">
        <v>27</v>
      </c>
      <c r="C108" s="37"/>
      <c r="D108" s="37"/>
      <c r="E108" s="37"/>
      <c r="F108" s="37"/>
      <c r="G108" s="37"/>
      <c r="H108" s="37"/>
      <c r="I108" s="37"/>
      <c r="J108" s="44"/>
      <c r="K108" s="44"/>
      <c r="L108" s="44"/>
    </row>
    <row r="109" spans="1:12">
      <c r="A109" s="99" t="s">
        <v>590</v>
      </c>
      <c r="B109" s="99" t="s">
        <v>27</v>
      </c>
      <c r="C109" s="37"/>
      <c r="D109" s="37"/>
      <c r="E109" s="37"/>
      <c r="F109" s="37"/>
      <c r="G109" s="37"/>
      <c r="H109" s="37"/>
      <c r="I109" s="37"/>
      <c r="J109" s="44"/>
      <c r="K109" s="44"/>
      <c r="L109" s="44"/>
    </row>
    <row r="110" spans="1:12">
      <c r="A110" s="91" t="s">
        <v>1189</v>
      </c>
      <c r="B110" s="91"/>
      <c r="C110" s="91"/>
      <c r="D110" s="91"/>
      <c r="E110" s="91"/>
      <c r="F110" s="91"/>
      <c r="G110" s="91"/>
      <c r="H110" s="91"/>
      <c r="I110" s="91"/>
      <c r="J110" s="183"/>
      <c r="K110" s="44"/>
      <c r="L110" s="44"/>
    </row>
    <row r="111" spans="1:12">
      <c r="A111" s="99" t="s">
        <v>591</v>
      </c>
      <c r="B111" s="99" t="s">
        <v>12</v>
      </c>
      <c r="C111" s="156">
        <f>SUM(C112:C128)</f>
        <v>0</v>
      </c>
      <c r="D111" s="156">
        <f t="shared" ref="D111" si="17">SUM(D112:D128)</f>
        <v>0</v>
      </c>
      <c r="E111" s="156">
        <f t="shared" ref="E111" si="18">SUM(E112:E128)</f>
        <v>0</v>
      </c>
      <c r="F111" s="156">
        <f t="shared" ref="F111" si="19">SUM(F112:F128)</f>
        <v>0</v>
      </c>
      <c r="G111" s="156">
        <f t="shared" ref="G111" si="20">SUM(G112:G128)</f>
        <v>0</v>
      </c>
      <c r="H111" s="156">
        <f t="shared" ref="H111" si="21">SUM(H112:H128)</f>
        <v>0</v>
      </c>
      <c r="I111" s="156">
        <f t="shared" ref="I111" si="22">SUM(I112:I128)</f>
        <v>0</v>
      </c>
      <c r="J111" s="44"/>
      <c r="K111" s="44"/>
      <c r="L111" s="44"/>
    </row>
    <row r="112" spans="1:12">
      <c r="A112" s="99" t="s">
        <v>571</v>
      </c>
      <c r="B112" s="99" t="s">
        <v>12</v>
      </c>
      <c r="C112" s="37"/>
      <c r="D112" s="37"/>
      <c r="E112" s="37"/>
      <c r="F112" s="37"/>
      <c r="G112" s="37"/>
      <c r="H112" s="37"/>
      <c r="I112" s="37"/>
      <c r="J112" s="44"/>
      <c r="K112" s="44"/>
      <c r="L112" s="44"/>
    </row>
    <row r="113" spans="1:12">
      <c r="A113" s="99" t="s">
        <v>572</v>
      </c>
      <c r="B113" s="99" t="s">
        <v>12</v>
      </c>
      <c r="C113" s="37"/>
      <c r="D113" s="37"/>
      <c r="E113" s="37"/>
      <c r="F113" s="37"/>
      <c r="G113" s="37"/>
      <c r="H113" s="37"/>
      <c r="I113" s="37"/>
      <c r="J113" s="44"/>
      <c r="K113" s="44"/>
      <c r="L113" s="44"/>
    </row>
    <row r="114" spans="1:12">
      <c r="A114" s="99" t="s">
        <v>573</v>
      </c>
      <c r="B114" s="99" t="s">
        <v>12</v>
      </c>
      <c r="C114" s="37"/>
      <c r="D114" s="37"/>
      <c r="E114" s="37"/>
      <c r="F114" s="37"/>
      <c r="G114" s="37"/>
      <c r="H114" s="37"/>
      <c r="I114" s="37"/>
      <c r="J114" s="44"/>
      <c r="K114" s="44"/>
      <c r="L114" s="44"/>
    </row>
    <row r="115" spans="1:12">
      <c r="A115" s="99" t="s">
        <v>574</v>
      </c>
      <c r="B115" s="99" t="s">
        <v>12</v>
      </c>
      <c r="C115" s="37"/>
      <c r="D115" s="37"/>
      <c r="E115" s="37"/>
      <c r="F115" s="37"/>
      <c r="G115" s="37"/>
      <c r="H115" s="37"/>
      <c r="I115" s="37"/>
      <c r="J115" s="44"/>
      <c r="K115" s="44"/>
      <c r="L115" s="44"/>
    </row>
    <row r="116" spans="1:12">
      <c r="A116" s="99" t="s">
        <v>575</v>
      </c>
      <c r="B116" s="99" t="s">
        <v>12</v>
      </c>
      <c r="C116" s="37"/>
      <c r="D116" s="37"/>
      <c r="E116" s="37"/>
      <c r="F116" s="37"/>
      <c r="G116" s="37"/>
      <c r="H116" s="37"/>
      <c r="I116" s="37"/>
      <c r="J116" s="44"/>
      <c r="K116" s="44"/>
      <c r="L116" s="44"/>
    </row>
    <row r="117" spans="1:12">
      <c r="A117" s="99" t="s">
        <v>576</v>
      </c>
      <c r="B117" s="99" t="s">
        <v>12</v>
      </c>
      <c r="C117" s="37"/>
      <c r="D117" s="37"/>
      <c r="E117" s="37"/>
      <c r="F117" s="37"/>
      <c r="G117" s="37"/>
      <c r="H117" s="37"/>
      <c r="I117" s="37"/>
      <c r="J117" s="44"/>
      <c r="K117" s="44"/>
      <c r="L117" s="44"/>
    </row>
    <row r="118" spans="1:12">
      <c r="A118" s="99" t="s">
        <v>577</v>
      </c>
      <c r="B118" s="99" t="s">
        <v>12</v>
      </c>
      <c r="C118" s="37"/>
      <c r="D118" s="37"/>
      <c r="E118" s="37"/>
      <c r="F118" s="37"/>
      <c r="G118" s="37"/>
      <c r="H118" s="37"/>
      <c r="I118" s="37"/>
      <c r="J118" s="44"/>
      <c r="K118" s="44"/>
      <c r="L118" s="44"/>
    </row>
    <row r="119" spans="1:12">
      <c r="A119" s="99" t="s">
        <v>578</v>
      </c>
      <c r="B119" s="99" t="s">
        <v>12</v>
      </c>
      <c r="C119" s="37"/>
      <c r="D119" s="37"/>
      <c r="E119" s="37"/>
      <c r="F119" s="37"/>
      <c r="G119" s="37"/>
      <c r="H119" s="37"/>
      <c r="I119" s="37"/>
      <c r="J119" s="44"/>
      <c r="K119" s="44"/>
      <c r="L119" s="44"/>
    </row>
    <row r="120" spans="1:12">
      <c r="A120" s="99" t="s">
        <v>579</v>
      </c>
      <c r="B120" s="99" t="s">
        <v>12</v>
      </c>
      <c r="C120" s="37"/>
      <c r="D120" s="37"/>
      <c r="E120" s="37"/>
      <c r="F120" s="37"/>
      <c r="G120" s="37"/>
      <c r="H120" s="37"/>
      <c r="I120" s="37"/>
      <c r="J120" s="44"/>
      <c r="K120" s="44"/>
      <c r="L120" s="44"/>
    </row>
    <row r="121" spans="1:12">
      <c r="A121" s="99" t="s">
        <v>580</v>
      </c>
      <c r="B121" s="99" t="s">
        <v>12</v>
      </c>
      <c r="C121" s="37"/>
      <c r="D121" s="37"/>
      <c r="E121" s="37"/>
      <c r="F121" s="37"/>
      <c r="G121" s="37"/>
      <c r="H121" s="37"/>
      <c r="I121" s="37"/>
      <c r="J121" s="44"/>
      <c r="K121" s="44"/>
      <c r="L121" s="44"/>
    </row>
    <row r="122" spans="1:12">
      <c r="A122" s="99" t="s">
        <v>581</v>
      </c>
      <c r="B122" s="99" t="s">
        <v>12</v>
      </c>
      <c r="C122" s="37"/>
      <c r="D122" s="37"/>
      <c r="E122" s="37"/>
      <c r="F122" s="37"/>
      <c r="G122" s="37"/>
      <c r="H122" s="37"/>
      <c r="I122" s="37"/>
      <c r="J122" s="44"/>
      <c r="K122" s="44"/>
      <c r="L122" s="44"/>
    </row>
    <row r="123" spans="1:12">
      <c r="A123" s="99" t="s">
        <v>582</v>
      </c>
      <c r="B123" s="99" t="s">
        <v>12</v>
      </c>
      <c r="C123" s="37"/>
      <c r="D123" s="37"/>
      <c r="E123" s="37"/>
      <c r="F123" s="37"/>
      <c r="G123" s="37"/>
      <c r="H123" s="37"/>
      <c r="I123" s="37"/>
      <c r="J123" s="44"/>
      <c r="K123" s="44"/>
      <c r="L123" s="44"/>
    </row>
    <row r="124" spans="1:12">
      <c r="A124" s="99" t="s">
        <v>583</v>
      </c>
      <c r="B124" s="99" t="s">
        <v>12</v>
      </c>
      <c r="C124" s="37"/>
      <c r="D124" s="37"/>
      <c r="E124" s="37"/>
      <c r="F124" s="37"/>
      <c r="G124" s="37"/>
      <c r="H124" s="37"/>
      <c r="I124" s="37"/>
      <c r="J124" s="44"/>
      <c r="K124" s="44"/>
      <c r="L124" s="44"/>
    </row>
    <row r="125" spans="1:12">
      <c r="A125" s="99" t="s">
        <v>584</v>
      </c>
      <c r="B125" s="99" t="s">
        <v>12</v>
      </c>
      <c r="C125" s="37"/>
      <c r="D125" s="37"/>
      <c r="E125" s="37"/>
      <c r="F125" s="37"/>
      <c r="G125" s="37"/>
      <c r="H125" s="37"/>
      <c r="I125" s="37"/>
      <c r="J125" s="44"/>
      <c r="K125" s="44"/>
      <c r="L125" s="44"/>
    </row>
    <row r="126" spans="1:12">
      <c r="A126" s="99" t="s">
        <v>585</v>
      </c>
      <c r="B126" s="99" t="s">
        <v>12</v>
      </c>
      <c r="C126" s="37"/>
      <c r="D126" s="37"/>
      <c r="E126" s="37"/>
      <c r="F126" s="37"/>
      <c r="G126" s="37"/>
      <c r="H126" s="37"/>
      <c r="I126" s="37"/>
      <c r="J126" s="44"/>
      <c r="K126" s="44"/>
      <c r="L126" s="44"/>
    </row>
    <row r="127" spans="1:12">
      <c r="A127" s="99" t="s">
        <v>586</v>
      </c>
      <c r="B127" s="99" t="s">
        <v>12</v>
      </c>
      <c r="C127" s="37"/>
      <c r="D127" s="37"/>
      <c r="E127" s="37"/>
      <c r="F127" s="37"/>
      <c r="G127" s="37"/>
      <c r="H127" s="37"/>
      <c r="I127" s="37"/>
      <c r="J127" s="44"/>
      <c r="K127" s="44"/>
      <c r="L127" s="44"/>
    </row>
    <row r="128" spans="1:12">
      <c r="A128" s="99" t="s">
        <v>382</v>
      </c>
      <c r="B128" s="99" t="s">
        <v>12</v>
      </c>
      <c r="C128" s="37"/>
      <c r="D128" s="37"/>
      <c r="E128" s="37"/>
      <c r="F128" s="37"/>
      <c r="G128" s="37"/>
      <c r="H128" s="37"/>
      <c r="I128" s="37"/>
      <c r="J128" s="44"/>
      <c r="K128" s="44"/>
      <c r="L128" s="44"/>
    </row>
    <row r="129" spans="1:12">
      <c r="A129" s="99" t="s">
        <v>588</v>
      </c>
      <c r="B129" s="99" t="s">
        <v>20</v>
      </c>
      <c r="C129" s="37"/>
      <c r="D129" s="37"/>
      <c r="E129" s="37"/>
      <c r="F129" s="37"/>
      <c r="G129" s="37"/>
      <c r="H129" s="37"/>
      <c r="I129" s="37"/>
      <c r="J129" s="44"/>
      <c r="K129" s="44"/>
      <c r="L129" s="44"/>
    </row>
    <row r="130" spans="1:12">
      <c r="A130" s="103" t="s">
        <v>1101</v>
      </c>
      <c r="B130" s="16"/>
      <c r="C130" s="16"/>
      <c r="D130" s="16"/>
      <c r="E130" s="16"/>
      <c r="F130" s="16"/>
      <c r="G130" s="16"/>
      <c r="H130" s="16"/>
      <c r="I130" s="16"/>
      <c r="J130" s="44"/>
      <c r="K130" s="44"/>
      <c r="L130" s="44"/>
    </row>
    <row r="131" spans="1:12">
      <c r="A131" s="91" t="s">
        <v>39</v>
      </c>
      <c r="B131" s="91"/>
      <c r="C131" s="91"/>
      <c r="D131" s="91"/>
      <c r="E131" s="91"/>
      <c r="F131" s="91"/>
      <c r="G131" s="91"/>
      <c r="H131" s="91"/>
      <c r="I131" s="91"/>
      <c r="J131" s="183"/>
      <c r="K131" s="44"/>
      <c r="L131" s="44"/>
    </row>
    <row r="132" spans="1:12">
      <c r="A132" s="99" t="s">
        <v>570</v>
      </c>
      <c r="B132" s="99" t="s">
        <v>27</v>
      </c>
      <c r="C132" s="156">
        <f t="shared" ref="C132:I132" si="23">SUM(C133:C149)</f>
        <v>0</v>
      </c>
      <c r="D132" s="156">
        <f t="shared" si="23"/>
        <v>0</v>
      </c>
      <c r="E132" s="156">
        <f t="shared" si="23"/>
        <v>0</v>
      </c>
      <c r="F132" s="156">
        <f t="shared" si="23"/>
        <v>0</v>
      </c>
      <c r="G132" s="156">
        <f t="shared" si="23"/>
        <v>0</v>
      </c>
      <c r="H132" s="156">
        <f t="shared" si="23"/>
        <v>0</v>
      </c>
      <c r="I132" s="156">
        <f t="shared" si="23"/>
        <v>0</v>
      </c>
      <c r="J132" s="44"/>
      <c r="K132" s="44"/>
      <c r="L132" s="44"/>
    </row>
    <row r="133" spans="1:12">
      <c r="A133" s="99" t="s">
        <v>571</v>
      </c>
      <c r="B133" s="99" t="s">
        <v>27</v>
      </c>
      <c r="C133" s="37"/>
      <c r="D133" s="37"/>
      <c r="E133" s="37"/>
      <c r="F133" s="37"/>
      <c r="G133" s="37"/>
      <c r="H133" s="37"/>
      <c r="I133" s="37"/>
      <c r="J133" s="44"/>
      <c r="K133" s="44"/>
      <c r="L133" s="44"/>
    </row>
    <row r="134" spans="1:12">
      <c r="A134" s="99" t="s">
        <v>572</v>
      </c>
      <c r="B134" s="99" t="s">
        <v>27</v>
      </c>
      <c r="C134" s="37"/>
      <c r="D134" s="37"/>
      <c r="E134" s="37"/>
      <c r="F134" s="37"/>
      <c r="G134" s="37"/>
      <c r="H134" s="37"/>
      <c r="I134" s="37"/>
      <c r="J134" s="44"/>
      <c r="K134" s="44"/>
      <c r="L134" s="44"/>
    </row>
    <row r="135" spans="1:12">
      <c r="A135" s="99" t="s">
        <v>573</v>
      </c>
      <c r="B135" s="99" t="s">
        <v>27</v>
      </c>
      <c r="C135" s="37"/>
      <c r="D135" s="37"/>
      <c r="E135" s="37"/>
      <c r="F135" s="37"/>
      <c r="G135" s="37"/>
      <c r="H135" s="37"/>
      <c r="I135" s="37"/>
      <c r="J135" s="44"/>
      <c r="K135" s="44"/>
      <c r="L135" s="44"/>
    </row>
    <row r="136" spans="1:12">
      <c r="A136" s="99" t="s">
        <v>574</v>
      </c>
      <c r="B136" s="99" t="s">
        <v>27</v>
      </c>
      <c r="C136" s="37"/>
      <c r="D136" s="37"/>
      <c r="E136" s="37"/>
      <c r="F136" s="37"/>
      <c r="G136" s="37"/>
      <c r="H136" s="37"/>
      <c r="I136" s="37"/>
      <c r="J136" s="44"/>
      <c r="K136" s="44"/>
      <c r="L136" s="44"/>
    </row>
    <row r="137" spans="1:12">
      <c r="A137" s="99" t="s">
        <v>575</v>
      </c>
      <c r="B137" s="99" t="s">
        <v>27</v>
      </c>
      <c r="C137" s="37"/>
      <c r="D137" s="37"/>
      <c r="E137" s="37"/>
      <c r="F137" s="37"/>
      <c r="G137" s="37"/>
      <c r="H137" s="37"/>
      <c r="I137" s="37"/>
      <c r="J137" s="44"/>
      <c r="K137" s="44"/>
      <c r="L137" s="44"/>
    </row>
    <row r="138" spans="1:12">
      <c r="A138" s="99" t="s">
        <v>576</v>
      </c>
      <c r="B138" s="99" t="s">
        <v>27</v>
      </c>
      <c r="C138" s="37"/>
      <c r="D138" s="37"/>
      <c r="E138" s="37"/>
      <c r="F138" s="37"/>
      <c r="G138" s="37"/>
      <c r="H138" s="37"/>
      <c r="I138" s="37"/>
      <c r="J138" s="44"/>
      <c r="K138" s="44"/>
      <c r="L138" s="44"/>
    </row>
    <row r="139" spans="1:12">
      <c r="A139" s="99" t="s">
        <v>577</v>
      </c>
      <c r="B139" s="99" t="s">
        <v>27</v>
      </c>
      <c r="C139" s="37"/>
      <c r="D139" s="37"/>
      <c r="E139" s="37"/>
      <c r="F139" s="37"/>
      <c r="G139" s="37"/>
      <c r="H139" s="37"/>
      <c r="I139" s="37"/>
      <c r="J139" s="44"/>
      <c r="K139" s="44"/>
      <c r="L139" s="44"/>
    </row>
    <row r="140" spans="1:12">
      <c r="A140" s="99" t="s">
        <v>578</v>
      </c>
      <c r="B140" s="99" t="s">
        <v>27</v>
      </c>
      <c r="C140" s="37"/>
      <c r="D140" s="37"/>
      <c r="E140" s="37"/>
      <c r="F140" s="37"/>
      <c r="G140" s="37"/>
      <c r="H140" s="37"/>
      <c r="I140" s="37"/>
      <c r="J140" s="44"/>
      <c r="K140" s="44"/>
      <c r="L140" s="44"/>
    </row>
    <row r="141" spans="1:12">
      <c r="A141" s="99" t="s">
        <v>579</v>
      </c>
      <c r="B141" s="99" t="s">
        <v>27</v>
      </c>
      <c r="C141" s="37"/>
      <c r="D141" s="37"/>
      <c r="E141" s="37"/>
      <c r="F141" s="37"/>
      <c r="G141" s="37"/>
      <c r="H141" s="37"/>
      <c r="I141" s="37"/>
      <c r="J141" s="44"/>
      <c r="K141" s="44"/>
      <c r="L141" s="44"/>
    </row>
    <row r="142" spans="1:12">
      <c r="A142" s="99" t="s">
        <v>580</v>
      </c>
      <c r="B142" s="99" t="s">
        <v>27</v>
      </c>
      <c r="C142" s="37"/>
      <c r="D142" s="37"/>
      <c r="E142" s="37"/>
      <c r="F142" s="37"/>
      <c r="G142" s="37"/>
      <c r="H142" s="37"/>
      <c r="I142" s="37"/>
      <c r="J142" s="44"/>
      <c r="K142" s="44"/>
      <c r="L142" s="44"/>
    </row>
    <row r="143" spans="1:12">
      <c r="A143" s="99" t="s">
        <v>581</v>
      </c>
      <c r="B143" s="99" t="s">
        <v>27</v>
      </c>
      <c r="C143" s="37"/>
      <c r="D143" s="37"/>
      <c r="E143" s="37"/>
      <c r="F143" s="37"/>
      <c r="G143" s="37"/>
      <c r="H143" s="37"/>
      <c r="I143" s="37"/>
      <c r="J143" s="44"/>
      <c r="K143" s="44"/>
      <c r="L143" s="44"/>
    </row>
    <row r="144" spans="1:12">
      <c r="A144" s="99" t="s">
        <v>582</v>
      </c>
      <c r="B144" s="99" t="s">
        <v>27</v>
      </c>
      <c r="C144" s="37"/>
      <c r="D144" s="37"/>
      <c r="E144" s="37"/>
      <c r="F144" s="37"/>
      <c r="G144" s="37"/>
      <c r="H144" s="37"/>
      <c r="I144" s="37"/>
      <c r="J144" s="44"/>
      <c r="K144" s="44"/>
      <c r="L144" s="44"/>
    </row>
    <row r="145" spans="1:12">
      <c r="A145" s="99" t="s">
        <v>583</v>
      </c>
      <c r="B145" s="99" t="s">
        <v>27</v>
      </c>
      <c r="C145" s="37"/>
      <c r="D145" s="37"/>
      <c r="E145" s="37"/>
      <c r="F145" s="37"/>
      <c r="G145" s="37"/>
      <c r="H145" s="37"/>
      <c r="I145" s="37"/>
      <c r="J145" s="44"/>
      <c r="K145" s="44"/>
      <c r="L145" s="44"/>
    </row>
    <row r="146" spans="1:12">
      <c r="A146" s="99" t="s">
        <v>584</v>
      </c>
      <c r="B146" s="99" t="s">
        <v>27</v>
      </c>
      <c r="C146" s="37"/>
      <c r="D146" s="37"/>
      <c r="E146" s="37"/>
      <c r="F146" s="37"/>
      <c r="G146" s="37"/>
      <c r="H146" s="37"/>
      <c r="I146" s="37"/>
      <c r="J146" s="44"/>
      <c r="K146" s="44"/>
      <c r="L146" s="44"/>
    </row>
    <row r="147" spans="1:12">
      <c r="A147" s="99" t="s">
        <v>585</v>
      </c>
      <c r="B147" s="99" t="s">
        <v>27</v>
      </c>
      <c r="C147" s="37"/>
      <c r="D147" s="37"/>
      <c r="E147" s="37"/>
      <c r="F147" s="37"/>
      <c r="G147" s="37"/>
      <c r="H147" s="37"/>
      <c r="I147" s="37"/>
      <c r="J147" s="44"/>
      <c r="K147" s="44"/>
      <c r="L147" s="44"/>
    </row>
    <row r="148" spans="1:12">
      <c r="A148" s="99" t="s">
        <v>586</v>
      </c>
      <c r="B148" s="99" t="s">
        <v>27</v>
      </c>
      <c r="C148" s="37"/>
      <c r="D148" s="37"/>
      <c r="E148" s="37"/>
      <c r="F148" s="37"/>
      <c r="G148" s="37"/>
      <c r="H148" s="37"/>
      <c r="I148" s="37"/>
      <c r="J148" s="44"/>
      <c r="K148" s="44"/>
      <c r="L148" s="44"/>
    </row>
    <row r="149" spans="1:12">
      <c r="A149" s="99" t="s">
        <v>382</v>
      </c>
      <c r="B149" s="99" t="s">
        <v>27</v>
      </c>
      <c r="C149" s="37"/>
      <c r="D149" s="37"/>
      <c r="E149" s="37"/>
      <c r="F149" s="37"/>
      <c r="G149" s="37"/>
      <c r="H149" s="37"/>
      <c r="I149" s="37"/>
      <c r="J149" s="44"/>
      <c r="K149" s="44"/>
      <c r="L149" s="44"/>
    </row>
    <row r="150" spans="1:12">
      <c r="A150" s="91" t="s">
        <v>1189</v>
      </c>
      <c r="B150" s="91"/>
      <c r="C150" s="91"/>
      <c r="D150" s="91"/>
      <c r="E150" s="91"/>
      <c r="F150" s="91"/>
      <c r="G150" s="91"/>
      <c r="H150" s="91"/>
      <c r="I150" s="91"/>
      <c r="J150" s="183"/>
      <c r="K150" s="44"/>
      <c r="L150" s="44"/>
    </row>
    <row r="151" spans="1:12">
      <c r="A151" s="99" t="s">
        <v>591</v>
      </c>
      <c r="B151" s="99" t="s">
        <v>12</v>
      </c>
      <c r="C151" s="156">
        <f>SUM(C152:C168)</f>
        <v>0</v>
      </c>
      <c r="D151" s="156">
        <f t="shared" ref="D151" si="24">SUM(D152:D168)</f>
        <v>0</v>
      </c>
      <c r="E151" s="156">
        <f t="shared" ref="E151" si="25">SUM(E152:E168)</f>
        <v>0</v>
      </c>
      <c r="F151" s="156">
        <f t="shared" ref="F151" si="26">SUM(F152:F168)</f>
        <v>0</v>
      </c>
      <c r="G151" s="156">
        <f t="shared" ref="G151" si="27">SUM(G152:G168)</f>
        <v>0</v>
      </c>
      <c r="H151" s="156">
        <f t="shared" ref="H151" si="28">SUM(H152:H168)</f>
        <v>0</v>
      </c>
      <c r="I151" s="156">
        <f t="shared" ref="I151" si="29">SUM(I152:I168)</f>
        <v>0</v>
      </c>
      <c r="J151" s="44"/>
      <c r="K151" s="44"/>
      <c r="L151" s="44"/>
    </row>
    <row r="152" spans="1:12">
      <c r="A152" s="99" t="s">
        <v>571</v>
      </c>
      <c r="B152" s="99" t="s">
        <v>12</v>
      </c>
      <c r="C152" s="37"/>
      <c r="D152" s="37"/>
      <c r="E152" s="37"/>
      <c r="F152" s="37"/>
      <c r="G152" s="37"/>
      <c r="H152" s="37"/>
      <c r="I152" s="37"/>
      <c r="J152" s="44"/>
      <c r="K152" s="44"/>
      <c r="L152" s="44"/>
    </row>
    <row r="153" spans="1:12">
      <c r="A153" s="99" t="s">
        <v>572</v>
      </c>
      <c r="B153" s="99" t="s">
        <v>12</v>
      </c>
      <c r="C153" s="37"/>
      <c r="D153" s="37"/>
      <c r="E153" s="37"/>
      <c r="F153" s="37"/>
      <c r="G153" s="37"/>
      <c r="H153" s="37"/>
      <c r="I153" s="37"/>
      <c r="J153" s="44"/>
      <c r="K153" s="44"/>
      <c r="L153" s="44"/>
    </row>
    <row r="154" spans="1:12">
      <c r="A154" s="99" t="s">
        <v>573</v>
      </c>
      <c r="B154" s="99" t="s">
        <v>12</v>
      </c>
      <c r="C154" s="37"/>
      <c r="D154" s="37"/>
      <c r="E154" s="37"/>
      <c r="F154" s="37"/>
      <c r="G154" s="37"/>
      <c r="H154" s="37"/>
      <c r="I154" s="37"/>
      <c r="J154" s="44"/>
      <c r="K154" s="44"/>
      <c r="L154" s="44"/>
    </row>
    <row r="155" spans="1:12">
      <c r="A155" s="99" t="s">
        <v>574</v>
      </c>
      <c r="B155" s="99" t="s">
        <v>12</v>
      </c>
      <c r="C155" s="37"/>
      <c r="D155" s="37"/>
      <c r="E155" s="37"/>
      <c r="F155" s="37"/>
      <c r="G155" s="37"/>
      <c r="H155" s="37"/>
      <c r="I155" s="37"/>
      <c r="J155" s="44"/>
      <c r="K155" s="44"/>
      <c r="L155" s="44"/>
    </row>
    <row r="156" spans="1:12">
      <c r="A156" s="99" t="s">
        <v>575</v>
      </c>
      <c r="B156" s="99" t="s">
        <v>12</v>
      </c>
      <c r="C156" s="37"/>
      <c r="D156" s="37"/>
      <c r="E156" s="37"/>
      <c r="F156" s="37"/>
      <c r="G156" s="37"/>
      <c r="H156" s="37"/>
      <c r="I156" s="37"/>
      <c r="J156" s="44"/>
      <c r="K156" s="44"/>
      <c r="L156" s="44"/>
    </row>
    <row r="157" spans="1:12">
      <c r="A157" s="99" t="s">
        <v>576</v>
      </c>
      <c r="B157" s="99" t="s">
        <v>12</v>
      </c>
      <c r="C157" s="37"/>
      <c r="D157" s="37"/>
      <c r="E157" s="37"/>
      <c r="F157" s="37"/>
      <c r="G157" s="37"/>
      <c r="H157" s="37"/>
      <c r="I157" s="37"/>
      <c r="J157" s="44"/>
      <c r="K157" s="44"/>
      <c r="L157" s="44"/>
    </row>
    <row r="158" spans="1:12">
      <c r="A158" s="99" t="s">
        <v>577</v>
      </c>
      <c r="B158" s="99" t="s">
        <v>12</v>
      </c>
      <c r="C158" s="37"/>
      <c r="D158" s="37"/>
      <c r="E158" s="37"/>
      <c r="F158" s="37"/>
      <c r="G158" s="37"/>
      <c r="H158" s="37"/>
      <c r="I158" s="37"/>
      <c r="J158" s="44"/>
      <c r="K158" s="44"/>
      <c r="L158" s="44"/>
    </row>
    <row r="159" spans="1:12">
      <c r="A159" s="99" t="s">
        <v>578</v>
      </c>
      <c r="B159" s="99" t="s">
        <v>12</v>
      </c>
      <c r="C159" s="37"/>
      <c r="D159" s="37"/>
      <c r="E159" s="37"/>
      <c r="F159" s="37"/>
      <c r="G159" s="37"/>
      <c r="H159" s="37"/>
      <c r="I159" s="37"/>
      <c r="J159" s="44"/>
      <c r="K159" s="44"/>
      <c r="L159" s="44"/>
    </row>
    <row r="160" spans="1:12">
      <c r="A160" s="99" t="s">
        <v>579</v>
      </c>
      <c r="B160" s="99" t="s">
        <v>12</v>
      </c>
      <c r="C160" s="37"/>
      <c r="D160" s="37"/>
      <c r="E160" s="37"/>
      <c r="F160" s="37"/>
      <c r="G160" s="37"/>
      <c r="H160" s="37"/>
      <c r="I160" s="37"/>
      <c r="J160" s="44"/>
      <c r="K160" s="44"/>
      <c r="L160" s="44"/>
    </row>
    <row r="161" spans="1:12">
      <c r="A161" s="99" t="s">
        <v>580</v>
      </c>
      <c r="B161" s="99" t="s">
        <v>12</v>
      </c>
      <c r="C161" s="37"/>
      <c r="D161" s="37"/>
      <c r="E161" s="37"/>
      <c r="F161" s="37"/>
      <c r="G161" s="37"/>
      <c r="H161" s="37"/>
      <c r="I161" s="37"/>
      <c r="J161" s="44"/>
      <c r="K161" s="44"/>
      <c r="L161" s="44"/>
    </row>
    <row r="162" spans="1:12">
      <c r="A162" s="99" t="s">
        <v>581</v>
      </c>
      <c r="B162" s="99" t="s">
        <v>12</v>
      </c>
      <c r="C162" s="37"/>
      <c r="D162" s="37"/>
      <c r="E162" s="37"/>
      <c r="F162" s="37"/>
      <c r="G162" s="37"/>
      <c r="H162" s="37"/>
      <c r="I162" s="37"/>
      <c r="J162" s="44"/>
      <c r="K162" s="44"/>
      <c r="L162" s="44"/>
    </row>
    <row r="163" spans="1:12">
      <c r="A163" s="99" t="s">
        <v>582</v>
      </c>
      <c r="B163" s="99" t="s">
        <v>12</v>
      </c>
      <c r="C163" s="37"/>
      <c r="D163" s="37"/>
      <c r="E163" s="37"/>
      <c r="F163" s="37"/>
      <c r="G163" s="37"/>
      <c r="H163" s="37"/>
      <c r="I163" s="37"/>
      <c r="J163" s="44"/>
      <c r="K163" s="44"/>
      <c r="L163" s="44"/>
    </row>
    <row r="164" spans="1:12">
      <c r="A164" s="99" t="s">
        <v>583</v>
      </c>
      <c r="B164" s="99" t="s">
        <v>12</v>
      </c>
      <c r="C164" s="37"/>
      <c r="D164" s="37"/>
      <c r="E164" s="37"/>
      <c r="F164" s="37"/>
      <c r="G164" s="37"/>
      <c r="H164" s="37"/>
      <c r="I164" s="37"/>
      <c r="J164" s="44"/>
      <c r="K164" s="44"/>
      <c r="L164" s="44"/>
    </row>
    <row r="165" spans="1:12">
      <c r="A165" s="99" t="s">
        <v>584</v>
      </c>
      <c r="B165" s="99" t="s">
        <v>12</v>
      </c>
      <c r="C165" s="37"/>
      <c r="D165" s="37"/>
      <c r="E165" s="37"/>
      <c r="F165" s="37"/>
      <c r="G165" s="37"/>
      <c r="H165" s="37"/>
      <c r="I165" s="37"/>
      <c r="J165" s="44"/>
      <c r="K165" s="44"/>
      <c r="L165" s="44"/>
    </row>
    <row r="166" spans="1:12">
      <c r="A166" s="99" t="s">
        <v>585</v>
      </c>
      <c r="B166" s="99" t="s">
        <v>12</v>
      </c>
      <c r="C166" s="37"/>
      <c r="D166" s="37"/>
      <c r="E166" s="37"/>
      <c r="F166" s="37"/>
      <c r="G166" s="37"/>
      <c r="H166" s="37"/>
      <c r="I166" s="37"/>
      <c r="J166" s="44"/>
      <c r="K166" s="44"/>
      <c r="L166" s="44"/>
    </row>
    <row r="167" spans="1:12">
      <c r="A167" s="99" t="s">
        <v>586</v>
      </c>
      <c r="B167" s="99" t="s">
        <v>12</v>
      </c>
      <c r="C167" s="37"/>
      <c r="D167" s="37"/>
      <c r="E167" s="37"/>
      <c r="F167" s="37"/>
      <c r="G167" s="37"/>
      <c r="H167" s="37"/>
      <c r="I167" s="37"/>
      <c r="J167" s="44"/>
      <c r="K167" s="44"/>
      <c r="L167" s="44"/>
    </row>
    <row r="168" spans="1:12">
      <c r="A168" s="99" t="s">
        <v>382</v>
      </c>
      <c r="B168" s="99" t="s">
        <v>12</v>
      </c>
      <c r="C168" s="37"/>
      <c r="D168" s="37"/>
      <c r="E168" s="37"/>
      <c r="F168" s="37"/>
      <c r="G168" s="37"/>
      <c r="H168" s="37"/>
      <c r="I168" s="37"/>
      <c r="J168" s="44"/>
      <c r="K168" s="44"/>
      <c r="L168" s="44"/>
    </row>
    <row r="169" spans="1:12">
      <c r="A169" s="99" t="s">
        <v>588</v>
      </c>
      <c r="B169" s="99" t="s">
        <v>20</v>
      </c>
      <c r="C169" s="37"/>
      <c r="D169" s="37"/>
      <c r="E169" s="37"/>
      <c r="F169" s="37"/>
      <c r="G169" s="37"/>
      <c r="H169" s="37"/>
      <c r="I169" s="37"/>
      <c r="J169" s="44"/>
      <c r="K169" s="44"/>
      <c r="L169" s="44"/>
    </row>
    <row r="170" spans="1:12">
      <c r="A170" s="103" t="s">
        <v>1102</v>
      </c>
      <c r="B170" s="16"/>
      <c r="C170" s="16"/>
      <c r="D170" s="16"/>
      <c r="E170" s="16"/>
      <c r="F170" s="16"/>
      <c r="G170" s="16"/>
      <c r="H170" s="16"/>
      <c r="I170" s="16"/>
      <c r="J170" s="44"/>
      <c r="K170" s="44"/>
      <c r="L170" s="44"/>
    </row>
    <row r="171" spans="1:12">
      <c r="A171" s="91" t="s">
        <v>39</v>
      </c>
      <c r="B171" s="91"/>
      <c r="C171" s="91"/>
      <c r="D171" s="91"/>
      <c r="E171" s="91"/>
      <c r="F171" s="91"/>
      <c r="G171" s="91"/>
      <c r="H171" s="91"/>
      <c r="I171" s="91"/>
      <c r="J171" s="183"/>
      <c r="K171" s="44"/>
      <c r="L171" s="44"/>
    </row>
    <row r="172" spans="1:12">
      <c r="A172" s="99" t="s">
        <v>570</v>
      </c>
      <c r="B172" s="99" t="s">
        <v>27</v>
      </c>
      <c r="C172" s="156">
        <f t="shared" ref="C172:I172" si="30">SUM(C173:C189)</f>
        <v>0</v>
      </c>
      <c r="D172" s="156">
        <f t="shared" si="30"/>
        <v>0</v>
      </c>
      <c r="E172" s="156">
        <f t="shared" si="30"/>
        <v>0</v>
      </c>
      <c r="F172" s="156">
        <f t="shared" si="30"/>
        <v>0</v>
      </c>
      <c r="G172" s="156">
        <f t="shared" si="30"/>
        <v>0</v>
      </c>
      <c r="H172" s="156">
        <f t="shared" si="30"/>
        <v>0</v>
      </c>
      <c r="I172" s="156">
        <f t="shared" si="30"/>
        <v>0</v>
      </c>
      <c r="J172" s="44"/>
      <c r="K172" s="44"/>
      <c r="L172" s="44"/>
    </row>
    <row r="173" spans="1:12">
      <c r="A173" s="99" t="s">
        <v>571</v>
      </c>
      <c r="B173" s="99" t="s">
        <v>27</v>
      </c>
      <c r="C173" s="37"/>
      <c r="D173" s="37"/>
      <c r="E173" s="37"/>
      <c r="F173" s="37"/>
      <c r="G173" s="37"/>
      <c r="H173" s="37"/>
      <c r="I173" s="37"/>
      <c r="J173" s="44"/>
      <c r="K173" s="44"/>
      <c r="L173" s="44"/>
    </row>
    <row r="174" spans="1:12">
      <c r="A174" s="99" t="s">
        <v>572</v>
      </c>
      <c r="B174" s="99" t="s">
        <v>27</v>
      </c>
      <c r="C174" s="37"/>
      <c r="D174" s="37"/>
      <c r="E174" s="37"/>
      <c r="F174" s="37"/>
      <c r="G174" s="37"/>
      <c r="H174" s="37"/>
      <c r="I174" s="37"/>
      <c r="J174" s="44"/>
      <c r="K174" s="44"/>
      <c r="L174" s="44"/>
    </row>
    <row r="175" spans="1:12">
      <c r="A175" s="99" t="s">
        <v>573</v>
      </c>
      <c r="B175" s="99" t="s">
        <v>27</v>
      </c>
      <c r="C175" s="37"/>
      <c r="D175" s="37"/>
      <c r="E175" s="37"/>
      <c r="F175" s="37"/>
      <c r="G175" s="37"/>
      <c r="H175" s="37"/>
      <c r="I175" s="37"/>
      <c r="J175" s="44"/>
      <c r="K175" s="44"/>
      <c r="L175" s="44"/>
    </row>
    <row r="176" spans="1:12">
      <c r="A176" s="99" t="s">
        <v>574</v>
      </c>
      <c r="B176" s="99" t="s">
        <v>27</v>
      </c>
      <c r="C176" s="37"/>
      <c r="D176" s="37"/>
      <c r="E176" s="37"/>
      <c r="F176" s="37"/>
      <c r="G176" s="37"/>
      <c r="H176" s="37"/>
      <c r="I176" s="37"/>
      <c r="J176" s="44"/>
      <c r="K176" s="44"/>
      <c r="L176" s="44"/>
    </row>
    <row r="177" spans="1:12">
      <c r="A177" s="99" t="s">
        <v>575</v>
      </c>
      <c r="B177" s="99" t="s">
        <v>27</v>
      </c>
      <c r="C177" s="37"/>
      <c r="D177" s="37"/>
      <c r="E177" s="37"/>
      <c r="F177" s="37"/>
      <c r="G177" s="37"/>
      <c r="H177" s="37"/>
      <c r="I177" s="37"/>
      <c r="J177" s="44"/>
      <c r="K177" s="44"/>
      <c r="L177" s="44"/>
    </row>
    <row r="178" spans="1:12">
      <c r="A178" s="99" t="s">
        <v>576</v>
      </c>
      <c r="B178" s="99" t="s">
        <v>27</v>
      </c>
      <c r="C178" s="37"/>
      <c r="D178" s="37"/>
      <c r="E178" s="37"/>
      <c r="F178" s="37"/>
      <c r="G178" s="37"/>
      <c r="H178" s="37"/>
      <c r="I178" s="37"/>
      <c r="J178" s="44"/>
      <c r="K178" s="44"/>
      <c r="L178" s="44"/>
    </row>
    <row r="179" spans="1:12">
      <c r="A179" s="99" t="s">
        <v>577</v>
      </c>
      <c r="B179" s="99" t="s">
        <v>27</v>
      </c>
      <c r="C179" s="37"/>
      <c r="D179" s="37"/>
      <c r="E179" s="37"/>
      <c r="F179" s="37"/>
      <c r="G179" s="37"/>
      <c r="H179" s="37"/>
      <c r="I179" s="37"/>
      <c r="J179" s="44"/>
      <c r="K179" s="44"/>
      <c r="L179" s="44"/>
    </row>
    <row r="180" spans="1:12">
      <c r="A180" s="99" t="s">
        <v>578</v>
      </c>
      <c r="B180" s="99" t="s">
        <v>27</v>
      </c>
      <c r="C180" s="37"/>
      <c r="D180" s="37"/>
      <c r="E180" s="37"/>
      <c r="F180" s="37"/>
      <c r="G180" s="37"/>
      <c r="H180" s="37"/>
      <c r="I180" s="37"/>
      <c r="J180" s="44"/>
      <c r="K180" s="44"/>
      <c r="L180" s="44"/>
    </row>
    <row r="181" spans="1:12">
      <c r="A181" s="99" t="s">
        <v>579</v>
      </c>
      <c r="B181" s="99" t="s">
        <v>27</v>
      </c>
      <c r="C181" s="37"/>
      <c r="D181" s="37"/>
      <c r="E181" s="37"/>
      <c r="F181" s="37"/>
      <c r="G181" s="37"/>
      <c r="H181" s="37"/>
      <c r="I181" s="37"/>
      <c r="J181" s="44"/>
      <c r="K181" s="44"/>
      <c r="L181" s="44"/>
    </row>
    <row r="182" spans="1:12">
      <c r="A182" s="99" t="s">
        <v>580</v>
      </c>
      <c r="B182" s="99" t="s">
        <v>27</v>
      </c>
      <c r="C182" s="37"/>
      <c r="D182" s="37"/>
      <c r="E182" s="37"/>
      <c r="F182" s="37"/>
      <c r="G182" s="37"/>
      <c r="H182" s="37"/>
      <c r="I182" s="37"/>
      <c r="J182" s="44"/>
      <c r="K182" s="44"/>
      <c r="L182" s="44"/>
    </row>
    <row r="183" spans="1:12">
      <c r="A183" s="99" t="s">
        <v>581</v>
      </c>
      <c r="B183" s="99" t="s">
        <v>27</v>
      </c>
      <c r="C183" s="37"/>
      <c r="D183" s="37"/>
      <c r="E183" s="37"/>
      <c r="F183" s="37"/>
      <c r="G183" s="37"/>
      <c r="H183" s="37"/>
      <c r="I183" s="37"/>
      <c r="J183" s="44"/>
      <c r="K183" s="44"/>
      <c r="L183" s="44"/>
    </row>
    <row r="184" spans="1:12">
      <c r="A184" s="99" t="s">
        <v>582</v>
      </c>
      <c r="B184" s="99" t="s">
        <v>27</v>
      </c>
      <c r="C184" s="37"/>
      <c r="D184" s="37"/>
      <c r="E184" s="37"/>
      <c r="F184" s="37"/>
      <c r="G184" s="37"/>
      <c r="H184" s="37"/>
      <c r="I184" s="37"/>
      <c r="J184" s="44"/>
      <c r="K184" s="44"/>
      <c r="L184" s="44"/>
    </row>
    <row r="185" spans="1:12">
      <c r="A185" s="99" t="s">
        <v>583</v>
      </c>
      <c r="B185" s="99" t="s">
        <v>27</v>
      </c>
      <c r="C185" s="37"/>
      <c r="D185" s="37"/>
      <c r="E185" s="37"/>
      <c r="F185" s="37"/>
      <c r="G185" s="37"/>
      <c r="H185" s="37"/>
      <c r="I185" s="37"/>
      <c r="J185" s="44"/>
      <c r="K185" s="44"/>
      <c r="L185" s="44"/>
    </row>
    <row r="186" spans="1:12">
      <c r="A186" s="99" t="s">
        <v>584</v>
      </c>
      <c r="B186" s="99" t="s">
        <v>27</v>
      </c>
      <c r="C186" s="37"/>
      <c r="D186" s="37"/>
      <c r="E186" s="37"/>
      <c r="F186" s="37"/>
      <c r="G186" s="37"/>
      <c r="H186" s="37"/>
      <c r="I186" s="37"/>
      <c r="J186" s="44"/>
      <c r="K186" s="44"/>
      <c r="L186" s="44"/>
    </row>
    <row r="187" spans="1:12">
      <c r="A187" s="99" t="s">
        <v>585</v>
      </c>
      <c r="B187" s="99" t="s">
        <v>27</v>
      </c>
      <c r="C187" s="37"/>
      <c r="D187" s="37"/>
      <c r="E187" s="37"/>
      <c r="F187" s="37"/>
      <c r="G187" s="37"/>
      <c r="H187" s="37"/>
      <c r="I187" s="37"/>
      <c r="J187" s="44"/>
      <c r="K187" s="44"/>
      <c r="L187" s="44"/>
    </row>
    <row r="188" spans="1:12">
      <c r="A188" s="99" t="s">
        <v>586</v>
      </c>
      <c r="B188" s="99" t="s">
        <v>27</v>
      </c>
      <c r="C188" s="37"/>
      <c r="D188" s="37"/>
      <c r="E188" s="37"/>
      <c r="F188" s="37"/>
      <c r="G188" s="37"/>
      <c r="H188" s="37"/>
      <c r="I188" s="37"/>
      <c r="J188" s="44"/>
      <c r="K188" s="44"/>
      <c r="L188" s="44"/>
    </row>
    <row r="189" spans="1:12">
      <c r="A189" s="99" t="s">
        <v>382</v>
      </c>
      <c r="B189" s="99" t="s">
        <v>27</v>
      </c>
      <c r="C189" s="37"/>
      <c r="D189" s="37"/>
      <c r="E189" s="37"/>
      <c r="F189" s="37"/>
      <c r="G189" s="37"/>
      <c r="H189" s="37"/>
      <c r="I189" s="37"/>
      <c r="J189" s="44"/>
      <c r="K189" s="44"/>
      <c r="L189" s="44"/>
    </row>
    <row r="190" spans="1:12">
      <c r="A190" s="91" t="s">
        <v>1189</v>
      </c>
      <c r="B190" s="91"/>
      <c r="C190" s="91"/>
      <c r="D190" s="91"/>
      <c r="E190" s="91"/>
      <c r="F190" s="91"/>
      <c r="G190" s="91"/>
      <c r="H190" s="91"/>
      <c r="I190" s="91"/>
      <c r="J190" s="183"/>
      <c r="K190" s="44"/>
      <c r="L190" s="44"/>
    </row>
    <row r="191" spans="1:12">
      <c r="A191" s="99" t="s">
        <v>591</v>
      </c>
      <c r="B191" s="99" t="s">
        <v>12</v>
      </c>
      <c r="C191" s="156">
        <f>SUM(C192:C208)</f>
        <v>0</v>
      </c>
      <c r="D191" s="156">
        <f t="shared" ref="D191" si="31">SUM(D192:D208)</f>
        <v>0</v>
      </c>
      <c r="E191" s="156">
        <f t="shared" ref="E191" si="32">SUM(E192:E208)</f>
        <v>0</v>
      </c>
      <c r="F191" s="156">
        <f t="shared" ref="F191" si="33">SUM(F192:F208)</f>
        <v>0</v>
      </c>
      <c r="G191" s="156">
        <f t="shared" ref="G191" si="34">SUM(G192:G208)</f>
        <v>0</v>
      </c>
      <c r="H191" s="156">
        <f t="shared" ref="H191" si="35">SUM(H192:H208)</f>
        <v>0</v>
      </c>
      <c r="I191" s="156">
        <f t="shared" ref="I191" si="36">SUM(I192:I208)</f>
        <v>0</v>
      </c>
      <c r="J191" s="44"/>
      <c r="K191" s="44"/>
      <c r="L191" s="44"/>
    </row>
    <row r="192" spans="1:12">
      <c r="A192" s="99" t="s">
        <v>571</v>
      </c>
      <c r="B192" s="99" t="s">
        <v>12</v>
      </c>
      <c r="C192" s="37"/>
      <c r="D192" s="37"/>
      <c r="E192" s="37"/>
      <c r="F192" s="37"/>
      <c r="G192" s="37"/>
      <c r="H192" s="37"/>
      <c r="I192" s="37"/>
      <c r="J192" s="44"/>
      <c r="K192" s="44"/>
      <c r="L192" s="44"/>
    </row>
    <row r="193" spans="1:12">
      <c r="A193" s="99" t="s">
        <v>572</v>
      </c>
      <c r="B193" s="99" t="s">
        <v>12</v>
      </c>
      <c r="C193" s="37"/>
      <c r="D193" s="37"/>
      <c r="E193" s="37"/>
      <c r="F193" s="37"/>
      <c r="G193" s="37"/>
      <c r="H193" s="37"/>
      <c r="I193" s="37"/>
      <c r="J193" s="44"/>
      <c r="K193" s="44"/>
      <c r="L193" s="44"/>
    </row>
    <row r="194" spans="1:12">
      <c r="A194" s="99" t="s">
        <v>573</v>
      </c>
      <c r="B194" s="99" t="s">
        <v>12</v>
      </c>
      <c r="C194" s="37"/>
      <c r="D194" s="37"/>
      <c r="E194" s="37"/>
      <c r="F194" s="37"/>
      <c r="G194" s="37"/>
      <c r="H194" s="37"/>
      <c r="I194" s="37"/>
      <c r="J194" s="44"/>
      <c r="K194" s="44"/>
      <c r="L194" s="44"/>
    </row>
    <row r="195" spans="1:12">
      <c r="A195" s="99" t="s">
        <v>574</v>
      </c>
      <c r="B195" s="99" t="s">
        <v>12</v>
      </c>
      <c r="C195" s="37"/>
      <c r="D195" s="37"/>
      <c r="E195" s="37"/>
      <c r="F195" s="37"/>
      <c r="G195" s="37"/>
      <c r="H195" s="37"/>
      <c r="I195" s="37"/>
      <c r="J195" s="44"/>
      <c r="K195" s="44"/>
      <c r="L195" s="44"/>
    </row>
    <row r="196" spans="1:12">
      <c r="A196" s="99" t="s">
        <v>575</v>
      </c>
      <c r="B196" s="99" t="s">
        <v>12</v>
      </c>
      <c r="C196" s="37"/>
      <c r="D196" s="37"/>
      <c r="E196" s="37"/>
      <c r="F196" s="37"/>
      <c r="G196" s="37"/>
      <c r="H196" s="37"/>
      <c r="I196" s="37"/>
      <c r="J196" s="44"/>
      <c r="K196" s="44"/>
      <c r="L196" s="44"/>
    </row>
    <row r="197" spans="1:12">
      <c r="A197" s="99" t="s">
        <v>576</v>
      </c>
      <c r="B197" s="99" t="s">
        <v>12</v>
      </c>
      <c r="C197" s="37"/>
      <c r="D197" s="37"/>
      <c r="E197" s="37"/>
      <c r="F197" s="37"/>
      <c r="G197" s="37"/>
      <c r="H197" s="37"/>
      <c r="I197" s="37"/>
      <c r="J197" s="44"/>
      <c r="K197" s="44"/>
      <c r="L197" s="44"/>
    </row>
    <row r="198" spans="1:12">
      <c r="A198" s="99" t="s">
        <v>577</v>
      </c>
      <c r="B198" s="99" t="s">
        <v>12</v>
      </c>
      <c r="C198" s="37"/>
      <c r="D198" s="37"/>
      <c r="E198" s="37"/>
      <c r="F198" s="37"/>
      <c r="G198" s="37"/>
      <c r="H198" s="37"/>
      <c r="I198" s="37"/>
      <c r="J198" s="44"/>
      <c r="K198" s="44"/>
      <c r="L198" s="44"/>
    </row>
    <row r="199" spans="1:12">
      <c r="A199" s="99" t="s">
        <v>578</v>
      </c>
      <c r="B199" s="99" t="s">
        <v>12</v>
      </c>
      <c r="C199" s="37"/>
      <c r="D199" s="37"/>
      <c r="E199" s="37"/>
      <c r="F199" s="37"/>
      <c r="G199" s="37"/>
      <c r="H199" s="37"/>
      <c r="I199" s="37"/>
      <c r="J199" s="44"/>
      <c r="K199" s="44"/>
      <c r="L199" s="44"/>
    </row>
    <row r="200" spans="1:12">
      <c r="A200" s="99" t="s">
        <v>579</v>
      </c>
      <c r="B200" s="99" t="s">
        <v>12</v>
      </c>
      <c r="C200" s="37"/>
      <c r="D200" s="37"/>
      <c r="E200" s="37"/>
      <c r="F200" s="37"/>
      <c r="G200" s="37"/>
      <c r="H200" s="37"/>
      <c r="I200" s="37"/>
      <c r="J200" s="44"/>
      <c r="K200" s="44"/>
      <c r="L200" s="44"/>
    </row>
    <row r="201" spans="1:12">
      <c r="A201" s="99" t="s">
        <v>580</v>
      </c>
      <c r="B201" s="99" t="s">
        <v>12</v>
      </c>
      <c r="C201" s="37"/>
      <c r="D201" s="37"/>
      <c r="E201" s="37"/>
      <c r="F201" s="37"/>
      <c r="G201" s="37"/>
      <c r="H201" s="37"/>
      <c r="I201" s="37"/>
      <c r="J201" s="44"/>
      <c r="K201" s="44"/>
      <c r="L201" s="44"/>
    </row>
    <row r="202" spans="1:12">
      <c r="A202" s="99" t="s">
        <v>581</v>
      </c>
      <c r="B202" s="99" t="s">
        <v>12</v>
      </c>
      <c r="C202" s="37"/>
      <c r="D202" s="37"/>
      <c r="E202" s="37"/>
      <c r="F202" s="37"/>
      <c r="G202" s="37"/>
      <c r="H202" s="37"/>
      <c r="I202" s="37"/>
      <c r="J202" s="44"/>
      <c r="K202" s="44"/>
      <c r="L202" s="44"/>
    </row>
    <row r="203" spans="1:12">
      <c r="A203" s="99" t="s">
        <v>582</v>
      </c>
      <c r="B203" s="99" t="s">
        <v>12</v>
      </c>
      <c r="C203" s="37"/>
      <c r="D203" s="37"/>
      <c r="E203" s="37"/>
      <c r="F203" s="37"/>
      <c r="G203" s="37"/>
      <c r="H203" s="37"/>
      <c r="I203" s="37"/>
      <c r="J203" s="44"/>
      <c r="K203" s="44"/>
      <c r="L203" s="44"/>
    </row>
    <row r="204" spans="1:12">
      <c r="A204" s="99" t="s">
        <v>583</v>
      </c>
      <c r="B204" s="99" t="s">
        <v>12</v>
      </c>
      <c r="C204" s="37"/>
      <c r="D204" s="37"/>
      <c r="E204" s="37"/>
      <c r="F204" s="37"/>
      <c r="G204" s="37"/>
      <c r="H204" s="37"/>
      <c r="I204" s="37"/>
      <c r="J204" s="44"/>
      <c r="K204" s="44"/>
      <c r="L204" s="44"/>
    </row>
    <row r="205" spans="1:12">
      <c r="A205" s="99" t="s">
        <v>584</v>
      </c>
      <c r="B205" s="99" t="s">
        <v>12</v>
      </c>
      <c r="C205" s="37"/>
      <c r="D205" s="37"/>
      <c r="E205" s="37"/>
      <c r="F205" s="37"/>
      <c r="G205" s="37"/>
      <c r="H205" s="37"/>
      <c r="I205" s="37"/>
      <c r="J205" s="44"/>
      <c r="K205" s="44"/>
      <c r="L205" s="44"/>
    </row>
    <row r="206" spans="1:12">
      <c r="A206" s="99" t="s">
        <v>585</v>
      </c>
      <c r="B206" s="99" t="s">
        <v>12</v>
      </c>
      <c r="C206" s="37"/>
      <c r="D206" s="37"/>
      <c r="E206" s="37"/>
      <c r="F206" s="37"/>
      <c r="G206" s="37"/>
      <c r="H206" s="37"/>
      <c r="I206" s="37"/>
      <c r="J206" s="44"/>
      <c r="K206" s="44"/>
      <c r="L206" s="44"/>
    </row>
    <row r="207" spans="1:12">
      <c r="A207" s="99" t="s">
        <v>586</v>
      </c>
      <c r="B207" s="99" t="s">
        <v>12</v>
      </c>
      <c r="C207" s="37"/>
      <c r="D207" s="37"/>
      <c r="E207" s="37"/>
      <c r="F207" s="37"/>
      <c r="G207" s="37"/>
      <c r="H207" s="37"/>
      <c r="I207" s="37"/>
      <c r="J207" s="44"/>
      <c r="K207" s="44"/>
      <c r="L207" s="44"/>
    </row>
    <row r="208" spans="1:12">
      <c r="A208" s="99" t="s">
        <v>382</v>
      </c>
      <c r="B208" s="99" t="s">
        <v>12</v>
      </c>
      <c r="C208" s="37"/>
      <c r="D208" s="37"/>
      <c r="E208" s="37"/>
      <c r="F208" s="37"/>
      <c r="G208" s="37"/>
      <c r="H208" s="37"/>
      <c r="I208" s="37"/>
      <c r="J208" s="44"/>
      <c r="K208" s="44"/>
      <c r="L208" s="44"/>
    </row>
    <row r="209" spans="1:12">
      <c r="A209" s="99" t="s">
        <v>588</v>
      </c>
      <c r="B209" s="99" t="s">
        <v>20</v>
      </c>
      <c r="C209" s="37"/>
      <c r="D209" s="37"/>
      <c r="E209" s="37"/>
      <c r="F209" s="37"/>
      <c r="G209" s="37"/>
      <c r="H209" s="37"/>
      <c r="I209" s="37"/>
      <c r="J209" s="44"/>
      <c r="K209" s="44"/>
      <c r="L209" s="44"/>
    </row>
    <row r="210" spans="1:12">
      <c r="A210" s="103" t="s">
        <v>1103</v>
      </c>
      <c r="B210" s="16"/>
      <c r="C210" s="16"/>
      <c r="D210" s="16"/>
      <c r="E210" s="16"/>
      <c r="F210" s="16"/>
      <c r="G210" s="16"/>
      <c r="H210" s="16"/>
      <c r="I210" s="16"/>
      <c r="J210" s="44"/>
      <c r="K210" s="44"/>
      <c r="L210" s="44"/>
    </row>
    <row r="211" spans="1:12">
      <c r="A211" s="91" t="s">
        <v>39</v>
      </c>
      <c r="B211" s="91"/>
      <c r="C211" s="91"/>
      <c r="D211" s="91"/>
      <c r="E211" s="91"/>
      <c r="F211" s="91"/>
      <c r="G211" s="91"/>
      <c r="H211" s="91"/>
      <c r="I211" s="91"/>
      <c r="J211" s="183"/>
      <c r="K211" s="44"/>
      <c r="L211" s="44"/>
    </row>
    <row r="212" spans="1:12">
      <c r="A212" s="99" t="s">
        <v>570</v>
      </c>
      <c r="B212" s="99" t="s">
        <v>27</v>
      </c>
      <c r="C212" s="156">
        <f t="shared" ref="C212:I212" si="37">SUM(C213:C229)</f>
        <v>0</v>
      </c>
      <c r="D212" s="156">
        <f t="shared" si="37"/>
        <v>0</v>
      </c>
      <c r="E212" s="156">
        <f t="shared" si="37"/>
        <v>0</v>
      </c>
      <c r="F212" s="156">
        <f t="shared" si="37"/>
        <v>0</v>
      </c>
      <c r="G212" s="156">
        <f t="shared" si="37"/>
        <v>0</v>
      </c>
      <c r="H212" s="156">
        <f t="shared" si="37"/>
        <v>0</v>
      </c>
      <c r="I212" s="156">
        <f t="shared" si="37"/>
        <v>0</v>
      </c>
      <c r="J212" s="44"/>
      <c r="K212" s="44"/>
      <c r="L212" s="44"/>
    </row>
    <row r="213" spans="1:12">
      <c r="A213" s="99" t="s">
        <v>571</v>
      </c>
      <c r="B213" s="99" t="s">
        <v>27</v>
      </c>
      <c r="C213" s="37"/>
      <c r="D213" s="37"/>
      <c r="E213" s="37"/>
      <c r="F213" s="37"/>
      <c r="G213" s="37"/>
      <c r="H213" s="37"/>
      <c r="I213" s="37"/>
      <c r="J213" s="44"/>
      <c r="K213" s="44"/>
      <c r="L213" s="44"/>
    </row>
    <row r="214" spans="1:12">
      <c r="A214" s="99" t="s">
        <v>572</v>
      </c>
      <c r="B214" s="99" t="s">
        <v>27</v>
      </c>
      <c r="C214" s="37"/>
      <c r="D214" s="37"/>
      <c r="E214" s="37"/>
      <c r="F214" s="37"/>
      <c r="G214" s="37"/>
      <c r="H214" s="37"/>
      <c r="I214" s="37"/>
      <c r="J214" s="44"/>
      <c r="K214" s="44"/>
      <c r="L214" s="44"/>
    </row>
    <row r="215" spans="1:12">
      <c r="A215" s="99" t="s">
        <v>573</v>
      </c>
      <c r="B215" s="99" t="s">
        <v>27</v>
      </c>
      <c r="C215" s="37"/>
      <c r="D215" s="37"/>
      <c r="E215" s="37"/>
      <c r="F215" s="37"/>
      <c r="G215" s="37"/>
      <c r="H215" s="37"/>
      <c r="I215" s="37"/>
      <c r="J215" s="44"/>
      <c r="K215" s="44"/>
      <c r="L215" s="44"/>
    </row>
    <row r="216" spans="1:12">
      <c r="A216" s="99" t="s">
        <v>574</v>
      </c>
      <c r="B216" s="99" t="s">
        <v>27</v>
      </c>
      <c r="C216" s="37"/>
      <c r="D216" s="37"/>
      <c r="E216" s="37"/>
      <c r="F216" s="37"/>
      <c r="G216" s="37"/>
      <c r="H216" s="37"/>
      <c r="I216" s="37"/>
      <c r="J216" s="44"/>
      <c r="K216" s="44"/>
      <c r="L216" s="44"/>
    </row>
    <row r="217" spans="1:12">
      <c r="A217" s="99" t="s">
        <v>575</v>
      </c>
      <c r="B217" s="99" t="s">
        <v>27</v>
      </c>
      <c r="C217" s="37"/>
      <c r="D217" s="37"/>
      <c r="E217" s="37"/>
      <c r="F217" s="37"/>
      <c r="G217" s="37"/>
      <c r="H217" s="37"/>
      <c r="I217" s="37"/>
      <c r="J217" s="44"/>
      <c r="K217" s="44"/>
      <c r="L217" s="44"/>
    </row>
    <row r="218" spans="1:12">
      <c r="A218" s="99" t="s">
        <v>576</v>
      </c>
      <c r="B218" s="99" t="s">
        <v>27</v>
      </c>
      <c r="C218" s="37"/>
      <c r="D218" s="37"/>
      <c r="E218" s="37"/>
      <c r="F218" s="37"/>
      <c r="G218" s="37"/>
      <c r="H218" s="37"/>
      <c r="I218" s="37"/>
      <c r="J218" s="44"/>
      <c r="K218" s="44"/>
      <c r="L218" s="44"/>
    </row>
    <row r="219" spans="1:12">
      <c r="A219" s="99" t="s">
        <v>577</v>
      </c>
      <c r="B219" s="99" t="s">
        <v>27</v>
      </c>
      <c r="C219" s="37"/>
      <c r="D219" s="37"/>
      <c r="E219" s="37"/>
      <c r="F219" s="37"/>
      <c r="G219" s="37"/>
      <c r="H219" s="37"/>
      <c r="I219" s="37"/>
      <c r="J219" s="44"/>
      <c r="K219" s="44"/>
      <c r="L219" s="44"/>
    </row>
    <row r="220" spans="1:12">
      <c r="A220" s="99" t="s">
        <v>578</v>
      </c>
      <c r="B220" s="99" t="s">
        <v>27</v>
      </c>
      <c r="C220" s="37"/>
      <c r="D220" s="37"/>
      <c r="E220" s="37"/>
      <c r="F220" s="37"/>
      <c r="G220" s="37"/>
      <c r="H220" s="37"/>
      <c r="I220" s="37"/>
      <c r="J220" s="44"/>
      <c r="K220" s="44"/>
      <c r="L220" s="44"/>
    </row>
    <row r="221" spans="1:12">
      <c r="A221" s="99" t="s">
        <v>579</v>
      </c>
      <c r="B221" s="99" t="s">
        <v>27</v>
      </c>
      <c r="C221" s="37"/>
      <c r="D221" s="37"/>
      <c r="E221" s="37"/>
      <c r="F221" s="37"/>
      <c r="G221" s="37"/>
      <c r="H221" s="37"/>
      <c r="I221" s="37"/>
      <c r="J221" s="44"/>
      <c r="K221" s="44"/>
      <c r="L221" s="44"/>
    </row>
    <row r="222" spans="1:12">
      <c r="A222" s="99" t="s">
        <v>580</v>
      </c>
      <c r="B222" s="99" t="s">
        <v>27</v>
      </c>
      <c r="C222" s="37"/>
      <c r="D222" s="37"/>
      <c r="E222" s="37"/>
      <c r="F222" s="37"/>
      <c r="G222" s="37"/>
      <c r="H222" s="37"/>
      <c r="I222" s="37"/>
      <c r="J222" s="44"/>
      <c r="K222" s="44"/>
      <c r="L222" s="44"/>
    </row>
    <row r="223" spans="1:12">
      <c r="A223" s="99" t="s">
        <v>581</v>
      </c>
      <c r="B223" s="99" t="s">
        <v>27</v>
      </c>
      <c r="C223" s="37"/>
      <c r="D223" s="37"/>
      <c r="E223" s="37"/>
      <c r="F223" s="37"/>
      <c r="G223" s="37"/>
      <c r="H223" s="37"/>
      <c r="I223" s="37"/>
      <c r="J223" s="44"/>
      <c r="K223" s="44"/>
      <c r="L223" s="44"/>
    </row>
    <row r="224" spans="1:12">
      <c r="A224" s="99" t="s">
        <v>582</v>
      </c>
      <c r="B224" s="99" t="s">
        <v>27</v>
      </c>
      <c r="C224" s="37"/>
      <c r="D224" s="37"/>
      <c r="E224" s="37"/>
      <c r="F224" s="37"/>
      <c r="G224" s="37"/>
      <c r="H224" s="37"/>
      <c r="I224" s="37"/>
      <c r="J224" s="44"/>
      <c r="K224" s="44"/>
      <c r="L224" s="44"/>
    </row>
    <row r="225" spans="1:12">
      <c r="A225" s="99" t="s">
        <v>583</v>
      </c>
      <c r="B225" s="99" t="s">
        <v>27</v>
      </c>
      <c r="C225" s="37"/>
      <c r="D225" s="37"/>
      <c r="E225" s="37"/>
      <c r="F225" s="37"/>
      <c r="G225" s="37"/>
      <c r="H225" s="37"/>
      <c r="I225" s="37"/>
      <c r="J225" s="44"/>
      <c r="K225" s="44"/>
      <c r="L225" s="44"/>
    </row>
    <row r="226" spans="1:12">
      <c r="A226" s="99" t="s">
        <v>584</v>
      </c>
      <c r="B226" s="99" t="s">
        <v>27</v>
      </c>
      <c r="C226" s="37"/>
      <c r="D226" s="37"/>
      <c r="E226" s="37"/>
      <c r="F226" s="37"/>
      <c r="G226" s="37"/>
      <c r="H226" s="37"/>
      <c r="I226" s="37"/>
      <c r="J226" s="44"/>
      <c r="K226" s="44"/>
      <c r="L226" s="44"/>
    </row>
    <row r="227" spans="1:12">
      <c r="A227" s="99" t="s">
        <v>585</v>
      </c>
      <c r="B227" s="99" t="s">
        <v>27</v>
      </c>
      <c r="C227" s="37"/>
      <c r="D227" s="37"/>
      <c r="E227" s="37"/>
      <c r="F227" s="37"/>
      <c r="G227" s="37"/>
      <c r="H227" s="37"/>
      <c r="I227" s="37"/>
      <c r="J227" s="44"/>
      <c r="K227" s="44"/>
      <c r="L227" s="44"/>
    </row>
    <row r="228" spans="1:12">
      <c r="A228" s="99" t="s">
        <v>586</v>
      </c>
      <c r="B228" s="99" t="s">
        <v>27</v>
      </c>
      <c r="C228" s="37"/>
      <c r="D228" s="37"/>
      <c r="E228" s="37"/>
      <c r="F228" s="37"/>
      <c r="G228" s="37"/>
      <c r="H228" s="37"/>
      <c r="I228" s="37"/>
      <c r="J228" s="44"/>
      <c r="K228" s="44"/>
      <c r="L228" s="44"/>
    </row>
    <row r="229" spans="1:12">
      <c r="A229" s="99" t="s">
        <v>382</v>
      </c>
      <c r="B229" s="99" t="s">
        <v>27</v>
      </c>
      <c r="C229" s="37"/>
      <c r="D229" s="37"/>
      <c r="E229" s="37"/>
      <c r="F229" s="37"/>
      <c r="G229" s="37"/>
      <c r="H229" s="37"/>
      <c r="I229" s="37"/>
      <c r="J229" s="44"/>
      <c r="K229" s="44"/>
      <c r="L229" s="44"/>
    </row>
    <row r="230" spans="1:12">
      <c r="A230" s="91" t="s">
        <v>1189</v>
      </c>
      <c r="B230" s="91"/>
      <c r="C230" s="91"/>
      <c r="D230" s="91"/>
      <c r="E230" s="91"/>
      <c r="F230" s="91"/>
      <c r="G230" s="91"/>
      <c r="H230" s="91"/>
      <c r="I230" s="91"/>
      <c r="J230" s="183"/>
      <c r="K230" s="44"/>
      <c r="L230" s="44"/>
    </row>
    <row r="231" spans="1:12">
      <c r="A231" s="99" t="s">
        <v>591</v>
      </c>
      <c r="B231" s="99" t="s">
        <v>12</v>
      </c>
      <c r="C231" s="143">
        <f>SUM(C232:C248)</f>
        <v>0</v>
      </c>
      <c r="D231" s="143">
        <f t="shared" ref="D231" si="38">SUM(D232:D248)</f>
        <v>0</v>
      </c>
      <c r="E231" s="143">
        <f t="shared" ref="E231" si="39">SUM(E232:E248)</f>
        <v>0</v>
      </c>
      <c r="F231" s="143">
        <f t="shared" ref="F231" si="40">SUM(F232:F248)</f>
        <v>0</v>
      </c>
      <c r="G231" s="143">
        <f t="shared" ref="G231" si="41">SUM(G232:G248)</f>
        <v>0</v>
      </c>
      <c r="H231" s="143">
        <f t="shared" ref="H231" si="42">SUM(H232:H248)</f>
        <v>0</v>
      </c>
      <c r="I231" s="143">
        <f t="shared" ref="I231" si="43">SUM(I232:I248)</f>
        <v>0</v>
      </c>
      <c r="J231" s="44"/>
      <c r="K231" s="44"/>
      <c r="L231" s="44"/>
    </row>
    <row r="232" spans="1:12">
      <c r="A232" s="99" t="s">
        <v>571</v>
      </c>
      <c r="B232" s="99" t="s">
        <v>12</v>
      </c>
      <c r="C232" s="37"/>
      <c r="D232" s="37"/>
      <c r="E232" s="37"/>
      <c r="F232" s="37"/>
      <c r="G232" s="37"/>
      <c r="H232" s="37"/>
      <c r="I232" s="37"/>
      <c r="J232" s="44"/>
      <c r="K232" s="44"/>
      <c r="L232" s="44"/>
    </row>
    <row r="233" spans="1:12">
      <c r="A233" s="99" t="s">
        <v>572</v>
      </c>
      <c r="B233" s="99" t="s">
        <v>12</v>
      </c>
      <c r="C233" s="37"/>
      <c r="D233" s="37"/>
      <c r="E233" s="37"/>
      <c r="F233" s="37"/>
      <c r="G233" s="37"/>
      <c r="H233" s="37"/>
      <c r="I233" s="37"/>
      <c r="J233" s="44"/>
      <c r="K233" s="44"/>
      <c r="L233" s="44"/>
    </row>
    <row r="234" spans="1:12">
      <c r="A234" s="99" t="s">
        <v>573</v>
      </c>
      <c r="B234" s="99" t="s">
        <v>12</v>
      </c>
      <c r="C234" s="37"/>
      <c r="D234" s="37"/>
      <c r="E234" s="37"/>
      <c r="F234" s="37"/>
      <c r="G234" s="37"/>
      <c r="H234" s="37"/>
      <c r="I234" s="37"/>
      <c r="J234" s="44"/>
      <c r="K234" s="44"/>
      <c r="L234" s="44"/>
    </row>
    <row r="235" spans="1:12">
      <c r="A235" s="99" t="s">
        <v>574</v>
      </c>
      <c r="B235" s="99" t="s">
        <v>12</v>
      </c>
      <c r="C235" s="37"/>
      <c r="D235" s="37"/>
      <c r="E235" s="37"/>
      <c r="F235" s="37"/>
      <c r="G235" s="37"/>
      <c r="H235" s="37"/>
      <c r="I235" s="37"/>
      <c r="J235" s="44"/>
      <c r="K235" s="44"/>
      <c r="L235" s="44"/>
    </row>
    <row r="236" spans="1:12">
      <c r="A236" s="99" t="s">
        <v>575</v>
      </c>
      <c r="B236" s="99" t="s">
        <v>12</v>
      </c>
      <c r="C236" s="37"/>
      <c r="D236" s="37"/>
      <c r="E236" s="37"/>
      <c r="F236" s="37"/>
      <c r="G236" s="37"/>
      <c r="H236" s="37"/>
      <c r="I236" s="37"/>
      <c r="J236" s="44"/>
      <c r="K236" s="44"/>
      <c r="L236" s="44"/>
    </row>
    <row r="237" spans="1:12">
      <c r="A237" s="99" t="s">
        <v>576</v>
      </c>
      <c r="B237" s="99" t="s">
        <v>12</v>
      </c>
      <c r="C237" s="37"/>
      <c r="D237" s="37"/>
      <c r="E237" s="37"/>
      <c r="F237" s="37"/>
      <c r="G237" s="37"/>
      <c r="H237" s="37"/>
      <c r="I237" s="37"/>
      <c r="J237" s="44"/>
      <c r="K237" s="44"/>
      <c r="L237" s="44"/>
    </row>
    <row r="238" spans="1:12">
      <c r="A238" s="99" t="s">
        <v>577</v>
      </c>
      <c r="B238" s="99" t="s">
        <v>12</v>
      </c>
      <c r="C238" s="37"/>
      <c r="D238" s="37"/>
      <c r="E238" s="37"/>
      <c r="F238" s="37"/>
      <c r="G238" s="37"/>
      <c r="H238" s="37"/>
      <c r="I238" s="37"/>
      <c r="J238" s="44"/>
      <c r="K238" s="44"/>
      <c r="L238" s="44"/>
    </row>
    <row r="239" spans="1:12">
      <c r="A239" s="99" t="s">
        <v>578</v>
      </c>
      <c r="B239" s="99" t="s">
        <v>12</v>
      </c>
      <c r="C239" s="37"/>
      <c r="D239" s="37"/>
      <c r="E239" s="37"/>
      <c r="F239" s="37"/>
      <c r="G239" s="37"/>
      <c r="H239" s="37"/>
      <c r="I239" s="37"/>
      <c r="J239" s="44"/>
      <c r="K239" s="44"/>
      <c r="L239" s="44"/>
    </row>
    <row r="240" spans="1:12">
      <c r="A240" s="99" t="s">
        <v>579</v>
      </c>
      <c r="B240" s="99" t="s">
        <v>12</v>
      </c>
      <c r="C240" s="37"/>
      <c r="D240" s="37"/>
      <c r="E240" s="37"/>
      <c r="F240" s="37"/>
      <c r="G240" s="37"/>
      <c r="H240" s="37"/>
      <c r="I240" s="37"/>
      <c r="J240" s="44"/>
      <c r="K240" s="44"/>
      <c r="L240" s="44"/>
    </row>
    <row r="241" spans="1:12">
      <c r="A241" s="99" t="s">
        <v>580</v>
      </c>
      <c r="B241" s="99" t="s">
        <v>12</v>
      </c>
      <c r="C241" s="37"/>
      <c r="D241" s="37"/>
      <c r="E241" s="37"/>
      <c r="F241" s="37"/>
      <c r="G241" s="37"/>
      <c r="H241" s="37"/>
      <c r="I241" s="37"/>
      <c r="J241" s="44"/>
      <c r="K241" s="44"/>
      <c r="L241" s="44"/>
    </row>
    <row r="242" spans="1:12">
      <c r="A242" s="99" t="s">
        <v>581</v>
      </c>
      <c r="B242" s="99" t="s">
        <v>12</v>
      </c>
      <c r="C242" s="37"/>
      <c r="D242" s="37"/>
      <c r="E242" s="37"/>
      <c r="F242" s="37"/>
      <c r="G242" s="37"/>
      <c r="H242" s="37"/>
      <c r="I242" s="37"/>
      <c r="J242" s="44"/>
      <c r="K242" s="44"/>
      <c r="L242" s="44"/>
    </row>
    <row r="243" spans="1:12">
      <c r="A243" s="99" t="s">
        <v>582</v>
      </c>
      <c r="B243" s="99" t="s">
        <v>12</v>
      </c>
      <c r="C243" s="37"/>
      <c r="D243" s="37"/>
      <c r="E243" s="37"/>
      <c r="F243" s="37"/>
      <c r="G243" s="37"/>
      <c r="H243" s="37"/>
      <c r="I243" s="37"/>
      <c r="J243" s="44"/>
      <c r="K243" s="44"/>
      <c r="L243" s="44"/>
    </row>
    <row r="244" spans="1:12">
      <c r="A244" s="99" t="s">
        <v>583</v>
      </c>
      <c r="B244" s="99" t="s">
        <v>12</v>
      </c>
      <c r="C244" s="37"/>
      <c r="D244" s="37"/>
      <c r="E244" s="37"/>
      <c r="F244" s="37"/>
      <c r="G244" s="37"/>
      <c r="H244" s="37"/>
      <c r="I244" s="37"/>
      <c r="J244" s="44"/>
      <c r="K244" s="44"/>
      <c r="L244" s="44"/>
    </row>
    <row r="245" spans="1:12">
      <c r="A245" s="99" t="s">
        <v>584</v>
      </c>
      <c r="B245" s="99" t="s">
        <v>12</v>
      </c>
      <c r="C245" s="37"/>
      <c r="D245" s="37"/>
      <c r="E245" s="37"/>
      <c r="F245" s="37"/>
      <c r="G245" s="37"/>
      <c r="H245" s="37"/>
      <c r="I245" s="37"/>
      <c r="J245" s="44"/>
      <c r="K245" s="44"/>
      <c r="L245" s="44"/>
    </row>
    <row r="246" spans="1:12">
      <c r="A246" s="99" t="s">
        <v>585</v>
      </c>
      <c r="B246" s="99" t="s">
        <v>12</v>
      </c>
      <c r="C246" s="37"/>
      <c r="D246" s="37"/>
      <c r="E246" s="37"/>
      <c r="F246" s="37"/>
      <c r="G246" s="37"/>
      <c r="H246" s="37"/>
      <c r="I246" s="37"/>
      <c r="J246" s="44"/>
      <c r="K246" s="44"/>
      <c r="L246" s="44"/>
    </row>
    <row r="247" spans="1:12">
      <c r="A247" s="99" t="s">
        <v>586</v>
      </c>
      <c r="B247" s="99" t="s">
        <v>12</v>
      </c>
      <c r="C247" s="37"/>
      <c r="D247" s="37"/>
      <c r="E247" s="37"/>
      <c r="F247" s="37"/>
      <c r="G247" s="37"/>
      <c r="H247" s="37"/>
      <c r="I247" s="37"/>
      <c r="J247" s="44"/>
      <c r="K247" s="44"/>
      <c r="L247" s="44"/>
    </row>
    <row r="248" spans="1:12">
      <c r="A248" s="99" t="s">
        <v>382</v>
      </c>
      <c r="B248" s="99" t="s">
        <v>12</v>
      </c>
      <c r="C248" s="37"/>
      <c r="D248" s="37"/>
      <c r="E248" s="37"/>
      <c r="F248" s="37"/>
      <c r="G248" s="37"/>
      <c r="H248" s="37"/>
      <c r="I248" s="37"/>
      <c r="J248" s="44"/>
      <c r="K248" s="44"/>
      <c r="L248" s="44"/>
    </row>
    <row r="249" spans="1:12">
      <c r="A249" s="99" t="s">
        <v>588</v>
      </c>
      <c r="B249" s="99" t="s">
        <v>20</v>
      </c>
      <c r="C249" s="37"/>
      <c r="D249" s="37"/>
      <c r="E249" s="37"/>
      <c r="F249" s="37"/>
      <c r="G249" s="37"/>
      <c r="H249" s="37"/>
      <c r="I249" s="37"/>
      <c r="J249" s="44"/>
      <c r="K249" s="44"/>
      <c r="L249" s="44"/>
    </row>
    <row r="250" spans="1:12">
      <c r="A250" s="103" t="s">
        <v>1188</v>
      </c>
      <c r="B250" s="16"/>
      <c r="C250" s="16"/>
      <c r="D250" s="16"/>
      <c r="E250" s="16"/>
      <c r="F250" s="16"/>
      <c r="G250" s="16"/>
      <c r="H250" s="16"/>
      <c r="I250" s="16"/>
      <c r="J250" s="44"/>
      <c r="K250" s="44"/>
      <c r="L250" s="44"/>
    </row>
    <row r="251" spans="1:12">
      <c r="A251" s="91" t="s">
        <v>1244</v>
      </c>
      <c r="B251" s="91"/>
      <c r="C251" s="91"/>
      <c r="D251" s="91"/>
      <c r="E251" s="91"/>
      <c r="F251" s="91"/>
      <c r="G251" s="91"/>
      <c r="H251" s="91"/>
      <c r="I251" s="91"/>
      <c r="J251" s="44"/>
      <c r="K251" s="44"/>
      <c r="L251" s="44"/>
    </row>
    <row r="252" spans="1:12">
      <c r="A252" s="99" t="s">
        <v>570</v>
      </c>
      <c r="B252" s="99" t="s">
        <v>27</v>
      </c>
      <c r="C252" s="143">
        <f t="shared" ref="C252:I252" si="44">SUM(C253:C269)</f>
        <v>0</v>
      </c>
      <c r="D252" s="143">
        <f t="shared" si="44"/>
        <v>0</v>
      </c>
      <c r="E252" s="143">
        <f t="shared" si="44"/>
        <v>0</v>
      </c>
      <c r="F252" s="143">
        <f t="shared" si="44"/>
        <v>0</v>
      </c>
      <c r="G252" s="143">
        <f t="shared" si="44"/>
        <v>0</v>
      </c>
      <c r="H252" s="143">
        <f t="shared" si="44"/>
        <v>0</v>
      </c>
      <c r="I252" s="143">
        <f t="shared" si="44"/>
        <v>0</v>
      </c>
      <c r="J252" s="44"/>
      <c r="K252" s="44"/>
      <c r="L252" s="44"/>
    </row>
    <row r="253" spans="1:12">
      <c r="A253" s="99" t="s">
        <v>571</v>
      </c>
      <c r="B253" s="99" t="s">
        <v>27</v>
      </c>
      <c r="C253" s="37"/>
      <c r="D253" s="37"/>
      <c r="E253" s="37"/>
      <c r="F253" s="37"/>
      <c r="G253" s="37"/>
      <c r="H253" s="37"/>
      <c r="I253" s="37"/>
      <c r="J253" s="44"/>
      <c r="K253" s="44"/>
      <c r="L253" s="44"/>
    </row>
    <row r="254" spans="1:12">
      <c r="A254" s="99" t="s">
        <v>572</v>
      </c>
      <c r="B254" s="99" t="s">
        <v>27</v>
      </c>
      <c r="C254" s="37"/>
      <c r="D254" s="37"/>
      <c r="E254" s="37"/>
      <c r="F254" s="37"/>
      <c r="G254" s="37"/>
      <c r="H254" s="37"/>
      <c r="I254" s="37"/>
      <c r="J254" s="44"/>
      <c r="K254" s="44"/>
      <c r="L254" s="44"/>
    </row>
    <row r="255" spans="1:12">
      <c r="A255" s="99" t="s">
        <v>573</v>
      </c>
      <c r="B255" s="99" t="s">
        <v>27</v>
      </c>
      <c r="C255" s="37"/>
      <c r="D255" s="37"/>
      <c r="E255" s="37"/>
      <c r="F255" s="37"/>
      <c r="G255" s="37"/>
      <c r="H255" s="37"/>
      <c r="I255" s="37"/>
      <c r="J255" s="44"/>
      <c r="K255" s="44"/>
      <c r="L255" s="44"/>
    </row>
    <row r="256" spans="1:12">
      <c r="A256" s="99" t="s">
        <v>574</v>
      </c>
      <c r="B256" s="99" t="s">
        <v>27</v>
      </c>
      <c r="C256" s="37"/>
      <c r="D256" s="37"/>
      <c r="E256" s="37"/>
      <c r="F256" s="37"/>
      <c r="G256" s="37"/>
      <c r="H256" s="37"/>
      <c r="I256" s="37"/>
      <c r="J256" s="44"/>
      <c r="K256" s="44"/>
      <c r="L256" s="44"/>
    </row>
    <row r="257" spans="1:12">
      <c r="A257" s="99" t="s">
        <v>575</v>
      </c>
      <c r="B257" s="99" t="s">
        <v>27</v>
      </c>
      <c r="C257" s="37"/>
      <c r="D257" s="37"/>
      <c r="E257" s="37"/>
      <c r="F257" s="37"/>
      <c r="G257" s="37"/>
      <c r="H257" s="37"/>
      <c r="I257" s="37"/>
      <c r="J257" s="44"/>
      <c r="K257" s="44"/>
      <c r="L257" s="44"/>
    </row>
    <row r="258" spans="1:12">
      <c r="A258" s="99" t="s">
        <v>576</v>
      </c>
      <c r="B258" s="99" t="s">
        <v>27</v>
      </c>
      <c r="C258" s="37"/>
      <c r="D258" s="37"/>
      <c r="E258" s="37"/>
      <c r="F258" s="37"/>
      <c r="G258" s="37"/>
      <c r="H258" s="37"/>
      <c r="I258" s="37"/>
      <c r="J258" s="44"/>
      <c r="K258" s="44"/>
      <c r="L258" s="44"/>
    </row>
    <row r="259" spans="1:12">
      <c r="A259" s="99" t="s">
        <v>577</v>
      </c>
      <c r="B259" s="99" t="s">
        <v>27</v>
      </c>
      <c r="C259" s="37"/>
      <c r="D259" s="37"/>
      <c r="E259" s="37"/>
      <c r="F259" s="37"/>
      <c r="G259" s="37"/>
      <c r="H259" s="37"/>
      <c r="I259" s="37"/>
      <c r="J259" s="44"/>
      <c r="K259" s="44"/>
      <c r="L259" s="44"/>
    </row>
    <row r="260" spans="1:12">
      <c r="A260" s="99" t="s">
        <v>578</v>
      </c>
      <c r="B260" s="99" t="s">
        <v>27</v>
      </c>
      <c r="C260" s="37"/>
      <c r="D260" s="37"/>
      <c r="E260" s="37"/>
      <c r="F260" s="37"/>
      <c r="G260" s="37"/>
      <c r="H260" s="37"/>
      <c r="I260" s="37"/>
      <c r="J260" s="44"/>
      <c r="K260" s="44"/>
      <c r="L260" s="44"/>
    </row>
    <row r="261" spans="1:12">
      <c r="A261" s="99" t="s">
        <v>579</v>
      </c>
      <c r="B261" s="99" t="s">
        <v>27</v>
      </c>
      <c r="C261" s="37"/>
      <c r="D261" s="37"/>
      <c r="E261" s="37"/>
      <c r="F261" s="37"/>
      <c r="G261" s="37"/>
      <c r="H261" s="37"/>
      <c r="I261" s="37"/>
      <c r="J261" s="44"/>
      <c r="K261" s="44"/>
      <c r="L261" s="44"/>
    </row>
    <row r="262" spans="1:12">
      <c r="A262" s="99" t="s">
        <v>580</v>
      </c>
      <c r="B262" s="99" t="s">
        <v>27</v>
      </c>
      <c r="C262" s="37"/>
      <c r="D262" s="37"/>
      <c r="E262" s="37"/>
      <c r="F262" s="37"/>
      <c r="G262" s="37"/>
      <c r="H262" s="37"/>
      <c r="I262" s="37"/>
      <c r="J262" s="44"/>
      <c r="K262" s="44"/>
      <c r="L262" s="44"/>
    </row>
    <row r="263" spans="1:12">
      <c r="A263" s="99" t="s">
        <v>581</v>
      </c>
      <c r="B263" s="99" t="s">
        <v>27</v>
      </c>
      <c r="C263" s="37"/>
      <c r="D263" s="37"/>
      <c r="E263" s="37"/>
      <c r="F263" s="37"/>
      <c r="G263" s="37"/>
      <c r="H263" s="37"/>
      <c r="I263" s="37"/>
      <c r="J263" s="44"/>
      <c r="K263" s="44"/>
      <c r="L263" s="44"/>
    </row>
    <row r="264" spans="1:12">
      <c r="A264" s="99" t="s">
        <v>582</v>
      </c>
      <c r="B264" s="99" t="s">
        <v>27</v>
      </c>
      <c r="C264" s="37"/>
      <c r="D264" s="37"/>
      <c r="E264" s="37"/>
      <c r="F264" s="37"/>
      <c r="G264" s="37"/>
      <c r="H264" s="37"/>
      <c r="I264" s="37"/>
      <c r="J264" s="44"/>
      <c r="K264" s="44"/>
      <c r="L264" s="44"/>
    </row>
    <row r="265" spans="1:12">
      <c r="A265" s="99" t="s">
        <v>583</v>
      </c>
      <c r="B265" s="99" t="s">
        <v>27</v>
      </c>
      <c r="C265" s="37"/>
      <c r="D265" s="37"/>
      <c r="E265" s="37"/>
      <c r="F265" s="37"/>
      <c r="G265" s="37"/>
      <c r="H265" s="37"/>
      <c r="I265" s="37"/>
      <c r="J265" s="44"/>
      <c r="K265" s="44"/>
      <c r="L265" s="44"/>
    </row>
    <row r="266" spans="1:12">
      <c r="A266" s="99" t="s">
        <v>584</v>
      </c>
      <c r="B266" s="99" t="s">
        <v>27</v>
      </c>
      <c r="C266" s="37"/>
      <c r="D266" s="37"/>
      <c r="E266" s="37"/>
      <c r="F266" s="37"/>
      <c r="G266" s="37"/>
      <c r="H266" s="37"/>
      <c r="I266" s="37"/>
      <c r="J266" s="44"/>
      <c r="K266" s="44"/>
      <c r="L266" s="44"/>
    </row>
    <row r="267" spans="1:12">
      <c r="A267" s="99" t="s">
        <v>585</v>
      </c>
      <c r="B267" s="99" t="s">
        <v>27</v>
      </c>
      <c r="C267" s="37"/>
      <c r="D267" s="37"/>
      <c r="E267" s="37"/>
      <c r="F267" s="37"/>
      <c r="G267" s="37"/>
      <c r="H267" s="37"/>
      <c r="I267" s="37"/>
      <c r="J267" s="44"/>
      <c r="K267" s="44"/>
      <c r="L267" s="44"/>
    </row>
    <row r="268" spans="1:12">
      <c r="A268" s="99" t="s">
        <v>586</v>
      </c>
      <c r="B268" s="99" t="s">
        <v>27</v>
      </c>
      <c r="C268" s="37"/>
      <c r="D268" s="37"/>
      <c r="E268" s="37"/>
      <c r="F268" s="37"/>
      <c r="G268" s="37"/>
      <c r="H268" s="37"/>
      <c r="I268" s="37"/>
      <c r="J268" s="44"/>
      <c r="K268" s="44"/>
      <c r="L268" s="44"/>
    </row>
    <row r="269" spans="1:12">
      <c r="A269" s="99" t="s">
        <v>382</v>
      </c>
      <c r="B269" s="99" t="s">
        <v>27</v>
      </c>
      <c r="C269" s="37"/>
      <c r="D269" s="37"/>
      <c r="E269" s="37"/>
      <c r="F269" s="37"/>
      <c r="G269" s="37"/>
      <c r="H269" s="37"/>
      <c r="I269" s="37"/>
      <c r="J269" s="44"/>
      <c r="K269" s="44"/>
      <c r="L269" s="44"/>
    </row>
    <row r="270" spans="1:12">
      <c r="A270" s="91" t="s">
        <v>1243</v>
      </c>
      <c r="B270" s="91"/>
      <c r="C270" s="91"/>
      <c r="D270" s="91"/>
      <c r="E270" s="91"/>
      <c r="F270" s="91"/>
      <c r="G270" s="91"/>
      <c r="H270" s="91"/>
      <c r="I270" s="91"/>
      <c r="J270" s="44"/>
      <c r="K270" s="44"/>
      <c r="L270" s="44"/>
    </row>
    <row r="271" spans="1:12">
      <c r="A271" s="99" t="s">
        <v>570</v>
      </c>
      <c r="B271" s="99" t="s">
        <v>27</v>
      </c>
      <c r="C271" s="143">
        <f t="shared" ref="C271:I271" si="45">SUM(C272:C276)</f>
        <v>0</v>
      </c>
      <c r="D271" s="143">
        <f t="shared" si="45"/>
        <v>0</v>
      </c>
      <c r="E271" s="143">
        <f t="shared" si="45"/>
        <v>0</v>
      </c>
      <c r="F271" s="143">
        <f t="shared" si="45"/>
        <v>0</v>
      </c>
      <c r="G271" s="143">
        <f t="shared" si="45"/>
        <v>0</v>
      </c>
      <c r="H271" s="143">
        <f t="shared" si="45"/>
        <v>0</v>
      </c>
      <c r="I271" s="143">
        <f t="shared" si="45"/>
        <v>0</v>
      </c>
      <c r="J271" s="44"/>
      <c r="K271" s="44"/>
      <c r="L271" s="44"/>
    </row>
    <row r="272" spans="1:12">
      <c r="A272" s="22" t="s">
        <v>558</v>
      </c>
      <c r="B272" s="99" t="s">
        <v>27</v>
      </c>
      <c r="C272" s="37"/>
      <c r="D272" s="37"/>
      <c r="E272" s="37"/>
      <c r="F272" s="37"/>
      <c r="G272" s="37"/>
      <c r="H272" s="37"/>
      <c r="I272" s="37"/>
      <c r="J272" s="44"/>
      <c r="K272" s="44"/>
      <c r="L272" s="44"/>
    </row>
    <row r="273" spans="1:12">
      <c r="A273" s="22" t="s">
        <v>560</v>
      </c>
      <c r="B273" s="99" t="s">
        <v>27</v>
      </c>
      <c r="C273" s="37"/>
      <c r="D273" s="37"/>
      <c r="E273" s="37"/>
      <c r="F273" s="37"/>
      <c r="G273" s="37"/>
      <c r="H273" s="37"/>
      <c r="I273" s="37"/>
      <c r="J273" s="44"/>
      <c r="K273" s="44"/>
      <c r="L273" s="44"/>
    </row>
    <row r="274" spans="1:12">
      <c r="A274" s="22" t="s">
        <v>561</v>
      </c>
      <c r="B274" s="99" t="s">
        <v>27</v>
      </c>
      <c r="C274" s="37"/>
      <c r="D274" s="37"/>
      <c r="E274" s="37"/>
      <c r="F274" s="37"/>
      <c r="G274" s="37"/>
      <c r="H274" s="37"/>
      <c r="I274" s="37"/>
      <c r="J274" s="44"/>
      <c r="K274" s="44"/>
      <c r="L274" s="44"/>
    </row>
    <row r="275" spans="1:12">
      <c r="A275" s="22" t="s">
        <v>562</v>
      </c>
      <c r="B275" s="99" t="s">
        <v>27</v>
      </c>
      <c r="C275" s="37"/>
      <c r="D275" s="37"/>
      <c r="E275" s="37"/>
      <c r="F275" s="37"/>
      <c r="G275" s="37"/>
      <c r="H275" s="37"/>
      <c r="I275" s="37"/>
      <c r="J275" s="44"/>
      <c r="K275" s="44"/>
      <c r="L275" s="44"/>
    </row>
    <row r="276" spans="1:12">
      <c r="A276" s="22" t="s">
        <v>563</v>
      </c>
      <c r="B276" s="99" t="s">
        <v>27</v>
      </c>
      <c r="C276" s="37"/>
      <c r="D276" s="37"/>
      <c r="E276" s="37"/>
      <c r="F276" s="37"/>
      <c r="G276" s="37"/>
      <c r="H276" s="37"/>
      <c r="I276" s="37"/>
      <c r="J276" s="44"/>
      <c r="K276" s="44"/>
      <c r="L276" s="44"/>
    </row>
    <row r="277" spans="1:12">
      <c r="A277" s="91" t="s">
        <v>1183</v>
      </c>
      <c r="B277" s="91"/>
      <c r="C277" s="91"/>
      <c r="D277" s="91"/>
      <c r="E277" s="91"/>
      <c r="F277" s="91"/>
      <c r="G277" s="91"/>
      <c r="H277" s="91"/>
      <c r="I277" s="91"/>
      <c r="J277" s="44"/>
      <c r="K277" s="44"/>
      <c r="L277" s="44"/>
    </row>
    <row r="278" spans="1:12">
      <c r="A278" s="22" t="s">
        <v>592</v>
      </c>
      <c r="B278" s="99" t="s">
        <v>593</v>
      </c>
      <c r="C278" s="143">
        <f>C289</f>
        <v>0</v>
      </c>
      <c r="D278" s="143">
        <f t="shared" ref="D278:I278" si="46">D289</f>
        <v>0</v>
      </c>
      <c r="E278" s="143">
        <f t="shared" si="46"/>
        <v>0</v>
      </c>
      <c r="F278" s="143">
        <f t="shared" si="46"/>
        <v>0</v>
      </c>
      <c r="G278" s="143">
        <f t="shared" si="46"/>
        <v>0</v>
      </c>
      <c r="H278" s="143">
        <f t="shared" si="46"/>
        <v>0</v>
      </c>
      <c r="I278" s="143">
        <f t="shared" si="46"/>
        <v>0</v>
      </c>
      <c r="J278" s="44"/>
      <c r="K278" s="44"/>
      <c r="L278" s="44"/>
    </row>
    <row r="279" spans="1:12">
      <c r="A279" s="22" t="s">
        <v>594</v>
      </c>
      <c r="B279" s="99" t="s">
        <v>595</v>
      </c>
      <c r="C279" s="143">
        <f>C296</f>
        <v>0</v>
      </c>
      <c r="D279" s="143">
        <f t="shared" ref="D279:I279" si="47">D296</f>
        <v>0</v>
      </c>
      <c r="E279" s="143">
        <f t="shared" si="47"/>
        <v>0</v>
      </c>
      <c r="F279" s="143">
        <f t="shared" si="47"/>
        <v>0</v>
      </c>
      <c r="G279" s="143">
        <f t="shared" si="47"/>
        <v>0</v>
      </c>
      <c r="H279" s="143">
        <f t="shared" si="47"/>
        <v>0</v>
      </c>
      <c r="I279" s="143">
        <f t="shared" si="47"/>
        <v>0</v>
      </c>
      <c r="J279" s="44"/>
      <c r="K279" s="44"/>
      <c r="L279" s="44"/>
    </row>
    <row r="280" spans="1:12">
      <c r="A280" s="22" t="s">
        <v>596</v>
      </c>
      <c r="B280" s="99" t="s">
        <v>593</v>
      </c>
      <c r="C280" s="143">
        <f>C303</f>
        <v>0</v>
      </c>
      <c r="D280" s="143">
        <f t="shared" ref="D280:I280" si="48">D303</f>
        <v>0</v>
      </c>
      <c r="E280" s="143">
        <f t="shared" si="48"/>
        <v>0</v>
      </c>
      <c r="F280" s="143">
        <f t="shared" si="48"/>
        <v>0</v>
      </c>
      <c r="G280" s="143">
        <f t="shared" si="48"/>
        <v>0</v>
      </c>
      <c r="H280" s="143">
        <f t="shared" si="48"/>
        <v>0</v>
      </c>
      <c r="I280" s="143">
        <f t="shared" si="48"/>
        <v>0</v>
      </c>
      <c r="J280" s="44"/>
      <c r="K280" s="44"/>
      <c r="L280" s="44"/>
    </row>
    <row r="281" spans="1:12">
      <c r="A281" s="22" t="s">
        <v>597</v>
      </c>
      <c r="B281" s="99" t="s">
        <v>595</v>
      </c>
      <c r="C281" s="143">
        <f>C310</f>
        <v>0</v>
      </c>
      <c r="D281" s="143">
        <f t="shared" ref="D281:I281" si="49">D310</f>
        <v>0</v>
      </c>
      <c r="E281" s="143">
        <f t="shared" si="49"/>
        <v>0</v>
      </c>
      <c r="F281" s="143">
        <f t="shared" si="49"/>
        <v>0</v>
      </c>
      <c r="G281" s="143">
        <f t="shared" si="49"/>
        <v>0</v>
      </c>
      <c r="H281" s="143">
        <f t="shared" si="49"/>
        <v>0</v>
      </c>
      <c r="I281" s="143">
        <f t="shared" si="49"/>
        <v>0</v>
      </c>
      <c r="J281" s="44"/>
      <c r="K281" s="44"/>
      <c r="L281" s="44"/>
    </row>
    <row r="282" spans="1:12">
      <c r="A282" s="101" t="s">
        <v>374</v>
      </c>
      <c r="B282" s="101" t="s">
        <v>595</v>
      </c>
      <c r="C282" s="143">
        <f>SUM(C278:C281)</f>
        <v>0</v>
      </c>
      <c r="D282" s="143">
        <f t="shared" ref="D282:I282" si="50">SUM(D278:D281)</f>
        <v>0</v>
      </c>
      <c r="E282" s="143">
        <f t="shared" si="50"/>
        <v>0</v>
      </c>
      <c r="F282" s="143">
        <f t="shared" si="50"/>
        <v>0</v>
      </c>
      <c r="G282" s="143">
        <f t="shared" si="50"/>
        <v>0</v>
      </c>
      <c r="H282" s="143">
        <f t="shared" si="50"/>
        <v>0</v>
      </c>
      <c r="I282" s="143">
        <f t="shared" si="50"/>
        <v>0</v>
      </c>
      <c r="J282" s="44"/>
      <c r="K282" s="44"/>
      <c r="L282" s="44"/>
    </row>
    <row r="283" spans="1:12">
      <c r="A283" s="91" t="s">
        <v>1184</v>
      </c>
      <c r="B283" s="91"/>
      <c r="C283" s="91"/>
      <c r="D283" s="91"/>
      <c r="E283" s="91"/>
      <c r="F283" s="91"/>
      <c r="G283" s="91"/>
      <c r="H283" s="91"/>
      <c r="I283" s="91"/>
      <c r="J283" s="44"/>
      <c r="K283" s="44"/>
      <c r="L283" s="44"/>
    </row>
    <row r="284" spans="1:12">
      <c r="A284" s="22" t="s">
        <v>558</v>
      </c>
      <c r="B284" s="99" t="s">
        <v>593</v>
      </c>
      <c r="C284" s="143">
        <f t="shared" ref="C284:I284" si="51">C71</f>
        <v>0</v>
      </c>
      <c r="D284" s="143">
        <f t="shared" si="51"/>
        <v>0</v>
      </c>
      <c r="E284" s="143">
        <f t="shared" si="51"/>
        <v>0</v>
      </c>
      <c r="F284" s="143">
        <f t="shared" si="51"/>
        <v>0</v>
      </c>
      <c r="G284" s="143">
        <f t="shared" si="51"/>
        <v>0</v>
      </c>
      <c r="H284" s="143">
        <f t="shared" si="51"/>
        <v>0</v>
      </c>
      <c r="I284" s="143">
        <f t="shared" si="51"/>
        <v>0</v>
      </c>
      <c r="J284" s="44"/>
      <c r="K284" s="44"/>
      <c r="L284" s="44"/>
    </row>
    <row r="285" spans="1:12">
      <c r="A285" s="22" t="s">
        <v>560</v>
      </c>
      <c r="B285" s="99" t="s">
        <v>593</v>
      </c>
      <c r="C285" s="143">
        <f t="shared" ref="C285:I285" si="52">C111</f>
        <v>0</v>
      </c>
      <c r="D285" s="143">
        <f t="shared" si="52"/>
        <v>0</v>
      </c>
      <c r="E285" s="143">
        <f t="shared" si="52"/>
        <v>0</v>
      </c>
      <c r="F285" s="143">
        <f t="shared" si="52"/>
        <v>0</v>
      </c>
      <c r="G285" s="143">
        <f t="shared" si="52"/>
        <v>0</v>
      </c>
      <c r="H285" s="143">
        <f t="shared" si="52"/>
        <v>0</v>
      </c>
      <c r="I285" s="143">
        <f t="shared" si="52"/>
        <v>0</v>
      </c>
      <c r="J285" s="44"/>
      <c r="K285" s="44"/>
      <c r="L285" s="44"/>
    </row>
    <row r="286" spans="1:12">
      <c r="A286" s="22" t="s">
        <v>561</v>
      </c>
      <c r="B286" s="99" t="s">
        <v>593</v>
      </c>
      <c r="C286" s="143">
        <f t="shared" ref="C286:I286" si="53">C151</f>
        <v>0</v>
      </c>
      <c r="D286" s="143">
        <f t="shared" si="53"/>
        <v>0</v>
      </c>
      <c r="E286" s="143">
        <f t="shared" si="53"/>
        <v>0</v>
      </c>
      <c r="F286" s="143">
        <f t="shared" si="53"/>
        <v>0</v>
      </c>
      <c r="G286" s="143">
        <f t="shared" si="53"/>
        <v>0</v>
      </c>
      <c r="H286" s="143">
        <f t="shared" si="53"/>
        <v>0</v>
      </c>
      <c r="I286" s="143">
        <f t="shared" si="53"/>
        <v>0</v>
      </c>
      <c r="J286" s="44"/>
      <c r="K286" s="44"/>
      <c r="L286" s="44"/>
    </row>
    <row r="287" spans="1:12">
      <c r="A287" s="22" t="s">
        <v>562</v>
      </c>
      <c r="B287" s="99" t="s">
        <v>593</v>
      </c>
      <c r="C287" s="143">
        <f t="shared" ref="C287:I287" si="54">C191</f>
        <v>0</v>
      </c>
      <c r="D287" s="143">
        <f t="shared" si="54"/>
        <v>0</v>
      </c>
      <c r="E287" s="143">
        <f t="shared" si="54"/>
        <v>0</v>
      </c>
      <c r="F287" s="143">
        <f t="shared" si="54"/>
        <v>0</v>
      </c>
      <c r="G287" s="143">
        <f t="shared" si="54"/>
        <v>0</v>
      </c>
      <c r="H287" s="143">
        <f t="shared" si="54"/>
        <v>0</v>
      </c>
      <c r="I287" s="143">
        <f t="shared" si="54"/>
        <v>0</v>
      </c>
      <c r="J287" s="44"/>
      <c r="K287" s="44"/>
      <c r="L287" s="44"/>
    </row>
    <row r="288" spans="1:12">
      <c r="A288" s="22" t="s">
        <v>563</v>
      </c>
      <c r="B288" s="99" t="s">
        <v>593</v>
      </c>
      <c r="C288" s="143">
        <f t="shared" ref="C288:I288" si="55">C231</f>
        <v>0</v>
      </c>
      <c r="D288" s="143">
        <f t="shared" si="55"/>
        <v>0</v>
      </c>
      <c r="E288" s="143">
        <f t="shared" si="55"/>
        <v>0</v>
      </c>
      <c r="F288" s="143">
        <f t="shared" si="55"/>
        <v>0</v>
      </c>
      <c r="G288" s="143">
        <f t="shared" si="55"/>
        <v>0</v>
      </c>
      <c r="H288" s="143">
        <f t="shared" si="55"/>
        <v>0</v>
      </c>
      <c r="I288" s="143">
        <f t="shared" si="55"/>
        <v>0</v>
      </c>
      <c r="J288" s="44"/>
      <c r="K288" s="44"/>
      <c r="L288" s="44"/>
    </row>
    <row r="289" spans="1:12">
      <c r="A289" s="101" t="s">
        <v>374</v>
      </c>
      <c r="B289" s="101" t="s">
        <v>593</v>
      </c>
      <c r="C289" s="143">
        <f>SUM(C284:C288)</f>
        <v>0</v>
      </c>
      <c r="D289" s="143">
        <f t="shared" ref="D289:I289" si="56">SUM(D284:D288)</f>
        <v>0</v>
      </c>
      <c r="E289" s="143">
        <f t="shared" si="56"/>
        <v>0</v>
      </c>
      <c r="F289" s="143">
        <f t="shared" si="56"/>
        <v>0</v>
      </c>
      <c r="G289" s="143">
        <f t="shared" si="56"/>
        <v>0</v>
      </c>
      <c r="H289" s="143">
        <f t="shared" si="56"/>
        <v>0</v>
      </c>
      <c r="I289" s="143">
        <f t="shared" si="56"/>
        <v>0</v>
      </c>
      <c r="J289" s="44"/>
      <c r="K289" s="44"/>
      <c r="L289" s="44"/>
    </row>
    <row r="290" spans="1:12">
      <c r="A290" s="91" t="s">
        <v>1185</v>
      </c>
      <c r="B290" s="91"/>
      <c r="C290" s="91"/>
      <c r="D290" s="91"/>
      <c r="E290" s="91"/>
      <c r="F290" s="91"/>
      <c r="G290" s="91"/>
      <c r="H290" s="91"/>
      <c r="I290" s="91"/>
      <c r="J290" s="44"/>
      <c r="K290" s="44"/>
      <c r="L290" s="44"/>
    </row>
    <row r="291" spans="1:12">
      <c r="A291" s="22" t="s">
        <v>558</v>
      </c>
      <c r="B291" s="99" t="s">
        <v>595</v>
      </c>
      <c r="C291" s="143">
        <f t="shared" ref="C291:I291" si="57">C89</f>
        <v>0</v>
      </c>
      <c r="D291" s="143">
        <f t="shared" si="57"/>
        <v>0</v>
      </c>
      <c r="E291" s="143">
        <f t="shared" si="57"/>
        <v>0</v>
      </c>
      <c r="F291" s="143">
        <f t="shared" si="57"/>
        <v>0</v>
      </c>
      <c r="G291" s="143">
        <f t="shared" si="57"/>
        <v>0</v>
      </c>
      <c r="H291" s="143">
        <f t="shared" si="57"/>
        <v>0</v>
      </c>
      <c r="I291" s="143">
        <f t="shared" si="57"/>
        <v>0</v>
      </c>
      <c r="J291" s="44"/>
      <c r="K291" s="44"/>
      <c r="L291" s="44"/>
    </row>
    <row r="292" spans="1:12">
      <c r="A292" s="22" t="s">
        <v>560</v>
      </c>
      <c r="B292" s="99" t="s">
        <v>595</v>
      </c>
      <c r="C292" s="143">
        <f t="shared" ref="C292:I292" si="58">C129</f>
        <v>0</v>
      </c>
      <c r="D292" s="143">
        <f t="shared" si="58"/>
        <v>0</v>
      </c>
      <c r="E292" s="143">
        <f t="shared" si="58"/>
        <v>0</v>
      </c>
      <c r="F292" s="143">
        <f t="shared" si="58"/>
        <v>0</v>
      </c>
      <c r="G292" s="143">
        <f t="shared" si="58"/>
        <v>0</v>
      </c>
      <c r="H292" s="143">
        <f t="shared" si="58"/>
        <v>0</v>
      </c>
      <c r="I292" s="143">
        <f t="shared" si="58"/>
        <v>0</v>
      </c>
      <c r="J292" s="44"/>
      <c r="K292" s="44"/>
      <c r="L292" s="44"/>
    </row>
    <row r="293" spans="1:12">
      <c r="A293" s="22" t="s">
        <v>561</v>
      </c>
      <c r="B293" s="99" t="s">
        <v>595</v>
      </c>
      <c r="C293" s="143">
        <f t="shared" ref="C293:I293" si="59">C169</f>
        <v>0</v>
      </c>
      <c r="D293" s="143">
        <f t="shared" si="59"/>
        <v>0</v>
      </c>
      <c r="E293" s="143">
        <f t="shared" si="59"/>
        <v>0</v>
      </c>
      <c r="F293" s="143">
        <f t="shared" si="59"/>
        <v>0</v>
      </c>
      <c r="G293" s="143">
        <f t="shared" si="59"/>
        <v>0</v>
      </c>
      <c r="H293" s="143">
        <f t="shared" si="59"/>
        <v>0</v>
      </c>
      <c r="I293" s="143">
        <f t="shared" si="59"/>
        <v>0</v>
      </c>
      <c r="J293" s="44"/>
      <c r="K293" s="44"/>
      <c r="L293" s="44"/>
    </row>
    <row r="294" spans="1:12">
      <c r="A294" s="22" t="s">
        <v>562</v>
      </c>
      <c r="B294" s="99" t="s">
        <v>595</v>
      </c>
      <c r="C294" s="143">
        <f t="shared" ref="C294:I294" si="60">C209</f>
        <v>0</v>
      </c>
      <c r="D294" s="143">
        <f t="shared" si="60"/>
        <v>0</v>
      </c>
      <c r="E294" s="143">
        <f t="shared" si="60"/>
        <v>0</v>
      </c>
      <c r="F294" s="143">
        <f t="shared" si="60"/>
        <v>0</v>
      </c>
      <c r="G294" s="143">
        <f t="shared" si="60"/>
        <v>0</v>
      </c>
      <c r="H294" s="143">
        <f t="shared" si="60"/>
        <v>0</v>
      </c>
      <c r="I294" s="143">
        <f t="shared" si="60"/>
        <v>0</v>
      </c>
      <c r="J294" s="44"/>
      <c r="K294" s="44"/>
      <c r="L294" s="44"/>
    </row>
    <row r="295" spans="1:12">
      <c r="A295" s="22" t="s">
        <v>563</v>
      </c>
      <c r="B295" s="99" t="s">
        <v>595</v>
      </c>
      <c r="C295" s="143">
        <f t="shared" ref="C295:I295" si="61">C249</f>
        <v>0</v>
      </c>
      <c r="D295" s="143">
        <f t="shared" si="61"/>
        <v>0</v>
      </c>
      <c r="E295" s="143">
        <f t="shared" si="61"/>
        <v>0</v>
      </c>
      <c r="F295" s="143">
        <f t="shared" si="61"/>
        <v>0</v>
      </c>
      <c r="G295" s="143">
        <f t="shared" si="61"/>
        <v>0</v>
      </c>
      <c r="H295" s="143">
        <f t="shared" si="61"/>
        <v>0</v>
      </c>
      <c r="I295" s="143">
        <f t="shared" si="61"/>
        <v>0</v>
      </c>
      <c r="J295" s="44"/>
      <c r="K295" s="44"/>
      <c r="L295" s="44"/>
    </row>
    <row r="296" spans="1:12">
      <c r="A296" s="101" t="s">
        <v>598</v>
      </c>
      <c r="B296" s="101" t="s">
        <v>595</v>
      </c>
      <c r="C296" s="143">
        <f>SUM(C291:C295)</f>
        <v>0</v>
      </c>
      <c r="D296" s="143">
        <f t="shared" ref="D296:I296" si="62">SUM(D291:D295)</f>
        <v>0</v>
      </c>
      <c r="E296" s="143">
        <f t="shared" si="62"/>
        <v>0</v>
      </c>
      <c r="F296" s="143">
        <f t="shared" si="62"/>
        <v>0</v>
      </c>
      <c r="G296" s="143">
        <f t="shared" si="62"/>
        <v>0</v>
      </c>
      <c r="H296" s="143">
        <f t="shared" si="62"/>
        <v>0</v>
      </c>
      <c r="I296" s="143">
        <f t="shared" si="62"/>
        <v>0</v>
      </c>
      <c r="J296" s="44"/>
      <c r="K296" s="44"/>
      <c r="L296" s="44"/>
    </row>
    <row r="297" spans="1:12">
      <c r="A297" s="91" t="s">
        <v>1186</v>
      </c>
      <c r="B297" s="91"/>
      <c r="C297" s="91"/>
      <c r="D297" s="91"/>
      <c r="E297" s="91"/>
      <c r="F297" s="91"/>
      <c r="G297" s="91"/>
      <c r="H297" s="91"/>
      <c r="I297" s="91"/>
      <c r="J297" s="44"/>
      <c r="K297" s="44"/>
      <c r="L297" s="44"/>
    </row>
    <row r="298" spans="1:12">
      <c r="A298" s="22" t="s">
        <v>558</v>
      </c>
      <c r="B298" s="99" t="s">
        <v>593</v>
      </c>
      <c r="C298" s="37"/>
      <c r="D298" s="37"/>
      <c r="E298" s="37"/>
      <c r="F298" s="37"/>
      <c r="G298" s="37"/>
      <c r="H298" s="37"/>
      <c r="I298" s="37"/>
      <c r="J298" s="44"/>
      <c r="K298" s="44"/>
      <c r="L298" s="44"/>
    </row>
    <row r="299" spans="1:12">
      <c r="A299" s="22" t="s">
        <v>560</v>
      </c>
      <c r="B299" s="99" t="s">
        <v>593</v>
      </c>
      <c r="C299" s="37"/>
      <c r="D299" s="37"/>
      <c r="E299" s="37"/>
      <c r="F299" s="37"/>
      <c r="G299" s="37"/>
      <c r="H299" s="37"/>
      <c r="I299" s="37"/>
      <c r="J299" s="44"/>
      <c r="K299" s="44"/>
      <c r="L299" s="44"/>
    </row>
    <row r="300" spans="1:12">
      <c r="A300" s="22" t="s">
        <v>561</v>
      </c>
      <c r="B300" s="99" t="s">
        <v>593</v>
      </c>
      <c r="C300" s="37"/>
      <c r="D300" s="37"/>
      <c r="E300" s="37"/>
      <c r="F300" s="37"/>
      <c r="G300" s="37"/>
      <c r="H300" s="37"/>
      <c r="I300" s="37"/>
      <c r="J300" s="44"/>
      <c r="K300" s="44"/>
      <c r="L300" s="44"/>
    </row>
    <row r="301" spans="1:12">
      <c r="A301" s="22" t="s">
        <v>562</v>
      </c>
      <c r="B301" s="99" t="s">
        <v>593</v>
      </c>
      <c r="C301" s="37"/>
      <c r="D301" s="37"/>
      <c r="E301" s="37"/>
      <c r="F301" s="37"/>
      <c r="G301" s="37"/>
      <c r="H301" s="37"/>
      <c r="I301" s="37"/>
      <c r="J301" s="44"/>
      <c r="K301" s="44"/>
      <c r="L301" s="44"/>
    </row>
    <row r="302" spans="1:12">
      <c r="A302" s="22" t="s">
        <v>563</v>
      </c>
      <c r="B302" s="99" t="s">
        <v>593</v>
      </c>
      <c r="C302" s="37"/>
      <c r="D302" s="37"/>
      <c r="E302" s="37"/>
      <c r="F302" s="37"/>
      <c r="G302" s="37"/>
      <c r="H302" s="37"/>
      <c r="I302" s="37"/>
      <c r="J302" s="44"/>
      <c r="K302" s="44"/>
      <c r="L302" s="44"/>
    </row>
    <row r="303" spans="1:12">
      <c r="A303" s="101" t="s">
        <v>374</v>
      </c>
      <c r="B303" s="101" t="s">
        <v>593</v>
      </c>
      <c r="C303" s="143">
        <f t="shared" ref="C303:I303" si="63">SUM(C299:C302)</f>
        <v>0</v>
      </c>
      <c r="D303" s="143">
        <f t="shared" si="63"/>
        <v>0</v>
      </c>
      <c r="E303" s="143">
        <f t="shared" si="63"/>
        <v>0</v>
      </c>
      <c r="F303" s="143">
        <f t="shared" si="63"/>
        <v>0</v>
      </c>
      <c r="G303" s="143">
        <f t="shared" si="63"/>
        <v>0</v>
      </c>
      <c r="H303" s="143">
        <f t="shared" si="63"/>
        <v>0</v>
      </c>
      <c r="I303" s="143">
        <f t="shared" si="63"/>
        <v>0</v>
      </c>
      <c r="J303" s="44"/>
      <c r="K303" s="44"/>
      <c r="L303" s="44"/>
    </row>
    <row r="304" spans="1:12" ht="15" customHeight="1">
      <c r="A304" s="91" t="s">
        <v>1187</v>
      </c>
      <c r="B304" s="91"/>
      <c r="C304" s="91"/>
      <c r="D304" s="91"/>
      <c r="E304" s="91"/>
      <c r="F304" s="91"/>
      <c r="G304" s="91"/>
      <c r="H304" s="91"/>
      <c r="I304" s="91"/>
      <c r="J304" s="44"/>
      <c r="K304" s="44"/>
      <c r="L304" s="44"/>
    </row>
    <row r="305" spans="1:12">
      <c r="A305" s="22" t="s">
        <v>558</v>
      </c>
      <c r="B305" s="99" t="s">
        <v>595</v>
      </c>
      <c r="C305" s="37"/>
      <c r="D305" s="37"/>
      <c r="E305" s="37"/>
      <c r="F305" s="37"/>
      <c r="G305" s="37"/>
      <c r="H305" s="37"/>
      <c r="I305" s="37"/>
      <c r="J305" s="44"/>
      <c r="K305" s="44"/>
      <c r="L305" s="44"/>
    </row>
    <row r="306" spans="1:12">
      <c r="A306" s="22" t="s">
        <v>560</v>
      </c>
      <c r="B306" s="99" t="s">
        <v>595</v>
      </c>
      <c r="C306" s="37"/>
      <c r="D306" s="37"/>
      <c r="E306" s="37"/>
      <c r="F306" s="37"/>
      <c r="G306" s="37"/>
      <c r="H306" s="37"/>
      <c r="I306" s="37"/>
      <c r="J306" s="44"/>
      <c r="K306" s="44"/>
      <c r="L306" s="44"/>
    </row>
    <row r="307" spans="1:12">
      <c r="A307" s="22" t="s">
        <v>561</v>
      </c>
      <c r="B307" s="99" t="s">
        <v>595</v>
      </c>
      <c r="C307" s="37"/>
      <c r="D307" s="37"/>
      <c r="E307" s="37"/>
      <c r="F307" s="37"/>
      <c r="G307" s="37"/>
      <c r="H307" s="37"/>
      <c r="I307" s="37"/>
      <c r="J307" s="44"/>
      <c r="K307" s="44"/>
      <c r="L307" s="44"/>
    </row>
    <row r="308" spans="1:12">
      <c r="A308" s="22" t="s">
        <v>562</v>
      </c>
      <c r="B308" s="99" t="s">
        <v>595</v>
      </c>
      <c r="C308" s="37"/>
      <c r="D308" s="37"/>
      <c r="E308" s="37"/>
      <c r="F308" s="37"/>
      <c r="G308" s="37"/>
      <c r="H308" s="37"/>
      <c r="I308" s="37"/>
      <c r="J308" s="44"/>
      <c r="K308" s="44"/>
      <c r="L308" s="44"/>
    </row>
    <row r="309" spans="1:12">
      <c r="A309" s="22" t="s">
        <v>563</v>
      </c>
      <c r="B309" s="99" t="s">
        <v>595</v>
      </c>
      <c r="C309" s="37"/>
      <c r="D309" s="37"/>
      <c r="E309" s="37"/>
      <c r="F309" s="37"/>
      <c r="G309" s="37"/>
      <c r="H309" s="37"/>
      <c r="I309" s="37"/>
      <c r="J309" s="44"/>
      <c r="K309" s="44"/>
      <c r="L309" s="44"/>
    </row>
    <row r="310" spans="1:12">
      <c r="A310" s="101" t="s">
        <v>598</v>
      </c>
      <c r="B310" s="101" t="s">
        <v>595</v>
      </c>
      <c r="C310" s="143">
        <f t="shared" ref="C310:I310" si="64">SUM(C305:C309)</f>
        <v>0</v>
      </c>
      <c r="D310" s="143">
        <f t="shared" si="64"/>
        <v>0</v>
      </c>
      <c r="E310" s="143">
        <f t="shared" si="64"/>
        <v>0</v>
      </c>
      <c r="F310" s="143">
        <f t="shared" si="64"/>
        <v>0</v>
      </c>
      <c r="G310" s="143">
        <f t="shared" si="64"/>
        <v>0</v>
      </c>
      <c r="H310" s="143">
        <f t="shared" si="64"/>
        <v>0</v>
      </c>
      <c r="I310" s="143">
        <f t="shared" si="64"/>
        <v>0</v>
      </c>
      <c r="J310" s="44"/>
      <c r="K310" s="44"/>
      <c r="L310" s="44"/>
    </row>
    <row r="311" spans="1:12">
      <c r="A311" s="103" t="s">
        <v>1201</v>
      </c>
      <c r="B311" s="16"/>
      <c r="C311" s="16"/>
      <c r="D311" s="16"/>
      <c r="E311" s="16"/>
      <c r="F311" s="16"/>
      <c r="G311" s="16"/>
      <c r="H311" s="16"/>
      <c r="I311" s="16"/>
      <c r="J311" s="44"/>
      <c r="K311" s="44"/>
      <c r="L311" s="44"/>
    </row>
    <row r="312" spans="1:12">
      <c r="A312" s="22" t="s">
        <v>1203</v>
      </c>
      <c r="B312" s="99" t="s">
        <v>1609</v>
      </c>
      <c r="C312" s="37"/>
      <c r="D312" s="37"/>
      <c r="E312" s="37"/>
      <c r="F312" s="37"/>
      <c r="G312" s="37"/>
      <c r="H312" s="37"/>
      <c r="I312" s="37"/>
      <c r="J312" s="44"/>
      <c r="K312" s="44"/>
      <c r="L312" s="44"/>
    </row>
    <row r="313" spans="1:12">
      <c r="A313" s="22" t="s">
        <v>1204</v>
      </c>
      <c r="B313" s="99" t="s">
        <v>1609</v>
      </c>
      <c r="C313" s="37"/>
      <c r="D313" s="37"/>
      <c r="E313" s="37"/>
      <c r="F313" s="37"/>
      <c r="G313" s="37"/>
      <c r="H313" s="37"/>
      <c r="I313" s="37"/>
      <c r="J313" s="183"/>
      <c r="K313" s="44"/>
      <c r="L313" s="44"/>
    </row>
    <row r="314" spans="1:12">
      <c r="A314" s="22" t="s">
        <v>1205</v>
      </c>
      <c r="B314" s="99" t="s">
        <v>1609</v>
      </c>
      <c r="C314" s="37"/>
      <c r="D314" s="37"/>
      <c r="E314" s="37"/>
      <c r="F314" s="37"/>
      <c r="G314" s="37"/>
      <c r="H314" s="37"/>
      <c r="I314" s="37"/>
      <c r="J314" s="183"/>
      <c r="K314" s="44"/>
      <c r="L314" s="44"/>
    </row>
    <row r="315" spans="1:12">
      <c r="A315" s="22" t="s">
        <v>1206</v>
      </c>
      <c r="B315" s="99" t="s">
        <v>1609</v>
      </c>
      <c r="C315" s="37"/>
      <c r="D315" s="37"/>
      <c r="E315" s="37"/>
      <c r="F315" s="37"/>
      <c r="G315" s="37"/>
      <c r="H315" s="37"/>
      <c r="I315" s="37"/>
      <c r="J315" s="183"/>
      <c r="K315" s="44"/>
      <c r="L315" s="44"/>
    </row>
    <row r="316" spans="1:12">
      <c r="A316" s="22" t="s">
        <v>1202</v>
      </c>
      <c r="B316" s="99" t="s">
        <v>1609</v>
      </c>
      <c r="C316" s="37"/>
      <c r="D316" s="37"/>
      <c r="E316" s="37"/>
      <c r="F316" s="37"/>
      <c r="G316" s="37"/>
      <c r="H316" s="37"/>
      <c r="I316" s="37"/>
      <c r="J316" s="183"/>
      <c r="K316" s="44"/>
      <c r="L316" s="44"/>
    </row>
    <row r="317" spans="1:12">
      <c r="A317" s="101" t="s">
        <v>1105</v>
      </c>
      <c r="B317" s="99" t="s">
        <v>1609</v>
      </c>
      <c r="C317" s="143">
        <f>SUM(C312:C316)</f>
        <v>0</v>
      </c>
      <c r="D317" s="143">
        <f t="shared" ref="D317:I317" si="65">SUM(D312:D316)</f>
        <v>0</v>
      </c>
      <c r="E317" s="143">
        <f t="shared" si="65"/>
        <v>0</v>
      </c>
      <c r="F317" s="143">
        <f t="shared" si="65"/>
        <v>0</v>
      </c>
      <c r="G317" s="143">
        <f t="shared" si="65"/>
        <v>0</v>
      </c>
      <c r="H317" s="143">
        <f t="shared" si="65"/>
        <v>0</v>
      </c>
      <c r="I317" s="143">
        <f t="shared" si="65"/>
        <v>0</v>
      </c>
      <c r="J317" s="183"/>
      <c r="K317" s="44"/>
      <c r="L317" s="44"/>
    </row>
    <row r="318" spans="1:12">
      <c r="A318" s="103" t="s">
        <v>1211</v>
      </c>
      <c r="B318" s="16"/>
      <c r="C318" s="16"/>
      <c r="D318" s="16"/>
      <c r="E318" s="16"/>
      <c r="F318" s="16"/>
      <c r="G318" s="16"/>
      <c r="H318" s="16"/>
      <c r="I318" s="16"/>
      <c r="J318" s="44"/>
      <c r="K318" s="44"/>
      <c r="L318" s="44"/>
    </row>
    <row r="319" spans="1:12">
      <c r="A319" s="19" t="s">
        <v>1212</v>
      </c>
      <c r="B319" s="19" t="s">
        <v>595</v>
      </c>
      <c r="C319" s="142">
        <f>C282-C317</f>
        <v>0</v>
      </c>
      <c r="D319" s="142">
        <f t="shared" ref="D319:I319" si="66">D282-D317</f>
        <v>0</v>
      </c>
      <c r="E319" s="142">
        <f t="shared" si="66"/>
        <v>0</v>
      </c>
      <c r="F319" s="142">
        <f t="shared" si="66"/>
        <v>0</v>
      </c>
      <c r="G319" s="142">
        <f t="shared" si="66"/>
        <v>0</v>
      </c>
      <c r="H319" s="142">
        <f t="shared" si="66"/>
        <v>0</v>
      </c>
      <c r="I319" s="142">
        <f t="shared" si="66"/>
        <v>0</v>
      </c>
      <c r="J319" s="44"/>
      <c r="K319" s="44"/>
      <c r="L319" s="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5"/>
  <sheetViews>
    <sheetView zoomScale="70" zoomScaleNormal="70" workbookViewId="0">
      <selection activeCell="D8" sqref="D8"/>
    </sheetView>
  </sheetViews>
  <sheetFormatPr defaultColWidth="11.5546875" defaultRowHeight="14.4"/>
  <cols>
    <col min="1" max="1" width="35.5546875" customWidth="1"/>
    <col min="2" max="2" width="48.44140625" customWidth="1"/>
    <col min="3" max="3" width="51.21875" customWidth="1"/>
    <col min="4" max="4" width="87.5546875" customWidth="1"/>
    <col min="5" max="5" width="68.5546875" customWidth="1"/>
  </cols>
  <sheetData>
    <row r="1" spans="1:5" ht="15.75" customHeight="1">
      <c r="A1" s="1" t="s">
        <v>1399</v>
      </c>
      <c r="B1" s="1"/>
      <c r="C1" s="1"/>
      <c r="D1" s="105"/>
      <c r="E1" s="105"/>
    </row>
    <row r="2" spans="1:5" ht="15.6">
      <c r="A2" s="2" t="s">
        <v>1390</v>
      </c>
      <c r="B2" s="1"/>
      <c r="C2" s="1"/>
      <c r="D2" s="105"/>
      <c r="E2" s="105"/>
    </row>
    <row r="3" spans="1:5" ht="15.6">
      <c r="A3" s="15" t="s">
        <v>0</v>
      </c>
      <c r="B3" s="174" t="str">
        <f>'User guide'!B12</f>
        <v>to define in the "User guide"</v>
      </c>
      <c r="C3" s="15"/>
      <c r="D3" s="15"/>
      <c r="E3" s="15"/>
    </row>
    <row r="4" spans="1:5" ht="18">
      <c r="B4" s="39"/>
      <c r="C4" s="39"/>
      <c r="D4" s="14"/>
      <c r="E4" s="14"/>
    </row>
    <row r="5" spans="1:5" ht="64.5" customHeight="1">
      <c r="A5" s="217" t="s">
        <v>1553</v>
      </c>
      <c r="B5" s="218"/>
      <c r="C5" s="218"/>
      <c r="D5" s="218"/>
      <c r="E5" s="218"/>
    </row>
    <row r="6" spans="1:5" ht="18">
      <c r="B6" s="39"/>
      <c r="C6" s="39"/>
      <c r="D6" s="14"/>
      <c r="E6" s="14"/>
    </row>
    <row r="7" spans="1:5" ht="31.2">
      <c r="A7" s="40" t="s">
        <v>1023</v>
      </c>
      <c r="B7" s="40" t="s">
        <v>104</v>
      </c>
      <c r="C7" s="40" t="s">
        <v>105</v>
      </c>
      <c r="D7" s="40" t="s">
        <v>1394</v>
      </c>
      <c r="E7" s="40" t="s">
        <v>547</v>
      </c>
    </row>
    <row r="8" spans="1:5" ht="83.55" customHeight="1">
      <c r="A8" s="41" t="s">
        <v>1573</v>
      </c>
      <c r="B8" s="42"/>
      <c r="C8" s="42"/>
      <c r="D8" s="59" t="s">
        <v>1572</v>
      </c>
      <c r="E8" s="44"/>
    </row>
    <row r="9" spans="1:5" ht="15.6">
      <c r="A9" s="40"/>
      <c r="B9" s="40"/>
      <c r="C9" s="40"/>
      <c r="D9" s="40"/>
      <c r="E9" s="40"/>
    </row>
    <row r="10" spans="1:5" ht="166.5" customHeight="1">
      <c r="A10" s="41" t="s">
        <v>1145</v>
      </c>
      <c r="B10" s="42"/>
      <c r="C10" s="42"/>
      <c r="D10" s="150" t="s">
        <v>1146</v>
      </c>
      <c r="E10" s="44"/>
    </row>
    <row r="11" spans="1:5" ht="138.75" customHeight="1">
      <c r="A11" s="58" t="s">
        <v>1112</v>
      </c>
      <c r="B11" s="42"/>
      <c r="C11" s="42"/>
      <c r="D11" s="150" t="s">
        <v>1123</v>
      </c>
      <c r="E11" s="44"/>
    </row>
    <row r="12" spans="1:5" ht="105" customHeight="1">
      <c r="A12" s="58" t="s">
        <v>1111</v>
      </c>
      <c r="B12" s="42"/>
      <c r="C12" s="42"/>
      <c r="D12" s="150" t="s">
        <v>1130</v>
      </c>
      <c r="E12" s="44"/>
    </row>
    <row r="13" spans="1:5" ht="153.75" customHeight="1">
      <c r="A13" s="58" t="s">
        <v>1113</v>
      </c>
      <c r="B13" s="42"/>
      <c r="C13" s="42"/>
      <c r="D13" s="150" t="s">
        <v>1131</v>
      </c>
      <c r="E13" s="44"/>
    </row>
    <row r="14" spans="1:5" ht="95.25" customHeight="1">
      <c r="A14" s="58" t="s">
        <v>1116</v>
      </c>
      <c r="B14" s="42"/>
      <c r="C14" s="42"/>
      <c r="D14" s="150" t="s">
        <v>1132</v>
      </c>
      <c r="E14" s="44"/>
    </row>
    <row r="15" spans="1:5" ht="15.6">
      <c r="A15" s="158"/>
      <c r="B15" s="159"/>
      <c r="C15" s="159"/>
      <c r="D15" s="160"/>
      <c r="E15" s="16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3"/>
  <sheetViews>
    <sheetView topLeftCell="A23" workbookViewId="0">
      <selection activeCell="B263" sqref="B263"/>
    </sheetView>
  </sheetViews>
  <sheetFormatPr defaultColWidth="11.5546875" defaultRowHeight="14.4"/>
  <cols>
    <col min="1" max="1" width="46" customWidth="1"/>
    <col min="2" max="2" width="36.33203125" customWidth="1"/>
    <col min="9" max="9" width="17.77734375" customWidth="1"/>
    <col min="10" max="10" width="20.21875" customWidth="1"/>
    <col min="11" max="11" width="16.77734375" bestFit="1" customWidth="1"/>
    <col min="12" max="12" width="17.44140625" bestFit="1" customWidth="1"/>
  </cols>
  <sheetData>
    <row r="1" spans="1:10" ht="15.75" customHeight="1">
      <c r="A1" s="1" t="s">
        <v>1398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9" t="s">
        <v>67</v>
      </c>
      <c r="B8" s="30" t="s">
        <v>1106</v>
      </c>
      <c r="C8" s="142" t="e">
        <f>C24/C34</f>
        <v>#DIV/0!</v>
      </c>
      <c r="D8" s="142" t="e">
        <f t="shared" ref="D8:I8" si="0">D24/D34</f>
        <v>#DIV/0!</v>
      </c>
      <c r="E8" s="142" t="e">
        <f t="shared" si="0"/>
        <v>#DIV/0!</v>
      </c>
      <c r="F8" s="142" t="e">
        <f t="shared" si="0"/>
        <v>#DIV/0!</v>
      </c>
      <c r="G8" s="142" t="e">
        <f t="shared" si="0"/>
        <v>#DIV/0!</v>
      </c>
      <c r="H8" s="142" t="e">
        <f t="shared" si="0"/>
        <v>#DIV/0!</v>
      </c>
      <c r="I8" s="142" t="e">
        <f t="shared" si="0"/>
        <v>#DIV/0!</v>
      </c>
    </row>
    <row r="9" spans="1:10">
      <c r="A9" s="19" t="s">
        <v>58</v>
      </c>
      <c r="B9" s="19" t="s">
        <v>59</v>
      </c>
      <c r="C9" s="142" t="e">
        <f t="shared" ref="C9:I9" si="1">(C41+C81+C121+C161)*10^12/(C24*10^6)</f>
        <v>#DIV/0!</v>
      </c>
      <c r="D9" s="142" t="e">
        <f t="shared" si="1"/>
        <v>#DIV/0!</v>
      </c>
      <c r="E9" s="142" t="e">
        <f t="shared" si="1"/>
        <v>#DIV/0!</v>
      </c>
      <c r="F9" s="142" t="e">
        <f t="shared" si="1"/>
        <v>#DIV/0!</v>
      </c>
      <c r="G9" s="142" t="e">
        <f t="shared" si="1"/>
        <v>#DIV/0!</v>
      </c>
      <c r="H9" s="142" t="e">
        <f t="shared" si="1"/>
        <v>#DIV/0!</v>
      </c>
      <c r="I9" s="142" t="e">
        <f t="shared" si="1"/>
        <v>#DIV/0!</v>
      </c>
    </row>
    <row r="10" spans="1:10">
      <c r="A10" s="19" t="s">
        <v>1107</v>
      </c>
      <c r="B10" s="19" t="s">
        <v>38</v>
      </c>
      <c r="C10" s="142" t="e">
        <f t="shared" ref="C10:I10" si="2">C227/(C41+C81+C121+C161)</f>
        <v>#DIV/0!</v>
      </c>
      <c r="D10" s="142" t="e">
        <f t="shared" si="2"/>
        <v>#DIV/0!</v>
      </c>
      <c r="E10" s="142" t="e">
        <f t="shared" si="2"/>
        <v>#DIV/0!</v>
      </c>
      <c r="F10" s="142" t="e">
        <f t="shared" si="2"/>
        <v>#DIV/0!</v>
      </c>
      <c r="G10" s="142" t="e">
        <f t="shared" si="2"/>
        <v>#DIV/0!</v>
      </c>
      <c r="H10" s="142" t="e">
        <f t="shared" si="2"/>
        <v>#DIV/0!</v>
      </c>
      <c r="I10" s="142" t="e">
        <f t="shared" si="2"/>
        <v>#DIV/0!</v>
      </c>
    </row>
    <row r="11" spans="1:10">
      <c r="A11" s="19" t="s">
        <v>39</v>
      </c>
      <c r="B11" s="19" t="s">
        <v>40</v>
      </c>
      <c r="C11" s="142">
        <f>(C41+C81+C121+C161)*10^3</f>
        <v>0</v>
      </c>
      <c r="D11" s="142">
        <f t="shared" ref="D11:I11" si="3">(D41+D81+D121+D161)*10^3</f>
        <v>0</v>
      </c>
      <c r="E11" s="142">
        <f t="shared" si="3"/>
        <v>0</v>
      </c>
      <c r="F11" s="142">
        <f t="shared" si="3"/>
        <v>0</v>
      </c>
      <c r="G11" s="142">
        <f t="shared" si="3"/>
        <v>0</v>
      </c>
      <c r="H11" s="142">
        <f t="shared" si="3"/>
        <v>0</v>
      </c>
      <c r="I11" s="142">
        <f t="shared" si="3"/>
        <v>0</v>
      </c>
    </row>
    <row r="12" spans="1:10">
      <c r="A12" s="31" t="s">
        <v>60</v>
      </c>
      <c r="B12" s="32" t="s">
        <v>12</v>
      </c>
      <c r="C12" s="142">
        <f>C227</f>
        <v>0</v>
      </c>
      <c r="D12" s="142">
        <f t="shared" ref="D12:I12" si="4">D227</f>
        <v>0</v>
      </c>
      <c r="E12" s="142">
        <f t="shared" si="4"/>
        <v>0</v>
      </c>
      <c r="F12" s="142">
        <f t="shared" si="4"/>
        <v>0</v>
      </c>
      <c r="G12" s="142">
        <f t="shared" si="4"/>
        <v>0</v>
      </c>
      <c r="H12" s="142">
        <f t="shared" si="4"/>
        <v>0</v>
      </c>
      <c r="I12" s="142">
        <f t="shared" si="4"/>
        <v>0</v>
      </c>
    </row>
    <row r="13" spans="1:10">
      <c r="A13" s="31" t="s">
        <v>61</v>
      </c>
      <c r="B13" s="32" t="s">
        <v>20</v>
      </c>
      <c r="C13" s="142">
        <f>C228</f>
        <v>0</v>
      </c>
      <c r="D13" s="142">
        <f t="shared" ref="D13:I13" si="5">D228</f>
        <v>0</v>
      </c>
      <c r="E13" s="142">
        <f t="shared" si="5"/>
        <v>0</v>
      </c>
      <c r="F13" s="142">
        <f t="shared" si="5"/>
        <v>0</v>
      </c>
      <c r="G13" s="142">
        <f t="shared" si="5"/>
        <v>0</v>
      </c>
      <c r="H13" s="142">
        <f t="shared" si="5"/>
        <v>0</v>
      </c>
      <c r="I13" s="142">
        <f t="shared" si="5"/>
        <v>0</v>
      </c>
    </row>
    <row r="14" spans="1:10">
      <c r="A14" s="18" t="s">
        <v>62</v>
      </c>
      <c r="B14" s="19" t="s">
        <v>63</v>
      </c>
      <c r="C14" s="156" t="e">
        <f t="shared" ref="C14:I14" si="6">(C229+C230)*10^12/(C24*10^6)</f>
        <v>#DIV/0!</v>
      </c>
      <c r="D14" s="156" t="e">
        <f t="shared" si="6"/>
        <v>#DIV/0!</v>
      </c>
      <c r="E14" s="156" t="e">
        <f t="shared" si="6"/>
        <v>#DIV/0!</v>
      </c>
      <c r="F14" s="156" t="e">
        <f t="shared" si="6"/>
        <v>#DIV/0!</v>
      </c>
      <c r="G14" s="156" t="e">
        <f t="shared" si="6"/>
        <v>#DIV/0!</v>
      </c>
      <c r="H14" s="156" t="e">
        <f t="shared" si="6"/>
        <v>#DIV/0!</v>
      </c>
      <c r="I14" s="156" t="e">
        <f t="shared" si="6"/>
        <v>#DIV/0!</v>
      </c>
    </row>
    <row r="15" spans="1:10">
      <c r="A15" s="31" t="s">
        <v>64</v>
      </c>
      <c r="B15" s="32" t="s">
        <v>12</v>
      </c>
      <c r="C15" s="156">
        <f>C229</f>
        <v>0</v>
      </c>
      <c r="D15" s="156">
        <f t="shared" ref="D15:I15" si="7">D229</f>
        <v>0</v>
      </c>
      <c r="E15" s="156">
        <f t="shared" si="7"/>
        <v>0</v>
      </c>
      <c r="F15" s="156">
        <f t="shared" si="7"/>
        <v>0</v>
      </c>
      <c r="G15" s="156">
        <f t="shared" si="7"/>
        <v>0</v>
      </c>
      <c r="H15" s="156">
        <f t="shared" si="7"/>
        <v>0</v>
      </c>
      <c r="I15" s="156">
        <f t="shared" si="7"/>
        <v>0</v>
      </c>
    </row>
    <row r="16" spans="1:10">
      <c r="A16" s="32" t="s">
        <v>65</v>
      </c>
      <c r="B16" s="32" t="s">
        <v>20</v>
      </c>
      <c r="C16" s="142">
        <f>C230</f>
        <v>0</v>
      </c>
      <c r="D16" s="142">
        <f t="shared" ref="D16:I16" si="8">D230</f>
        <v>0</v>
      </c>
      <c r="E16" s="142">
        <f t="shared" si="8"/>
        <v>0</v>
      </c>
      <c r="F16" s="142">
        <f t="shared" si="8"/>
        <v>0</v>
      </c>
      <c r="G16" s="142">
        <f t="shared" si="8"/>
        <v>0</v>
      </c>
      <c r="H16" s="142">
        <f t="shared" si="8"/>
        <v>0</v>
      </c>
      <c r="I16" s="142">
        <f t="shared" si="8"/>
        <v>0</v>
      </c>
    </row>
    <row r="17" spans="1:14">
      <c r="A17" s="19" t="s">
        <v>1105</v>
      </c>
      <c r="B17" s="99" t="s">
        <v>1609</v>
      </c>
      <c r="C17" s="156">
        <f>C261</f>
        <v>0</v>
      </c>
      <c r="D17" s="156">
        <f t="shared" ref="D17:I17" si="9">D261</f>
        <v>0</v>
      </c>
      <c r="E17" s="156">
        <f t="shared" si="9"/>
        <v>0</v>
      </c>
      <c r="F17" s="156">
        <f t="shared" si="9"/>
        <v>0</v>
      </c>
      <c r="G17" s="156">
        <f t="shared" si="9"/>
        <v>0</v>
      </c>
      <c r="H17" s="156">
        <f t="shared" si="9"/>
        <v>0</v>
      </c>
      <c r="I17" s="156">
        <f t="shared" si="9"/>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98" t="s">
        <v>1139</v>
      </c>
      <c r="B22" s="16"/>
      <c r="C22" s="16"/>
      <c r="D22" s="16"/>
      <c r="E22" s="16"/>
      <c r="F22" s="16"/>
      <c r="G22" s="16"/>
      <c r="H22" s="16"/>
      <c r="I22" s="16"/>
      <c r="J22" s="183"/>
      <c r="K22" s="44"/>
      <c r="L22" s="44"/>
    </row>
    <row r="23" spans="1:14">
      <c r="A23" s="91" t="s">
        <v>549</v>
      </c>
      <c r="B23" s="91"/>
      <c r="C23" s="91"/>
      <c r="D23" s="91"/>
      <c r="E23" s="91"/>
      <c r="F23" s="91"/>
      <c r="G23" s="91"/>
      <c r="H23" s="91"/>
      <c r="I23" s="91"/>
      <c r="J23" s="183"/>
      <c r="K23" s="44"/>
      <c r="L23" s="44"/>
    </row>
    <row r="24" spans="1:14">
      <c r="A24" s="168" t="s">
        <v>1217</v>
      </c>
      <c r="B24" s="169" t="s">
        <v>550</v>
      </c>
      <c r="C24" s="37"/>
      <c r="D24" s="37"/>
      <c r="E24" s="37"/>
      <c r="F24" s="37"/>
      <c r="G24" s="37"/>
      <c r="H24" s="37"/>
      <c r="I24" s="37"/>
      <c r="J24" s="44"/>
      <c r="K24" s="44"/>
      <c r="L24" s="44"/>
    </row>
    <row r="25" spans="1:14">
      <c r="A25" s="22" t="s">
        <v>1218</v>
      </c>
      <c r="B25" s="99" t="s">
        <v>550</v>
      </c>
      <c r="C25" s="37"/>
      <c r="D25" s="37"/>
      <c r="E25" s="37"/>
      <c r="F25" s="37"/>
      <c r="G25" s="37"/>
      <c r="H25" s="37"/>
      <c r="I25" s="37"/>
      <c r="J25" s="44"/>
      <c r="K25" s="44"/>
      <c r="L25" s="44"/>
    </row>
    <row r="26" spans="1:14">
      <c r="A26" s="100" t="s">
        <v>552</v>
      </c>
      <c r="B26" s="99" t="s">
        <v>550</v>
      </c>
      <c r="C26" s="37"/>
      <c r="D26" s="37"/>
      <c r="E26" s="37"/>
      <c r="F26" s="37"/>
      <c r="G26" s="37"/>
      <c r="H26" s="37"/>
      <c r="I26" s="37"/>
      <c r="J26" s="44"/>
      <c r="K26" s="44"/>
      <c r="L26" s="44"/>
    </row>
    <row r="27" spans="1:14">
      <c r="A27" s="22" t="s">
        <v>1219</v>
      </c>
      <c r="B27" s="99" t="s">
        <v>550</v>
      </c>
      <c r="C27" s="37"/>
      <c r="D27" s="37"/>
      <c r="E27" s="37"/>
      <c r="F27" s="37"/>
      <c r="G27" s="37"/>
      <c r="H27" s="37"/>
      <c r="I27" s="37"/>
      <c r="J27" s="44"/>
      <c r="K27" s="44"/>
      <c r="L27" s="44"/>
    </row>
    <row r="28" spans="1:14">
      <c r="A28" s="100" t="s">
        <v>552</v>
      </c>
      <c r="B28" s="99" t="s">
        <v>550</v>
      </c>
      <c r="C28" s="37"/>
      <c r="D28" s="37"/>
      <c r="E28" s="37"/>
      <c r="F28" s="37"/>
      <c r="G28" s="37"/>
      <c r="H28" s="37"/>
      <c r="I28" s="37"/>
      <c r="J28" s="44"/>
      <c r="K28" s="44"/>
      <c r="L28" s="44"/>
    </row>
    <row r="29" spans="1:14">
      <c r="A29" s="22" t="s">
        <v>1220</v>
      </c>
      <c r="B29" s="99" t="s">
        <v>550</v>
      </c>
      <c r="C29" s="37"/>
      <c r="D29" s="37"/>
      <c r="E29" s="37"/>
      <c r="F29" s="37"/>
      <c r="G29" s="37"/>
      <c r="H29" s="37"/>
      <c r="I29" s="37"/>
      <c r="J29" s="44"/>
      <c r="K29" s="44"/>
      <c r="L29" s="44"/>
    </row>
    <row r="30" spans="1:14">
      <c r="A30" s="100" t="s">
        <v>552</v>
      </c>
      <c r="B30" s="99" t="s">
        <v>550</v>
      </c>
      <c r="C30" s="37"/>
      <c r="D30" s="37"/>
      <c r="E30" s="37"/>
      <c r="F30" s="37"/>
      <c r="G30" s="37"/>
      <c r="H30" s="37"/>
      <c r="I30" s="37"/>
      <c r="J30" s="44"/>
      <c r="K30" s="44"/>
      <c r="L30" s="44"/>
    </row>
    <row r="31" spans="1:14">
      <c r="A31" s="22" t="s">
        <v>1221</v>
      </c>
      <c r="B31" s="99" t="s">
        <v>550</v>
      </c>
      <c r="C31" s="37"/>
      <c r="D31" s="37"/>
      <c r="E31" s="37"/>
      <c r="F31" s="37"/>
      <c r="G31" s="37"/>
      <c r="H31" s="37"/>
      <c r="I31" s="37"/>
      <c r="J31" s="44"/>
      <c r="K31" s="44"/>
      <c r="L31" s="44"/>
    </row>
    <row r="32" spans="1:14">
      <c r="A32" s="100" t="s">
        <v>552</v>
      </c>
      <c r="B32" s="99" t="s">
        <v>550</v>
      </c>
      <c r="C32" s="37"/>
      <c r="D32" s="37"/>
      <c r="E32" s="37"/>
      <c r="F32" s="37"/>
      <c r="G32" s="37"/>
      <c r="H32" s="37"/>
      <c r="I32" s="37"/>
      <c r="J32" s="44"/>
      <c r="K32" s="44"/>
      <c r="L32" s="44"/>
    </row>
    <row r="33" spans="1:12">
      <c r="A33" s="91" t="s">
        <v>557</v>
      </c>
      <c r="B33" s="91"/>
      <c r="C33" s="91"/>
      <c r="D33" s="91"/>
      <c r="E33" s="91"/>
      <c r="F33" s="91"/>
      <c r="G33" s="91"/>
      <c r="H33" s="91"/>
      <c r="I33" s="91"/>
      <c r="J33" s="183"/>
      <c r="K33" s="44"/>
      <c r="L33" s="44"/>
    </row>
    <row r="34" spans="1:12">
      <c r="A34" s="99" t="s">
        <v>136</v>
      </c>
      <c r="B34" s="99" t="s">
        <v>559</v>
      </c>
      <c r="C34" s="37"/>
      <c r="D34" s="37"/>
      <c r="E34" s="37"/>
      <c r="F34" s="37"/>
      <c r="G34" s="37"/>
      <c r="H34" s="37"/>
      <c r="I34" s="37"/>
      <c r="J34" s="184" t="s">
        <v>1032</v>
      </c>
      <c r="K34" s="44"/>
      <c r="L34" s="44"/>
    </row>
    <row r="35" spans="1:12">
      <c r="A35" s="22" t="s">
        <v>1223</v>
      </c>
      <c r="B35" s="99" t="s">
        <v>559</v>
      </c>
      <c r="C35" s="37"/>
      <c r="D35" s="37"/>
      <c r="E35" s="37"/>
      <c r="F35" s="37"/>
      <c r="G35" s="37"/>
      <c r="H35" s="37"/>
      <c r="I35" s="37"/>
      <c r="J35" s="44"/>
      <c r="K35" s="44"/>
      <c r="L35" s="44"/>
    </row>
    <row r="36" spans="1:12">
      <c r="A36" s="22" t="s">
        <v>1225</v>
      </c>
      <c r="B36" s="99" t="s">
        <v>559</v>
      </c>
      <c r="C36" s="37"/>
      <c r="D36" s="37"/>
      <c r="E36" s="37"/>
      <c r="F36" s="37"/>
      <c r="G36" s="37"/>
      <c r="H36" s="37"/>
      <c r="I36" s="37"/>
      <c r="J36" s="44"/>
      <c r="K36" s="44"/>
      <c r="L36" s="44"/>
    </row>
    <row r="37" spans="1:12">
      <c r="A37" s="22" t="s">
        <v>1228</v>
      </c>
      <c r="B37" s="99" t="s">
        <v>559</v>
      </c>
      <c r="C37" s="37"/>
      <c r="D37" s="37"/>
      <c r="E37" s="37"/>
      <c r="F37" s="37"/>
      <c r="G37" s="37"/>
      <c r="H37" s="37"/>
      <c r="I37" s="37"/>
      <c r="J37" s="44"/>
      <c r="K37" s="44"/>
      <c r="L37" s="44"/>
    </row>
    <row r="38" spans="1:12">
      <c r="A38" s="22" t="s">
        <v>599</v>
      </c>
      <c r="B38" s="99" t="s">
        <v>559</v>
      </c>
      <c r="C38" s="37"/>
      <c r="D38" s="37"/>
      <c r="E38" s="37"/>
      <c r="F38" s="37"/>
      <c r="G38" s="37"/>
      <c r="H38" s="37"/>
      <c r="I38" s="37"/>
      <c r="J38" s="44"/>
      <c r="K38" s="44"/>
      <c r="L38" s="44"/>
    </row>
    <row r="39" spans="1:12">
      <c r="A39" s="103" t="s">
        <v>1222</v>
      </c>
      <c r="B39" s="16"/>
      <c r="C39" s="16"/>
      <c r="D39" s="16"/>
      <c r="E39" s="16"/>
      <c r="F39" s="16"/>
      <c r="G39" s="16"/>
      <c r="H39" s="16"/>
      <c r="I39" s="16"/>
      <c r="J39" s="44"/>
      <c r="K39" s="44"/>
      <c r="L39" s="44"/>
    </row>
    <row r="40" spans="1:12">
      <c r="A40" s="91" t="s">
        <v>39</v>
      </c>
      <c r="B40" s="91"/>
      <c r="C40" s="91"/>
      <c r="D40" s="91"/>
      <c r="E40" s="91"/>
      <c r="F40" s="91"/>
      <c r="G40" s="91"/>
      <c r="H40" s="91"/>
      <c r="I40" s="91"/>
      <c r="J40" s="183"/>
      <c r="K40" s="44"/>
      <c r="L40" s="44"/>
    </row>
    <row r="41" spans="1:12">
      <c r="A41" s="99" t="s">
        <v>570</v>
      </c>
      <c r="B41" s="99" t="s">
        <v>27</v>
      </c>
      <c r="C41" s="142">
        <f t="shared" ref="C41:I41" si="10">SUM(C42:C58)</f>
        <v>0</v>
      </c>
      <c r="D41" s="142">
        <f t="shared" si="10"/>
        <v>0</v>
      </c>
      <c r="E41" s="142">
        <f t="shared" si="10"/>
        <v>0</v>
      </c>
      <c r="F41" s="142">
        <f t="shared" si="10"/>
        <v>0</v>
      </c>
      <c r="G41" s="142">
        <f t="shared" si="10"/>
        <v>0</v>
      </c>
      <c r="H41" s="142">
        <f t="shared" si="10"/>
        <v>0</v>
      </c>
      <c r="I41" s="142">
        <f t="shared" si="10"/>
        <v>0</v>
      </c>
      <c r="J41" s="44"/>
      <c r="K41" s="44"/>
      <c r="L41" s="44"/>
    </row>
    <row r="42" spans="1:12">
      <c r="A42" s="99" t="s">
        <v>571</v>
      </c>
      <c r="B42" s="99" t="s">
        <v>27</v>
      </c>
      <c r="C42" s="37"/>
      <c r="D42" s="37"/>
      <c r="E42" s="37"/>
      <c r="F42" s="37"/>
      <c r="G42" s="37"/>
      <c r="H42" s="37"/>
      <c r="I42" s="37"/>
      <c r="J42" s="44"/>
      <c r="K42" s="44"/>
      <c r="L42" s="44"/>
    </row>
    <row r="43" spans="1:12">
      <c r="A43" s="99" t="s">
        <v>572</v>
      </c>
      <c r="B43" s="99" t="s">
        <v>27</v>
      </c>
      <c r="C43" s="37"/>
      <c r="D43" s="37"/>
      <c r="E43" s="37"/>
      <c r="F43" s="37"/>
      <c r="G43" s="37"/>
      <c r="H43" s="37"/>
      <c r="I43" s="37"/>
      <c r="J43" s="44"/>
      <c r="K43" s="44"/>
      <c r="L43" s="44"/>
    </row>
    <row r="44" spans="1:12">
      <c r="A44" s="99" t="s">
        <v>573</v>
      </c>
      <c r="B44" s="99" t="s">
        <v>27</v>
      </c>
      <c r="C44" s="37"/>
      <c r="D44" s="37"/>
      <c r="E44" s="37"/>
      <c r="F44" s="37"/>
      <c r="G44" s="37"/>
      <c r="H44" s="37"/>
      <c r="I44" s="37"/>
      <c r="J44" s="44"/>
      <c r="K44" s="44"/>
      <c r="L44" s="44"/>
    </row>
    <row r="45" spans="1:12">
      <c r="A45" s="99" t="s">
        <v>574</v>
      </c>
      <c r="B45" s="99" t="s">
        <v>27</v>
      </c>
      <c r="C45" s="37"/>
      <c r="D45" s="37"/>
      <c r="E45" s="37"/>
      <c r="F45" s="37"/>
      <c r="G45" s="37"/>
      <c r="H45" s="37"/>
      <c r="I45" s="37"/>
      <c r="J45" s="44"/>
      <c r="K45" s="44"/>
      <c r="L45" s="44"/>
    </row>
    <row r="46" spans="1:12">
      <c r="A46" s="99" t="s">
        <v>575</v>
      </c>
      <c r="B46" s="99" t="s">
        <v>27</v>
      </c>
      <c r="C46" s="37"/>
      <c r="D46" s="37"/>
      <c r="E46" s="37"/>
      <c r="F46" s="37"/>
      <c r="G46" s="37"/>
      <c r="H46" s="37"/>
      <c r="I46" s="37"/>
      <c r="J46" s="44"/>
      <c r="K46" s="44"/>
      <c r="L46" s="44"/>
    </row>
    <row r="47" spans="1:12">
      <c r="A47" s="99" t="s">
        <v>576</v>
      </c>
      <c r="B47" s="99" t="s">
        <v>27</v>
      </c>
      <c r="C47" s="37"/>
      <c r="D47" s="37"/>
      <c r="E47" s="37"/>
      <c r="F47" s="37"/>
      <c r="G47" s="37"/>
      <c r="H47" s="37"/>
      <c r="I47" s="37"/>
      <c r="J47" s="44"/>
      <c r="K47" s="44"/>
      <c r="L47" s="44"/>
    </row>
    <row r="48" spans="1:12">
      <c r="A48" s="99" t="s">
        <v>577</v>
      </c>
      <c r="B48" s="99" t="s">
        <v>27</v>
      </c>
      <c r="C48" s="37"/>
      <c r="D48" s="37"/>
      <c r="E48" s="37"/>
      <c r="F48" s="37"/>
      <c r="G48" s="37"/>
      <c r="H48" s="37"/>
      <c r="I48" s="37"/>
      <c r="J48" s="44"/>
      <c r="K48" s="44"/>
      <c r="L48" s="44"/>
    </row>
    <row r="49" spans="1:12">
      <c r="A49" s="99" t="s">
        <v>578</v>
      </c>
      <c r="B49" s="99" t="s">
        <v>27</v>
      </c>
      <c r="C49" s="37"/>
      <c r="D49" s="37"/>
      <c r="E49" s="37"/>
      <c r="F49" s="37"/>
      <c r="G49" s="37"/>
      <c r="H49" s="37"/>
      <c r="I49" s="37"/>
      <c r="J49" s="44"/>
      <c r="K49" s="44"/>
      <c r="L49" s="44"/>
    </row>
    <row r="50" spans="1:12">
      <c r="A50" s="99" t="s">
        <v>579</v>
      </c>
      <c r="B50" s="99" t="s">
        <v>27</v>
      </c>
      <c r="C50" s="37"/>
      <c r="D50" s="37"/>
      <c r="E50" s="37"/>
      <c r="F50" s="37"/>
      <c r="G50" s="37"/>
      <c r="H50" s="37"/>
      <c r="I50" s="37"/>
      <c r="J50" s="44"/>
      <c r="K50" s="44"/>
      <c r="L50" s="44"/>
    </row>
    <row r="51" spans="1:12">
      <c r="A51" s="99" t="s">
        <v>580</v>
      </c>
      <c r="B51" s="99" t="s">
        <v>27</v>
      </c>
      <c r="C51" s="37"/>
      <c r="D51" s="37"/>
      <c r="E51" s="37"/>
      <c r="F51" s="37"/>
      <c r="G51" s="37"/>
      <c r="H51" s="37"/>
      <c r="I51" s="37"/>
      <c r="J51" s="44"/>
      <c r="K51" s="44"/>
      <c r="L51" s="44"/>
    </row>
    <row r="52" spans="1:12">
      <c r="A52" s="99" t="s">
        <v>581</v>
      </c>
      <c r="B52" s="99" t="s">
        <v>27</v>
      </c>
      <c r="C52" s="37"/>
      <c r="D52" s="37"/>
      <c r="E52" s="37"/>
      <c r="F52" s="37"/>
      <c r="G52" s="37"/>
      <c r="H52" s="37"/>
      <c r="I52" s="37"/>
      <c r="J52" s="44"/>
      <c r="K52" s="44"/>
      <c r="L52" s="44"/>
    </row>
    <row r="53" spans="1:12">
      <c r="A53" s="99" t="s">
        <v>582</v>
      </c>
      <c r="B53" s="99" t="s">
        <v>27</v>
      </c>
      <c r="C53" s="37"/>
      <c r="D53" s="37"/>
      <c r="E53" s="37"/>
      <c r="F53" s="37"/>
      <c r="G53" s="37"/>
      <c r="H53" s="37"/>
      <c r="I53" s="37"/>
      <c r="J53" s="44"/>
      <c r="K53" s="44"/>
      <c r="L53" s="44"/>
    </row>
    <row r="54" spans="1:12">
      <c r="A54" s="99" t="s">
        <v>583</v>
      </c>
      <c r="B54" s="99" t="s">
        <v>27</v>
      </c>
      <c r="C54" s="37"/>
      <c r="D54" s="37"/>
      <c r="E54" s="37"/>
      <c r="F54" s="37"/>
      <c r="G54" s="37"/>
      <c r="H54" s="37"/>
      <c r="I54" s="37"/>
      <c r="J54" s="44"/>
      <c r="K54" s="44"/>
      <c r="L54" s="44"/>
    </row>
    <row r="55" spans="1:12">
      <c r="A55" s="99" t="s">
        <v>584</v>
      </c>
      <c r="B55" s="99" t="s">
        <v>27</v>
      </c>
      <c r="C55" s="37"/>
      <c r="D55" s="37"/>
      <c r="E55" s="37"/>
      <c r="F55" s="37"/>
      <c r="G55" s="37"/>
      <c r="H55" s="37"/>
      <c r="I55" s="37"/>
      <c r="J55" s="44"/>
      <c r="K55" s="44"/>
      <c r="L55" s="44"/>
    </row>
    <row r="56" spans="1:12">
      <c r="A56" s="99" t="s">
        <v>585</v>
      </c>
      <c r="B56" s="99" t="s">
        <v>27</v>
      </c>
      <c r="C56" s="37"/>
      <c r="D56" s="37"/>
      <c r="E56" s="37"/>
      <c r="F56" s="37"/>
      <c r="G56" s="37"/>
      <c r="H56" s="37"/>
      <c r="I56" s="37"/>
      <c r="J56" s="44"/>
      <c r="K56" s="44"/>
      <c r="L56" s="44"/>
    </row>
    <row r="57" spans="1:12">
      <c r="A57" s="99" t="s">
        <v>586</v>
      </c>
      <c r="B57" s="99" t="s">
        <v>27</v>
      </c>
      <c r="C57" s="37"/>
      <c r="D57" s="37"/>
      <c r="E57" s="37"/>
      <c r="F57" s="37"/>
      <c r="G57" s="37"/>
      <c r="H57" s="37"/>
      <c r="I57" s="37"/>
      <c r="J57" s="44"/>
      <c r="K57" s="44"/>
      <c r="L57" s="44"/>
    </row>
    <row r="58" spans="1:12">
      <c r="A58" s="99" t="s">
        <v>382</v>
      </c>
      <c r="B58" s="99" t="s">
        <v>27</v>
      </c>
      <c r="C58" s="37"/>
      <c r="D58" s="37"/>
      <c r="E58" s="37"/>
      <c r="F58" s="37"/>
      <c r="G58" s="37"/>
      <c r="H58" s="37"/>
      <c r="I58" s="37"/>
      <c r="J58" s="44"/>
      <c r="K58" s="44"/>
      <c r="L58" s="44"/>
    </row>
    <row r="59" spans="1:12">
      <c r="A59" s="91" t="s">
        <v>1189</v>
      </c>
      <c r="B59" s="91"/>
      <c r="C59" s="91"/>
      <c r="D59" s="91"/>
      <c r="E59" s="91"/>
      <c r="F59" s="91"/>
      <c r="G59" s="91"/>
      <c r="H59" s="91"/>
      <c r="I59" s="91"/>
      <c r="J59" s="183"/>
      <c r="K59" s="44"/>
      <c r="L59" s="44"/>
    </row>
    <row r="60" spans="1:12">
      <c r="A60" s="99" t="s">
        <v>591</v>
      </c>
      <c r="B60" s="99" t="s">
        <v>12</v>
      </c>
      <c r="C60" s="142">
        <f>SUM(C61:C77)</f>
        <v>0</v>
      </c>
      <c r="D60" s="142">
        <f t="shared" ref="D60:I60" si="11">SUM(D61:D77)</f>
        <v>0</v>
      </c>
      <c r="E60" s="142">
        <f t="shared" si="11"/>
        <v>0</v>
      </c>
      <c r="F60" s="142">
        <f t="shared" si="11"/>
        <v>0</v>
      </c>
      <c r="G60" s="142">
        <f t="shared" si="11"/>
        <v>0</v>
      </c>
      <c r="H60" s="142">
        <f t="shared" si="11"/>
        <v>0</v>
      </c>
      <c r="I60" s="142">
        <f t="shared" si="11"/>
        <v>0</v>
      </c>
      <c r="J60" s="44"/>
      <c r="K60" s="44"/>
      <c r="L60" s="44"/>
    </row>
    <row r="61" spans="1:12">
      <c r="A61" s="99" t="s">
        <v>571</v>
      </c>
      <c r="B61" s="99" t="s">
        <v>12</v>
      </c>
      <c r="C61" s="37"/>
      <c r="D61" s="37"/>
      <c r="E61" s="37"/>
      <c r="F61" s="37"/>
      <c r="G61" s="37"/>
      <c r="H61" s="37"/>
      <c r="I61" s="37"/>
      <c r="J61" s="44"/>
      <c r="K61" s="44"/>
      <c r="L61" s="44"/>
    </row>
    <row r="62" spans="1:12">
      <c r="A62" s="99" t="s">
        <v>572</v>
      </c>
      <c r="B62" s="99" t="s">
        <v>12</v>
      </c>
      <c r="C62" s="37"/>
      <c r="D62" s="37"/>
      <c r="E62" s="37"/>
      <c r="F62" s="37"/>
      <c r="G62" s="37"/>
      <c r="H62" s="37"/>
      <c r="I62" s="37"/>
      <c r="J62" s="44"/>
      <c r="K62" s="44"/>
      <c r="L62" s="44"/>
    </row>
    <row r="63" spans="1:12">
      <c r="A63" s="99" t="s">
        <v>573</v>
      </c>
      <c r="B63" s="99" t="s">
        <v>12</v>
      </c>
      <c r="C63" s="37"/>
      <c r="D63" s="37"/>
      <c r="E63" s="37"/>
      <c r="F63" s="37"/>
      <c r="G63" s="37"/>
      <c r="H63" s="37"/>
      <c r="I63" s="37"/>
      <c r="J63" s="44"/>
      <c r="K63" s="44"/>
      <c r="L63" s="44"/>
    </row>
    <row r="64" spans="1:12">
      <c r="A64" s="99" t="s">
        <v>574</v>
      </c>
      <c r="B64" s="99" t="s">
        <v>12</v>
      </c>
      <c r="C64" s="37"/>
      <c r="D64" s="37"/>
      <c r="E64" s="37"/>
      <c r="F64" s="37"/>
      <c r="G64" s="37"/>
      <c r="H64" s="37"/>
      <c r="I64" s="37"/>
      <c r="J64" s="44"/>
      <c r="K64" s="44"/>
      <c r="L64" s="44"/>
    </row>
    <row r="65" spans="1:12">
      <c r="A65" s="99" t="s">
        <v>575</v>
      </c>
      <c r="B65" s="99" t="s">
        <v>12</v>
      </c>
      <c r="C65" s="37"/>
      <c r="D65" s="37"/>
      <c r="E65" s="37"/>
      <c r="F65" s="37"/>
      <c r="G65" s="37"/>
      <c r="H65" s="37"/>
      <c r="I65" s="37"/>
      <c r="J65" s="44"/>
      <c r="K65" s="44"/>
      <c r="L65" s="44"/>
    </row>
    <row r="66" spans="1:12">
      <c r="A66" s="99" t="s">
        <v>576</v>
      </c>
      <c r="B66" s="99" t="s">
        <v>12</v>
      </c>
      <c r="C66" s="37"/>
      <c r="D66" s="37"/>
      <c r="E66" s="37"/>
      <c r="F66" s="37"/>
      <c r="G66" s="37"/>
      <c r="H66" s="37"/>
      <c r="I66" s="37"/>
      <c r="J66" s="44"/>
      <c r="K66" s="44"/>
      <c r="L66" s="44"/>
    </row>
    <row r="67" spans="1:12">
      <c r="A67" s="99" t="s">
        <v>577</v>
      </c>
      <c r="B67" s="99" t="s">
        <v>12</v>
      </c>
      <c r="C67" s="37"/>
      <c r="D67" s="37"/>
      <c r="E67" s="37"/>
      <c r="F67" s="37"/>
      <c r="G67" s="37"/>
      <c r="H67" s="37"/>
      <c r="I67" s="37"/>
      <c r="J67" s="44"/>
      <c r="K67" s="44"/>
      <c r="L67" s="44"/>
    </row>
    <row r="68" spans="1:12">
      <c r="A68" s="99" t="s">
        <v>578</v>
      </c>
      <c r="B68" s="99" t="s">
        <v>12</v>
      </c>
      <c r="C68" s="37"/>
      <c r="D68" s="37"/>
      <c r="E68" s="37"/>
      <c r="F68" s="37"/>
      <c r="G68" s="37"/>
      <c r="H68" s="37"/>
      <c r="I68" s="37"/>
      <c r="J68" s="44"/>
      <c r="K68" s="44"/>
      <c r="L68" s="44"/>
    </row>
    <row r="69" spans="1:12">
      <c r="A69" s="99" t="s">
        <v>579</v>
      </c>
      <c r="B69" s="99" t="s">
        <v>12</v>
      </c>
      <c r="C69" s="37"/>
      <c r="D69" s="37"/>
      <c r="E69" s="37"/>
      <c r="F69" s="37"/>
      <c r="G69" s="37"/>
      <c r="H69" s="37"/>
      <c r="I69" s="37"/>
      <c r="J69" s="44"/>
      <c r="K69" s="44"/>
      <c r="L69" s="44"/>
    </row>
    <row r="70" spans="1:12">
      <c r="A70" s="99" t="s">
        <v>580</v>
      </c>
      <c r="B70" s="99" t="s">
        <v>12</v>
      </c>
      <c r="C70" s="37"/>
      <c r="D70" s="37"/>
      <c r="E70" s="37"/>
      <c r="F70" s="37"/>
      <c r="G70" s="37"/>
      <c r="H70" s="37"/>
      <c r="I70" s="37"/>
      <c r="J70" s="44"/>
      <c r="K70" s="44"/>
      <c r="L70" s="44"/>
    </row>
    <row r="71" spans="1:12">
      <c r="A71" s="99" t="s">
        <v>581</v>
      </c>
      <c r="B71" s="99" t="s">
        <v>12</v>
      </c>
      <c r="C71" s="37"/>
      <c r="D71" s="37"/>
      <c r="E71" s="37"/>
      <c r="F71" s="37"/>
      <c r="G71" s="37"/>
      <c r="H71" s="37"/>
      <c r="I71" s="37"/>
      <c r="J71" s="44"/>
      <c r="K71" s="44"/>
      <c r="L71" s="44"/>
    </row>
    <row r="72" spans="1:12">
      <c r="A72" s="99" t="s">
        <v>582</v>
      </c>
      <c r="B72" s="99" t="s">
        <v>12</v>
      </c>
      <c r="C72" s="37"/>
      <c r="D72" s="37"/>
      <c r="E72" s="37"/>
      <c r="F72" s="37"/>
      <c r="G72" s="37"/>
      <c r="H72" s="37"/>
      <c r="I72" s="37"/>
      <c r="J72" s="44"/>
      <c r="K72" s="44"/>
      <c r="L72" s="44"/>
    </row>
    <row r="73" spans="1:12">
      <c r="A73" s="99" t="s">
        <v>583</v>
      </c>
      <c r="B73" s="99" t="s">
        <v>12</v>
      </c>
      <c r="C73" s="37"/>
      <c r="D73" s="37"/>
      <c r="E73" s="37"/>
      <c r="F73" s="37"/>
      <c r="G73" s="37"/>
      <c r="H73" s="37"/>
      <c r="I73" s="37"/>
      <c r="J73" s="44"/>
      <c r="K73" s="44"/>
      <c r="L73" s="44"/>
    </row>
    <row r="74" spans="1:12">
      <c r="A74" s="99" t="s">
        <v>584</v>
      </c>
      <c r="B74" s="99" t="s">
        <v>12</v>
      </c>
      <c r="C74" s="37"/>
      <c r="D74" s="37"/>
      <c r="E74" s="37"/>
      <c r="F74" s="37"/>
      <c r="G74" s="37"/>
      <c r="H74" s="37"/>
      <c r="I74" s="37"/>
      <c r="J74" s="44"/>
      <c r="K74" s="44"/>
      <c r="L74" s="44"/>
    </row>
    <row r="75" spans="1:12">
      <c r="A75" s="99" t="s">
        <v>585</v>
      </c>
      <c r="B75" s="99" t="s">
        <v>12</v>
      </c>
      <c r="C75" s="37"/>
      <c r="D75" s="37"/>
      <c r="E75" s="37"/>
      <c r="F75" s="37"/>
      <c r="G75" s="37"/>
      <c r="H75" s="37"/>
      <c r="I75" s="37"/>
      <c r="J75" s="44"/>
      <c r="K75" s="44"/>
      <c r="L75" s="44"/>
    </row>
    <row r="76" spans="1:12">
      <c r="A76" s="99" t="s">
        <v>586</v>
      </c>
      <c r="B76" s="99" t="s">
        <v>12</v>
      </c>
      <c r="C76" s="37"/>
      <c r="D76" s="37"/>
      <c r="E76" s="37"/>
      <c r="F76" s="37"/>
      <c r="G76" s="37"/>
      <c r="H76" s="37"/>
      <c r="I76" s="37"/>
      <c r="J76" s="44"/>
      <c r="K76" s="44"/>
      <c r="L76" s="44"/>
    </row>
    <row r="77" spans="1:12">
      <c r="A77" s="99" t="s">
        <v>382</v>
      </c>
      <c r="B77" s="99" t="s">
        <v>12</v>
      </c>
      <c r="C77" s="37"/>
      <c r="D77" s="37"/>
      <c r="E77" s="37"/>
      <c r="F77" s="37"/>
      <c r="G77" s="37"/>
      <c r="H77" s="37"/>
      <c r="I77" s="37"/>
      <c r="J77" s="44"/>
      <c r="K77" s="44"/>
      <c r="L77" s="44"/>
    </row>
    <row r="78" spans="1:12">
      <c r="A78" s="99" t="s">
        <v>588</v>
      </c>
      <c r="B78" s="99" t="s">
        <v>20</v>
      </c>
      <c r="C78" s="37"/>
      <c r="D78" s="37"/>
      <c r="E78" s="37"/>
      <c r="F78" s="37"/>
      <c r="G78" s="37"/>
      <c r="H78" s="37"/>
      <c r="I78" s="37"/>
      <c r="J78" s="44"/>
      <c r="K78" s="44"/>
      <c r="L78" s="44"/>
    </row>
    <row r="79" spans="1:12">
      <c r="A79" s="103" t="s">
        <v>1226</v>
      </c>
      <c r="B79" s="16"/>
      <c r="C79" s="16"/>
      <c r="D79" s="16"/>
      <c r="E79" s="16"/>
      <c r="F79" s="16"/>
      <c r="G79" s="16"/>
      <c r="H79" s="16"/>
      <c r="I79" s="16"/>
      <c r="J79" s="44"/>
      <c r="K79" s="44"/>
      <c r="L79" s="44"/>
    </row>
    <row r="80" spans="1:12">
      <c r="A80" s="91" t="s">
        <v>39</v>
      </c>
      <c r="B80" s="91"/>
      <c r="C80" s="91"/>
      <c r="D80" s="91"/>
      <c r="E80" s="91"/>
      <c r="F80" s="91"/>
      <c r="G80" s="91"/>
      <c r="H80" s="91"/>
      <c r="I80" s="91"/>
      <c r="J80" s="44"/>
      <c r="K80" s="44"/>
      <c r="L80" s="44"/>
    </row>
    <row r="81" spans="1:12">
      <c r="A81" s="99" t="s">
        <v>570</v>
      </c>
      <c r="B81" s="99" t="s">
        <v>27</v>
      </c>
      <c r="C81" s="142">
        <f t="shared" ref="C81:I81" si="12">SUM(C82:C98)</f>
        <v>0</v>
      </c>
      <c r="D81" s="142">
        <f t="shared" si="12"/>
        <v>0</v>
      </c>
      <c r="E81" s="142">
        <f t="shared" si="12"/>
        <v>0</v>
      </c>
      <c r="F81" s="142">
        <f t="shared" si="12"/>
        <v>0</v>
      </c>
      <c r="G81" s="142">
        <f t="shared" si="12"/>
        <v>0</v>
      </c>
      <c r="H81" s="142">
        <f t="shared" si="12"/>
        <v>0</v>
      </c>
      <c r="I81" s="142">
        <f t="shared" si="12"/>
        <v>0</v>
      </c>
      <c r="J81" s="44"/>
      <c r="K81" s="44"/>
      <c r="L81" s="44"/>
    </row>
    <row r="82" spans="1:12">
      <c r="A82" s="99" t="s">
        <v>571</v>
      </c>
      <c r="B82" s="99" t="s">
        <v>27</v>
      </c>
      <c r="C82" s="37"/>
      <c r="D82" s="37"/>
      <c r="E82" s="37"/>
      <c r="F82" s="37"/>
      <c r="G82" s="37"/>
      <c r="H82" s="37"/>
      <c r="I82" s="37"/>
      <c r="J82" s="44"/>
      <c r="K82" s="44"/>
      <c r="L82" s="44"/>
    </row>
    <row r="83" spans="1:12">
      <c r="A83" s="99" t="s">
        <v>572</v>
      </c>
      <c r="B83" s="99" t="s">
        <v>27</v>
      </c>
      <c r="C83" s="37"/>
      <c r="D83" s="37"/>
      <c r="E83" s="37"/>
      <c r="F83" s="37"/>
      <c r="G83" s="37"/>
      <c r="H83" s="37"/>
      <c r="I83" s="37"/>
      <c r="J83" s="44"/>
      <c r="K83" s="44"/>
      <c r="L83" s="44"/>
    </row>
    <row r="84" spans="1:12">
      <c r="A84" s="99" t="s">
        <v>573</v>
      </c>
      <c r="B84" s="99" t="s">
        <v>27</v>
      </c>
      <c r="C84" s="37"/>
      <c r="D84" s="37"/>
      <c r="E84" s="37"/>
      <c r="F84" s="37"/>
      <c r="G84" s="37"/>
      <c r="H84" s="37"/>
      <c r="I84" s="37"/>
      <c r="J84" s="44"/>
      <c r="K84" s="44"/>
      <c r="L84" s="44"/>
    </row>
    <row r="85" spans="1:12">
      <c r="A85" s="99" t="s">
        <v>574</v>
      </c>
      <c r="B85" s="99" t="s">
        <v>27</v>
      </c>
      <c r="C85" s="37"/>
      <c r="D85" s="37"/>
      <c r="E85" s="37"/>
      <c r="F85" s="37"/>
      <c r="G85" s="37"/>
      <c r="H85" s="37"/>
      <c r="I85" s="37"/>
      <c r="J85" s="44"/>
      <c r="K85" s="44"/>
      <c r="L85" s="44"/>
    </row>
    <row r="86" spans="1:12">
      <c r="A86" s="99" t="s">
        <v>575</v>
      </c>
      <c r="B86" s="99" t="s">
        <v>27</v>
      </c>
      <c r="C86" s="37"/>
      <c r="D86" s="37"/>
      <c r="E86" s="37"/>
      <c r="F86" s="37"/>
      <c r="G86" s="37"/>
      <c r="H86" s="37"/>
      <c r="I86" s="37"/>
      <c r="J86" s="44"/>
      <c r="K86" s="44"/>
      <c r="L86" s="44"/>
    </row>
    <row r="87" spans="1:12">
      <c r="A87" s="99" t="s">
        <v>576</v>
      </c>
      <c r="B87" s="99" t="s">
        <v>27</v>
      </c>
      <c r="C87" s="37"/>
      <c r="D87" s="37"/>
      <c r="E87" s="37"/>
      <c r="F87" s="37"/>
      <c r="G87" s="37"/>
      <c r="H87" s="37"/>
      <c r="I87" s="37"/>
      <c r="J87" s="44"/>
      <c r="K87" s="44"/>
      <c r="L87" s="44"/>
    </row>
    <row r="88" spans="1:12">
      <c r="A88" s="99" t="s">
        <v>577</v>
      </c>
      <c r="B88" s="99" t="s">
        <v>27</v>
      </c>
      <c r="C88" s="37"/>
      <c r="D88" s="37"/>
      <c r="E88" s="37"/>
      <c r="F88" s="37"/>
      <c r="G88" s="37"/>
      <c r="H88" s="37"/>
      <c r="I88" s="37"/>
      <c r="J88" s="44"/>
      <c r="K88" s="44"/>
      <c r="L88" s="44"/>
    </row>
    <row r="89" spans="1:12">
      <c r="A89" s="99" t="s">
        <v>578</v>
      </c>
      <c r="B89" s="99" t="s">
        <v>27</v>
      </c>
      <c r="C89" s="37"/>
      <c r="D89" s="37"/>
      <c r="E89" s="37"/>
      <c r="F89" s="37"/>
      <c r="G89" s="37"/>
      <c r="H89" s="37"/>
      <c r="I89" s="37"/>
      <c r="J89" s="44"/>
      <c r="K89" s="44"/>
      <c r="L89" s="44"/>
    </row>
    <row r="90" spans="1:12">
      <c r="A90" s="99" t="s">
        <v>579</v>
      </c>
      <c r="B90" s="99" t="s">
        <v>27</v>
      </c>
      <c r="C90" s="37"/>
      <c r="D90" s="37"/>
      <c r="E90" s="37"/>
      <c r="F90" s="37"/>
      <c r="G90" s="37"/>
      <c r="H90" s="37"/>
      <c r="I90" s="37"/>
      <c r="J90" s="44"/>
      <c r="K90" s="44"/>
      <c r="L90" s="44"/>
    </row>
    <row r="91" spans="1:12">
      <c r="A91" s="99" t="s">
        <v>580</v>
      </c>
      <c r="B91" s="99" t="s">
        <v>27</v>
      </c>
      <c r="C91" s="37"/>
      <c r="D91" s="37"/>
      <c r="E91" s="37"/>
      <c r="F91" s="37"/>
      <c r="G91" s="37"/>
      <c r="H91" s="37"/>
      <c r="I91" s="37"/>
      <c r="J91" s="44"/>
      <c r="K91" s="44"/>
      <c r="L91" s="44"/>
    </row>
    <row r="92" spans="1:12">
      <c r="A92" s="99" t="s">
        <v>581</v>
      </c>
      <c r="B92" s="99" t="s">
        <v>27</v>
      </c>
      <c r="C92" s="37"/>
      <c r="D92" s="37"/>
      <c r="E92" s="37"/>
      <c r="F92" s="37"/>
      <c r="G92" s="37"/>
      <c r="H92" s="37"/>
      <c r="I92" s="37"/>
      <c r="J92" s="44"/>
      <c r="K92" s="44"/>
      <c r="L92" s="44"/>
    </row>
    <row r="93" spans="1:12">
      <c r="A93" s="99" t="s">
        <v>582</v>
      </c>
      <c r="B93" s="99" t="s">
        <v>27</v>
      </c>
      <c r="C93" s="37"/>
      <c r="D93" s="37"/>
      <c r="E93" s="37"/>
      <c r="F93" s="37"/>
      <c r="G93" s="37"/>
      <c r="H93" s="37"/>
      <c r="I93" s="37"/>
      <c r="J93" s="44"/>
      <c r="K93" s="44"/>
      <c r="L93" s="44"/>
    </row>
    <row r="94" spans="1:12">
      <c r="A94" s="99" t="s">
        <v>583</v>
      </c>
      <c r="B94" s="99" t="s">
        <v>27</v>
      </c>
      <c r="C94" s="37"/>
      <c r="D94" s="37"/>
      <c r="E94" s="37"/>
      <c r="F94" s="37"/>
      <c r="G94" s="37"/>
      <c r="H94" s="37"/>
      <c r="I94" s="37"/>
      <c r="J94" s="44"/>
      <c r="K94" s="44"/>
      <c r="L94" s="44"/>
    </row>
    <row r="95" spans="1:12">
      <c r="A95" s="99" t="s">
        <v>584</v>
      </c>
      <c r="B95" s="99" t="s">
        <v>27</v>
      </c>
      <c r="C95" s="37"/>
      <c r="D95" s="37"/>
      <c r="E95" s="37"/>
      <c r="F95" s="37"/>
      <c r="G95" s="37"/>
      <c r="H95" s="37"/>
      <c r="I95" s="37"/>
      <c r="J95" s="44"/>
      <c r="K95" s="44"/>
      <c r="L95" s="44"/>
    </row>
    <row r="96" spans="1:12">
      <c r="A96" s="99" t="s">
        <v>585</v>
      </c>
      <c r="B96" s="99" t="s">
        <v>27</v>
      </c>
      <c r="C96" s="37"/>
      <c r="D96" s="37"/>
      <c r="E96" s="37"/>
      <c r="F96" s="37"/>
      <c r="G96" s="37"/>
      <c r="H96" s="37"/>
      <c r="I96" s="37"/>
      <c r="J96" s="44"/>
      <c r="K96" s="44"/>
      <c r="L96" s="44"/>
    </row>
    <row r="97" spans="1:12">
      <c r="A97" s="99" t="s">
        <v>586</v>
      </c>
      <c r="B97" s="99" t="s">
        <v>27</v>
      </c>
      <c r="C97" s="37"/>
      <c r="D97" s="37"/>
      <c r="E97" s="37"/>
      <c r="F97" s="37"/>
      <c r="G97" s="37"/>
      <c r="H97" s="37"/>
      <c r="I97" s="37"/>
      <c r="J97" s="44"/>
      <c r="K97" s="44"/>
      <c r="L97" s="44"/>
    </row>
    <row r="98" spans="1:12">
      <c r="A98" s="99" t="s">
        <v>590</v>
      </c>
      <c r="B98" s="99" t="s">
        <v>27</v>
      </c>
      <c r="C98" s="37"/>
      <c r="D98" s="37"/>
      <c r="E98" s="37"/>
      <c r="F98" s="37"/>
      <c r="G98" s="37"/>
      <c r="H98" s="37"/>
      <c r="I98" s="37"/>
      <c r="J98" s="44"/>
      <c r="K98" s="44"/>
      <c r="L98" s="44"/>
    </row>
    <row r="99" spans="1:12">
      <c r="A99" s="91" t="s">
        <v>1189</v>
      </c>
      <c r="B99" s="91"/>
      <c r="C99" s="91"/>
      <c r="D99" s="91"/>
      <c r="E99" s="91"/>
      <c r="F99" s="91"/>
      <c r="G99" s="91"/>
      <c r="H99" s="91"/>
      <c r="I99" s="91"/>
      <c r="J99" s="183"/>
      <c r="K99" s="44"/>
      <c r="L99" s="44"/>
    </row>
    <row r="100" spans="1:12">
      <c r="A100" s="99" t="s">
        <v>591</v>
      </c>
      <c r="B100" s="99" t="s">
        <v>12</v>
      </c>
      <c r="C100" s="142">
        <f>SUM(C101:C117)</f>
        <v>0</v>
      </c>
      <c r="D100" s="142">
        <f t="shared" ref="D100" si="13">SUM(D101:D117)</f>
        <v>0</v>
      </c>
      <c r="E100" s="142">
        <f t="shared" ref="E100" si="14">SUM(E101:E117)</f>
        <v>0</v>
      </c>
      <c r="F100" s="142">
        <f t="shared" ref="F100" si="15">SUM(F101:F117)</f>
        <v>0</v>
      </c>
      <c r="G100" s="142">
        <f t="shared" ref="G100" si="16">SUM(G101:G117)</f>
        <v>0</v>
      </c>
      <c r="H100" s="142">
        <f t="shared" ref="H100" si="17">SUM(H101:H117)</f>
        <v>0</v>
      </c>
      <c r="I100" s="142">
        <f t="shared" ref="I100" si="18">SUM(I101:I117)</f>
        <v>0</v>
      </c>
      <c r="J100" s="44"/>
      <c r="K100" s="44"/>
      <c r="L100" s="44"/>
    </row>
    <row r="101" spans="1:12">
      <c r="A101" s="99" t="s">
        <v>571</v>
      </c>
      <c r="B101" s="99" t="s">
        <v>12</v>
      </c>
      <c r="C101" s="37"/>
      <c r="D101" s="37"/>
      <c r="E101" s="37"/>
      <c r="F101" s="37"/>
      <c r="G101" s="37"/>
      <c r="H101" s="37"/>
      <c r="I101" s="37"/>
      <c r="J101" s="44"/>
      <c r="K101" s="44"/>
      <c r="L101" s="44"/>
    </row>
    <row r="102" spans="1:12">
      <c r="A102" s="99" t="s">
        <v>572</v>
      </c>
      <c r="B102" s="99" t="s">
        <v>12</v>
      </c>
      <c r="C102" s="37"/>
      <c r="D102" s="37"/>
      <c r="E102" s="37"/>
      <c r="F102" s="37"/>
      <c r="G102" s="37"/>
      <c r="H102" s="37"/>
      <c r="I102" s="37"/>
      <c r="J102" s="44"/>
      <c r="K102" s="44"/>
      <c r="L102" s="44"/>
    </row>
    <row r="103" spans="1:12">
      <c r="A103" s="99" t="s">
        <v>573</v>
      </c>
      <c r="B103" s="99" t="s">
        <v>12</v>
      </c>
      <c r="C103" s="37"/>
      <c r="D103" s="37"/>
      <c r="E103" s="37"/>
      <c r="F103" s="37"/>
      <c r="G103" s="37"/>
      <c r="H103" s="37"/>
      <c r="I103" s="37"/>
      <c r="J103" s="44"/>
      <c r="K103" s="44"/>
      <c r="L103" s="44"/>
    </row>
    <row r="104" spans="1:12">
      <c r="A104" s="99" t="s">
        <v>574</v>
      </c>
      <c r="B104" s="99" t="s">
        <v>12</v>
      </c>
      <c r="C104" s="37"/>
      <c r="D104" s="37"/>
      <c r="E104" s="37"/>
      <c r="F104" s="37"/>
      <c r="G104" s="37"/>
      <c r="H104" s="37"/>
      <c r="I104" s="37"/>
      <c r="J104" s="44"/>
      <c r="K104" s="44"/>
      <c r="L104" s="44"/>
    </row>
    <row r="105" spans="1:12">
      <c r="A105" s="99" t="s">
        <v>575</v>
      </c>
      <c r="B105" s="99" t="s">
        <v>12</v>
      </c>
      <c r="C105" s="37"/>
      <c r="D105" s="37"/>
      <c r="E105" s="37"/>
      <c r="F105" s="37"/>
      <c r="G105" s="37"/>
      <c r="H105" s="37"/>
      <c r="I105" s="37"/>
      <c r="J105" s="44"/>
      <c r="K105" s="44"/>
      <c r="L105" s="44"/>
    </row>
    <row r="106" spans="1:12">
      <c r="A106" s="99" t="s">
        <v>576</v>
      </c>
      <c r="B106" s="99" t="s">
        <v>12</v>
      </c>
      <c r="C106" s="37"/>
      <c r="D106" s="37"/>
      <c r="E106" s="37"/>
      <c r="F106" s="37"/>
      <c r="G106" s="37"/>
      <c r="H106" s="37"/>
      <c r="I106" s="37"/>
      <c r="J106" s="44"/>
      <c r="K106" s="44"/>
      <c r="L106" s="44"/>
    </row>
    <row r="107" spans="1:12">
      <c r="A107" s="99" t="s">
        <v>577</v>
      </c>
      <c r="B107" s="99" t="s">
        <v>12</v>
      </c>
      <c r="C107" s="37"/>
      <c r="D107" s="37"/>
      <c r="E107" s="37"/>
      <c r="F107" s="37"/>
      <c r="G107" s="37"/>
      <c r="H107" s="37"/>
      <c r="I107" s="37"/>
      <c r="J107" s="44"/>
      <c r="K107" s="44"/>
      <c r="L107" s="44"/>
    </row>
    <row r="108" spans="1:12">
      <c r="A108" s="99" t="s">
        <v>578</v>
      </c>
      <c r="B108" s="99" t="s">
        <v>12</v>
      </c>
      <c r="C108" s="37"/>
      <c r="D108" s="37"/>
      <c r="E108" s="37"/>
      <c r="F108" s="37"/>
      <c r="G108" s="37"/>
      <c r="H108" s="37"/>
      <c r="I108" s="37"/>
      <c r="J108" s="44"/>
      <c r="K108" s="44"/>
      <c r="L108" s="44"/>
    </row>
    <row r="109" spans="1:12">
      <c r="A109" s="99" t="s">
        <v>579</v>
      </c>
      <c r="B109" s="99" t="s">
        <v>12</v>
      </c>
      <c r="C109" s="37"/>
      <c r="D109" s="37"/>
      <c r="E109" s="37"/>
      <c r="F109" s="37"/>
      <c r="G109" s="37"/>
      <c r="H109" s="37"/>
      <c r="I109" s="37"/>
      <c r="J109" s="44"/>
      <c r="K109" s="44"/>
      <c r="L109" s="44"/>
    </row>
    <row r="110" spans="1:12">
      <c r="A110" s="99" t="s">
        <v>580</v>
      </c>
      <c r="B110" s="99" t="s">
        <v>12</v>
      </c>
      <c r="C110" s="37"/>
      <c r="D110" s="37"/>
      <c r="E110" s="37"/>
      <c r="F110" s="37"/>
      <c r="G110" s="37"/>
      <c r="H110" s="37"/>
      <c r="I110" s="37"/>
      <c r="J110" s="44"/>
      <c r="K110" s="44"/>
      <c r="L110" s="44"/>
    </row>
    <row r="111" spans="1:12">
      <c r="A111" s="99" t="s">
        <v>581</v>
      </c>
      <c r="B111" s="99" t="s">
        <v>12</v>
      </c>
      <c r="C111" s="37"/>
      <c r="D111" s="37"/>
      <c r="E111" s="37"/>
      <c r="F111" s="37"/>
      <c r="G111" s="37"/>
      <c r="H111" s="37"/>
      <c r="I111" s="37"/>
      <c r="J111" s="44"/>
      <c r="K111" s="44"/>
      <c r="L111" s="44"/>
    </row>
    <row r="112" spans="1:12">
      <c r="A112" s="99" t="s">
        <v>582</v>
      </c>
      <c r="B112" s="99" t="s">
        <v>12</v>
      </c>
      <c r="C112" s="37"/>
      <c r="D112" s="37"/>
      <c r="E112" s="37"/>
      <c r="F112" s="37"/>
      <c r="G112" s="37"/>
      <c r="H112" s="37"/>
      <c r="I112" s="37"/>
      <c r="J112" s="44"/>
      <c r="K112" s="44"/>
      <c r="L112" s="44"/>
    </row>
    <row r="113" spans="1:12">
      <c r="A113" s="99" t="s">
        <v>583</v>
      </c>
      <c r="B113" s="99" t="s">
        <v>12</v>
      </c>
      <c r="C113" s="37"/>
      <c r="D113" s="37"/>
      <c r="E113" s="37"/>
      <c r="F113" s="37"/>
      <c r="G113" s="37"/>
      <c r="H113" s="37"/>
      <c r="I113" s="37"/>
      <c r="J113" s="44"/>
      <c r="K113" s="44"/>
      <c r="L113" s="44"/>
    </row>
    <row r="114" spans="1:12">
      <c r="A114" s="99" t="s">
        <v>584</v>
      </c>
      <c r="B114" s="99" t="s">
        <v>12</v>
      </c>
      <c r="C114" s="37"/>
      <c r="D114" s="37"/>
      <c r="E114" s="37"/>
      <c r="F114" s="37"/>
      <c r="G114" s="37"/>
      <c r="H114" s="37"/>
      <c r="I114" s="37"/>
      <c r="J114" s="44"/>
      <c r="K114" s="44"/>
      <c r="L114" s="44"/>
    </row>
    <row r="115" spans="1:12">
      <c r="A115" s="99" t="s">
        <v>585</v>
      </c>
      <c r="B115" s="99" t="s">
        <v>12</v>
      </c>
      <c r="C115" s="37"/>
      <c r="D115" s="37"/>
      <c r="E115" s="37"/>
      <c r="F115" s="37"/>
      <c r="G115" s="37"/>
      <c r="H115" s="37"/>
      <c r="I115" s="37"/>
      <c r="J115" s="44"/>
      <c r="K115" s="44"/>
      <c r="L115" s="44"/>
    </row>
    <row r="116" spans="1:12">
      <c r="A116" s="99" t="s">
        <v>586</v>
      </c>
      <c r="B116" s="99" t="s">
        <v>12</v>
      </c>
      <c r="C116" s="37"/>
      <c r="D116" s="37"/>
      <c r="E116" s="37"/>
      <c r="F116" s="37"/>
      <c r="G116" s="37"/>
      <c r="H116" s="37"/>
      <c r="I116" s="37"/>
      <c r="J116" s="44"/>
      <c r="K116" s="44"/>
      <c r="L116" s="44"/>
    </row>
    <row r="117" spans="1:12">
      <c r="A117" s="99" t="s">
        <v>382</v>
      </c>
      <c r="B117" s="99" t="s">
        <v>12</v>
      </c>
      <c r="C117" s="37"/>
      <c r="D117" s="37"/>
      <c r="E117" s="37"/>
      <c r="F117" s="37"/>
      <c r="G117" s="37"/>
      <c r="H117" s="37"/>
      <c r="I117" s="37"/>
      <c r="J117" s="44"/>
      <c r="K117" s="44"/>
      <c r="L117" s="44"/>
    </row>
    <row r="118" spans="1:12">
      <c r="A118" s="99" t="s">
        <v>588</v>
      </c>
      <c r="B118" s="99" t="s">
        <v>20</v>
      </c>
      <c r="C118" s="37"/>
      <c r="D118" s="37"/>
      <c r="E118" s="37"/>
      <c r="F118" s="37"/>
      <c r="G118" s="37"/>
      <c r="H118" s="37"/>
      <c r="I118" s="37"/>
      <c r="J118" s="44"/>
      <c r="K118" s="44"/>
      <c r="L118" s="44"/>
    </row>
    <row r="119" spans="1:12">
      <c r="A119" s="103" t="s">
        <v>1229</v>
      </c>
      <c r="B119" s="16"/>
      <c r="C119" s="16"/>
      <c r="D119" s="16"/>
      <c r="E119" s="16"/>
      <c r="F119" s="16"/>
      <c r="G119" s="16"/>
      <c r="H119" s="16"/>
      <c r="I119" s="16"/>
      <c r="J119" s="44"/>
      <c r="K119" s="44"/>
      <c r="L119" s="44"/>
    </row>
    <row r="120" spans="1:12">
      <c r="A120" s="91" t="s">
        <v>39</v>
      </c>
      <c r="B120" s="91"/>
      <c r="C120" s="91"/>
      <c r="D120" s="91"/>
      <c r="E120" s="91"/>
      <c r="F120" s="91"/>
      <c r="G120" s="91"/>
      <c r="H120" s="91"/>
      <c r="I120" s="91"/>
      <c r="J120" s="183"/>
      <c r="K120" s="44"/>
      <c r="L120" s="44"/>
    </row>
    <row r="121" spans="1:12">
      <c r="A121" s="99" t="s">
        <v>570</v>
      </c>
      <c r="B121" s="99" t="s">
        <v>27</v>
      </c>
      <c r="C121" s="142">
        <f t="shared" ref="C121:I121" si="19">SUM(C122:C138)</f>
        <v>0</v>
      </c>
      <c r="D121" s="142">
        <f t="shared" si="19"/>
        <v>0</v>
      </c>
      <c r="E121" s="142">
        <f t="shared" si="19"/>
        <v>0</v>
      </c>
      <c r="F121" s="142">
        <f t="shared" si="19"/>
        <v>0</v>
      </c>
      <c r="G121" s="142">
        <f t="shared" si="19"/>
        <v>0</v>
      </c>
      <c r="H121" s="142">
        <f t="shared" si="19"/>
        <v>0</v>
      </c>
      <c r="I121" s="142">
        <f t="shared" si="19"/>
        <v>0</v>
      </c>
      <c r="J121" s="44"/>
      <c r="K121" s="44"/>
      <c r="L121" s="44"/>
    </row>
    <row r="122" spans="1:12">
      <c r="A122" s="99" t="s">
        <v>571</v>
      </c>
      <c r="B122" s="99" t="s">
        <v>27</v>
      </c>
      <c r="C122" s="37"/>
      <c r="D122" s="37"/>
      <c r="E122" s="37"/>
      <c r="F122" s="37"/>
      <c r="G122" s="37"/>
      <c r="H122" s="37"/>
      <c r="I122" s="37"/>
      <c r="J122" s="44"/>
      <c r="K122" s="44"/>
      <c r="L122" s="44"/>
    </row>
    <row r="123" spans="1:12">
      <c r="A123" s="99" t="s">
        <v>572</v>
      </c>
      <c r="B123" s="99" t="s">
        <v>27</v>
      </c>
      <c r="C123" s="37"/>
      <c r="D123" s="37"/>
      <c r="E123" s="37"/>
      <c r="F123" s="37"/>
      <c r="G123" s="37"/>
      <c r="H123" s="37"/>
      <c r="I123" s="37"/>
      <c r="J123" s="44"/>
      <c r="K123" s="44"/>
      <c r="L123" s="44"/>
    </row>
    <row r="124" spans="1:12">
      <c r="A124" s="99" t="s">
        <v>573</v>
      </c>
      <c r="B124" s="99" t="s">
        <v>27</v>
      </c>
      <c r="C124" s="37"/>
      <c r="D124" s="37"/>
      <c r="E124" s="37"/>
      <c r="F124" s="37"/>
      <c r="G124" s="37"/>
      <c r="H124" s="37"/>
      <c r="I124" s="37"/>
      <c r="J124" s="44"/>
      <c r="K124" s="44"/>
      <c r="L124" s="44"/>
    </row>
    <row r="125" spans="1:12">
      <c r="A125" s="99" t="s">
        <v>574</v>
      </c>
      <c r="B125" s="99" t="s">
        <v>27</v>
      </c>
      <c r="C125" s="37"/>
      <c r="D125" s="37"/>
      <c r="E125" s="37"/>
      <c r="F125" s="37"/>
      <c r="G125" s="37"/>
      <c r="H125" s="37"/>
      <c r="I125" s="37"/>
      <c r="J125" s="44"/>
      <c r="K125" s="44"/>
      <c r="L125" s="44"/>
    </row>
    <row r="126" spans="1:12">
      <c r="A126" s="99" t="s">
        <v>575</v>
      </c>
      <c r="B126" s="99" t="s">
        <v>27</v>
      </c>
      <c r="C126" s="37"/>
      <c r="D126" s="37"/>
      <c r="E126" s="37"/>
      <c r="F126" s="37"/>
      <c r="G126" s="37"/>
      <c r="H126" s="37"/>
      <c r="I126" s="37"/>
      <c r="J126" s="44"/>
      <c r="K126" s="44"/>
      <c r="L126" s="44"/>
    </row>
    <row r="127" spans="1:12">
      <c r="A127" s="99" t="s">
        <v>576</v>
      </c>
      <c r="B127" s="99" t="s">
        <v>27</v>
      </c>
      <c r="C127" s="37"/>
      <c r="D127" s="37"/>
      <c r="E127" s="37"/>
      <c r="F127" s="37"/>
      <c r="G127" s="37"/>
      <c r="H127" s="37"/>
      <c r="I127" s="37"/>
      <c r="J127" s="44"/>
      <c r="K127" s="44"/>
      <c r="L127" s="44"/>
    </row>
    <row r="128" spans="1:12">
      <c r="A128" s="99" t="s">
        <v>577</v>
      </c>
      <c r="B128" s="99" t="s">
        <v>27</v>
      </c>
      <c r="C128" s="37"/>
      <c r="D128" s="37"/>
      <c r="E128" s="37"/>
      <c r="F128" s="37"/>
      <c r="G128" s="37"/>
      <c r="H128" s="37"/>
      <c r="I128" s="37"/>
      <c r="J128" s="44"/>
      <c r="K128" s="44"/>
      <c r="L128" s="44"/>
    </row>
    <row r="129" spans="1:12">
      <c r="A129" s="99" t="s">
        <v>578</v>
      </c>
      <c r="B129" s="99" t="s">
        <v>27</v>
      </c>
      <c r="C129" s="37"/>
      <c r="D129" s="37"/>
      <c r="E129" s="37"/>
      <c r="F129" s="37"/>
      <c r="G129" s="37"/>
      <c r="H129" s="37"/>
      <c r="I129" s="37"/>
      <c r="J129" s="44"/>
      <c r="K129" s="44"/>
      <c r="L129" s="44"/>
    </row>
    <row r="130" spans="1:12">
      <c r="A130" s="99" t="s">
        <v>579</v>
      </c>
      <c r="B130" s="99" t="s">
        <v>27</v>
      </c>
      <c r="C130" s="37"/>
      <c r="D130" s="37"/>
      <c r="E130" s="37"/>
      <c r="F130" s="37"/>
      <c r="G130" s="37"/>
      <c r="H130" s="37"/>
      <c r="I130" s="37"/>
      <c r="J130" s="44"/>
      <c r="K130" s="44"/>
      <c r="L130" s="44"/>
    </row>
    <row r="131" spans="1:12">
      <c r="A131" s="99" t="s">
        <v>580</v>
      </c>
      <c r="B131" s="99" t="s">
        <v>27</v>
      </c>
      <c r="C131" s="37"/>
      <c r="D131" s="37"/>
      <c r="E131" s="37"/>
      <c r="F131" s="37"/>
      <c r="G131" s="37"/>
      <c r="H131" s="37"/>
      <c r="I131" s="37"/>
      <c r="J131" s="44"/>
      <c r="K131" s="44"/>
      <c r="L131" s="44"/>
    </row>
    <row r="132" spans="1:12">
      <c r="A132" s="99" t="s">
        <v>581</v>
      </c>
      <c r="B132" s="99" t="s">
        <v>27</v>
      </c>
      <c r="C132" s="37"/>
      <c r="D132" s="37"/>
      <c r="E132" s="37"/>
      <c r="F132" s="37"/>
      <c r="G132" s="37"/>
      <c r="H132" s="37"/>
      <c r="I132" s="37"/>
      <c r="J132" s="44"/>
      <c r="K132" s="44"/>
      <c r="L132" s="44"/>
    </row>
    <row r="133" spans="1:12">
      <c r="A133" s="99" t="s">
        <v>582</v>
      </c>
      <c r="B133" s="99" t="s">
        <v>27</v>
      </c>
      <c r="C133" s="37"/>
      <c r="D133" s="37"/>
      <c r="E133" s="37"/>
      <c r="F133" s="37"/>
      <c r="G133" s="37"/>
      <c r="H133" s="37"/>
      <c r="I133" s="37"/>
      <c r="J133" s="44"/>
      <c r="K133" s="44"/>
      <c r="L133" s="44"/>
    </row>
    <row r="134" spans="1:12">
      <c r="A134" s="99" t="s">
        <v>583</v>
      </c>
      <c r="B134" s="99" t="s">
        <v>27</v>
      </c>
      <c r="C134" s="37"/>
      <c r="D134" s="37"/>
      <c r="E134" s="37"/>
      <c r="F134" s="37"/>
      <c r="G134" s="37"/>
      <c r="H134" s="37"/>
      <c r="I134" s="37"/>
      <c r="J134" s="44"/>
      <c r="K134" s="44"/>
      <c r="L134" s="44"/>
    </row>
    <row r="135" spans="1:12">
      <c r="A135" s="99" t="s">
        <v>584</v>
      </c>
      <c r="B135" s="99" t="s">
        <v>27</v>
      </c>
      <c r="C135" s="37"/>
      <c r="D135" s="37"/>
      <c r="E135" s="37"/>
      <c r="F135" s="37"/>
      <c r="G135" s="37"/>
      <c r="H135" s="37"/>
      <c r="I135" s="37"/>
      <c r="J135" s="44"/>
      <c r="K135" s="44"/>
      <c r="L135" s="44"/>
    </row>
    <row r="136" spans="1:12">
      <c r="A136" s="99" t="s">
        <v>585</v>
      </c>
      <c r="B136" s="99" t="s">
        <v>27</v>
      </c>
      <c r="C136" s="37"/>
      <c r="D136" s="37"/>
      <c r="E136" s="37"/>
      <c r="F136" s="37"/>
      <c r="G136" s="37"/>
      <c r="H136" s="37"/>
      <c r="I136" s="37"/>
      <c r="J136" s="44"/>
      <c r="K136" s="44"/>
      <c r="L136" s="44"/>
    </row>
    <row r="137" spans="1:12">
      <c r="A137" s="99" t="s">
        <v>586</v>
      </c>
      <c r="B137" s="99" t="s">
        <v>27</v>
      </c>
      <c r="C137" s="37"/>
      <c r="D137" s="37"/>
      <c r="E137" s="37"/>
      <c r="F137" s="37"/>
      <c r="G137" s="37"/>
      <c r="H137" s="37"/>
      <c r="I137" s="37"/>
      <c r="J137" s="44"/>
      <c r="K137" s="44"/>
      <c r="L137" s="44"/>
    </row>
    <row r="138" spans="1:12">
      <c r="A138" s="99" t="s">
        <v>590</v>
      </c>
      <c r="B138" s="99" t="s">
        <v>27</v>
      </c>
      <c r="C138" s="37"/>
      <c r="D138" s="37"/>
      <c r="E138" s="37"/>
      <c r="F138" s="37"/>
      <c r="G138" s="37"/>
      <c r="H138" s="37"/>
      <c r="I138" s="37"/>
      <c r="J138" s="44"/>
      <c r="K138" s="44"/>
      <c r="L138" s="44"/>
    </row>
    <row r="139" spans="1:12">
      <c r="A139" s="91" t="s">
        <v>1189</v>
      </c>
      <c r="B139" s="91"/>
      <c r="C139" s="91"/>
      <c r="D139" s="91"/>
      <c r="E139" s="91"/>
      <c r="F139" s="91"/>
      <c r="G139" s="91"/>
      <c r="H139" s="91"/>
      <c r="I139" s="91"/>
      <c r="J139" s="183"/>
      <c r="K139" s="44"/>
      <c r="L139" s="44"/>
    </row>
    <row r="140" spans="1:12">
      <c r="A140" s="99" t="s">
        <v>591</v>
      </c>
      <c r="B140" s="99" t="s">
        <v>12</v>
      </c>
      <c r="C140" s="142">
        <f>SUM(C141:C157)</f>
        <v>0</v>
      </c>
      <c r="D140" s="142">
        <f t="shared" ref="D140" si="20">SUM(D141:D157)</f>
        <v>0</v>
      </c>
      <c r="E140" s="142">
        <f t="shared" ref="E140" si="21">SUM(E141:E157)</f>
        <v>0</v>
      </c>
      <c r="F140" s="142">
        <f t="shared" ref="F140" si="22">SUM(F141:F157)</f>
        <v>0</v>
      </c>
      <c r="G140" s="142">
        <f t="shared" ref="G140" si="23">SUM(G141:G157)</f>
        <v>0</v>
      </c>
      <c r="H140" s="142">
        <f t="shared" ref="H140" si="24">SUM(H141:H157)</f>
        <v>0</v>
      </c>
      <c r="I140" s="142">
        <f t="shared" ref="I140" si="25">SUM(I141:I157)</f>
        <v>0</v>
      </c>
      <c r="J140" s="44"/>
      <c r="K140" s="44"/>
      <c r="L140" s="44"/>
    </row>
    <row r="141" spans="1:12">
      <c r="A141" s="99" t="s">
        <v>571</v>
      </c>
      <c r="B141" s="99" t="s">
        <v>12</v>
      </c>
      <c r="C141" s="37"/>
      <c r="D141" s="37"/>
      <c r="E141" s="37"/>
      <c r="F141" s="37"/>
      <c r="G141" s="37"/>
      <c r="H141" s="37"/>
      <c r="I141" s="37"/>
      <c r="J141" s="44"/>
      <c r="K141" s="44"/>
      <c r="L141" s="44"/>
    </row>
    <row r="142" spans="1:12">
      <c r="A142" s="99" t="s">
        <v>572</v>
      </c>
      <c r="B142" s="99" t="s">
        <v>12</v>
      </c>
      <c r="C142" s="37"/>
      <c r="D142" s="37"/>
      <c r="E142" s="37"/>
      <c r="F142" s="37"/>
      <c r="G142" s="37"/>
      <c r="H142" s="37"/>
      <c r="I142" s="37"/>
      <c r="J142" s="44"/>
      <c r="K142" s="44"/>
      <c r="L142" s="44"/>
    </row>
    <row r="143" spans="1:12">
      <c r="A143" s="99" t="s">
        <v>573</v>
      </c>
      <c r="B143" s="99" t="s">
        <v>12</v>
      </c>
      <c r="C143" s="37"/>
      <c r="D143" s="37"/>
      <c r="E143" s="37"/>
      <c r="F143" s="37"/>
      <c r="G143" s="37"/>
      <c r="H143" s="37"/>
      <c r="I143" s="37"/>
      <c r="J143" s="44"/>
      <c r="K143" s="44"/>
      <c r="L143" s="44"/>
    </row>
    <row r="144" spans="1:12">
      <c r="A144" s="99" t="s">
        <v>574</v>
      </c>
      <c r="B144" s="99" t="s">
        <v>12</v>
      </c>
      <c r="C144" s="37"/>
      <c r="D144" s="37"/>
      <c r="E144" s="37"/>
      <c r="F144" s="37"/>
      <c r="G144" s="37"/>
      <c r="H144" s="37"/>
      <c r="I144" s="37"/>
      <c r="J144" s="44"/>
      <c r="K144" s="44"/>
      <c r="L144" s="44"/>
    </row>
    <row r="145" spans="1:12">
      <c r="A145" s="99" t="s">
        <v>575</v>
      </c>
      <c r="B145" s="99" t="s">
        <v>12</v>
      </c>
      <c r="C145" s="37"/>
      <c r="D145" s="37"/>
      <c r="E145" s="37"/>
      <c r="F145" s="37"/>
      <c r="G145" s="37"/>
      <c r="H145" s="37"/>
      <c r="I145" s="37"/>
      <c r="J145" s="44"/>
      <c r="K145" s="44"/>
      <c r="L145" s="44"/>
    </row>
    <row r="146" spans="1:12">
      <c r="A146" s="99" t="s">
        <v>576</v>
      </c>
      <c r="B146" s="99" t="s">
        <v>12</v>
      </c>
      <c r="C146" s="37"/>
      <c r="D146" s="37"/>
      <c r="E146" s="37"/>
      <c r="F146" s="37"/>
      <c r="G146" s="37"/>
      <c r="H146" s="37"/>
      <c r="I146" s="37"/>
      <c r="J146" s="44"/>
      <c r="K146" s="44"/>
      <c r="L146" s="44"/>
    </row>
    <row r="147" spans="1:12">
      <c r="A147" s="99" t="s">
        <v>577</v>
      </c>
      <c r="B147" s="99" t="s">
        <v>12</v>
      </c>
      <c r="C147" s="37"/>
      <c r="D147" s="37"/>
      <c r="E147" s="37"/>
      <c r="F147" s="37"/>
      <c r="G147" s="37"/>
      <c r="H147" s="37"/>
      <c r="I147" s="37"/>
      <c r="J147" s="44"/>
      <c r="K147" s="44"/>
      <c r="L147" s="44"/>
    </row>
    <row r="148" spans="1:12">
      <c r="A148" s="99" t="s">
        <v>578</v>
      </c>
      <c r="B148" s="99" t="s">
        <v>12</v>
      </c>
      <c r="C148" s="37"/>
      <c r="D148" s="37"/>
      <c r="E148" s="37"/>
      <c r="F148" s="37"/>
      <c r="G148" s="37"/>
      <c r="H148" s="37"/>
      <c r="I148" s="37"/>
      <c r="J148" s="44"/>
      <c r="K148" s="44"/>
      <c r="L148" s="44"/>
    </row>
    <row r="149" spans="1:12">
      <c r="A149" s="99" t="s">
        <v>579</v>
      </c>
      <c r="B149" s="99" t="s">
        <v>12</v>
      </c>
      <c r="C149" s="37"/>
      <c r="D149" s="37"/>
      <c r="E149" s="37"/>
      <c r="F149" s="37"/>
      <c r="G149" s="37"/>
      <c r="H149" s="37"/>
      <c r="I149" s="37"/>
      <c r="J149" s="44"/>
      <c r="K149" s="44"/>
      <c r="L149" s="44"/>
    </row>
    <row r="150" spans="1:12">
      <c r="A150" s="99" t="s">
        <v>580</v>
      </c>
      <c r="B150" s="99" t="s">
        <v>12</v>
      </c>
      <c r="C150" s="37"/>
      <c r="D150" s="37"/>
      <c r="E150" s="37"/>
      <c r="F150" s="37"/>
      <c r="G150" s="37"/>
      <c r="H150" s="37"/>
      <c r="I150" s="37"/>
      <c r="J150" s="44"/>
      <c r="K150" s="44"/>
      <c r="L150" s="44"/>
    </row>
    <row r="151" spans="1:12">
      <c r="A151" s="99" t="s">
        <v>581</v>
      </c>
      <c r="B151" s="99" t="s">
        <v>12</v>
      </c>
      <c r="C151" s="37"/>
      <c r="D151" s="37"/>
      <c r="E151" s="37"/>
      <c r="F151" s="37"/>
      <c r="G151" s="37"/>
      <c r="H151" s="37"/>
      <c r="I151" s="37"/>
      <c r="J151" s="44"/>
      <c r="K151" s="44"/>
      <c r="L151" s="44"/>
    </row>
    <row r="152" spans="1:12">
      <c r="A152" s="99" t="s">
        <v>582</v>
      </c>
      <c r="B152" s="99" t="s">
        <v>12</v>
      </c>
      <c r="C152" s="37"/>
      <c r="D152" s="37"/>
      <c r="E152" s="37"/>
      <c r="F152" s="37"/>
      <c r="G152" s="37"/>
      <c r="H152" s="37"/>
      <c r="I152" s="37"/>
      <c r="J152" s="44"/>
      <c r="K152" s="44"/>
      <c r="L152" s="44"/>
    </row>
    <row r="153" spans="1:12">
      <c r="A153" s="99" t="s">
        <v>583</v>
      </c>
      <c r="B153" s="99" t="s">
        <v>12</v>
      </c>
      <c r="C153" s="37"/>
      <c r="D153" s="37"/>
      <c r="E153" s="37"/>
      <c r="F153" s="37"/>
      <c r="G153" s="37"/>
      <c r="H153" s="37"/>
      <c r="I153" s="37"/>
      <c r="J153" s="44"/>
      <c r="K153" s="44"/>
      <c r="L153" s="44"/>
    </row>
    <row r="154" spans="1:12">
      <c r="A154" s="99" t="s">
        <v>584</v>
      </c>
      <c r="B154" s="99" t="s">
        <v>12</v>
      </c>
      <c r="C154" s="37"/>
      <c r="D154" s="37"/>
      <c r="E154" s="37"/>
      <c r="F154" s="37"/>
      <c r="G154" s="37"/>
      <c r="H154" s="37"/>
      <c r="I154" s="37"/>
      <c r="J154" s="44"/>
      <c r="K154" s="44"/>
      <c r="L154" s="44"/>
    </row>
    <row r="155" spans="1:12">
      <c r="A155" s="99" t="s">
        <v>585</v>
      </c>
      <c r="B155" s="99" t="s">
        <v>12</v>
      </c>
      <c r="C155" s="37"/>
      <c r="D155" s="37"/>
      <c r="E155" s="37"/>
      <c r="F155" s="37"/>
      <c r="G155" s="37"/>
      <c r="H155" s="37"/>
      <c r="I155" s="37"/>
      <c r="J155" s="44"/>
      <c r="K155" s="44"/>
      <c r="L155" s="44"/>
    </row>
    <row r="156" spans="1:12">
      <c r="A156" s="99" t="s">
        <v>586</v>
      </c>
      <c r="B156" s="99" t="s">
        <v>12</v>
      </c>
      <c r="C156" s="37"/>
      <c r="D156" s="37"/>
      <c r="E156" s="37"/>
      <c r="F156" s="37"/>
      <c r="G156" s="37"/>
      <c r="H156" s="37"/>
      <c r="I156" s="37"/>
      <c r="J156" s="44"/>
      <c r="K156" s="44"/>
      <c r="L156" s="44"/>
    </row>
    <row r="157" spans="1:12">
      <c r="A157" s="99" t="s">
        <v>382</v>
      </c>
      <c r="B157" s="99" t="s">
        <v>12</v>
      </c>
      <c r="C157" s="37"/>
      <c r="D157" s="37"/>
      <c r="E157" s="37"/>
      <c r="F157" s="37"/>
      <c r="G157" s="37"/>
      <c r="H157" s="37"/>
      <c r="I157" s="37"/>
      <c r="J157" s="44"/>
      <c r="K157" s="44"/>
      <c r="L157" s="44"/>
    </row>
    <row r="158" spans="1:12">
      <c r="A158" s="99" t="s">
        <v>588</v>
      </c>
      <c r="B158" s="99" t="s">
        <v>20</v>
      </c>
      <c r="C158" s="37"/>
      <c r="D158" s="37"/>
      <c r="E158" s="37"/>
      <c r="F158" s="37"/>
      <c r="G158" s="37"/>
      <c r="H158" s="37"/>
      <c r="I158" s="37"/>
      <c r="J158" s="44"/>
      <c r="K158" s="44"/>
      <c r="L158" s="44"/>
    </row>
    <row r="159" spans="1:12">
      <c r="A159" s="103" t="s">
        <v>1140</v>
      </c>
      <c r="B159" s="16"/>
      <c r="C159" s="16"/>
      <c r="D159" s="16"/>
      <c r="E159" s="16"/>
      <c r="F159" s="16"/>
      <c r="G159" s="16"/>
      <c r="H159" s="16"/>
      <c r="I159" s="16"/>
      <c r="J159" s="44"/>
      <c r="K159" s="44"/>
      <c r="L159" s="44"/>
    </row>
    <row r="160" spans="1:12">
      <c r="A160" s="91" t="s">
        <v>39</v>
      </c>
      <c r="B160" s="91"/>
      <c r="C160" s="91"/>
      <c r="D160" s="91"/>
      <c r="E160" s="91"/>
      <c r="F160" s="91"/>
      <c r="G160" s="91"/>
      <c r="H160" s="91"/>
      <c r="I160" s="91"/>
      <c r="J160" s="44"/>
      <c r="K160" s="44"/>
      <c r="L160" s="44"/>
    </row>
    <row r="161" spans="1:12">
      <c r="A161" s="99" t="s">
        <v>570</v>
      </c>
      <c r="B161" s="99" t="s">
        <v>27</v>
      </c>
      <c r="C161" s="142">
        <f t="shared" ref="C161:I161" si="26">SUM(C162:C178)</f>
        <v>0</v>
      </c>
      <c r="D161" s="142">
        <f t="shared" si="26"/>
        <v>0</v>
      </c>
      <c r="E161" s="142">
        <f t="shared" si="26"/>
        <v>0</v>
      </c>
      <c r="F161" s="142">
        <f t="shared" si="26"/>
        <v>0</v>
      </c>
      <c r="G161" s="142">
        <f t="shared" si="26"/>
        <v>0</v>
      </c>
      <c r="H161" s="142">
        <f t="shared" si="26"/>
        <v>0</v>
      </c>
      <c r="I161" s="142">
        <f t="shared" si="26"/>
        <v>0</v>
      </c>
      <c r="J161" s="44"/>
      <c r="K161" s="44"/>
      <c r="L161" s="44"/>
    </row>
    <row r="162" spans="1:12">
      <c r="A162" s="99" t="s">
        <v>571</v>
      </c>
      <c r="B162" s="99" t="s">
        <v>27</v>
      </c>
      <c r="C162" s="37"/>
      <c r="D162" s="37"/>
      <c r="E162" s="37"/>
      <c r="F162" s="37"/>
      <c r="G162" s="37"/>
      <c r="H162" s="37"/>
      <c r="I162" s="37"/>
      <c r="J162" s="44"/>
      <c r="K162" s="44"/>
      <c r="L162" s="44"/>
    </row>
    <row r="163" spans="1:12">
      <c r="A163" s="99" t="s">
        <v>572</v>
      </c>
      <c r="B163" s="99" t="s">
        <v>27</v>
      </c>
      <c r="C163" s="37"/>
      <c r="D163" s="37"/>
      <c r="E163" s="37"/>
      <c r="F163" s="37"/>
      <c r="G163" s="37"/>
      <c r="H163" s="37"/>
      <c r="I163" s="37"/>
      <c r="J163" s="44"/>
      <c r="K163" s="44"/>
      <c r="L163" s="44"/>
    </row>
    <row r="164" spans="1:12">
      <c r="A164" s="99" t="s">
        <v>573</v>
      </c>
      <c r="B164" s="99" t="s">
        <v>27</v>
      </c>
      <c r="C164" s="37"/>
      <c r="D164" s="37"/>
      <c r="E164" s="37"/>
      <c r="F164" s="37"/>
      <c r="G164" s="37"/>
      <c r="H164" s="37"/>
      <c r="I164" s="37"/>
      <c r="J164" s="44"/>
      <c r="K164" s="44"/>
      <c r="L164" s="44"/>
    </row>
    <row r="165" spans="1:12">
      <c r="A165" s="99" t="s">
        <v>574</v>
      </c>
      <c r="B165" s="99" t="s">
        <v>27</v>
      </c>
      <c r="C165" s="37"/>
      <c r="D165" s="37"/>
      <c r="E165" s="37"/>
      <c r="F165" s="37"/>
      <c r="G165" s="37"/>
      <c r="H165" s="37"/>
      <c r="I165" s="37"/>
      <c r="J165" s="44"/>
      <c r="K165" s="44"/>
      <c r="L165" s="44"/>
    </row>
    <row r="166" spans="1:12">
      <c r="A166" s="99" t="s">
        <v>575</v>
      </c>
      <c r="B166" s="99" t="s">
        <v>27</v>
      </c>
      <c r="C166" s="37"/>
      <c r="D166" s="37"/>
      <c r="E166" s="37"/>
      <c r="F166" s="37"/>
      <c r="G166" s="37"/>
      <c r="H166" s="37"/>
      <c r="I166" s="37"/>
      <c r="J166" s="44"/>
      <c r="K166" s="44"/>
      <c r="L166" s="44"/>
    </row>
    <row r="167" spans="1:12">
      <c r="A167" s="99" t="s">
        <v>576</v>
      </c>
      <c r="B167" s="99" t="s">
        <v>27</v>
      </c>
      <c r="C167" s="37"/>
      <c r="D167" s="37"/>
      <c r="E167" s="37"/>
      <c r="F167" s="37"/>
      <c r="G167" s="37"/>
      <c r="H167" s="37"/>
      <c r="I167" s="37"/>
      <c r="J167" s="44"/>
      <c r="K167" s="44"/>
      <c r="L167" s="44"/>
    </row>
    <row r="168" spans="1:12">
      <c r="A168" s="99" t="s">
        <v>577</v>
      </c>
      <c r="B168" s="99" t="s">
        <v>27</v>
      </c>
      <c r="C168" s="37"/>
      <c r="D168" s="37"/>
      <c r="E168" s="37"/>
      <c r="F168" s="37"/>
      <c r="G168" s="37"/>
      <c r="H168" s="37"/>
      <c r="I168" s="37"/>
      <c r="J168" s="44"/>
      <c r="K168" s="44"/>
      <c r="L168" s="44"/>
    </row>
    <row r="169" spans="1:12">
      <c r="A169" s="99" t="s">
        <v>578</v>
      </c>
      <c r="B169" s="99" t="s">
        <v>27</v>
      </c>
      <c r="C169" s="37"/>
      <c r="D169" s="37"/>
      <c r="E169" s="37"/>
      <c r="F169" s="37"/>
      <c r="G169" s="37"/>
      <c r="H169" s="37"/>
      <c r="I169" s="37"/>
      <c r="J169" s="44"/>
      <c r="K169" s="44"/>
      <c r="L169" s="44"/>
    </row>
    <row r="170" spans="1:12">
      <c r="A170" s="99" t="s">
        <v>579</v>
      </c>
      <c r="B170" s="99" t="s">
        <v>27</v>
      </c>
      <c r="C170" s="37"/>
      <c r="D170" s="37"/>
      <c r="E170" s="37"/>
      <c r="F170" s="37"/>
      <c r="G170" s="37"/>
      <c r="H170" s="37"/>
      <c r="I170" s="37"/>
      <c r="J170" s="44"/>
      <c r="K170" s="44"/>
      <c r="L170" s="44"/>
    </row>
    <row r="171" spans="1:12">
      <c r="A171" s="99" t="s">
        <v>580</v>
      </c>
      <c r="B171" s="99" t="s">
        <v>27</v>
      </c>
      <c r="C171" s="37"/>
      <c r="D171" s="37"/>
      <c r="E171" s="37"/>
      <c r="F171" s="37"/>
      <c r="G171" s="37"/>
      <c r="H171" s="37"/>
      <c r="I171" s="37"/>
      <c r="J171" s="44"/>
      <c r="K171" s="44"/>
      <c r="L171" s="44"/>
    </row>
    <row r="172" spans="1:12">
      <c r="A172" s="99" t="s">
        <v>581</v>
      </c>
      <c r="B172" s="99" t="s">
        <v>27</v>
      </c>
      <c r="C172" s="37"/>
      <c r="D172" s="37"/>
      <c r="E172" s="37"/>
      <c r="F172" s="37"/>
      <c r="G172" s="37"/>
      <c r="H172" s="37"/>
      <c r="I172" s="37"/>
      <c r="J172" s="44"/>
      <c r="K172" s="44"/>
      <c r="L172" s="44"/>
    </row>
    <row r="173" spans="1:12">
      <c r="A173" s="99" t="s">
        <v>582</v>
      </c>
      <c r="B173" s="99" t="s">
        <v>27</v>
      </c>
      <c r="C173" s="37"/>
      <c r="D173" s="37"/>
      <c r="E173" s="37"/>
      <c r="F173" s="37"/>
      <c r="G173" s="37"/>
      <c r="H173" s="37"/>
      <c r="I173" s="37"/>
      <c r="J173" s="44"/>
      <c r="K173" s="44"/>
      <c r="L173" s="44"/>
    </row>
    <row r="174" spans="1:12">
      <c r="A174" s="99" t="s">
        <v>583</v>
      </c>
      <c r="B174" s="99" t="s">
        <v>27</v>
      </c>
      <c r="C174" s="37"/>
      <c r="D174" s="37"/>
      <c r="E174" s="37"/>
      <c r="F174" s="37"/>
      <c r="G174" s="37"/>
      <c r="H174" s="37"/>
      <c r="I174" s="37"/>
      <c r="J174" s="44"/>
      <c r="K174" s="44"/>
      <c r="L174" s="44"/>
    </row>
    <row r="175" spans="1:12">
      <c r="A175" s="99" t="s">
        <v>584</v>
      </c>
      <c r="B175" s="99" t="s">
        <v>27</v>
      </c>
      <c r="C175" s="37"/>
      <c r="D175" s="37"/>
      <c r="E175" s="37"/>
      <c r="F175" s="37"/>
      <c r="G175" s="37"/>
      <c r="H175" s="37"/>
      <c r="I175" s="37"/>
      <c r="J175" s="44"/>
      <c r="K175" s="44"/>
      <c r="L175" s="44"/>
    </row>
    <row r="176" spans="1:12">
      <c r="A176" s="99" t="s">
        <v>585</v>
      </c>
      <c r="B176" s="99" t="s">
        <v>27</v>
      </c>
      <c r="C176" s="37"/>
      <c r="D176" s="37"/>
      <c r="E176" s="37"/>
      <c r="F176" s="37"/>
      <c r="G176" s="37"/>
      <c r="H176" s="37"/>
      <c r="I176" s="37"/>
      <c r="J176" s="44"/>
      <c r="K176" s="44"/>
      <c r="L176" s="44"/>
    </row>
    <row r="177" spans="1:12">
      <c r="A177" s="99" t="s">
        <v>586</v>
      </c>
      <c r="B177" s="99" t="s">
        <v>27</v>
      </c>
      <c r="C177" s="37"/>
      <c r="D177" s="37"/>
      <c r="E177" s="37"/>
      <c r="F177" s="37"/>
      <c r="G177" s="37"/>
      <c r="H177" s="37"/>
      <c r="I177" s="37"/>
      <c r="J177" s="44"/>
      <c r="K177" s="44"/>
      <c r="L177" s="44"/>
    </row>
    <row r="178" spans="1:12">
      <c r="A178" s="99" t="s">
        <v>590</v>
      </c>
      <c r="B178" s="99" t="s">
        <v>27</v>
      </c>
      <c r="C178" s="37"/>
      <c r="D178" s="37"/>
      <c r="E178" s="37"/>
      <c r="F178" s="37"/>
      <c r="G178" s="37"/>
      <c r="H178" s="37"/>
      <c r="I178" s="37"/>
      <c r="J178" s="44"/>
      <c r="K178" s="44"/>
      <c r="L178" s="44"/>
    </row>
    <row r="179" spans="1:12">
      <c r="A179" s="91" t="s">
        <v>1189</v>
      </c>
      <c r="B179" s="91"/>
      <c r="C179" s="91"/>
      <c r="D179" s="91"/>
      <c r="E179" s="91"/>
      <c r="F179" s="91"/>
      <c r="G179" s="91"/>
      <c r="H179" s="91"/>
      <c r="I179" s="91"/>
      <c r="J179" s="183"/>
      <c r="K179" s="44"/>
      <c r="L179" s="44"/>
    </row>
    <row r="180" spans="1:12">
      <c r="A180" s="99" t="s">
        <v>591</v>
      </c>
      <c r="B180" s="99" t="s">
        <v>12</v>
      </c>
      <c r="C180" s="142">
        <f>SUM(C181:C197)</f>
        <v>0</v>
      </c>
      <c r="D180" s="142">
        <f t="shared" ref="D180" si="27">SUM(D181:D197)</f>
        <v>0</v>
      </c>
      <c r="E180" s="142">
        <f t="shared" ref="E180" si="28">SUM(E181:E197)</f>
        <v>0</v>
      </c>
      <c r="F180" s="142">
        <f t="shared" ref="F180" si="29">SUM(F181:F197)</f>
        <v>0</v>
      </c>
      <c r="G180" s="142">
        <f t="shared" ref="G180" si="30">SUM(G181:G197)</f>
        <v>0</v>
      </c>
      <c r="H180" s="142">
        <f t="shared" ref="H180" si="31">SUM(H181:H197)</f>
        <v>0</v>
      </c>
      <c r="I180" s="142">
        <f t="shared" ref="I180" si="32">SUM(I181:I197)</f>
        <v>0</v>
      </c>
      <c r="J180" s="44"/>
      <c r="K180" s="44"/>
      <c r="L180" s="44"/>
    </row>
    <row r="181" spans="1:12">
      <c r="A181" s="99" t="s">
        <v>571</v>
      </c>
      <c r="B181" s="99" t="s">
        <v>12</v>
      </c>
      <c r="C181" s="37"/>
      <c r="D181" s="37"/>
      <c r="E181" s="37"/>
      <c r="F181" s="37"/>
      <c r="G181" s="37"/>
      <c r="H181" s="37"/>
      <c r="I181" s="37"/>
      <c r="J181" s="44"/>
      <c r="K181" s="44"/>
      <c r="L181" s="44"/>
    </row>
    <row r="182" spans="1:12">
      <c r="A182" s="99" t="s">
        <v>572</v>
      </c>
      <c r="B182" s="99" t="s">
        <v>12</v>
      </c>
      <c r="C182" s="37"/>
      <c r="D182" s="37"/>
      <c r="E182" s="37"/>
      <c r="F182" s="37"/>
      <c r="G182" s="37"/>
      <c r="H182" s="37"/>
      <c r="I182" s="37"/>
      <c r="J182" s="44"/>
      <c r="K182" s="44"/>
      <c r="L182" s="44"/>
    </row>
    <row r="183" spans="1:12">
      <c r="A183" s="99" t="s">
        <v>573</v>
      </c>
      <c r="B183" s="99" t="s">
        <v>12</v>
      </c>
      <c r="C183" s="37"/>
      <c r="D183" s="37"/>
      <c r="E183" s="37"/>
      <c r="F183" s="37"/>
      <c r="G183" s="37"/>
      <c r="H183" s="37"/>
      <c r="I183" s="37"/>
      <c r="J183" s="44"/>
      <c r="K183" s="44"/>
      <c r="L183" s="44"/>
    </row>
    <row r="184" spans="1:12">
      <c r="A184" s="99" t="s">
        <v>574</v>
      </c>
      <c r="B184" s="99" t="s">
        <v>12</v>
      </c>
      <c r="C184" s="37"/>
      <c r="D184" s="37"/>
      <c r="E184" s="37"/>
      <c r="F184" s="37"/>
      <c r="G184" s="37"/>
      <c r="H184" s="37"/>
      <c r="I184" s="37"/>
      <c r="J184" s="44"/>
      <c r="K184" s="44"/>
      <c r="L184" s="44"/>
    </row>
    <row r="185" spans="1:12">
      <c r="A185" s="99" t="s">
        <v>575</v>
      </c>
      <c r="B185" s="99" t="s">
        <v>12</v>
      </c>
      <c r="C185" s="37"/>
      <c r="D185" s="37"/>
      <c r="E185" s="37"/>
      <c r="F185" s="37"/>
      <c r="G185" s="37"/>
      <c r="H185" s="37"/>
      <c r="I185" s="37"/>
      <c r="J185" s="44"/>
      <c r="K185" s="44"/>
      <c r="L185" s="44"/>
    </row>
    <row r="186" spans="1:12">
      <c r="A186" s="99" t="s">
        <v>576</v>
      </c>
      <c r="B186" s="99" t="s">
        <v>12</v>
      </c>
      <c r="C186" s="37"/>
      <c r="D186" s="37"/>
      <c r="E186" s="37"/>
      <c r="F186" s="37"/>
      <c r="G186" s="37"/>
      <c r="H186" s="37"/>
      <c r="I186" s="37"/>
      <c r="J186" s="44"/>
      <c r="K186" s="44"/>
      <c r="L186" s="44"/>
    </row>
    <row r="187" spans="1:12">
      <c r="A187" s="99" t="s">
        <v>577</v>
      </c>
      <c r="B187" s="99" t="s">
        <v>12</v>
      </c>
      <c r="C187" s="37"/>
      <c r="D187" s="37"/>
      <c r="E187" s="37"/>
      <c r="F187" s="37"/>
      <c r="G187" s="37"/>
      <c r="H187" s="37"/>
      <c r="I187" s="37"/>
      <c r="J187" s="44"/>
      <c r="K187" s="44"/>
      <c r="L187" s="44"/>
    </row>
    <row r="188" spans="1:12">
      <c r="A188" s="99" t="s">
        <v>578</v>
      </c>
      <c r="B188" s="99" t="s">
        <v>12</v>
      </c>
      <c r="C188" s="37"/>
      <c r="D188" s="37"/>
      <c r="E188" s="37"/>
      <c r="F188" s="37"/>
      <c r="G188" s="37"/>
      <c r="H188" s="37"/>
      <c r="I188" s="37"/>
      <c r="J188" s="44"/>
      <c r="K188" s="44"/>
      <c r="L188" s="44"/>
    </row>
    <row r="189" spans="1:12">
      <c r="A189" s="99" t="s">
        <v>579</v>
      </c>
      <c r="B189" s="99" t="s">
        <v>12</v>
      </c>
      <c r="C189" s="37"/>
      <c r="D189" s="37"/>
      <c r="E189" s="37"/>
      <c r="F189" s="37"/>
      <c r="G189" s="37"/>
      <c r="H189" s="37"/>
      <c r="I189" s="37"/>
      <c r="J189" s="44"/>
      <c r="K189" s="44"/>
      <c r="L189" s="44"/>
    </row>
    <row r="190" spans="1:12">
      <c r="A190" s="99" t="s">
        <v>580</v>
      </c>
      <c r="B190" s="99" t="s">
        <v>12</v>
      </c>
      <c r="C190" s="37"/>
      <c r="D190" s="37"/>
      <c r="E190" s="37"/>
      <c r="F190" s="37"/>
      <c r="G190" s="37"/>
      <c r="H190" s="37"/>
      <c r="I190" s="37"/>
      <c r="J190" s="44"/>
      <c r="K190" s="44"/>
      <c r="L190" s="44"/>
    </row>
    <row r="191" spans="1:12">
      <c r="A191" s="99" t="s">
        <v>581</v>
      </c>
      <c r="B191" s="99" t="s">
        <v>12</v>
      </c>
      <c r="C191" s="37"/>
      <c r="D191" s="37"/>
      <c r="E191" s="37"/>
      <c r="F191" s="37"/>
      <c r="G191" s="37"/>
      <c r="H191" s="37"/>
      <c r="I191" s="37"/>
      <c r="J191" s="44"/>
      <c r="K191" s="44"/>
      <c r="L191" s="44"/>
    </row>
    <row r="192" spans="1:12">
      <c r="A192" s="99" t="s">
        <v>582</v>
      </c>
      <c r="B192" s="99" t="s">
        <v>12</v>
      </c>
      <c r="C192" s="37"/>
      <c r="D192" s="37"/>
      <c r="E192" s="37"/>
      <c r="F192" s="37"/>
      <c r="G192" s="37"/>
      <c r="H192" s="37"/>
      <c r="I192" s="37"/>
      <c r="J192" s="44"/>
      <c r="K192" s="44"/>
      <c r="L192" s="44"/>
    </row>
    <row r="193" spans="1:12">
      <c r="A193" s="99" t="s">
        <v>583</v>
      </c>
      <c r="B193" s="99" t="s">
        <v>12</v>
      </c>
      <c r="C193" s="37"/>
      <c r="D193" s="37"/>
      <c r="E193" s="37"/>
      <c r="F193" s="37"/>
      <c r="G193" s="37"/>
      <c r="H193" s="37"/>
      <c r="I193" s="37"/>
      <c r="J193" s="44"/>
      <c r="K193" s="44"/>
      <c r="L193" s="44"/>
    </row>
    <row r="194" spans="1:12">
      <c r="A194" s="99" t="s">
        <v>584</v>
      </c>
      <c r="B194" s="99" t="s">
        <v>12</v>
      </c>
      <c r="C194" s="37"/>
      <c r="D194" s="37"/>
      <c r="E194" s="37"/>
      <c r="F194" s="37"/>
      <c r="G194" s="37"/>
      <c r="H194" s="37"/>
      <c r="I194" s="37"/>
      <c r="J194" s="44"/>
      <c r="K194" s="44"/>
      <c r="L194" s="44"/>
    </row>
    <row r="195" spans="1:12">
      <c r="A195" s="99" t="s">
        <v>585</v>
      </c>
      <c r="B195" s="99" t="s">
        <v>12</v>
      </c>
      <c r="C195" s="37"/>
      <c r="D195" s="37"/>
      <c r="E195" s="37"/>
      <c r="F195" s="37"/>
      <c r="G195" s="37"/>
      <c r="H195" s="37"/>
      <c r="I195" s="37"/>
      <c r="J195" s="44"/>
      <c r="K195" s="44"/>
      <c r="L195" s="44"/>
    </row>
    <row r="196" spans="1:12">
      <c r="A196" s="99" t="s">
        <v>586</v>
      </c>
      <c r="B196" s="99" t="s">
        <v>12</v>
      </c>
      <c r="C196" s="37"/>
      <c r="D196" s="37"/>
      <c r="E196" s="37"/>
      <c r="F196" s="37"/>
      <c r="G196" s="37"/>
      <c r="H196" s="37"/>
      <c r="I196" s="37"/>
      <c r="J196" s="44"/>
      <c r="K196" s="44"/>
      <c r="L196" s="44"/>
    </row>
    <row r="197" spans="1:12">
      <c r="A197" s="99" t="s">
        <v>382</v>
      </c>
      <c r="B197" s="99" t="s">
        <v>12</v>
      </c>
      <c r="C197" s="37"/>
      <c r="D197" s="37"/>
      <c r="E197" s="37"/>
      <c r="F197" s="37"/>
      <c r="G197" s="37"/>
      <c r="H197" s="37"/>
      <c r="I197" s="37"/>
      <c r="J197" s="44"/>
      <c r="K197" s="44"/>
      <c r="L197" s="44"/>
    </row>
    <row r="198" spans="1:12">
      <c r="A198" s="99" t="s">
        <v>588</v>
      </c>
      <c r="B198" s="99" t="s">
        <v>20</v>
      </c>
      <c r="C198" s="37"/>
      <c r="D198" s="37"/>
      <c r="E198" s="37"/>
      <c r="F198" s="37"/>
      <c r="G198" s="37"/>
      <c r="H198" s="37"/>
      <c r="I198" s="37"/>
      <c r="J198" s="44"/>
      <c r="K198" s="44"/>
      <c r="L198" s="44"/>
    </row>
    <row r="199" spans="1:12">
      <c r="A199" s="103" t="s">
        <v>1231</v>
      </c>
      <c r="B199" s="16"/>
      <c r="C199" s="16"/>
      <c r="D199" s="16"/>
      <c r="E199" s="16"/>
      <c r="F199" s="16"/>
      <c r="G199" s="16"/>
      <c r="H199" s="16"/>
      <c r="I199" s="16"/>
      <c r="J199" s="44"/>
      <c r="K199" s="44"/>
      <c r="L199" s="44"/>
    </row>
    <row r="200" spans="1:12">
      <c r="A200" s="91" t="s">
        <v>1233</v>
      </c>
      <c r="B200" s="91"/>
      <c r="C200" s="91"/>
      <c r="D200" s="91"/>
      <c r="E200" s="91"/>
      <c r="F200" s="91"/>
      <c r="G200" s="91"/>
      <c r="H200" s="91"/>
      <c r="I200" s="91"/>
      <c r="J200" s="183"/>
      <c r="K200" s="44"/>
      <c r="L200" s="44"/>
    </row>
    <row r="201" spans="1:12">
      <c r="A201" s="99" t="s">
        <v>570</v>
      </c>
      <c r="B201" s="99" t="s">
        <v>27</v>
      </c>
      <c r="C201" s="142">
        <f t="shared" ref="C201:I201" si="33">SUM(C202:C205)</f>
        <v>0</v>
      </c>
      <c r="D201" s="142">
        <f t="shared" si="33"/>
        <v>0</v>
      </c>
      <c r="E201" s="142">
        <f t="shared" si="33"/>
        <v>0</v>
      </c>
      <c r="F201" s="142">
        <f t="shared" si="33"/>
        <v>0</v>
      </c>
      <c r="G201" s="142">
        <f t="shared" si="33"/>
        <v>0</v>
      </c>
      <c r="H201" s="142">
        <f t="shared" si="33"/>
        <v>0</v>
      </c>
      <c r="I201" s="142">
        <f t="shared" si="33"/>
        <v>0</v>
      </c>
      <c r="J201" s="44"/>
      <c r="K201" s="44"/>
      <c r="L201" s="44"/>
    </row>
    <row r="202" spans="1:12">
      <c r="A202" s="22" t="s">
        <v>1218</v>
      </c>
      <c r="B202" s="99" t="s">
        <v>27</v>
      </c>
      <c r="C202" s="37"/>
      <c r="D202" s="37"/>
      <c r="E202" s="37"/>
      <c r="F202" s="37"/>
      <c r="G202" s="37"/>
      <c r="H202" s="37"/>
      <c r="I202" s="37"/>
      <c r="J202" s="44"/>
      <c r="K202" s="44"/>
      <c r="L202" s="44"/>
    </row>
    <row r="203" spans="1:12">
      <c r="A203" s="22" t="s">
        <v>1219</v>
      </c>
      <c r="B203" s="99" t="s">
        <v>27</v>
      </c>
      <c r="C203" s="37"/>
      <c r="D203" s="37"/>
      <c r="E203" s="37"/>
      <c r="F203" s="37"/>
      <c r="G203" s="37"/>
      <c r="H203" s="37"/>
      <c r="I203" s="37"/>
      <c r="J203" s="44"/>
      <c r="K203" s="44"/>
      <c r="L203" s="44"/>
    </row>
    <row r="204" spans="1:12">
      <c r="A204" s="22" t="s">
        <v>1220</v>
      </c>
      <c r="B204" s="99" t="s">
        <v>27</v>
      </c>
      <c r="C204" s="37"/>
      <c r="D204" s="37"/>
      <c r="E204" s="37"/>
      <c r="F204" s="37"/>
      <c r="G204" s="37"/>
      <c r="H204" s="37"/>
      <c r="I204" s="37"/>
      <c r="J204" s="44"/>
      <c r="K204" s="44"/>
      <c r="L204" s="44"/>
    </row>
    <row r="205" spans="1:12">
      <c r="A205" s="22" t="s">
        <v>1221</v>
      </c>
      <c r="B205" s="99" t="s">
        <v>27</v>
      </c>
      <c r="C205" s="37"/>
      <c r="D205" s="37"/>
      <c r="E205" s="37"/>
      <c r="F205" s="37"/>
      <c r="G205" s="37"/>
      <c r="H205" s="37"/>
      <c r="I205" s="37"/>
      <c r="J205" s="44"/>
      <c r="K205" s="44"/>
      <c r="L205" s="44"/>
    </row>
    <row r="206" spans="1:12">
      <c r="A206" s="91" t="s">
        <v>1232</v>
      </c>
      <c r="B206" s="91"/>
      <c r="C206" s="91"/>
      <c r="D206" s="91"/>
      <c r="E206" s="91"/>
      <c r="F206" s="91"/>
      <c r="G206" s="91"/>
      <c r="H206" s="91"/>
      <c r="I206" s="91"/>
      <c r="J206" s="44"/>
      <c r="K206" s="44"/>
      <c r="L206" s="44"/>
    </row>
    <row r="207" spans="1:12">
      <c r="A207" s="99" t="s">
        <v>570</v>
      </c>
      <c r="B207" s="99" t="s">
        <v>27</v>
      </c>
      <c r="C207" s="142">
        <f t="shared" ref="C207:I207" si="34">SUM(C208:C224)</f>
        <v>0</v>
      </c>
      <c r="D207" s="142">
        <f t="shared" si="34"/>
        <v>0</v>
      </c>
      <c r="E207" s="142">
        <f t="shared" si="34"/>
        <v>0</v>
      </c>
      <c r="F207" s="142">
        <f t="shared" si="34"/>
        <v>0</v>
      </c>
      <c r="G207" s="142">
        <f t="shared" si="34"/>
        <v>0</v>
      </c>
      <c r="H207" s="142">
        <f t="shared" si="34"/>
        <v>0</v>
      </c>
      <c r="I207" s="142">
        <f t="shared" si="34"/>
        <v>0</v>
      </c>
      <c r="J207" s="44"/>
      <c r="K207" s="44"/>
      <c r="L207" s="44"/>
    </row>
    <row r="208" spans="1:12">
      <c r="A208" s="99" t="s">
        <v>571</v>
      </c>
      <c r="B208" s="99" t="s">
        <v>27</v>
      </c>
      <c r="C208" s="37"/>
      <c r="D208" s="37"/>
      <c r="E208" s="37"/>
      <c r="F208" s="37"/>
      <c r="G208" s="37"/>
      <c r="H208" s="37"/>
      <c r="I208" s="37"/>
      <c r="J208" s="44"/>
      <c r="K208" s="44"/>
      <c r="L208" s="44"/>
    </row>
    <row r="209" spans="1:12">
      <c r="A209" s="99" t="s">
        <v>572</v>
      </c>
      <c r="B209" s="99" t="s">
        <v>27</v>
      </c>
      <c r="C209" s="37"/>
      <c r="D209" s="37"/>
      <c r="E209" s="37"/>
      <c r="F209" s="37"/>
      <c r="G209" s="37"/>
      <c r="H209" s="37"/>
      <c r="I209" s="37"/>
      <c r="J209" s="44"/>
      <c r="K209" s="44"/>
      <c r="L209" s="44"/>
    </row>
    <row r="210" spans="1:12">
      <c r="A210" s="99" t="s">
        <v>573</v>
      </c>
      <c r="B210" s="99" t="s">
        <v>27</v>
      </c>
      <c r="C210" s="37"/>
      <c r="D210" s="37"/>
      <c r="E210" s="37"/>
      <c r="F210" s="37"/>
      <c r="G210" s="37"/>
      <c r="H210" s="37"/>
      <c r="I210" s="37"/>
      <c r="J210" s="44"/>
      <c r="K210" s="44"/>
      <c r="L210" s="44"/>
    </row>
    <row r="211" spans="1:12">
      <c r="A211" s="99" t="s">
        <v>574</v>
      </c>
      <c r="B211" s="99" t="s">
        <v>27</v>
      </c>
      <c r="C211" s="37"/>
      <c r="D211" s="37"/>
      <c r="E211" s="37"/>
      <c r="F211" s="37"/>
      <c r="G211" s="37"/>
      <c r="H211" s="37"/>
      <c r="I211" s="37"/>
      <c r="J211" s="44"/>
      <c r="K211" s="44"/>
      <c r="L211" s="44"/>
    </row>
    <row r="212" spans="1:12">
      <c r="A212" s="99" t="s">
        <v>575</v>
      </c>
      <c r="B212" s="99" t="s">
        <v>27</v>
      </c>
      <c r="C212" s="37"/>
      <c r="D212" s="37"/>
      <c r="E212" s="37"/>
      <c r="F212" s="37"/>
      <c r="G212" s="37"/>
      <c r="H212" s="37"/>
      <c r="I212" s="37"/>
      <c r="J212" s="44"/>
      <c r="K212" s="44"/>
      <c r="L212" s="44"/>
    </row>
    <row r="213" spans="1:12">
      <c r="A213" s="99" t="s">
        <v>576</v>
      </c>
      <c r="B213" s="99" t="s">
        <v>27</v>
      </c>
      <c r="C213" s="37"/>
      <c r="D213" s="37"/>
      <c r="E213" s="37"/>
      <c r="F213" s="37"/>
      <c r="G213" s="37"/>
      <c r="H213" s="37"/>
      <c r="I213" s="37"/>
      <c r="J213" s="44"/>
      <c r="K213" s="44"/>
      <c r="L213" s="44"/>
    </row>
    <row r="214" spans="1:12">
      <c r="A214" s="99" t="s">
        <v>577</v>
      </c>
      <c r="B214" s="99" t="s">
        <v>27</v>
      </c>
      <c r="C214" s="37"/>
      <c r="D214" s="37"/>
      <c r="E214" s="37"/>
      <c r="F214" s="37"/>
      <c r="G214" s="37"/>
      <c r="H214" s="37"/>
      <c r="I214" s="37"/>
      <c r="J214" s="44"/>
      <c r="K214" s="44"/>
      <c r="L214" s="44"/>
    </row>
    <row r="215" spans="1:12">
      <c r="A215" s="99" t="s">
        <v>578</v>
      </c>
      <c r="B215" s="99" t="s">
        <v>27</v>
      </c>
      <c r="C215" s="37"/>
      <c r="D215" s="37"/>
      <c r="E215" s="37"/>
      <c r="F215" s="37"/>
      <c r="G215" s="37"/>
      <c r="H215" s="37"/>
      <c r="I215" s="37"/>
      <c r="J215" s="44"/>
      <c r="K215" s="44"/>
      <c r="L215" s="44"/>
    </row>
    <row r="216" spans="1:12">
      <c r="A216" s="99" t="s">
        <v>579</v>
      </c>
      <c r="B216" s="99" t="s">
        <v>27</v>
      </c>
      <c r="C216" s="37"/>
      <c r="D216" s="37"/>
      <c r="E216" s="37"/>
      <c r="F216" s="37"/>
      <c r="G216" s="37"/>
      <c r="H216" s="37"/>
      <c r="I216" s="37"/>
      <c r="J216" s="44"/>
      <c r="K216" s="44"/>
      <c r="L216" s="44"/>
    </row>
    <row r="217" spans="1:12">
      <c r="A217" s="99" t="s">
        <v>580</v>
      </c>
      <c r="B217" s="99" t="s">
        <v>27</v>
      </c>
      <c r="C217" s="37"/>
      <c r="D217" s="37"/>
      <c r="E217" s="37"/>
      <c r="F217" s="37"/>
      <c r="G217" s="37"/>
      <c r="H217" s="37"/>
      <c r="I217" s="37"/>
      <c r="J217" s="44"/>
      <c r="K217" s="44"/>
      <c r="L217" s="44"/>
    </row>
    <row r="218" spans="1:12">
      <c r="A218" s="99" t="s">
        <v>581</v>
      </c>
      <c r="B218" s="99" t="s">
        <v>27</v>
      </c>
      <c r="C218" s="37"/>
      <c r="D218" s="37"/>
      <c r="E218" s="37"/>
      <c r="F218" s="37"/>
      <c r="G218" s="37"/>
      <c r="H218" s="37"/>
      <c r="I218" s="37"/>
      <c r="J218" s="44"/>
      <c r="K218" s="44"/>
      <c r="L218" s="44"/>
    </row>
    <row r="219" spans="1:12">
      <c r="A219" s="99" t="s">
        <v>582</v>
      </c>
      <c r="B219" s="99" t="s">
        <v>27</v>
      </c>
      <c r="C219" s="37"/>
      <c r="D219" s="37"/>
      <c r="E219" s="37"/>
      <c r="F219" s="37"/>
      <c r="G219" s="37"/>
      <c r="H219" s="37"/>
      <c r="I219" s="37"/>
      <c r="J219" s="44"/>
      <c r="K219" s="44"/>
      <c r="L219" s="44"/>
    </row>
    <row r="220" spans="1:12">
      <c r="A220" s="99" t="s">
        <v>583</v>
      </c>
      <c r="B220" s="99" t="s">
        <v>27</v>
      </c>
      <c r="C220" s="37"/>
      <c r="D220" s="37"/>
      <c r="E220" s="37"/>
      <c r="F220" s="37"/>
      <c r="G220" s="37"/>
      <c r="H220" s="37"/>
      <c r="I220" s="37"/>
      <c r="J220" s="44"/>
      <c r="K220" s="44"/>
      <c r="L220" s="44"/>
    </row>
    <row r="221" spans="1:12">
      <c r="A221" s="99" t="s">
        <v>584</v>
      </c>
      <c r="B221" s="99" t="s">
        <v>27</v>
      </c>
      <c r="C221" s="37"/>
      <c r="D221" s="37"/>
      <c r="E221" s="37"/>
      <c r="F221" s="37"/>
      <c r="G221" s="37"/>
      <c r="H221" s="37"/>
      <c r="I221" s="37"/>
      <c r="J221" s="44"/>
      <c r="K221" s="44"/>
      <c r="L221" s="44"/>
    </row>
    <row r="222" spans="1:12">
      <c r="A222" s="99" t="s">
        <v>585</v>
      </c>
      <c r="B222" s="99" t="s">
        <v>27</v>
      </c>
      <c r="C222" s="37"/>
      <c r="D222" s="37"/>
      <c r="E222" s="37"/>
      <c r="F222" s="37"/>
      <c r="G222" s="37"/>
      <c r="H222" s="37"/>
      <c r="I222" s="37"/>
      <c r="J222" s="44"/>
      <c r="K222" s="44"/>
      <c r="L222" s="44"/>
    </row>
    <row r="223" spans="1:12">
      <c r="A223" s="99" t="s">
        <v>586</v>
      </c>
      <c r="B223" s="99" t="s">
        <v>27</v>
      </c>
      <c r="C223" s="37"/>
      <c r="D223" s="37"/>
      <c r="E223" s="37"/>
      <c r="F223" s="37"/>
      <c r="G223" s="37"/>
      <c r="H223" s="37"/>
      <c r="I223" s="37"/>
      <c r="J223" s="44"/>
      <c r="K223" s="44"/>
      <c r="L223" s="44"/>
    </row>
    <row r="224" spans="1:12">
      <c r="A224" s="99" t="s">
        <v>590</v>
      </c>
      <c r="B224" s="99" t="s">
        <v>27</v>
      </c>
      <c r="C224" s="37"/>
      <c r="D224" s="37"/>
      <c r="E224" s="37"/>
      <c r="F224" s="37"/>
      <c r="G224" s="37"/>
      <c r="H224" s="37"/>
      <c r="I224" s="37"/>
      <c r="J224" s="44"/>
      <c r="K224" s="44"/>
      <c r="L224" s="44"/>
    </row>
    <row r="225" spans="1:12">
      <c r="A225" s="103" t="s">
        <v>1190</v>
      </c>
      <c r="B225" s="16"/>
      <c r="C225" s="16"/>
      <c r="D225" s="16"/>
      <c r="E225" s="16"/>
      <c r="F225" s="16"/>
      <c r="G225" s="16"/>
      <c r="H225" s="16"/>
      <c r="I225" s="16"/>
      <c r="J225" s="44"/>
      <c r="K225" s="44"/>
      <c r="L225" s="44"/>
    </row>
    <row r="226" spans="1:12">
      <c r="A226" s="91" t="s">
        <v>1191</v>
      </c>
      <c r="B226" s="91"/>
      <c r="C226" s="91"/>
      <c r="D226" s="91"/>
      <c r="E226" s="91"/>
      <c r="F226" s="91"/>
      <c r="G226" s="91"/>
      <c r="H226" s="91"/>
      <c r="I226" s="91"/>
      <c r="J226" s="44"/>
      <c r="K226" s="44"/>
      <c r="L226" s="44"/>
    </row>
    <row r="227" spans="1:12">
      <c r="A227" s="22" t="s">
        <v>1141</v>
      </c>
      <c r="B227" s="99" t="s">
        <v>593</v>
      </c>
      <c r="C227" s="37"/>
      <c r="D227" s="37"/>
      <c r="E227" s="37"/>
      <c r="F227" s="37"/>
      <c r="G227" s="37"/>
      <c r="H227" s="37"/>
      <c r="I227" s="37"/>
      <c r="J227" s="44"/>
      <c r="K227" s="44"/>
      <c r="L227" s="44"/>
    </row>
    <row r="228" spans="1:12">
      <c r="A228" s="22" t="s">
        <v>1142</v>
      </c>
      <c r="B228" s="99" t="s">
        <v>595</v>
      </c>
      <c r="C228" s="37"/>
      <c r="D228" s="37"/>
      <c r="E228" s="37"/>
      <c r="F228" s="37"/>
      <c r="G228" s="37"/>
      <c r="H228" s="37"/>
      <c r="I228" s="37"/>
      <c r="J228" s="44"/>
      <c r="K228" s="44"/>
      <c r="L228" s="44"/>
    </row>
    <row r="229" spans="1:12">
      <c r="A229" s="22" t="s">
        <v>1143</v>
      </c>
      <c r="B229" s="99" t="s">
        <v>595</v>
      </c>
      <c r="C229" s="37"/>
      <c r="D229" s="37"/>
      <c r="E229" s="37"/>
      <c r="F229" s="37"/>
      <c r="G229" s="37"/>
      <c r="H229" s="37"/>
      <c r="I229" s="37"/>
      <c r="J229" s="44"/>
      <c r="K229" s="44"/>
      <c r="L229" s="44"/>
    </row>
    <row r="230" spans="1:12">
      <c r="A230" s="22" t="s">
        <v>1144</v>
      </c>
      <c r="B230" s="99" t="s">
        <v>595</v>
      </c>
      <c r="C230" s="37"/>
      <c r="D230" s="37"/>
      <c r="E230" s="37"/>
      <c r="F230" s="37"/>
      <c r="G230" s="37"/>
      <c r="H230" s="37"/>
      <c r="I230" s="37"/>
      <c r="J230" s="44"/>
      <c r="K230" s="44"/>
      <c r="L230" s="44"/>
    </row>
    <row r="231" spans="1:12">
      <c r="A231" s="101" t="s">
        <v>374</v>
      </c>
      <c r="B231" s="101" t="s">
        <v>595</v>
      </c>
      <c r="C231" s="142">
        <f>SUM(C227:C230)</f>
        <v>0</v>
      </c>
      <c r="D231" s="142">
        <f t="shared" ref="D231:I231" si="35">SUM(D227:D230)</f>
        <v>0</v>
      </c>
      <c r="E231" s="142">
        <f t="shared" si="35"/>
        <v>0</v>
      </c>
      <c r="F231" s="142">
        <f t="shared" si="35"/>
        <v>0</v>
      </c>
      <c r="G231" s="142">
        <f t="shared" si="35"/>
        <v>0</v>
      </c>
      <c r="H231" s="142">
        <f t="shared" si="35"/>
        <v>0</v>
      </c>
      <c r="I231" s="142">
        <f t="shared" si="35"/>
        <v>0</v>
      </c>
      <c r="J231" s="44"/>
      <c r="K231" s="44"/>
      <c r="L231" s="44"/>
    </row>
    <row r="232" spans="1:12">
      <c r="A232" s="91" t="s">
        <v>1184</v>
      </c>
      <c r="B232" s="91"/>
      <c r="C232" s="91"/>
      <c r="D232" s="91"/>
      <c r="E232" s="91"/>
      <c r="F232" s="91"/>
      <c r="G232" s="91"/>
      <c r="H232" s="91"/>
      <c r="I232" s="91"/>
      <c r="J232" s="44"/>
      <c r="K232" s="44"/>
      <c r="L232" s="44"/>
    </row>
    <row r="233" spans="1:12">
      <c r="A233" s="22" t="s">
        <v>1223</v>
      </c>
      <c r="B233" s="99" t="s">
        <v>593</v>
      </c>
      <c r="C233" s="37"/>
      <c r="D233" s="37"/>
      <c r="E233" s="37"/>
      <c r="F233" s="37"/>
      <c r="G233" s="37"/>
      <c r="H233" s="37"/>
      <c r="I233" s="37"/>
      <c r="J233" s="44"/>
      <c r="K233" s="44"/>
      <c r="L233" s="44"/>
    </row>
    <row r="234" spans="1:12">
      <c r="A234" s="22" t="s">
        <v>1225</v>
      </c>
      <c r="B234" s="99" t="s">
        <v>593</v>
      </c>
      <c r="C234" s="37"/>
      <c r="D234" s="37"/>
      <c r="E234" s="37"/>
      <c r="F234" s="37"/>
      <c r="G234" s="37"/>
      <c r="H234" s="37"/>
      <c r="I234" s="37"/>
      <c r="J234" s="44"/>
      <c r="K234" s="44"/>
      <c r="L234" s="44"/>
    </row>
    <row r="235" spans="1:12">
      <c r="A235" s="22" t="s">
        <v>1228</v>
      </c>
      <c r="B235" s="99" t="s">
        <v>593</v>
      </c>
      <c r="C235" s="37"/>
      <c r="D235" s="37"/>
      <c r="E235" s="37"/>
      <c r="F235" s="37"/>
      <c r="G235" s="37"/>
      <c r="H235" s="37"/>
      <c r="I235" s="37"/>
      <c r="J235" s="44"/>
      <c r="K235" s="44"/>
      <c r="L235" s="44"/>
    </row>
    <row r="236" spans="1:12">
      <c r="A236" s="22" t="s">
        <v>599</v>
      </c>
      <c r="B236" s="99" t="s">
        <v>593</v>
      </c>
      <c r="C236" s="37"/>
      <c r="D236" s="37"/>
      <c r="E236" s="37"/>
      <c r="F236" s="37"/>
      <c r="G236" s="37"/>
      <c r="H236" s="37"/>
      <c r="I236" s="37"/>
      <c r="J236" s="44"/>
      <c r="K236" s="44"/>
      <c r="L236" s="44"/>
    </row>
    <row r="237" spans="1:12">
      <c r="A237" s="101" t="s">
        <v>374</v>
      </c>
      <c r="B237" s="101" t="s">
        <v>593</v>
      </c>
      <c r="C237" s="142">
        <f>SUM(C233:C236)</f>
        <v>0</v>
      </c>
      <c r="D237" s="142">
        <f t="shared" ref="D237:I237" si="36">SUM(D233:D236)</f>
        <v>0</v>
      </c>
      <c r="E237" s="142">
        <f t="shared" si="36"/>
        <v>0</v>
      </c>
      <c r="F237" s="142">
        <f t="shared" si="36"/>
        <v>0</v>
      </c>
      <c r="G237" s="142">
        <f t="shared" si="36"/>
        <v>0</v>
      </c>
      <c r="H237" s="142">
        <f t="shared" si="36"/>
        <v>0</v>
      </c>
      <c r="I237" s="142">
        <f t="shared" si="36"/>
        <v>0</v>
      </c>
      <c r="J237" s="44"/>
      <c r="K237" s="44"/>
      <c r="L237" s="44"/>
    </row>
    <row r="238" spans="1:12">
      <c r="A238" s="91" t="s">
        <v>1185</v>
      </c>
      <c r="B238" s="91"/>
      <c r="C238" s="91"/>
      <c r="D238" s="91"/>
      <c r="E238" s="91"/>
      <c r="F238" s="91"/>
      <c r="G238" s="91"/>
      <c r="H238" s="91"/>
      <c r="I238" s="91"/>
      <c r="J238" s="44"/>
      <c r="K238" s="44"/>
      <c r="L238" s="44"/>
    </row>
    <row r="239" spans="1:12">
      <c r="A239" s="22" t="s">
        <v>1223</v>
      </c>
      <c r="B239" s="99" t="s">
        <v>595</v>
      </c>
      <c r="C239" s="37"/>
      <c r="D239" s="37"/>
      <c r="E239" s="37"/>
      <c r="F239" s="37"/>
      <c r="G239" s="37"/>
      <c r="H239" s="37"/>
      <c r="I239" s="37"/>
      <c r="J239" s="44"/>
      <c r="K239" s="44"/>
      <c r="L239" s="44"/>
    </row>
    <row r="240" spans="1:12">
      <c r="A240" s="22" t="s">
        <v>1225</v>
      </c>
      <c r="B240" s="99" t="s">
        <v>595</v>
      </c>
      <c r="C240" s="37"/>
      <c r="D240" s="37"/>
      <c r="E240" s="37"/>
      <c r="F240" s="37"/>
      <c r="G240" s="37"/>
      <c r="H240" s="37"/>
      <c r="I240" s="37"/>
      <c r="J240" s="44"/>
      <c r="K240" s="44"/>
      <c r="L240" s="44"/>
    </row>
    <row r="241" spans="1:12">
      <c r="A241" s="22" t="s">
        <v>1228</v>
      </c>
      <c r="B241" s="99" t="s">
        <v>595</v>
      </c>
      <c r="C241" s="37"/>
      <c r="D241" s="37"/>
      <c r="E241" s="37"/>
      <c r="F241" s="37"/>
      <c r="G241" s="37"/>
      <c r="H241" s="37"/>
      <c r="I241" s="37"/>
      <c r="J241" s="44"/>
      <c r="K241" s="44"/>
      <c r="L241" s="44"/>
    </row>
    <row r="242" spans="1:12">
      <c r="A242" s="22" t="s">
        <v>599</v>
      </c>
      <c r="B242" s="99" t="s">
        <v>595</v>
      </c>
      <c r="C242" s="37"/>
      <c r="D242" s="37"/>
      <c r="E242" s="37"/>
      <c r="F242" s="37"/>
      <c r="G242" s="37"/>
      <c r="H242" s="37"/>
      <c r="I242" s="37"/>
      <c r="J242" s="44"/>
      <c r="K242" s="44"/>
      <c r="L242" s="44"/>
    </row>
    <row r="243" spans="1:12">
      <c r="A243" s="101" t="s">
        <v>598</v>
      </c>
      <c r="B243" s="101" t="s">
        <v>595</v>
      </c>
      <c r="C243" s="142">
        <f>SUM(C239:C242)</f>
        <v>0</v>
      </c>
      <c r="D243" s="142">
        <f t="shared" ref="D243" si="37">SUM(D239:D242)</f>
        <v>0</v>
      </c>
      <c r="E243" s="142">
        <f t="shared" ref="E243" si="38">SUM(E239:E242)</f>
        <v>0</v>
      </c>
      <c r="F243" s="142">
        <f t="shared" ref="F243" si="39">SUM(F239:F242)</f>
        <v>0</v>
      </c>
      <c r="G243" s="142">
        <f t="shared" ref="G243" si="40">SUM(G239:G242)</f>
        <v>0</v>
      </c>
      <c r="H243" s="142">
        <f t="shared" ref="H243" si="41">SUM(H239:H242)</f>
        <v>0</v>
      </c>
      <c r="I243" s="142">
        <f t="shared" ref="I243" si="42">SUM(I239:I242)</f>
        <v>0</v>
      </c>
      <c r="J243" s="44"/>
      <c r="K243" s="44"/>
      <c r="L243" s="44"/>
    </row>
    <row r="244" spans="1:12">
      <c r="A244" s="91" t="s">
        <v>1186</v>
      </c>
      <c r="B244" s="91"/>
      <c r="C244" s="91"/>
      <c r="D244" s="91"/>
      <c r="E244" s="91"/>
      <c r="F244" s="91"/>
      <c r="G244" s="91"/>
      <c r="H244" s="91"/>
      <c r="I244" s="91"/>
      <c r="J244" s="44"/>
      <c r="K244" s="44"/>
      <c r="L244" s="44"/>
    </row>
    <row r="245" spans="1:12">
      <c r="A245" s="22" t="s">
        <v>1223</v>
      </c>
      <c r="B245" s="99" t="s">
        <v>593</v>
      </c>
      <c r="C245" s="37"/>
      <c r="D245" s="37"/>
      <c r="E245" s="37"/>
      <c r="F245" s="37"/>
      <c r="G245" s="37"/>
      <c r="H245" s="37"/>
      <c r="I245" s="37"/>
      <c r="J245" s="44"/>
      <c r="K245" s="44"/>
      <c r="L245" s="44"/>
    </row>
    <row r="246" spans="1:12">
      <c r="A246" s="22" t="s">
        <v>1225</v>
      </c>
      <c r="B246" s="99" t="s">
        <v>593</v>
      </c>
      <c r="C246" s="37"/>
      <c r="D246" s="37"/>
      <c r="E246" s="37"/>
      <c r="F246" s="37"/>
      <c r="G246" s="37"/>
      <c r="H246" s="37"/>
      <c r="I246" s="37"/>
      <c r="J246" s="44"/>
      <c r="K246" s="44"/>
      <c r="L246" s="44"/>
    </row>
    <row r="247" spans="1:12">
      <c r="A247" s="22" t="s">
        <v>1228</v>
      </c>
      <c r="B247" s="99" t="s">
        <v>593</v>
      </c>
      <c r="C247" s="37"/>
      <c r="D247" s="37"/>
      <c r="E247" s="37"/>
      <c r="F247" s="37"/>
      <c r="G247" s="37"/>
      <c r="H247" s="37"/>
      <c r="I247" s="37"/>
      <c r="J247" s="44"/>
      <c r="K247" s="44"/>
      <c r="L247" s="44"/>
    </row>
    <row r="248" spans="1:12">
      <c r="A248" s="22" t="s">
        <v>599</v>
      </c>
      <c r="B248" s="99" t="s">
        <v>593</v>
      </c>
      <c r="C248" s="37"/>
      <c r="D248" s="37"/>
      <c r="E248" s="37"/>
      <c r="F248" s="37"/>
      <c r="G248" s="37"/>
      <c r="H248" s="37"/>
      <c r="I248" s="37"/>
      <c r="J248" s="44"/>
      <c r="K248" s="44"/>
      <c r="L248" s="44"/>
    </row>
    <row r="249" spans="1:12">
      <c r="A249" s="101" t="s">
        <v>374</v>
      </c>
      <c r="B249" s="101" t="s">
        <v>593</v>
      </c>
      <c r="C249" s="142">
        <f t="shared" ref="C249:I249" si="43">SUM(C245:C248)</f>
        <v>0</v>
      </c>
      <c r="D249" s="142">
        <f t="shared" si="43"/>
        <v>0</v>
      </c>
      <c r="E249" s="142">
        <f t="shared" si="43"/>
        <v>0</v>
      </c>
      <c r="F249" s="142">
        <f t="shared" si="43"/>
        <v>0</v>
      </c>
      <c r="G249" s="142">
        <f t="shared" si="43"/>
        <v>0</v>
      </c>
      <c r="H249" s="142">
        <f t="shared" si="43"/>
        <v>0</v>
      </c>
      <c r="I249" s="142">
        <f t="shared" si="43"/>
        <v>0</v>
      </c>
      <c r="J249" s="44"/>
      <c r="K249" s="44"/>
      <c r="L249" s="44"/>
    </row>
    <row r="250" spans="1:12">
      <c r="A250" s="91" t="s">
        <v>1187</v>
      </c>
      <c r="B250" s="91"/>
      <c r="C250" s="91"/>
      <c r="D250" s="91"/>
      <c r="E250" s="91"/>
      <c r="F250" s="91"/>
      <c r="G250" s="91"/>
      <c r="H250" s="91"/>
      <c r="I250" s="91"/>
      <c r="J250" s="44"/>
      <c r="K250" s="44"/>
      <c r="L250" s="44"/>
    </row>
    <row r="251" spans="1:12">
      <c r="A251" s="22" t="s">
        <v>1223</v>
      </c>
      <c r="B251" s="99" t="s">
        <v>595</v>
      </c>
      <c r="C251" s="37"/>
      <c r="D251" s="37"/>
      <c r="E251" s="37"/>
      <c r="F251" s="37"/>
      <c r="G251" s="37"/>
      <c r="H251" s="37"/>
      <c r="I251" s="37"/>
      <c r="J251" s="44"/>
      <c r="K251" s="44"/>
      <c r="L251" s="44"/>
    </row>
    <row r="252" spans="1:12">
      <c r="A252" s="22" t="s">
        <v>1225</v>
      </c>
      <c r="B252" s="99" t="s">
        <v>595</v>
      </c>
      <c r="C252" s="37"/>
      <c r="D252" s="37"/>
      <c r="E252" s="37"/>
      <c r="F252" s="37"/>
      <c r="G252" s="37"/>
      <c r="H252" s="37"/>
      <c r="I252" s="37"/>
      <c r="J252" s="44"/>
      <c r="K252" s="44"/>
      <c r="L252" s="44"/>
    </row>
    <row r="253" spans="1:12">
      <c r="A253" s="22" t="s">
        <v>1228</v>
      </c>
      <c r="B253" s="99" t="s">
        <v>595</v>
      </c>
      <c r="C253" s="37"/>
      <c r="D253" s="37"/>
      <c r="E253" s="37"/>
      <c r="F253" s="37"/>
      <c r="G253" s="37"/>
      <c r="H253" s="37"/>
      <c r="I253" s="37"/>
      <c r="J253" s="44"/>
      <c r="K253" s="44"/>
      <c r="L253" s="44"/>
    </row>
    <row r="254" spans="1:12">
      <c r="A254" s="22" t="s">
        <v>599</v>
      </c>
      <c r="B254" s="99" t="s">
        <v>595</v>
      </c>
      <c r="C254" s="37"/>
      <c r="D254" s="37"/>
      <c r="E254" s="37"/>
      <c r="F254" s="37"/>
      <c r="G254" s="37"/>
      <c r="H254" s="37"/>
      <c r="I254" s="37"/>
      <c r="J254" s="44"/>
      <c r="K254" s="44"/>
      <c r="L254" s="44"/>
    </row>
    <row r="255" spans="1:12">
      <c r="A255" s="101" t="s">
        <v>598</v>
      </c>
      <c r="B255" s="101" t="s">
        <v>595</v>
      </c>
      <c r="C255" s="142">
        <f t="shared" ref="C255:I255" si="44">SUM(C251:C254)</f>
        <v>0</v>
      </c>
      <c r="D255" s="142">
        <f t="shared" si="44"/>
        <v>0</v>
      </c>
      <c r="E255" s="142">
        <f t="shared" si="44"/>
        <v>0</v>
      </c>
      <c r="F255" s="142">
        <f t="shared" si="44"/>
        <v>0</v>
      </c>
      <c r="G255" s="142">
        <f t="shared" si="44"/>
        <v>0</v>
      </c>
      <c r="H255" s="142">
        <f t="shared" si="44"/>
        <v>0</v>
      </c>
      <c r="I255" s="142">
        <f t="shared" si="44"/>
        <v>0</v>
      </c>
      <c r="J255" s="44"/>
      <c r="K255" s="44"/>
      <c r="L255" s="44"/>
    </row>
    <row r="256" spans="1:12">
      <c r="A256" s="103" t="s">
        <v>1104</v>
      </c>
      <c r="B256" s="16"/>
      <c r="C256" s="16"/>
      <c r="D256" s="16"/>
      <c r="E256" s="16"/>
      <c r="F256" s="16"/>
      <c r="G256" s="16"/>
      <c r="H256" s="16"/>
      <c r="I256" s="16"/>
      <c r="J256" s="44"/>
      <c r="K256" s="44"/>
      <c r="L256" s="44"/>
    </row>
    <row r="257" spans="1:12">
      <c r="A257" s="22" t="s">
        <v>1224</v>
      </c>
      <c r="B257" s="99" t="s">
        <v>1609</v>
      </c>
      <c r="C257" s="37"/>
      <c r="D257" s="37"/>
      <c r="E257" s="37"/>
      <c r="F257" s="37"/>
      <c r="G257" s="37"/>
      <c r="H257" s="37"/>
      <c r="I257" s="37"/>
      <c r="J257" s="44"/>
      <c r="K257" s="44"/>
      <c r="L257" s="44"/>
    </row>
    <row r="258" spans="1:12">
      <c r="A258" s="22" t="s">
        <v>1227</v>
      </c>
      <c r="B258" s="99" t="s">
        <v>1609</v>
      </c>
      <c r="C258" s="37"/>
      <c r="D258" s="37"/>
      <c r="E258" s="37"/>
      <c r="F258" s="37"/>
      <c r="G258" s="37"/>
      <c r="H258" s="37"/>
      <c r="I258" s="37"/>
      <c r="J258" s="44"/>
      <c r="K258" s="44"/>
      <c r="L258" s="44"/>
    </row>
    <row r="259" spans="1:12">
      <c r="A259" s="22" t="s">
        <v>1230</v>
      </c>
      <c r="B259" s="99" t="s">
        <v>1609</v>
      </c>
      <c r="C259" s="37"/>
      <c r="D259" s="37"/>
      <c r="E259" s="37"/>
      <c r="F259" s="37"/>
      <c r="G259" s="37"/>
      <c r="H259" s="37"/>
      <c r="I259" s="37"/>
      <c r="J259" s="44"/>
      <c r="K259" s="44"/>
      <c r="L259" s="44"/>
    </row>
    <row r="260" spans="1:12">
      <c r="A260" s="22" t="s">
        <v>600</v>
      </c>
      <c r="B260" s="99" t="s">
        <v>1609</v>
      </c>
      <c r="C260" s="37"/>
      <c r="D260" s="37"/>
      <c r="E260" s="37"/>
      <c r="F260" s="37"/>
      <c r="G260" s="37"/>
      <c r="H260" s="37"/>
      <c r="I260" s="37"/>
      <c r="J260" s="44"/>
      <c r="K260" s="44"/>
      <c r="L260" s="44"/>
    </row>
    <row r="261" spans="1:12">
      <c r="A261" s="101" t="s">
        <v>1105</v>
      </c>
      <c r="B261" s="101" t="s">
        <v>1609</v>
      </c>
      <c r="C261" s="142">
        <f t="shared" ref="C261:I261" si="45">SUM(C257:C260)</f>
        <v>0</v>
      </c>
      <c r="D261" s="142">
        <f t="shared" si="45"/>
        <v>0</v>
      </c>
      <c r="E261" s="142">
        <f t="shared" si="45"/>
        <v>0</v>
      </c>
      <c r="F261" s="142">
        <f t="shared" si="45"/>
        <v>0</v>
      </c>
      <c r="G261" s="142">
        <f t="shared" si="45"/>
        <v>0</v>
      </c>
      <c r="H261" s="142">
        <f t="shared" si="45"/>
        <v>0</v>
      </c>
      <c r="I261" s="142">
        <f t="shared" si="45"/>
        <v>0</v>
      </c>
      <c r="J261" s="44"/>
      <c r="K261" s="44"/>
      <c r="L261" s="44"/>
    </row>
    <row r="262" spans="1:12">
      <c r="A262" s="103" t="s">
        <v>1211</v>
      </c>
      <c r="B262" s="16"/>
      <c r="C262" s="16"/>
      <c r="D262" s="16"/>
      <c r="E262" s="16"/>
      <c r="F262" s="16"/>
      <c r="G262" s="16"/>
      <c r="H262" s="16"/>
      <c r="I262" s="16"/>
      <c r="J262" s="44"/>
      <c r="K262" s="44"/>
      <c r="L262" s="44"/>
    </row>
    <row r="263" spans="1:12">
      <c r="A263" s="19" t="s">
        <v>1212</v>
      </c>
      <c r="B263" s="19" t="s">
        <v>595</v>
      </c>
      <c r="C263" s="142">
        <f>C231-C261</f>
        <v>0</v>
      </c>
      <c r="D263" s="142">
        <f t="shared" ref="D263:I263" si="46">D231-D261</f>
        <v>0</v>
      </c>
      <c r="E263" s="142">
        <f t="shared" si="46"/>
        <v>0</v>
      </c>
      <c r="F263" s="142">
        <f t="shared" si="46"/>
        <v>0</v>
      </c>
      <c r="G263" s="142">
        <f t="shared" si="46"/>
        <v>0</v>
      </c>
      <c r="H263" s="142">
        <f t="shared" si="46"/>
        <v>0</v>
      </c>
      <c r="I263" s="142">
        <f t="shared" si="46"/>
        <v>0</v>
      </c>
      <c r="J263" s="44"/>
      <c r="K263" s="44"/>
      <c r="L263" s="44"/>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4"/>
  <sheetViews>
    <sheetView workbookViewId="0">
      <selection activeCell="A6" sqref="A6"/>
    </sheetView>
  </sheetViews>
  <sheetFormatPr defaultColWidth="11.5546875" defaultRowHeight="14.4"/>
  <cols>
    <col min="1" max="1" width="46.5546875" customWidth="1"/>
    <col min="2" max="3" width="36.5546875" customWidth="1"/>
    <col min="4" max="4" width="76.21875" customWidth="1"/>
    <col min="5" max="5" width="36.5546875" customWidth="1"/>
  </cols>
  <sheetData>
    <row r="1" spans="1:5" ht="15.6">
      <c r="A1" s="104" t="s">
        <v>1401</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46.8">
      <c r="A5" s="40" t="s">
        <v>1023</v>
      </c>
      <c r="B5" s="40" t="s">
        <v>104</v>
      </c>
      <c r="C5" s="40" t="s">
        <v>105</v>
      </c>
      <c r="D5" s="40" t="s">
        <v>1394</v>
      </c>
      <c r="E5" s="40" t="s">
        <v>107</v>
      </c>
    </row>
    <row r="6" spans="1:5" ht="83.55" customHeight="1">
      <c r="A6" s="41" t="s">
        <v>1575</v>
      </c>
      <c r="B6" s="42"/>
      <c r="C6" s="42"/>
      <c r="D6" s="59" t="s">
        <v>1576</v>
      </c>
      <c r="E6" s="44"/>
    </row>
    <row r="7" spans="1:5" ht="15.6">
      <c r="A7" s="40"/>
      <c r="B7" s="40"/>
      <c r="C7" s="40"/>
      <c r="D7" s="40"/>
      <c r="E7" s="40"/>
    </row>
    <row r="8" spans="1:5" ht="175.5" customHeight="1">
      <c r="A8" s="58" t="s">
        <v>601</v>
      </c>
      <c r="B8" s="42"/>
      <c r="C8" s="42"/>
      <c r="D8" s="43" t="s">
        <v>1235</v>
      </c>
      <c r="E8" s="44"/>
    </row>
    <row r="9" spans="1:5" ht="140.25" customHeight="1">
      <c r="A9" s="58" t="s">
        <v>602</v>
      </c>
      <c r="B9" s="42"/>
      <c r="C9" s="42"/>
      <c r="D9" s="43" t="s">
        <v>1237</v>
      </c>
      <c r="E9" s="44"/>
    </row>
    <row r="10" spans="1:5" ht="73.5" customHeight="1">
      <c r="A10" s="58" t="s">
        <v>603</v>
      </c>
      <c r="B10" s="42"/>
      <c r="C10" s="42"/>
      <c r="D10" s="43" t="s">
        <v>1236</v>
      </c>
      <c r="E10" s="44"/>
    </row>
    <row r="11" spans="1:5" ht="106.5" customHeight="1">
      <c r="A11" s="58" t="s">
        <v>604</v>
      </c>
      <c r="B11" s="42"/>
      <c r="C11" s="42"/>
      <c r="D11" s="43" t="s">
        <v>1238</v>
      </c>
      <c r="E11" s="44"/>
    </row>
    <row r="12" spans="1:5" ht="76.5" customHeight="1">
      <c r="A12" s="58" t="s">
        <v>605</v>
      </c>
      <c r="B12" s="42"/>
      <c r="C12" s="42"/>
      <c r="D12" s="43" t="s">
        <v>1239</v>
      </c>
      <c r="E12" s="44"/>
    </row>
    <row r="13" spans="1:5" ht="75.75" customHeight="1">
      <c r="A13" s="58" t="s">
        <v>1234</v>
      </c>
      <c r="B13" s="42"/>
      <c r="C13" s="42"/>
      <c r="D13" s="43" t="s">
        <v>1240</v>
      </c>
      <c r="E13" s="44"/>
    </row>
    <row r="14" spans="1:5">
      <c r="A14" s="108"/>
      <c r="B14" s="108"/>
      <c r="E14" s="10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topLeftCell="A117" workbookViewId="0">
      <selection activeCell="A54" sqref="A54"/>
    </sheetView>
  </sheetViews>
  <sheetFormatPr defaultColWidth="11.5546875" defaultRowHeight="14.4"/>
  <cols>
    <col min="1" max="1" width="46.21875" customWidth="1"/>
    <col min="2" max="2" width="31.77734375" customWidth="1"/>
    <col min="10" max="10" width="19.5546875" customWidth="1"/>
    <col min="11" max="11" width="16.77734375" bestFit="1" customWidth="1"/>
    <col min="12" max="12" width="17.44140625" bestFit="1" customWidth="1"/>
  </cols>
  <sheetData>
    <row r="1" spans="1:14" ht="15.6">
      <c r="A1" s="104" t="s">
        <v>1402</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32</v>
      </c>
      <c r="B8" s="19" t="s">
        <v>33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c r="J9" s="57"/>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5" spans="1:14">
      <c r="A15" s="111"/>
      <c r="B15" s="111"/>
      <c r="C15" s="111"/>
      <c r="D15" s="111"/>
      <c r="E15" s="111"/>
      <c r="F15" s="111"/>
      <c r="G15" s="111"/>
      <c r="H15" s="111"/>
      <c r="I15" s="111"/>
      <c r="J15" s="111"/>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9" t="s">
        <v>6</v>
      </c>
      <c r="B19" s="18" t="s">
        <v>607</v>
      </c>
      <c r="C19" s="37"/>
      <c r="D19" s="37"/>
      <c r="E19" s="37"/>
      <c r="F19" s="37"/>
      <c r="G19" s="37"/>
      <c r="H19" s="37"/>
      <c r="I19" s="37"/>
      <c r="J19" s="184" t="s">
        <v>1032</v>
      </c>
      <c r="K19" s="44"/>
      <c r="L19" s="44"/>
    </row>
    <row r="20" spans="1:12">
      <c r="A20" s="19" t="s">
        <v>608</v>
      </c>
      <c r="B20" s="18" t="s">
        <v>125</v>
      </c>
      <c r="C20" s="37"/>
      <c r="D20" s="37"/>
      <c r="E20" s="37"/>
      <c r="F20" s="37"/>
      <c r="G20" s="37"/>
      <c r="H20" s="37"/>
      <c r="I20" s="37"/>
      <c r="J20" s="184" t="s">
        <v>1032</v>
      </c>
      <c r="K20" s="44"/>
      <c r="L20" s="44"/>
    </row>
    <row r="21" spans="1:12">
      <c r="A21" s="19" t="s">
        <v>609</v>
      </c>
      <c r="B21" s="18" t="s">
        <v>610</v>
      </c>
      <c r="C21" s="37"/>
      <c r="D21" s="37"/>
      <c r="E21" s="37"/>
      <c r="F21" s="37"/>
      <c r="G21" s="37"/>
      <c r="H21" s="37"/>
      <c r="I21" s="37"/>
      <c r="J21" s="184" t="s">
        <v>1032</v>
      </c>
      <c r="K21" s="44"/>
      <c r="L21" s="44"/>
    </row>
    <row r="22" spans="1:12">
      <c r="A22" s="19" t="s">
        <v>611</v>
      </c>
      <c r="B22" s="18" t="s">
        <v>610</v>
      </c>
      <c r="C22" s="37"/>
      <c r="D22" s="37"/>
      <c r="E22" s="37"/>
      <c r="F22" s="37"/>
      <c r="G22" s="37"/>
      <c r="H22" s="37"/>
      <c r="I22" s="37"/>
      <c r="J22" s="184" t="s">
        <v>1032</v>
      </c>
      <c r="K22" s="44"/>
      <c r="L22" s="44"/>
    </row>
    <row r="23" spans="1:12">
      <c r="A23" s="19" t="s">
        <v>612</v>
      </c>
      <c r="B23" s="18" t="s">
        <v>613</v>
      </c>
      <c r="C23" s="114"/>
      <c r="D23" s="114"/>
      <c r="E23" s="114"/>
      <c r="F23" s="114"/>
      <c r="G23" s="114"/>
      <c r="H23" s="37"/>
      <c r="I23" s="37"/>
      <c r="J23" s="44"/>
      <c r="K23" s="44"/>
      <c r="L23" s="44"/>
    </row>
    <row r="24" spans="1:12">
      <c r="A24" s="19" t="s">
        <v>614</v>
      </c>
      <c r="B24" s="18" t="s">
        <v>613</v>
      </c>
      <c r="C24" s="115"/>
      <c r="D24" s="115"/>
      <c r="E24" s="115"/>
      <c r="F24" s="115"/>
      <c r="G24" s="115"/>
      <c r="H24" s="37"/>
      <c r="I24" s="37"/>
      <c r="J24" s="44"/>
      <c r="K24" s="44"/>
      <c r="L24" s="44"/>
    </row>
    <row r="25" spans="1:12">
      <c r="A25" s="16" t="s">
        <v>615</v>
      </c>
      <c r="B25" s="16"/>
      <c r="C25" s="16"/>
      <c r="D25" s="16"/>
      <c r="E25" s="16"/>
      <c r="F25" s="16"/>
      <c r="G25" s="16"/>
      <c r="H25" s="16"/>
      <c r="I25" s="16"/>
      <c r="J25" s="44"/>
      <c r="K25" s="44"/>
      <c r="L25" s="44"/>
    </row>
    <row r="26" spans="1:12">
      <c r="A26" s="36" t="s">
        <v>616</v>
      </c>
      <c r="B26" s="18" t="s">
        <v>617</v>
      </c>
      <c r="C26" s="37"/>
      <c r="D26" s="37"/>
      <c r="E26" s="37"/>
      <c r="F26" s="37"/>
      <c r="G26" s="37"/>
      <c r="H26" s="37"/>
      <c r="I26" s="37"/>
      <c r="J26" s="44"/>
      <c r="K26" s="44"/>
      <c r="L26" s="44"/>
    </row>
    <row r="27" spans="1:12" ht="28.8">
      <c r="A27" s="36" t="s">
        <v>618</v>
      </c>
      <c r="B27" s="18" t="s">
        <v>617</v>
      </c>
      <c r="C27" s="115"/>
      <c r="D27" s="115"/>
      <c r="E27" s="115"/>
      <c r="F27" s="115"/>
      <c r="G27" s="115"/>
      <c r="H27" s="37"/>
      <c r="I27" s="37"/>
      <c r="J27" s="44"/>
      <c r="K27" s="44"/>
      <c r="L27" s="44"/>
    </row>
    <row r="28" spans="1:12" ht="28.8">
      <c r="A28" s="36" t="s">
        <v>619</v>
      </c>
      <c r="B28" s="18" t="s">
        <v>617</v>
      </c>
      <c r="C28" s="115"/>
      <c r="D28" s="115"/>
      <c r="E28" s="115"/>
      <c r="F28" s="115"/>
      <c r="G28" s="115"/>
      <c r="H28" s="37"/>
      <c r="I28" s="37"/>
      <c r="J28" s="44"/>
      <c r="K28" s="44"/>
      <c r="L28" s="44"/>
    </row>
    <row r="29" spans="1:12">
      <c r="A29" s="36" t="s">
        <v>620</v>
      </c>
      <c r="B29" s="18" t="s">
        <v>621</v>
      </c>
      <c r="C29" s="115"/>
      <c r="D29" s="115"/>
      <c r="E29" s="115"/>
      <c r="F29" s="115"/>
      <c r="G29" s="115"/>
      <c r="H29" s="37"/>
      <c r="I29" s="37"/>
      <c r="J29" s="44"/>
      <c r="K29" s="44"/>
      <c r="L29" s="44"/>
    </row>
    <row r="30" spans="1:12">
      <c r="A30" s="36" t="s">
        <v>622</v>
      </c>
      <c r="B30" s="18" t="s">
        <v>623</v>
      </c>
      <c r="C30" s="115"/>
      <c r="D30" s="115"/>
      <c r="E30" s="115"/>
      <c r="F30" s="115"/>
      <c r="G30" s="115"/>
      <c r="H30" s="37"/>
      <c r="I30" s="37"/>
      <c r="J30" s="44"/>
      <c r="K30" s="44"/>
      <c r="L30" s="44"/>
    </row>
    <row r="31" spans="1:12">
      <c r="A31" s="36" t="s">
        <v>624</v>
      </c>
      <c r="B31" s="18" t="s">
        <v>625</v>
      </c>
      <c r="C31" s="115"/>
      <c r="D31" s="115"/>
      <c r="E31" s="115"/>
      <c r="F31" s="115"/>
      <c r="G31" s="115"/>
      <c r="H31" s="37"/>
      <c r="I31" s="37"/>
      <c r="J31" s="44"/>
      <c r="K31" s="44"/>
      <c r="L31" s="44"/>
    </row>
    <row r="32" spans="1:12">
      <c r="A32" s="36" t="s">
        <v>626</v>
      </c>
      <c r="B32" s="18" t="s">
        <v>625</v>
      </c>
      <c r="C32" s="115"/>
      <c r="D32" s="115"/>
      <c r="E32" s="115"/>
      <c r="F32" s="115"/>
      <c r="G32" s="115"/>
      <c r="H32" s="37"/>
      <c r="I32" s="37"/>
      <c r="J32" s="44"/>
      <c r="K32" s="44"/>
      <c r="L32" s="44"/>
    </row>
    <row r="33" spans="1:12">
      <c r="A33" s="36" t="s">
        <v>627</v>
      </c>
      <c r="B33" s="18" t="s">
        <v>625</v>
      </c>
      <c r="C33" s="115"/>
      <c r="D33" s="115"/>
      <c r="E33" s="115"/>
      <c r="F33" s="115"/>
      <c r="G33" s="115"/>
      <c r="H33" s="37"/>
      <c r="I33" s="37"/>
      <c r="J33" s="44"/>
      <c r="K33" s="44"/>
      <c r="L33" s="44"/>
    </row>
    <row r="34" spans="1:12">
      <c r="A34" s="36" t="s">
        <v>628</v>
      </c>
      <c r="B34" s="18" t="s">
        <v>629</v>
      </c>
      <c r="C34" s="115"/>
      <c r="D34" s="115"/>
      <c r="E34" s="115"/>
      <c r="F34" s="115"/>
      <c r="G34" s="115"/>
      <c r="H34" s="37"/>
      <c r="I34" s="37"/>
      <c r="J34" s="44"/>
      <c r="K34" s="44"/>
      <c r="L34" s="44"/>
    </row>
    <row r="35" spans="1:12" ht="18.75" customHeight="1">
      <c r="A35" s="36" t="s">
        <v>630</v>
      </c>
      <c r="B35" s="18" t="s">
        <v>629</v>
      </c>
      <c r="C35" s="115"/>
      <c r="D35" s="115"/>
      <c r="E35" s="115"/>
      <c r="F35" s="115"/>
      <c r="G35" s="115"/>
      <c r="H35" s="37"/>
      <c r="I35" s="37"/>
      <c r="J35" s="44"/>
      <c r="K35" s="44"/>
      <c r="L35" s="44"/>
    </row>
    <row r="36" spans="1:12">
      <c r="A36" s="36" t="s">
        <v>631</v>
      </c>
      <c r="B36" s="18" t="s">
        <v>629</v>
      </c>
      <c r="C36" s="115"/>
      <c r="D36" s="115"/>
      <c r="E36" s="115"/>
      <c r="F36" s="115"/>
      <c r="G36" s="115"/>
      <c r="H36" s="37"/>
      <c r="I36" s="37"/>
      <c r="J36" s="44"/>
      <c r="K36" s="44"/>
      <c r="L36" s="44"/>
    </row>
    <row r="37" spans="1:12">
      <c r="A37" s="16" t="s">
        <v>632</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649</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659</v>
      </c>
      <c r="B132" s="16"/>
      <c r="C132" s="16"/>
      <c r="D132" s="16"/>
      <c r="E132" s="16"/>
      <c r="F132" s="16"/>
      <c r="G132" s="16"/>
      <c r="H132" s="16"/>
      <c r="I132" s="16"/>
      <c r="J132" s="44"/>
      <c r="K132" s="44"/>
      <c r="L132" s="44"/>
    </row>
    <row r="133" spans="1:12">
      <c r="A133" s="78" t="s">
        <v>660</v>
      </c>
      <c r="B133" s="70" t="s">
        <v>20</v>
      </c>
      <c r="C133" s="115"/>
      <c r="D133" s="115"/>
      <c r="E133" s="115"/>
      <c r="F133" s="115"/>
      <c r="G133" s="115"/>
      <c r="H133" s="37"/>
      <c r="I133" s="37"/>
      <c r="J133" s="44"/>
      <c r="K133" s="44"/>
      <c r="L133" s="44"/>
    </row>
    <row r="134" spans="1:12">
      <c r="A134" s="108"/>
      <c r="B134" s="108"/>
      <c r="C134" s="116"/>
      <c r="D134" s="117"/>
      <c r="E134" s="117"/>
      <c r="F134" s="117"/>
      <c r="G134" s="117"/>
      <c r="H134" s="110"/>
    </row>
    <row r="135" spans="1:12">
      <c r="A135" s="118" t="s">
        <v>661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3"/>
  <sheetViews>
    <sheetView topLeftCell="A3" workbookViewId="0">
      <selection activeCell="D6" sqref="D6"/>
    </sheetView>
  </sheetViews>
  <sheetFormatPr defaultColWidth="11.5546875" defaultRowHeight="14.4"/>
  <cols>
    <col min="1" max="3" width="30.5546875" customWidth="1"/>
    <col min="4" max="4" width="58" customWidth="1"/>
    <col min="5" max="5" width="30.5546875" customWidth="1"/>
  </cols>
  <sheetData>
    <row r="1" spans="1:5" ht="15.6">
      <c r="A1" s="104" t="s">
        <v>1404</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62.4">
      <c r="A5" s="40" t="s">
        <v>1023</v>
      </c>
      <c r="B5" s="40" t="s">
        <v>104</v>
      </c>
      <c r="C5" s="40" t="s">
        <v>105</v>
      </c>
      <c r="D5" s="40" t="s">
        <v>1394</v>
      </c>
      <c r="E5" s="40" t="s">
        <v>107</v>
      </c>
    </row>
    <row r="6" spans="1:5" ht="83.55" customHeight="1">
      <c r="A6" s="41" t="s">
        <v>1577</v>
      </c>
      <c r="B6" s="42"/>
      <c r="C6" s="42"/>
      <c r="D6" s="59" t="s">
        <v>1576</v>
      </c>
      <c r="E6" s="44"/>
    </row>
    <row r="7" spans="1:5" ht="15.6">
      <c r="A7" s="40"/>
      <c r="B7" s="40"/>
      <c r="C7" s="40"/>
      <c r="D7" s="40"/>
      <c r="E7" s="40"/>
    </row>
    <row r="8" spans="1:5" ht="187.2">
      <c r="A8" s="58" t="s">
        <v>662</v>
      </c>
      <c r="B8" s="42"/>
      <c r="C8" s="42"/>
      <c r="D8" s="43" t="s">
        <v>1241</v>
      </c>
      <c r="E8" s="44"/>
    </row>
    <row r="9" spans="1:5" ht="129.6">
      <c r="A9" s="58" t="s">
        <v>602</v>
      </c>
      <c r="B9" s="42"/>
      <c r="C9" s="42"/>
      <c r="D9" s="43" t="s">
        <v>1237</v>
      </c>
      <c r="E9" s="44"/>
    </row>
    <row r="10" spans="1:5" ht="57.6">
      <c r="A10" s="58" t="s">
        <v>603</v>
      </c>
      <c r="B10" s="42"/>
      <c r="C10" s="42"/>
      <c r="D10" s="43" t="s">
        <v>1236</v>
      </c>
      <c r="E10" s="44"/>
    </row>
    <row r="11" spans="1:5" ht="86.4">
      <c r="A11" s="58" t="s">
        <v>604</v>
      </c>
      <c r="B11" s="42"/>
      <c r="C11" s="42"/>
      <c r="D11" s="43" t="s">
        <v>1238</v>
      </c>
      <c r="E11" s="44"/>
    </row>
    <row r="12" spans="1:5" ht="43.2">
      <c r="A12" s="58" t="s">
        <v>605</v>
      </c>
      <c r="B12" s="42"/>
      <c r="C12" s="42"/>
      <c r="D12" s="43" t="s">
        <v>1239</v>
      </c>
      <c r="E12" s="44"/>
    </row>
    <row r="13" spans="1:5" ht="57.6">
      <c r="A13" s="58" t="s">
        <v>1234</v>
      </c>
      <c r="B13" s="42"/>
      <c r="C13" s="42"/>
      <c r="D13" s="43" t="s">
        <v>1240</v>
      </c>
      <c r="E13" s="4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topLeftCell="A107" workbookViewId="0">
      <selection activeCell="A122" sqref="A122"/>
    </sheetView>
  </sheetViews>
  <sheetFormatPr defaultColWidth="11.5546875" defaultRowHeight="14.4"/>
  <cols>
    <col min="1" max="1" width="45.21875" customWidth="1"/>
    <col min="2" max="2" width="17.77734375" customWidth="1"/>
    <col min="10" max="10" width="18.21875" bestFit="1" customWidth="1"/>
    <col min="11" max="11" width="16.77734375" bestFit="1" customWidth="1"/>
    <col min="12" max="12" width="17.44140625" bestFit="1" customWidth="1"/>
  </cols>
  <sheetData>
    <row r="1" spans="1:14" ht="15.6">
      <c r="A1" s="104" t="s">
        <v>1403</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51</v>
      </c>
      <c r="B8" s="19" t="s">
        <v>663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c r="J10" s="57"/>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8" t="s">
        <v>6</v>
      </c>
      <c r="B19" s="18" t="s">
        <v>607</v>
      </c>
      <c r="C19" s="37"/>
      <c r="D19" s="37"/>
      <c r="E19" s="37"/>
      <c r="F19" s="37"/>
      <c r="G19" s="37"/>
      <c r="H19" s="37"/>
      <c r="I19" s="37"/>
      <c r="J19" s="184" t="s">
        <v>1032</v>
      </c>
      <c r="K19" s="44"/>
      <c r="L19" s="44"/>
    </row>
    <row r="20" spans="1:12">
      <c r="A20" s="18" t="s">
        <v>608</v>
      </c>
      <c r="B20" s="18" t="s">
        <v>125</v>
      </c>
      <c r="C20" s="37"/>
      <c r="D20" s="37"/>
      <c r="E20" s="37"/>
      <c r="F20" s="37"/>
      <c r="G20" s="37"/>
      <c r="H20" s="37"/>
      <c r="I20" s="37"/>
      <c r="J20" s="184" t="s">
        <v>1032</v>
      </c>
      <c r="K20" s="44"/>
      <c r="L20" s="44"/>
    </row>
    <row r="21" spans="1:12">
      <c r="A21" s="18" t="s">
        <v>609</v>
      </c>
      <c r="B21" s="18" t="s">
        <v>610</v>
      </c>
      <c r="C21" s="37"/>
      <c r="D21" s="37"/>
      <c r="E21" s="37"/>
      <c r="F21" s="37"/>
      <c r="G21" s="37"/>
      <c r="H21" s="37"/>
      <c r="I21" s="37"/>
      <c r="J21" s="184" t="s">
        <v>1032</v>
      </c>
      <c r="K21" s="44"/>
      <c r="L21" s="44"/>
    </row>
    <row r="22" spans="1:12">
      <c r="A22" s="18" t="s">
        <v>611</v>
      </c>
      <c r="B22" s="18" t="s">
        <v>610</v>
      </c>
      <c r="C22" s="37"/>
      <c r="D22" s="37"/>
      <c r="E22" s="37"/>
      <c r="F22" s="37"/>
      <c r="G22" s="37"/>
      <c r="H22" s="37"/>
      <c r="I22" s="37"/>
      <c r="J22" s="184" t="s">
        <v>1032</v>
      </c>
      <c r="K22" s="44"/>
      <c r="L22" s="44"/>
    </row>
    <row r="23" spans="1:12">
      <c r="A23" s="18" t="s">
        <v>612</v>
      </c>
      <c r="B23" s="18" t="s">
        <v>613</v>
      </c>
      <c r="C23" s="114"/>
      <c r="D23" s="114"/>
      <c r="E23" s="114"/>
      <c r="F23" s="114"/>
      <c r="G23" s="114"/>
      <c r="H23" s="37"/>
      <c r="I23" s="37"/>
      <c r="J23" s="44"/>
      <c r="K23" s="44"/>
      <c r="L23" s="44"/>
    </row>
    <row r="24" spans="1:12">
      <c r="A24" s="18" t="s">
        <v>614</v>
      </c>
      <c r="B24" s="18" t="s">
        <v>613</v>
      </c>
      <c r="C24" s="115"/>
      <c r="D24" s="115"/>
      <c r="E24" s="115"/>
      <c r="F24" s="115"/>
      <c r="G24" s="115"/>
      <c r="H24" s="37"/>
      <c r="I24" s="37"/>
      <c r="J24" s="44"/>
      <c r="K24" s="44"/>
      <c r="L24" s="44"/>
    </row>
    <row r="25" spans="1:12">
      <c r="A25" s="16" t="s">
        <v>664</v>
      </c>
      <c r="B25" s="16"/>
      <c r="C25" s="16"/>
      <c r="D25" s="16"/>
      <c r="E25" s="16"/>
      <c r="F25" s="16"/>
      <c r="G25" s="16"/>
      <c r="H25" s="16"/>
      <c r="I25" s="16"/>
      <c r="J25" s="44"/>
      <c r="K25" s="44"/>
      <c r="L25" s="44"/>
    </row>
    <row r="26" spans="1:12">
      <c r="A26" s="18" t="s">
        <v>665</v>
      </c>
      <c r="B26" s="18" t="s">
        <v>617</v>
      </c>
      <c r="C26" s="37"/>
      <c r="D26" s="37"/>
      <c r="E26" s="37"/>
      <c r="F26" s="37"/>
      <c r="G26" s="37"/>
      <c r="H26" s="37"/>
      <c r="I26" s="37"/>
      <c r="J26" s="44"/>
      <c r="K26" s="44"/>
      <c r="L26" s="44"/>
    </row>
    <row r="27" spans="1:12">
      <c r="A27" s="18" t="s">
        <v>666</v>
      </c>
      <c r="B27" s="18" t="s">
        <v>617</v>
      </c>
      <c r="C27" s="115"/>
      <c r="D27" s="115"/>
      <c r="E27" s="115"/>
      <c r="F27" s="115"/>
      <c r="G27" s="115"/>
      <c r="H27" s="37"/>
      <c r="I27" s="37"/>
      <c r="J27" s="44"/>
      <c r="K27" s="44"/>
      <c r="L27" s="44"/>
    </row>
    <row r="28" spans="1:12">
      <c r="A28" s="18" t="s">
        <v>667</v>
      </c>
      <c r="B28" s="18" t="s">
        <v>617</v>
      </c>
      <c r="C28" s="115"/>
      <c r="D28" s="115"/>
      <c r="E28" s="115"/>
      <c r="F28" s="115"/>
      <c r="G28" s="115"/>
      <c r="H28" s="37"/>
      <c r="I28" s="37"/>
      <c r="J28" s="44"/>
      <c r="K28" s="44"/>
      <c r="L28" s="44"/>
    </row>
    <row r="29" spans="1:12">
      <c r="A29" s="18" t="s">
        <v>668</v>
      </c>
      <c r="B29" s="18" t="s">
        <v>621</v>
      </c>
      <c r="C29" s="115"/>
      <c r="D29" s="115"/>
      <c r="E29" s="115"/>
      <c r="F29" s="115"/>
      <c r="G29" s="115"/>
      <c r="H29" s="37"/>
      <c r="I29" s="37"/>
      <c r="J29" s="44"/>
      <c r="K29" s="44"/>
      <c r="L29" s="44"/>
    </row>
    <row r="30" spans="1:12">
      <c r="A30" s="18" t="s">
        <v>669</v>
      </c>
      <c r="B30" s="18" t="s">
        <v>670</v>
      </c>
      <c r="C30" s="115"/>
      <c r="D30" s="115"/>
      <c r="E30" s="115"/>
      <c r="F30" s="115"/>
      <c r="G30" s="115"/>
      <c r="H30" s="37"/>
      <c r="I30" s="37"/>
      <c r="J30" s="44"/>
      <c r="K30" s="44"/>
      <c r="L30" s="44"/>
    </row>
    <row r="31" spans="1:12">
      <c r="A31" s="18" t="s">
        <v>671</v>
      </c>
      <c r="B31" s="18" t="s">
        <v>672</v>
      </c>
      <c r="C31" s="115"/>
      <c r="D31" s="115"/>
      <c r="E31" s="115"/>
      <c r="F31" s="115"/>
      <c r="G31" s="115"/>
      <c r="H31" s="37"/>
      <c r="I31" s="37"/>
      <c r="J31" s="44"/>
      <c r="K31" s="44"/>
      <c r="L31" s="44"/>
    </row>
    <row r="32" spans="1:12">
      <c r="A32" s="18" t="s">
        <v>673</v>
      </c>
      <c r="B32" s="18" t="s">
        <v>672</v>
      </c>
      <c r="C32" s="115"/>
      <c r="D32" s="115"/>
      <c r="E32" s="115"/>
      <c r="F32" s="115"/>
      <c r="G32" s="115"/>
      <c r="H32" s="37"/>
      <c r="I32" s="37"/>
      <c r="J32" s="44"/>
      <c r="K32" s="44"/>
      <c r="L32" s="44"/>
    </row>
    <row r="33" spans="1:12">
      <c r="A33" s="18" t="s">
        <v>674</v>
      </c>
      <c r="B33" s="18" t="s">
        <v>672</v>
      </c>
      <c r="C33" s="115"/>
      <c r="D33" s="115"/>
      <c r="E33" s="115"/>
      <c r="F33" s="115"/>
      <c r="G33" s="115"/>
      <c r="H33" s="37"/>
      <c r="I33" s="37"/>
      <c r="J33" s="44"/>
      <c r="K33" s="44"/>
      <c r="L33" s="44"/>
    </row>
    <row r="34" spans="1:12">
      <c r="A34" s="18" t="s">
        <v>675</v>
      </c>
      <c r="B34" s="18" t="s">
        <v>676</v>
      </c>
      <c r="C34" s="115"/>
      <c r="D34" s="115"/>
      <c r="E34" s="115"/>
      <c r="F34" s="115"/>
      <c r="G34" s="115"/>
      <c r="H34" s="37"/>
      <c r="I34" s="37"/>
      <c r="J34" s="44"/>
      <c r="K34" s="44"/>
      <c r="L34" s="44"/>
    </row>
    <row r="35" spans="1:12">
      <c r="A35" s="18" t="s">
        <v>677</v>
      </c>
      <c r="B35" s="18" t="s">
        <v>676</v>
      </c>
      <c r="C35" s="115"/>
      <c r="D35" s="115"/>
      <c r="E35" s="115"/>
      <c r="F35" s="115"/>
      <c r="G35" s="115"/>
      <c r="H35" s="37"/>
      <c r="I35" s="37"/>
      <c r="J35" s="44"/>
      <c r="K35" s="44"/>
      <c r="L35" s="44"/>
    </row>
    <row r="36" spans="1:12">
      <c r="A36" s="18" t="s">
        <v>678</v>
      </c>
      <c r="B36" s="18" t="s">
        <v>676</v>
      </c>
      <c r="C36" s="115"/>
      <c r="D36" s="115"/>
      <c r="E36" s="115"/>
      <c r="F36" s="115"/>
      <c r="G36" s="115"/>
      <c r="H36" s="37"/>
      <c r="I36" s="37"/>
      <c r="J36" s="44"/>
      <c r="K36" s="44"/>
      <c r="L36" s="44"/>
    </row>
    <row r="37" spans="1:12">
      <c r="A37" s="16" t="s">
        <v>679</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680</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681</v>
      </c>
      <c r="B132" s="16"/>
      <c r="C132" s="16"/>
      <c r="D132" s="16"/>
      <c r="E132" s="16"/>
      <c r="F132" s="16"/>
      <c r="G132" s="16"/>
      <c r="H132" s="16"/>
      <c r="I132" s="16"/>
      <c r="J132" s="44"/>
      <c r="K132" s="44"/>
      <c r="L132" s="44"/>
    </row>
    <row r="133" spans="1:12">
      <c r="A133" s="78" t="s">
        <v>682</v>
      </c>
      <c r="B133" s="70" t="s">
        <v>20</v>
      </c>
      <c r="C133" s="115"/>
      <c r="D133" s="115"/>
      <c r="E133" s="115"/>
      <c r="F133" s="115"/>
      <c r="G133" s="115"/>
      <c r="H133" s="37"/>
      <c r="I133" s="37"/>
      <c r="J133" s="44"/>
      <c r="K133" s="44"/>
      <c r="L133" s="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3"/>
  <sheetViews>
    <sheetView topLeftCell="A5" zoomScale="85" zoomScaleNormal="85" workbookViewId="0">
      <selection activeCell="A6" sqref="A6"/>
    </sheetView>
  </sheetViews>
  <sheetFormatPr defaultColWidth="11.5546875" defaultRowHeight="14.4"/>
  <cols>
    <col min="1" max="1" width="29.5546875" customWidth="1"/>
    <col min="2" max="3" width="53.44140625" customWidth="1"/>
    <col min="4" max="4" width="95.21875" customWidth="1"/>
    <col min="5" max="5" width="55.77734375" customWidth="1"/>
  </cols>
  <sheetData>
    <row r="1" spans="1:5" ht="15.6">
      <c r="A1" s="104" t="s">
        <v>683</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31.2">
      <c r="A5" s="40" t="s">
        <v>1023</v>
      </c>
      <c r="B5" s="40" t="s">
        <v>104</v>
      </c>
      <c r="C5" s="40" t="s">
        <v>105</v>
      </c>
      <c r="D5" s="40" t="s">
        <v>1394</v>
      </c>
      <c r="E5" s="40" t="s">
        <v>107</v>
      </c>
    </row>
    <row r="6" spans="1:5" ht="83.55" customHeight="1">
      <c r="A6" s="41" t="s">
        <v>1578</v>
      </c>
      <c r="B6" s="42"/>
      <c r="C6" s="42"/>
      <c r="D6" s="59" t="s">
        <v>1280</v>
      </c>
      <c r="E6" s="44"/>
    </row>
    <row r="7" spans="1:5" ht="15.6">
      <c r="A7" s="40"/>
      <c r="B7" s="40"/>
      <c r="C7" s="40"/>
      <c r="D7" s="40"/>
      <c r="E7" s="40"/>
    </row>
    <row r="8" spans="1:5" ht="207.75" customHeight="1">
      <c r="A8" s="58" t="s">
        <v>684</v>
      </c>
      <c r="B8" s="42"/>
      <c r="C8" s="42"/>
      <c r="D8" s="43" t="s">
        <v>685</v>
      </c>
      <c r="E8" s="44"/>
    </row>
    <row r="9" spans="1:5" ht="243" customHeight="1">
      <c r="A9" s="58" t="s">
        <v>1245</v>
      </c>
      <c r="B9" s="42"/>
      <c r="C9" s="42"/>
      <c r="D9" s="43" t="s">
        <v>1246</v>
      </c>
      <c r="E9" s="44"/>
    </row>
    <row r="10" spans="1:5" ht="201.6">
      <c r="A10" s="58" t="s">
        <v>1344</v>
      </c>
      <c r="B10" s="42"/>
      <c r="C10" s="42"/>
      <c r="D10" s="43" t="s">
        <v>1247</v>
      </c>
      <c r="E10" s="44"/>
    </row>
    <row r="11" spans="1:5" ht="222" customHeight="1">
      <c r="A11" s="58" t="s">
        <v>1248</v>
      </c>
      <c r="B11" s="42"/>
      <c r="C11" s="42"/>
      <c r="D11" s="43" t="s">
        <v>1249</v>
      </c>
      <c r="E11" s="44"/>
    </row>
    <row r="12" spans="1:5" ht="161.25" customHeight="1">
      <c r="A12" s="58" t="s">
        <v>1250</v>
      </c>
      <c r="B12" s="42"/>
      <c r="C12" s="42"/>
      <c r="D12" s="43" t="s">
        <v>686</v>
      </c>
      <c r="E12" s="44"/>
    </row>
    <row r="13" spans="1:5">
      <c r="A13"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5546875" defaultRowHeight="14.4"/>
  <cols>
    <col min="1" max="1" width="31.21875" customWidth="1"/>
    <col min="2" max="2" width="51.44140625" customWidth="1"/>
    <col min="3" max="3" width="50" customWidth="1"/>
    <col min="4" max="4" width="77.77734375" customWidth="1"/>
    <col min="5" max="5" width="34.77734375" customWidth="1"/>
    <col min="6" max="6" width="21.21875" customWidth="1"/>
    <col min="8" max="12" width="29.44140625" customWidth="1"/>
  </cols>
  <sheetData>
    <row r="1" spans="1:6" ht="15.6">
      <c r="A1" s="1" t="s">
        <v>1392</v>
      </c>
      <c r="B1" s="1"/>
      <c r="C1" s="1"/>
      <c r="D1" s="1"/>
      <c r="E1" s="1"/>
      <c r="F1" s="1"/>
    </row>
    <row r="2" spans="1:6" ht="15.6">
      <c r="A2" s="2" t="s">
        <v>1390</v>
      </c>
      <c r="B2" s="1"/>
      <c r="C2" s="1"/>
      <c r="D2" s="1"/>
      <c r="E2" s="1"/>
      <c r="F2" s="1"/>
    </row>
    <row r="3" spans="1:6" ht="15.6">
      <c r="A3" s="15" t="s">
        <v>0</v>
      </c>
      <c r="B3" s="174" t="str">
        <f>'User guide'!B12</f>
        <v>to define in the "User guide"</v>
      </c>
      <c r="C3" s="15"/>
      <c r="D3" s="15"/>
      <c r="E3" s="15"/>
      <c r="F3" s="15"/>
    </row>
    <row r="4" spans="1:6" ht="30.75" customHeight="1">
      <c r="F4" s="14"/>
    </row>
    <row r="5" spans="1:6" ht="93.75" customHeight="1">
      <c r="A5" s="40" t="s">
        <v>1023</v>
      </c>
      <c r="B5" s="40" t="s">
        <v>104</v>
      </c>
      <c r="C5" s="40" t="s">
        <v>105</v>
      </c>
      <c r="D5" s="40" t="s">
        <v>1394</v>
      </c>
      <c r="E5" s="40" t="s">
        <v>107</v>
      </c>
      <c r="F5" s="14"/>
    </row>
    <row r="6" spans="1:6" ht="100.8">
      <c r="A6" s="41" t="s">
        <v>1269</v>
      </c>
      <c r="B6" s="172"/>
      <c r="C6" s="172"/>
      <c r="D6" s="59" t="s">
        <v>1270</v>
      </c>
      <c r="E6" s="44"/>
      <c r="F6" s="14"/>
    </row>
    <row r="7" spans="1:6" ht="100.8">
      <c r="A7" s="41" t="s">
        <v>1281</v>
      </c>
      <c r="B7" s="172"/>
      <c r="C7" s="172"/>
      <c r="D7" s="59" t="s">
        <v>1276</v>
      </c>
      <c r="E7" s="67"/>
      <c r="F7" s="14"/>
    </row>
    <row r="8" spans="1:6" ht="153" customHeight="1">
      <c r="A8" s="41" t="s">
        <v>1272</v>
      </c>
      <c r="B8" s="172"/>
      <c r="C8" s="172"/>
      <c r="D8" s="59" t="s">
        <v>1274</v>
      </c>
      <c r="E8" s="67"/>
      <c r="F8" s="14"/>
    </row>
    <row r="9" spans="1:6" ht="162" customHeight="1">
      <c r="A9" s="41" t="s">
        <v>1271</v>
      </c>
      <c r="B9" s="172"/>
      <c r="C9" s="172"/>
      <c r="D9" s="59" t="s">
        <v>1277</v>
      </c>
      <c r="E9" s="67"/>
      <c r="F9" s="14"/>
    </row>
    <row r="10" spans="1:6" ht="166.5" customHeight="1">
      <c r="A10" s="41" t="s">
        <v>1273</v>
      </c>
      <c r="B10" s="172"/>
      <c r="C10" s="172"/>
      <c r="D10" s="59" t="s">
        <v>1275</v>
      </c>
      <c r="E10" s="67"/>
      <c r="F10" s="14"/>
    </row>
    <row r="11" spans="1:6" ht="93.75" customHeight="1">
      <c r="E11" s="1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71"/>
  <sheetViews>
    <sheetView topLeftCell="A128" zoomScale="70" zoomScaleNormal="70" workbookViewId="0">
      <selection activeCell="A134" sqref="A134:XFD136"/>
    </sheetView>
  </sheetViews>
  <sheetFormatPr defaultColWidth="11.5546875" defaultRowHeight="14.4"/>
  <cols>
    <col min="1" max="1" width="69.21875" customWidth="1"/>
    <col min="2" max="2" width="24" customWidth="1"/>
    <col min="10" max="10" width="22.21875" customWidth="1"/>
    <col min="11" max="11" width="16.77734375" bestFit="1" customWidth="1"/>
    <col min="12" max="12" width="17.44140625" bestFit="1" customWidth="1"/>
  </cols>
  <sheetData>
    <row r="1" spans="1:10" ht="15.6">
      <c r="A1" s="1" t="s">
        <v>687</v>
      </c>
      <c r="B1" s="1"/>
      <c r="C1" s="1"/>
      <c r="D1" s="1"/>
      <c r="E1" s="1"/>
      <c r="F1" s="1"/>
      <c r="G1" s="1"/>
      <c r="H1" s="1"/>
      <c r="I1" s="1"/>
      <c r="J1" s="119"/>
    </row>
    <row r="2" spans="1:10" ht="15.6">
      <c r="A2" s="2" t="s">
        <v>1390</v>
      </c>
      <c r="B2" s="1"/>
      <c r="C2" s="1"/>
      <c r="D2" s="1"/>
      <c r="E2" s="1"/>
      <c r="F2" s="1"/>
      <c r="G2" s="1"/>
      <c r="H2" s="1"/>
      <c r="I2" s="1"/>
      <c r="J2" s="119"/>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27" t="s">
        <v>75</v>
      </c>
      <c r="B7" s="28"/>
      <c r="C7" s="27"/>
      <c r="D7" s="27"/>
      <c r="E7" s="27"/>
      <c r="F7" s="27"/>
      <c r="G7" s="27"/>
      <c r="H7" s="27"/>
      <c r="I7" s="27"/>
    </row>
    <row r="8" spans="1:10">
      <c r="A8" s="19" t="s">
        <v>76</v>
      </c>
      <c r="B8" s="19" t="s">
        <v>1151</v>
      </c>
      <c r="C8" s="142" t="e">
        <f>(C107+C133)*10^12/(C22*10^9)</f>
        <v>#DIV/0!</v>
      </c>
      <c r="D8" s="142" t="e">
        <f t="shared" ref="D8:I8" si="0">(D107+D133)*10^12/(D22*10^9)</f>
        <v>#DIV/0!</v>
      </c>
      <c r="E8" s="142" t="e">
        <f t="shared" si="0"/>
        <v>#DIV/0!</v>
      </c>
      <c r="F8" s="142" t="e">
        <f t="shared" si="0"/>
        <v>#DIV/0!</v>
      </c>
      <c r="G8" s="142" t="e">
        <f t="shared" si="0"/>
        <v>#DIV/0!</v>
      </c>
      <c r="H8" s="142" t="e">
        <f t="shared" si="0"/>
        <v>#DIV/0!</v>
      </c>
      <c r="I8" s="142" t="e">
        <f t="shared" si="0"/>
        <v>#DIV/0!</v>
      </c>
    </row>
    <row r="9" spans="1:10">
      <c r="A9" s="18" t="s">
        <v>79</v>
      </c>
      <c r="B9" s="19" t="s">
        <v>38</v>
      </c>
      <c r="C9" s="142" t="e">
        <f>C53/(C107+C133)</f>
        <v>#DIV/0!</v>
      </c>
      <c r="D9" s="142" t="e">
        <f t="shared" ref="D9:I9" si="1">D53/(D107+D133)</f>
        <v>#DIV/0!</v>
      </c>
      <c r="E9" s="142" t="e">
        <f t="shared" si="1"/>
        <v>#DIV/0!</v>
      </c>
      <c r="F9" s="142" t="e">
        <f t="shared" si="1"/>
        <v>#DIV/0!</v>
      </c>
      <c r="G9" s="142" t="e">
        <f t="shared" si="1"/>
        <v>#DIV/0!</v>
      </c>
      <c r="H9" s="142" t="e">
        <f t="shared" si="1"/>
        <v>#DIV/0!</v>
      </c>
      <c r="I9" s="142" t="e">
        <f t="shared" si="1"/>
        <v>#DIV/0!</v>
      </c>
    </row>
    <row r="10" spans="1:10">
      <c r="A10" s="19" t="s">
        <v>39</v>
      </c>
      <c r="B10" s="19" t="s">
        <v>40</v>
      </c>
      <c r="C10" s="142">
        <f>(C107+C133)*10^3</f>
        <v>0</v>
      </c>
      <c r="D10" s="142">
        <f t="shared" ref="D10:I10" si="2">(D107+D133)*10^3</f>
        <v>0</v>
      </c>
      <c r="E10" s="142">
        <f t="shared" si="2"/>
        <v>0</v>
      </c>
      <c r="F10" s="142">
        <f t="shared" si="2"/>
        <v>0</v>
      </c>
      <c r="G10" s="142">
        <f t="shared" si="2"/>
        <v>0</v>
      </c>
      <c r="H10" s="142">
        <f t="shared" si="2"/>
        <v>0</v>
      </c>
      <c r="I10" s="142">
        <f t="shared" si="2"/>
        <v>0</v>
      </c>
    </row>
    <row r="11" spans="1:10">
      <c r="A11" s="18" t="s">
        <v>80</v>
      </c>
      <c r="B11" s="19" t="s">
        <v>12</v>
      </c>
      <c r="C11" s="142">
        <f>C53</f>
        <v>0</v>
      </c>
      <c r="D11" s="142">
        <f t="shared" ref="D11:I11" si="3">D53</f>
        <v>0</v>
      </c>
      <c r="E11" s="142">
        <f t="shared" si="3"/>
        <v>0</v>
      </c>
      <c r="F11" s="142">
        <f t="shared" si="3"/>
        <v>0</v>
      </c>
      <c r="G11" s="142">
        <f t="shared" si="3"/>
        <v>0</v>
      </c>
      <c r="H11" s="142">
        <f t="shared" si="3"/>
        <v>0</v>
      </c>
      <c r="I11" s="142">
        <f t="shared" si="3"/>
        <v>0</v>
      </c>
    </row>
    <row r="12" spans="1:10">
      <c r="A12" s="18" t="s">
        <v>81</v>
      </c>
      <c r="B12" s="19" t="s">
        <v>12</v>
      </c>
      <c r="C12" s="142">
        <f>C43</f>
        <v>0</v>
      </c>
      <c r="D12" s="142">
        <f t="shared" ref="D12:I12" si="4">D42-D44-D45</f>
        <v>0</v>
      </c>
      <c r="E12" s="142">
        <f t="shared" si="4"/>
        <v>0</v>
      </c>
      <c r="F12" s="142">
        <f t="shared" si="4"/>
        <v>0</v>
      </c>
      <c r="G12" s="142">
        <f t="shared" si="4"/>
        <v>0</v>
      </c>
      <c r="H12" s="142">
        <f t="shared" si="4"/>
        <v>0</v>
      </c>
      <c r="I12" s="142">
        <f t="shared" si="4"/>
        <v>0</v>
      </c>
    </row>
    <row r="13" spans="1:10">
      <c r="A13" s="18" t="s">
        <v>83</v>
      </c>
      <c r="B13" s="18" t="s">
        <v>20</v>
      </c>
      <c r="C13" s="142">
        <f>C44</f>
        <v>0</v>
      </c>
      <c r="D13" s="142">
        <f t="shared" ref="D13:I13" si="5">D44</f>
        <v>0</v>
      </c>
      <c r="E13" s="142">
        <f t="shared" si="5"/>
        <v>0</v>
      </c>
      <c r="F13" s="142">
        <f t="shared" si="5"/>
        <v>0</v>
      </c>
      <c r="G13" s="142">
        <f t="shared" si="5"/>
        <v>0</v>
      </c>
      <c r="H13" s="142">
        <f t="shared" si="5"/>
        <v>0</v>
      </c>
      <c r="I13" s="142">
        <f t="shared" si="5"/>
        <v>0</v>
      </c>
    </row>
    <row r="14" spans="1:10">
      <c r="A14" s="18" t="s">
        <v>82</v>
      </c>
      <c r="B14" s="18" t="s">
        <v>20</v>
      </c>
      <c r="C14" s="142">
        <f>C45</f>
        <v>0</v>
      </c>
      <c r="D14" s="142">
        <f t="shared" ref="D14:I14" si="6">D45</f>
        <v>0</v>
      </c>
      <c r="E14" s="142">
        <f t="shared" si="6"/>
        <v>0</v>
      </c>
      <c r="F14" s="142">
        <f t="shared" si="6"/>
        <v>0</v>
      </c>
      <c r="G14" s="142">
        <f t="shared" si="6"/>
        <v>0</v>
      </c>
      <c r="H14" s="142">
        <f t="shared" si="6"/>
        <v>0</v>
      </c>
      <c r="I14" s="142">
        <f t="shared" si="6"/>
        <v>0</v>
      </c>
    </row>
    <row r="15" spans="1:10">
      <c r="A15" s="27" t="s">
        <v>84</v>
      </c>
      <c r="B15" s="28"/>
      <c r="C15" s="27"/>
      <c r="D15" s="27"/>
      <c r="E15" s="27"/>
      <c r="F15" s="27"/>
      <c r="G15" s="27"/>
      <c r="H15" s="27"/>
      <c r="I15" s="27"/>
    </row>
    <row r="16" spans="1:10">
      <c r="A16" s="23" t="s">
        <v>85</v>
      </c>
      <c r="B16" s="18" t="s">
        <v>12</v>
      </c>
      <c r="C16" s="156">
        <f>C33</f>
        <v>0</v>
      </c>
      <c r="D16" s="156">
        <f t="shared" ref="D16:I16" si="7">D33</f>
        <v>0</v>
      </c>
      <c r="E16" s="156">
        <f t="shared" si="7"/>
        <v>0</v>
      </c>
      <c r="F16" s="156">
        <f t="shared" si="7"/>
        <v>0</v>
      </c>
      <c r="G16" s="156">
        <f t="shared" si="7"/>
        <v>0</v>
      </c>
      <c r="H16" s="156">
        <f t="shared" si="7"/>
        <v>0</v>
      </c>
      <c r="I16" s="156">
        <f t="shared" si="7"/>
        <v>0</v>
      </c>
    </row>
    <row r="17" spans="1:14">
      <c r="A17" s="18" t="s">
        <v>86</v>
      </c>
      <c r="B17" s="18" t="s">
        <v>12</v>
      </c>
      <c r="C17" s="156">
        <f>C34</f>
        <v>0</v>
      </c>
      <c r="D17" s="156">
        <f t="shared" ref="D17:I17" si="8">D34</f>
        <v>0</v>
      </c>
      <c r="E17" s="156">
        <f t="shared" si="8"/>
        <v>0</v>
      </c>
      <c r="F17" s="156">
        <f t="shared" si="8"/>
        <v>0</v>
      </c>
      <c r="G17" s="156">
        <f t="shared" si="8"/>
        <v>0</v>
      </c>
      <c r="H17" s="156">
        <f t="shared" si="8"/>
        <v>0</v>
      </c>
      <c r="I17" s="156">
        <f t="shared" si="8"/>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18" t="s">
        <v>557</v>
      </c>
      <c r="B22" s="30" t="s">
        <v>688</v>
      </c>
      <c r="C22" s="37"/>
      <c r="D22" s="37"/>
      <c r="E22" s="37"/>
      <c r="F22" s="37"/>
      <c r="G22" s="37"/>
      <c r="H22" s="37"/>
      <c r="I22" s="37"/>
      <c r="J22" s="44"/>
      <c r="K22" s="44"/>
      <c r="L22" s="44"/>
    </row>
    <row r="23" spans="1:14">
      <c r="A23" s="16" t="s">
        <v>689</v>
      </c>
      <c r="B23" s="16"/>
      <c r="C23" s="16"/>
      <c r="D23" s="16"/>
      <c r="E23" s="16"/>
      <c r="F23" s="16"/>
      <c r="G23" s="16"/>
      <c r="H23" s="16"/>
      <c r="I23" s="16"/>
      <c r="J23" s="188"/>
      <c r="K23" s="44"/>
      <c r="L23" s="44"/>
    </row>
    <row r="24" spans="1:14">
      <c r="A24" s="36" t="s">
        <v>690</v>
      </c>
      <c r="B24" s="18" t="s">
        <v>691</v>
      </c>
      <c r="C24" s="37"/>
      <c r="D24" s="37"/>
      <c r="E24" s="37"/>
      <c r="F24" s="37"/>
      <c r="G24" s="37"/>
      <c r="H24" s="37"/>
      <c r="I24" s="37"/>
      <c r="J24" s="188"/>
      <c r="K24" s="44"/>
      <c r="L24" s="44"/>
    </row>
    <row r="25" spans="1:14">
      <c r="A25" s="36" t="s">
        <v>692</v>
      </c>
      <c r="B25" s="18" t="s">
        <v>693</v>
      </c>
      <c r="C25" s="37"/>
      <c r="D25" s="37"/>
      <c r="E25" s="37"/>
      <c r="F25" s="37"/>
      <c r="G25" s="37"/>
      <c r="H25" s="37"/>
      <c r="I25" s="37"/>
      <c r="J25" s="188"/>
      <c r="K25" s="44"/>
      <c r="L25" s="44"/>
    </row>
    <row r="26" spans="1:14">
      <c r="A26" s="36" t="s">
        <v>694</v>
      </c>
      <c r="B26" s="18" t="s">
        <v>695</v>
      </c>
      <c r="C26" s="37"/>
      <c r="D26" s="37"/>
      <c r="E26" s="37"/>
      <c r="F26" s="37"/>
      <c r="G26" s="37"/>
      <c r="H26" s="37"/>
      <c r="I26" s="37"/>
      <c r="J26" s="188"/>
      <c r="K26" s="44"/>
      <c r="L26" s="44"/>
    </row>
    <row r="27" spans="1:14">
      <c r="A27" s="36" t="s">
        <v>696</v>
      </c>
      <c r="B27" s="18" t="s">
        <v>697</v>
      </c>
      <c r="C27" s="37"/>
      <c r="D27" s="37"/>
      <c r="E27" s="37"/>
      <c r="F27" s="37"/>
      <c r="G27" s="37"/>
      <c r="H27" s="37"/>
      <c r="I27" s="37"/>
      <c r="J27" s="188"/>
      <c r="K27" s="44"/>
      <c r="L27" s="44"/>
    </row>
    <row r="28" spans="1:14">
      <c r="A28" s="36" t="s">
        <v>698</v>
      </c>
      <c r="B28" s="18" t="s">
        <v>699</v>
      </c>
      <c r="C28" s="37"/>
      <c r="D28" s="37"/>
      <c r="E28" s="37"/>
      <c r="F28" s="37"/>
      <c r="G28" s="37"/>
      <c r="H28" s="37"/>
      <c r="I28" s="37"/>
      <c r="J28" s="188"/>
      <c r="K28" s="44"/>
      <c r="L28" s="44"/>
    </row>
    <row r="29" spans="1:14">
      <c r="A29" s="36" t="s">
        <v>700</v>
      </c>
      <c r="B29" s="18" t="s">
        <v>699</v>
      </c>
      <c r="C29" s="37"/>
      <c r="D29" s="37"/>
      <c r="E29" s="37"/>
      <c r="F29" s="37"/>
      <c r="G29" s="37"/>
      <c r="H29" s="37"/>
      <c r="I29" s="37"/>
      <c r="J29" s="188"/>
      <c r="K29" s="44"/>
      <c r="L29" s="44"/>
    </row>
    <row r="30" spans="1:14">
      <c r="A30" s="16" t="s">
        <v>701</v>
      </c>
      <c r="B30" s="16"/>
      <c r="C30" s="16"/>
      <c r="D30" s="16"/>
      <c r="E30" s="16"/>
      <c r="F30" s="16"/>
      <c r="G30" s="16"/>
      <c r="H30" s="16"/>
      <c r="I30" s="16"/>
      <c r="J30" s="188"/>
      <c r="K30" s="44"/>
      <c r="L30" s="44"/>
    </row>
    <row r="31" spans="1:14">
      <c r="A31" s="17" t="s">
        <v>702</v>
      </c>
      <c r="B31" s="17"/>
      <c r="C31" s="17"/>
      <c r="D31" s="17"/>
      <c r="E31" s="17"/>
      <c r="F31" s="17"/>
      <c r="G31" s="17"/>
      <c r="H31" s="17"/>
      <c r="I31" s="17"/>
      <c r="J31" s="188"/>
      <c r="K31" s="44"/>
      <c r="L31" s="44"/>
    </row>
    <row r="32" spans="1:14">
      <c r="A32" s="31" t="s">
        <v>374</v>
      </c>
      <c r="B32" s="120" t="s">
        <v>12</v>
      </c>
      <c r="C32" s="143">
        <f>C33+C34</f>
        <v>0</v>
      </c>
      <c r="D32" s="143">
        <f t="shared" ref="D32:I32" si="9">D33+D34</f>
        <v>0</v>
      </c>
      <c r="E32" s="143">
        <f t="shared" si="9"/>
        <v>0</v>
      </c>
      <c r="F32" s="143">
        <f t="shared" si="9"/>
        <v>0</v>
      </c>
      <c r="G32" s="143">
        <f t="shared" si="9"/>
        <v>0</v>
      </c>
      <c r="H32" s="143">
        <f t="shared" si="9"/>
        <v>0</v>
      </c>
      <c r="I32" s="143">
        <f t="shared" si="9"/>
        <v>0</v>
      </c>
      <c r="J32" s="44"/>
      <c r="K32" s="44"/>
      <c r="L32" s="44"/>
    </row>
    <row r="33" spans="1:12">
      <c r="A33" s="31" t="s">
        <v>703</v>
      </c>
      <c r="B33" s="120" t="s">
        <v>12</v>
      </c>
      <c r="C33" s="143">
        <f>C35+C36+C37</f>
        <v>0</v>
      </c>
      <c r="D33" s="143">
        <f t="shared" ref="D33:I33" si="10">D35+D36+D37</f>
        <v>0</v>
      </c>
      <c r="E33" s="143">
        <f t="shared" si="10"/>
        <v>0</v>
      </c>
      <c r="F33" s="143">
        <f t="shared" si="10"/>
        <v>0</v>
      </c>
      <c r="G33" s="143">
        <f t="shared" si="10"/>
        <v>0</v>
      </c>
      <c r="H33" s="143">
        <f t="shared" si="10"/>
        <v>0</v>
      </c>
      <c r="I33" s="143">
        <f t="shared" si="10"/>
        <v>0</v>
      </c>
      <c r="J33" s="44"/>
      <c r="K33" s="44"/>
      <c r="L33" s="44"/>
    </row>
    <row r="34" spans="1:12">
      <c r="A34" s="31" t="s">
        <v>704</v>
      </c>
      <c r="B34" s="120" t="s">
        <v>12</v>
      </c>
      <c r="C34" s="143">
        <f>C38+C39+C40</f>
        <v>0</v>
      </c>
      <c r="D34" s="143">
        <f t="shared" ref="D34:I34" si="11">D38+D39+D40</f>
        <v>0</v>
      </c>
      <c r="E34" s="143">
        <f t="shared" si="11"/>
        <v>0</v>
      </c>
      <c r="F34" s="143">
        <f t="shared" si="11"/>
        <v>0</v>
      </c>
      <c r="G34" s="143">
        <f t="shared" si="11"/>
        <v>0</v>
      </c>
      <c r="H34" s="143">
        <f t="shared" si="11"/>
        <v>0</v>
      </c>
      <c r="I34" s="143">
        <f t="shared" si="11"/>
        <v>0</v>
      </c>
      <c r="J34" s="44"/>
      <c r="K34" s="44"/>
      <c r="L34" s="44"/>
    </row>
    <row r="35" spans="1:12">
      <c r="A35" s="18" t="s">
        <v>705</v>
      </c>
      <c r="B35" s="120" t="s">
        <v>12</v>
      </c>
      <c r="C35" s="37"/>
      <c r="D35" s="37"/>
      <c r="E35" s="37"/>
      <c r="F35" s="37"/>
      <c r="G35" s="37"/>
      <c r="H35" s="37"/>
      <c r="I35" s="37"/>
      <c r="J35" s="188"/>
      <c r="K35" s="44"/>
      <c r="L35" s="44"/>
    </row>
    <row r="36" spans="1:12">
      <c r="A36" s="18" t="s">
        <v>706</v>
      </c>
      <c r="B36" s="120" t="s">
        <v>12</v>
      </c>
      <c r="C36" s="37"/>
      <c r="D36" s="37"/>
      <c r="E36" s="37"/>
      <c r="F36" s="37"/>
      <c r="G36" s="37"/>
      <c r="H36" s="37"/>
      <c r="I36" s="37"/>
      <c r="J36" s="188"/>
      <c r="K36" s="44"/>
      <c r="L36" s="44"/>
    </row>
    <row r="37" spans="1:12">
      <c r="A37" s="120" t="s">
        <v>707</v>
      </c>
      <c r="B37" s="120" t="s">
        <v>12</v>
      </c>
      <c r="C37" s="37"/>
      <c r="D37" s="37"/>
      <c r="E37" s="37"/>
      <c r="F37" s="37"/>
      <c r="G37" s="37"/>
      <c r="H37" s="37"/>
      <c r="I37" s="37"/>
      <c r="J37" s="188"/>
      <c r="K37" s="44"/>
      <c r="L37" s="44"/>
    </row>
    <row r="38" spans="1:12">
      <c r="A38" s="18" t="s">
        <v>708</v>
      </c>
      <c r="B38" s="120" t="s">
        <v>12</v>
      </c>
      <c r="C38" s="37"/>
      <c r="D38" s="37"/>
      <c r="E38" s="37"/>
      <c r="F38" s="37"/>
      <c r="G38" s="37"/>
      <c r="H38" s="37"/>
      <c r="I38" s="37"/>
      <c r="J38" s="188"/>
      <c r="K38" s="44"/>
      <c r="L38" s="44"/>
    </row>
    <row r="39" spans="1:12">
      <c r="A39" s="18" t="s">
        <v>709</v>
      </c>
      <c r="B39" s="120" t="s">
        <v>12</v>
      </c>
      <c r="C39" s="37"/>
      <c r="D39" s="37"/>
      <c r="E39" s="37"/>
      <c r="F39" s="37"/>
      <c r="G39" s="37"/>
      <c r="H39" s="37"/>
      <c r="I39" s="37"/>
      <c r="J39" s="188"/>
      <c r="K39" s="44"/>
      <c r="L39" s="44"/>
    </row>
    <row r="40" spans="1:12">
      <c r="A40" s="18" t="s">
        <v>710</v>
      </c>
      <c r="B40" s="120" t="s">
        <v>12</v>
      </c>
      <c r="C40" s="37"/>
      <c r="D40" s="37"/>
      <c r="E40" s="37"/>
      <c r="F40" s="37"/>
      <c r="G40" s="37"/>
      <c r="H40" s="37"/>
      <c r="I40" s="37"/>
      <c r="J40" s="188"/>
      <c r="K40" s="44"/>
      <c r="L40" s="44"/>
    </row>
    <row r="41" spans="1:12">
      <c r="A41" s="17" t="s">
        <v>711</v>
      </c>
      <c r="B41" s="17"/>
      <c r="C41" s="17"/>
      <c r="D41" s="17"/>
      <c r="E41" s="17"/>
      <c r="F41" s="17"/>
      <c r="G41" s="17"/>
      <c r="H41" s="17"/>
      <c r="I41" s="17"/>
      <c r="J41" s="44"/>
      <c r="K41" s="44"/>
      <c r="L41" s="44"/>
    </row>
    <row r="42" spans="1:12">
      <c r="A42" s="31" t="s">
        <v>374</v>
      </c>
      <c r="B42" s="18" t="s">
        <v>712</v>
      </c>
      <c r="C42" s="143">
        <f>C44+C45+C43</f>
        <v>0</v>
      </c>
      <c r="D42" s="143">
        <f t="shared" ref="D42:I42" si="12">D44+D45+D43</f>
        <v>0</v>
      </c>
      <c r="E42" s="143">
        <f t="shared" si="12"/>
        <v>0</v>
      </c>
      <c r="F42" s="143">
        <f t="shared" si="12"/>
        <v>0</v>
      </c>
      <c r="G42" s="143">
        <f t="shared" si="12"/>
        <v>0</v>
      </c>
      <c r="H42" s="143">
        <f t="shared" si="12"/>
        <v>0</v>
      </c>
      <c r="I42" s="143">
        <f t="shared" si="12"/>
        <v>0</v>
      </c>
      <c r="J42" s="44"/>
      <c r="K42" s="44"/>
      <c r="L42" s="44"/>
    </row>
    <row r="43" spans="1:12">
      <c r="A43" s="31" t="s">
        <v>1152</v>
      </c>
      <c r="B43" s="18" t="s">
        <v>12</v>
      </c>
      <c r="C43" s="143">
        <f>C52+C53</f>
        <v>0</v>
      </c>
      <c r="D43" s="143">
        <f t="shared" ref="D43:I43" si="13">D52+D53</f>
        <v>0</v>
      </c>
      <c r="E43" s="143">
        <f t="shared" si="13"/>
        <v>0</v>
      </c>
      <c r="F43" s="143">
        <f t="shared" si="13"/>
        <v>0</v>
      </c>
      <c r="G43" s="143">
        <f t="shared" si="13"/>
        <v>0</v>
      </c>
      <c r="H43" s="143">
        <f t="shared" si="13"/>
        <v>0</v>
      </c>
      <c r="I43" s="143">
        <f t="shared" si="13"/>
        <v>0</v>
      </c>
      <c r="J43" s="44"/>
      <c r="K43" s="44"/>
      <c r="L43" s="44"/>
    </row>
    <row r="44" spans="1:12">
      <c r="A44" s="31" t="s">
        <v>713</v>
      </c>
      <c r="B44" s="18" t="s">
        <v>712</v>
      </c>
      <c r="C44" s="143">
        <f>C46+C48+C51</f>
        <v>0</v>
      </c>
      <c r="D44" s="143">
        <f t="shared" ref="D44:I44" si="14">D46+D48+D51</f>
        <v>0</v>
      </c>
      <c r="E44" s="143">
        <f t="shared" si="14"/>
        <v>0</v>
      </c>
      <c r="F44" s="143">
        <f t="shared" si="14"/>
        <v>0</v>
      </c>
      <c r="G44" s="143">
        <f t="shared" si="14"/>
        <v>0</v>
      </c>
      <c r="H44" s="143">
        <f t="shared" si="14"/>
        <v>0</v>
      </c>
      <c r="I44" s="143">
        <f t="shared" si="14"/>
        <v>0</v>
      </c>
      <c r="J44" s="44"/>
      <c r="K44" s="44"/>
      <c r="L44" s="44"/>
    </row>
    <row r="45" spans="1:12">
      <c r="A45" s="31" t="s">
        <v>714</v>
      </c>
      <c r="B45" s="18" t="s">
        <v>712</v>
      </c>
      <c r="C45" s="143">
        <f>C47+C49+C50</f>
        <v>0</v>
      </c>
      <c r="D45" s="143">
        <f t="shared" ref="D45:I45" si="15">D47+D49+D50</f>
        <v>0</v>
      </c>
      <c r="E45" s="143">
        <f t="shared" si="15"/>
        <v>0</v>
      </c>
      <c r="F45" s="143">
        <f t="shared" si="15"/>
        <v>0</v>
      </c>
      <c r="G45" s="143">
        <f t="shared" si="15"/>
        <v>0</v>
      </c>
      <c r="H45" s="143">
        <f t="shared" si="15"/>
        <v>0</v>
      </c>
      <c r="I45" s="143">
        <f t="shared" si="15"/>
        <v>0</v>
      </c>
      <c r="J45" s="188"/>
      <c r="K45" s="44"/>
      <c r="L45" s="44"/>
    </row>
    <row r="46" spans="1:12">
      <c r="A46" s="18" t="s">
        <v>715</v>
      </c>
      <c r="B46" s="18" t="s">
        <v>712</v>
      </c>
      <c r="C46" s="37"/>
      <c r="D46" s="37"/>
      <c r="E46" s="37"/>
      <c r="F46" s="37"/>
      <c r="G46" s="37"/>
      <c r="H46" s="37"/>
      <c r="I46" s="37"/>
      <c r="J46" s="188"/>
      <c r="K46" s="44"/>
      <c r="L46" s="44"/>
    </row>
    <row r="47" spans="1:12">
      <c r="A47" s="18" t="s">
        <v>716</v>
      </c>
      <c r="B47" s="18" t="s">
        <v>712</v>
      </c>
      <c r="C47" s="37"/>
      <c r="D47" s="37"/>
      <c r="E47" s="37"/>
      <c r="F47" s="37"/>
      <c r="G47" s="37"/>
      <c r="H47" s="37"/>
      <c r="I47" s="37"/>
      <c r="J47" s="188"/>
      <c r="K47" s="44"/>
      <c r="L47" s="44"/>
    </row>
    <row r="48" spans="1:12">
      <c r="A48" s="18" t="s">
        <v>717</v>
      </c>
      <c r="B48" s="18" t="s">
        <v>712</v>
      </c>
      <c r="C48" s="37"/>
      <c r="D48" s="37"/>
      <c r="E48" s="37"/>
      <c r="F48" s="37"/>
      <c r="G48" s="37"/>
      <c r="H48" s="37"/>
      <c r="I48" s="37"/>
      <c r="J48" s="188"/>
      <c r="K48" s="44"/>
      <c r="L48" s="44"/>
    </row>
    <row r="49" spans="1:12">
      <c r="A49" s="18" t="s">
        <v>718</v>
      </c>
      <c r="B49" s="18" t="s">
        <v>712</v>
      </c>
      <c r="C49" s="37"/>
      <c r="D49" s="37"/>
      <c r="E49" s="37"/>
      <c r="F49" s="37"/>
      <c r="G49" s="37"/>
      <c r="H49" s="37"/>
      <c r="I49" s="37"/>
      <c r="J49" s="188"/>
      <c r="K49" s="44"/>
      <c r="L49" s="44"/>
    </row>
    <row r="50" spans="1:12">
      <c r="A50" s="18" t="s">
        <v>719</v>
      </c>
      <c r="B50" s="18" t="s">
        <v>712</v>
      </c>
      <c r="C50" s="37"/>
      <c r="D50" s="37"/>
      <c r="E50" s="37"/>
      <c r="F50" s="37"/>
      <c r="G50" s="37"/>
      <c r="H50" s="37"/>
      <c r="I50" s="37"/>
      <c r="J50" s="188"/>
      <c r="K50" s="44"/>
      <c r="L50" s="44"/>
    </row>
    <row r="51" spans="1:12">
      <c r="A51" s="18" t="s">
        <v>720</v>
      </c>
      <c r="B51" s="18" t="s">
        <v>712</v>
      </c>
      <c r="C51" s="37"/>
      <c r="D51" s="37"/>
      <c r="E51" s="37"/>
      <c r="F51" s="37"/>
      <c r="G51" s="37"/>
      <c r="H51" s="37"/>
      <c r="I51" s="37"/>
      <c r="J51" s="188"/>
      <c r="K51" s="44"/>
      <c r="L51" s="44"/>
    </row>
    <row r="52" spans="1:12">
      <c r="A52" s="18" t="s">
        <v>721</v>
      </c>
      <c r="B52" s="18" t="s">
        <v>12</v>
      </c>
      <c r="C52" s="37"/>
      <c r="D52" s="37"/>
      <c r="E52" s="37"/>
      <c r="F52" s="37"/>
      <c r="G52" s="37"/>
      <c r="H52" s="37"/>
      <c r="I52" s="37"/>
      <c r="J52" s="188"/>
      <c r="K52" s="44"/>
      <c r="L52" s="44"/>
    </row>
    <row r="53" spans="1:12">
      <c r="A53" s="18" t="s">
        <v>1148</v>
      </c>
      <c r="B53" s="18" t="s">
        <v>12</v>
      </c>
      <c r="C53" s="37"/>
      <c r="D53" s="37"/>
      <c r="E53" s="37"/>
      <c r="F53" s="37"/>
      <c r="G53" s="37"/>
      <c r="H53" s="37"/>
      <c r="I53" s="37"/>
      <c r="J53" s="188"/>
      <c r="K53" s="44"/>
      <c r="L53" s="44"/>
    </row>
    <row r="54" spans="1:12">
      <c r="A54" s="16" t="s">
        <v>722</v>
      </c>
      <c r="B54" s="16"/>
      <c r="C54" s="16"/>
      <c r="D54" s="16"/>
      <c r="E54" s="16"/>
      <c r="F54" s="16"/>
      <c r="G54" s="16"/>
      <c r="H54" s="16"/>
      <c r="I54" s="16"/>
      <c r="J54" s="188"/>
      <c r="K54" s="44"/>
      <c r="L54" s="44"/>
    </row>
    <row r="55" spans="1:12">
      <c r="A55" s="122" t="s">
        <v>723</v>
      </c>
      <c r="B55" s="17"/>
      <c r="C55" s="17"/>
      <c r="D55" s="17"/>
      <c r="E55" s="17"/>
      <c r="F55" s="17"/>
      <c r="G55" s="17"/>
      <c r="H55" s="17"/>
      <c r="I55" s="17"/>
      <c r="J55" s="182"/>
      <c r="K55" s="44"/>
      <c r="L55" s="44"/>
    </row>
    <row r="56" spans="1:12">
      <c r="A56" s="18" t="s">
        <v>724</v>
      </c>
      <c r="B56" s="18" t="s">
        <v>725</v>
      </c>
      <c r="C56" s="37"/>
      <c r="D56" s="37"/>
      <c r="E56" s="37"/>
      <c r="F56" s="37"/>
      <c r="G56" s="37"/>
      <c r="H56" s="37"/>
      <c r="I56" s="37"/>
      <c r="J56" s="188"/>
      <c r="K56" s="44"/>
      <c r="L56" s="44"/>
    </row>
    <row r="57" spans="1:12">
      <c r="A57" s="18" t="s">
        <v>726</v>
      </c>
      <c r="B57" s="18" t="s">
        <v>725</v>
      </c>
      <c r="C57" s="37"/>
      <c r="D57" s="37"/>
      <c r="E57" s="37"/>
      <c r="F57" s="37"/>
      <c r="G57" s="37"/>
      <c r="H57" s="37"/>
      <c r="I57" s="37"/>
      <c r="J57" s="188"/>
      <c r="K57" s="44"/>
      <c r="L57" s="44"/>
    </row>
    <row r="58" spans="1:12">
      <c r="A58" s="18" t="s">
        <v>727</v>
      </c>
      <c r="B58" s="18" t="s">
        <v>725</v>
      </c>
      <c r="C58" s="37"/>
      <c r="D58" s="37"/>
      <c r="E58" s="37"/>
      <c r="F58" s="37"/>
      <c r="G58" s="37"/>
      <c r="H58" s="37"/>
      <c r="I58" s="37"/>
      <c r="J58" s="188"/>
      <c r="K58" s="44"/>
      <c r="L58" s="44"/>
    </row>
    <row r="59" spans="1:12">
      <c r="A59" s="18" t="s">
        <v>728</v>
      </c>
      <c r="B59" s="18" t="s">
        <v>725</v>
      </c>
      <c r="C59" s="37"/>
      <c r="D59" s="37"/>
      <c r="E59" s="37"/>
      <c r="F59" s="37"/>
      <c r="G59" s="37"/>
      <c r="H59" s="37"/>
      <c r="I59" s="37"/>
      <c r="J59" s="189"/>
      <c r="K59" s="44"/>
      <c r="L59" s="44"/>
    </row>
    <row r="60" spans="1:12">
      <c r="A60" s="19" t="s">
        <v>729</v>
      </c>
      <c r="B60" s="19" t="s">
        <v>725</v>
      </c>
      <c r="C60" s="37"/>
      <c r="D60" s="37"/>
      <c r="E60" s="37"/>
      <c r="F60" s="37"/>
      <c r="G60" s="37"/>
      <c r="H60" s="37"/>
      <c r="I60" s="37"/>
      <c r="J60" s="189"/>
      <c r="K60" s="44"/>
      <c r="L60" s="44"/>
    </row>
    <row r="61" spans="1:12">
      <c r="A61" s="18" t="s">
        <v>730</v>
      </c>
      <c r="B61" s="18" t="s">
        <v>725</v>
      </c>
      <c r="C61" s="37"/>
      <c r="D61" s="37"/>
      <c r="E61" s="37"/>
      <c r="F61" s="37"/>
      <c r="G61" s="37"/>
      <c r="H61" s="37"/>
      <c r="I61" s="37"/>
      <c r="J61" s="189"/>
      <c r="K61" s="44"/>
      <c r="L61" s="44"/>
    </row>
    <row r="62" spans="1:12">
      <c r="A62" s="18" t="s">
        <v>731</v>
      </c>
      <c r="B62" s="18" t="s">
        <v>725</v>
      </c>
      <c r="C62" s="37"/>
      <c r="D62" s="37"/>
      <c r="E62" s="37"/>
      <c r="F62" s="37"/>
      <c r="G62" s="37"/>
      <c r="H62" s="37"/>
      <c r="I62" s="37"/>
      <c r="J62" s="189"/>
      <c r="K62" s="44"/>
      <c r="L62" s="44"/>
    </row>
    <row r="63" spans="1:12">
      <c r="A63" s="18" t="s">
        <v>732</v>
      </c>
      <c r="B63" s="18" t="s">
        <v>725</v>
      </c>
      <c r="C63" s="37"/>
      <c r="D63" s="37"/>
      <c r="E63" s="37"/>
      <c r="F63" s="37"/>
      <c r="G63" s="37"/>
      <c r="H63" s="37"/>
      <c r="I63" s="37"/>
      <c r="J63" s="188"/>
      <c r="K63" s="44"/>
      <c r="L63" s="44"/>
    </row>
    <row r="64" spans="1:12">
      <c r="A64" s="18" t="s">
        <v>733</v>
      </c>
      <c r="B64" s="18" t="s">
        <v>725</v>
      </c>
      <c r="C64" s="37"/>
      <c r="D64" s="37"/>
      <c r="E64" s="37"/>
      <c r="F64" s="37"/>
      <c r="G64" s="37"/>
      <c r="H64" s="37"/>
      <c r="I64" s="37"/>
      <c r="J64" s="188"/>
      <c r="K64" s="44"/>
      <c r="L64" s="44"/>
    </row>
    <row r="65" spans="1:12">
      <c r="A65" s="18" t="s">
        <v>734</v>
      </c>
      <c r="B65" s="18" t="s">
        <v>725</v>
      </c>
      <c r="C65" s="37"/>
      <c r="D65" s="37"/>
      <c r="E65" s="37"/>
      <c r="F65" s="37"/>
      <c r="G65" s="37"/>
      <c r="H65" s="37"/>
      <c r="I65" s="37"/>
      <c r="J65" s="188"/>
      <c r="K65" s="44"/>
      <c r="L65" s="44"/>
    </row>
    <row r="66" spans="1:12">
      <c r="A66" s="18" t="s">
        <v>735</v>
      </c>
      <c r="B66" s="18" t="s">
        <v>725</v>
      </c>
      <c r="C66" s="37"/>
      <c r="D66" s="37"/>
      <c r="E66" s="37"/>
      <c r="F66" s="37"/>
      <c r="G66" s="37"/>
      <c r="H66" s="37"/>
      <c r="I66" s="37"/>
      <c r="J66" s="188"/>
      <c r="K66" s="44"/>
      <c r="L66" s="44"/>
    </row>
    <row r="67" spans="1:12">
      <c r="A67" s="122" t="s">
        <v>736</v>
      </c>
      <c r="B67" s="122"/>
      <c r="C67" s="17"/>
      <c r="D67" s="17"/>
      <c r="E67" s="17"/>
      <c r="F67" s="17"/>
      <c r="G67" s="17"/>
      <c r="H67" s="17"/>
      <c r="I67" s="17"/>
      <c r="J67" s="182"/>
      <c r="K67" s="44"/>
      <c r="L67" s="44"/>
    </row>
    <row r="68" spans="1:12">
      <c r="A68" s="35" t="s">
        <v>737</v>
      </c>
      <c r="B68" s="35" t="s">
        <v>738</v>
      </c>
      <c r="C68" s="37"/>
      <c r="D68" s="37"/>
      <c r="E68" s="37"/>
      <c r="F68" s="37"/>
      <c r="G68" s="37"/>
      <c r="H68" s="37"/>
      <c r="I68" s="37"/>
      <c r="J68" s="188"/>
      <c r="K68" s="44"/>
      <c r="L68" s="44"/>
    </row>
    <row r="69" spans="1:12">
      <c r="A69" s="35" t="s">
        <v>739</v>
      </c>
      <c r="B69" s="35" t="s">
        <v>738</v>
      </c>
      <c r="C69" s="37"/>
      <c r="D69" s="37"/>
      <c r="E69" s="37"/>
      <c r="F69" s="37"/>
      <c r="G69" s="37"/>
      <c r="H69" s="37"/>
      <c r="I69" s="37"/>
      <c r="J69" s="188"/>
      <c r="K69" s="44"/>
      <c r="L69" s="44"/>
    </row>
    <row r="70" spans="1:12">
      <c r="A70" s="122" t="s">
        <v>740</v>
      </c>
      <c r="B70" s="122"/>
      <c r="C70" s="17"/>
      <c r="D70" s="17"/>
      <c r="E70" s="17"/>
      <c r="F70" s="17"/>
      <c r="G70" s="17"/>
      <c r="H70" s="17"/>
      <c r="I70" s="17"/>
      <c r="J70" s="182"/>
      <c r="K70" s="44"/>
      <c r="L70" s="44"/>
    </row>
    <row r="71" spans="1:12">
      <c r="A71" s="19" t="s">
        <v>726</v>
      </c>
      <c r="B71" s="19" t="s">
        <v>741</v>
      </c>
      <c r="C71" s="37"/>
      <c r="D71" s="37"/>
      <c r="E71" s="37"/>
      <c r="F71" s="37"/>
      <c r="G71" s="37"/>
      <c r="H71" s="37"/>
      <c r="I71" s="37"/>
      <c r="J71" s="182"/>
      <c r="K71" s="44"/>
      <c r="L71" s="44"/>
    </row>
    <row r="72" spans="1:12">
      <c r="A72" s="19" t="s">
        <v>727</v>
      </c>
      <c r="B72" s="19" t="s">
        <v>741</v>
      </c>
      <c r="C72" s="37"/>
      <c r="D72" s="37"/>
      <c r="E72" s="37"/>
      <c r="F72" s="37"/>
      <c r="G72" s="37"/>
      <c r="H72" s="37"/>
      <c r="I72" s="37"/>
      <c r="J72" s="182"/>
      <c r="K72" s="44"/>
      <c r="L72" s="44"/>
    </row>
    <row r="73" spans="1:12">
      <c r="A73" s="19" t="s">
        <v>728</v>
      </c>
      <c r="B73" s="19" t="s">
        <v>741</v>
      </c>
      <c r="C73" s="37"/>
      <c r="D73" s="37"/>
      <c r="E73" s="37"/>
      <c r="F73" s="37"/>
      <c r="G73" s="37"/>
      <c r="H73" s="37"/>
      <c r="I73" s="37"/>
      <c r="J73" s="182"/>
      <c r="K73" s="44"/>
      <c r="L73" s="44"/>
    </row>
    <row r="74" spans="1:12">
      <c r="A74" s="19" t="s">
        <v>729</v>
      </c>
      <c r="B74" s="19" t="s">
        <v>741</v>
      </c>
      <c r="C74" s="37"/>
      <c r="D74" s="37"/>
      <c r="E74" s="37"/>
      <c r="F74" s="37"/>
      <c r="G74" s="37"/>
      <c r="H74" s="37"/>
      <c r="I74" s="37"/>
      <c r="J74" s="182"/>
      <c r="K74" s="44"/>
      <c r="L74" s="44"/>
    </row>
    <row r="75" spans="1:12">
      <c r="A75" s="19" t="s">
        <v>730</v>
      </c>
      <c r="B75" s="19" t="s">
        <v>741</v>
      </c>
      <c r="C75" s="37"/>
      <c r="D75" s="37"/>
      <c r="E75" s="37"/>
      <c r="F75" s="37"/>
      <c r="G75" s="37"/>
      <c r="H75" s="37"/>
      <c r="I75" s="37"/>
      <c r="J75" s="182"/>
      <c r="K75" s="44"/>
      <c r="L75" s="44"/>
    </row>
    <row r="76" spans="1:12">
      <c r="A76" s="19" t="s">
        <v>731</v>
      </c>
      <c r="B76" s="19" t="s">
        <v>741</v>
      </c>
      <c r="C76" s="37"/>
      <c r="D76" s="37"/>
      <c r="E76" s="37"/>
      <c r="F76" s="37"/>
      <c r="G76" s="37"/>
      <c r="H76" s="37"/>
      <c r="I76" s="37"/>
      <c r="J76" s="182"/>
      <c r="K76" s="44"/>
      <c r="L76" s="44"/>
    </row>
    <row r="77" spans="1:12">
      <c r="A77" s="19" t="s">
        <v>732</v>
      </c>
      <c r="B77" s="19" t="s">
        <v>741</v>
      </c>
      <c r="C77" s="37"/>
      <c r="D77" s="37"/>
      <c r="E77" s="37"/>
      <c r="F77" s="37"/>
      <c r="G77" s="37"/>
      <c r="H77" s="37"/>
      <c r="I77" s="37"/>
      <c r="J77" s="182"/>
      <c r="K77" s="44"/>
      <c r="L77" s="44"/>
    </row>
    <row r="78" spans="1:12">
      <c r="A78" s="19" t="s">
        <v>733</v>
      </c>
      <c r="B78" s="19" t="s">
        <v>741</v>
      </c>
      <c r="C78" s="37"/>
      <c r="D78" s="37"/>
      <c r="E78" s="37"/>
      <c r="F78" s="37"/>
      <c r="G78" s="37"/>
      <c r="H78" s="37"/>
      <c r="I78" s="37"/>
      <c r="J78" s="182"/>
      <c r="K78" s="44"/>
      <c r="L78" s="44"/>
    </row>
    <row r="79" spans="1:12">
      <c r="A79" s="19" t="s">
        <v>734</v>
      </c>
      <c r="B79" s="19" t="s">
        <v>741</v>
      </c>
      <c r="C79" s="37"/>
      <c r="D79" s="37"/>
      <c r="E79" s="37"/>
      <c r="F79" s="37"/>
      <c r="G79" s="37"/>
      <c r="H79" s="37"/>
      <c r="I79" s="37"/>
      <c r="J79" s="182"/>
      <c r="K79" s="44"/>
      <c r="L79" s="44"/>
    </row>
    <row r="80" spans="1:12">
      <c r="A80" s="19" t="s">
        <v>735</v>
      </c>
      <c r="B80" s="19" t="s">
        <v>741</v>
      </c>
      <c r="C80" s="37"/>
      <c r="D80" s="37"/>
      <c r="E80" s="37"/>
      <c r="F80" s="37"/>
      <c r="G80" s="37"/>
      <c r="H80" s="37"/>
      <c r="I80" s="37"/>
      <c r="J80" s="182"/>
      <c r="K80" s="44"/>
      <c r="L80" s="44"/>
    </row>
    <row r="81" spans="1:12">
      <c r="A81" s="19" t="s">
        <v>742</v>
      </c>
      <c r="B81" s="19" t="s">
        <v>743</v>
      </c>
      <c r="C81" s="37"/>
      <c r="D81" s="37"/>
      <c r="E81" s="37"/>
      <c r="F81" s="37"/>
      <c r="G81" s="37"/>
      <c r="H81" s="37"/>
      <c r="I81" s="37"/>
      <c r="J81" s="182"/>
      <c r="K81" s="44"/>
      <c r="L81" s="44"/>
    </row>
    <row r="82" spans="1:12">
      <c r="A82" s="16" t="s">
        <v>744</v>
      </c>
      <c r="B82" s="16"/>
      <c r="C82" s="16"/>
      <c r="D82" s="16"/>
      <c r="E82" s="16"/>
      <c r="F82" s="16"/>
      <c r="G82" s="16"/>
      <c r="H82" s="16"/>
      <c r="I82" s="16"/>
      <c r="J82" s="188"/>
      <c r="K82" s="44"/>
      <c r="L82" s="44"/>
    </row>
    <row r="83" spans="1:12">
      <c r="A83" s="122" t="s">
        <v>745</v>
      </c>
      <c r="B83" s="122"/>
      <c r="C83" s="17"/>
      <c r="D83" s="17"/>
      <c r="E83" s="17"/>
      <c r="F83" s="17"/>
      <c r="G83" s="17"/>
      <c r="H83" s="17"/>
      <c r="I83" s="17"/>
      <c r="J83" s="188"/>
      <c r="K83" s="44"/>
      <c r="L83" s="44"/>
    </row>
    <row r="84" spans="1:12">
      <c r="A84" s="27" t="s">
        <v>746</v>
      </c>
      <c r="B84" s="123"/>
      <c r="C84" s="27"/>
      <c r="D84" s="27"/>
      <c r="E84" s="27"/>
      <c r="F84" s="27"/>
      <c r="G84" s="27"/>
      <c r="H84" s="27"/>
      <c r="I84" s="27"/>
      <c r="J84" s="188"/>
      <c r="K84" s="44"/>
      <c r="L84" s="44"/>
    </row>
    <row r="85" spans="1:12">
      <c r="A85" s="18" t="s">
        <v>747</v>
      </c>
      <c r="B85" s="18" t="s">
        <v>691</v>
      </c>
      <c r="C85" s="37"/>
      <c r="D85" s="37"/>
      <c r="E85" s="37"/>
      <c r="F85" s="37"/>
      <c r="G85" s="37"/>
      <c r="H85" s="37"/>
      <c r="I85" s="37"/>
      <c r="J85" s="188"/>
      <c r="K85" s="44"/>
      <c r="L85" s="44"/>
    </row>
    <row r="86" spans="1:12">
      <c r="A86" s="18" t="s">
        <v>748</v>
      </c>
      <c r="B86" s="18" t="s">
        <v>749</v>
      </c>
      <c r="C86" s="37"/>
      <c r="D86" s="37"/>
      <c r="E86" s="37"/>
      <c r="F86" s="37"/>
      <c r="G86" s="37"/>
      <c r="H86" s="37"/>
      <c r="I86" s="37"/>
      <c r="J86" s="188"/>
      <c r="K86" s="44"/>
      <c r="L86" s="44"/>
    </row>
    <row r="87" spans="1:12">
      <c r="A87" s="27" t="s">
        <v>750</v>
      </c>
      <c r="B87" s="27"/>
      <c r="C87" s="27"/>
      <c r="D87" s="27"/>
      <c r="E87" s="27"/>
      <c r="F87" s="27"/>
      <c r="G87" s="27"/>
      <c r="H87" s="27"/>
      <c r="I87" s="27"/>
      <c r="J87" s="188"/>
      <c r="K87" s="44"/>
      <c r="L87" s="44"/>
    </row>
    <row r="88" spans="1:12">
      <c r="A88" s="18" t="s">
        <v>751</v>
      </c>
      <c r="B88" s="18" t="s">
        <v>752</v>
      </c>
      <c r="C88" s="37"/>
      <c r="D88" s="37"/>
      <c r="E88" s="37"/>
      <c r="F88" s="37"/>
      <c r="G88" s="37"/>
      <c r="H88" s="37"/>
      <c r="I88" s="37"/>
      <c r="J88" s="188"/>
      <c r="K88" s="44"/>
      <c r="L88" s="44"/>
    </row>
    <row r="89" spans="1:12">
      <c r="A89" s="18" t="s">
        <v>753</v>
      </c>
      <c r="B89" s="18" t="s">
        <v>752</v>
      </c>
      <c r="C89" s="37"/>
      <c r="D89" s="37"/>
      <c r="E89" s="37"/>
      <c r="F89" s="37"/>
      <c r="G89" s="37"/>
      <c r="H89" s="37"/>
      <c r="I89" s="37"/>
      <c r="J89" s="188"/>
      <c r="K89" s="44"/>
      <c r="L89" s="44"/>
    </row>
    <row r="90" spans="1:12">
      <c r="A90" s="18" t="s">
        <v>754</v>
      </c>
      <c r="B90" s="18" t="s">
        <v>752</v>
      </c>
      <c r="C90" s="37"/>
      <c r="D90" s="37"/>
      <c r="E90" s="37"/>
      <c r="F90" s="37"/>
      <c r="G90" s="37"/>
      <c r="H90" s="37"/>
      <c r="I90" s="37"/>
      <c r="J90" s="188"/>
      <c r="K90" s="44"/>
      <c r="L90" s="44"/>
    </row>
    <row r="91" spans="1:12">
      <c r="A91" s="18" t="s">
        <v>755</v>
      </c>
      <c r="B91" s="18" t="s">
        <v>752</v>
      </c>
      <c r="C91" s="37"/>
      <c r="D91" s="37"/>
      <c r="E91" s="37"/>
      <c r="F91" s="37"/>
      <c r="G91" s="37"/>
      <c r="H91" s="37"/>
      <c r="I91" s="37"/>
      <c r="J91" s="188"/>
      <c r="K91" s="44"/>
      <c r="L91" s="44"/>
    </row>
    <row r="92" spans="1:12">
      <c r="A92" s="27" t="s">
        <v>756</v>
      </c>
      <c r="B92" s="124"/>
      <c r="C92" s="125"/>
      <c r="D92" s="125"/>
      <c r="E92" s="125"/>
      <c r="F92" s="125"/>
      <c r="G92" s="125"/>
      <c r="H92" s="125"/>
      <c r="I92" s="125"/>
      <c r="J92" s="188"/>
      <c r="K92" s="44"/>
      <c r="L92" s="44"/>
    </row>
    <row r="93" spans="1:12">
      <c r="A93" s="18" t="s">
        <v>757</v>
      </c>
      <c r="B93" s="18" t="s">
        <v>758</v>
      </c>
      <c r="C93" s="37"/>
      <c r="D93" s="37"/>
      <c r="E93" s="37"/>
      <c r="F93" s="37"/>
      <c r="G93" s="37"/>
      <c r="H93" s="37"/>
      <c r="I93" s="37"/>
      <c r="J93" s="188"/>
      <c r="K93" s="44"/>
      <c r="L93" s="44"/>
    </row>
    <row r="94" spans="1:12">
      <c r="A94" s="18" t="s">
        <v>759</v>
      </c>
      <c r="B94" s="18" t="s">
        <v>760</v>
      </c>
      <c r="C94" s="37"/>
      <c r="D94" s="37"/>
      <c r="E94" s="37"/>
      <c r="F94" s="37"/>
      <c r="G94" s="37"/>
      <c r="H94" s="37"/>
      <c r="I94" s="37"/>
      <c r="J94" s="188"/>
      <c r="K94" s="44"/>
      <c r="L94" s="44"/>
    </row>
    <row r="95" spans="1:12">
      <c r="A95" s="18" t="s">
        <v>761</v>
      </c>
      <c r="B95" s="18" t="s">
        <v>762</v>
      </c>
      <c r="C95" s="37"/>
      <c r="D95" s="37"/>
      <c r="E95" s="37"/>
      <c r="F95" s="37"/>
      <c r="G95" s="37"/>
      <c r="H95" s="37"/>
      <c r="I95" s="37"/>
      <c r="J95" s="188"/>
      <c r="K95" s="44"/>
      <c r="L95" s="44"/>
    </row>
    <row r="96" spans="1:12">
      <c r="A96" s="18" t="s">
        <v>763</v>
      </c>
      <c r="B96" s="18" t="s">
        <v>762</v>
      </c>
      <c r="C96" s="37"/>
      <c r="D96" s="37"/>
      <c r="E96" s="37"/>
      <c r="F96" s="37"/>
      <c r="G96" s="37"/>
      <c r="H96" s="37"/>
      <c r="I96" s="37"/>
      <c r="J96" s="188"/>
      <c r="K96" s="44"/>
      <c r="L96" s="44"/>
    </row>
    <row r="97" spans="1:12">
      <c r="A97" s="18" t="s">
        <v>764</v>
      </c>
      <c r="B97" s="18" t="s">
        <v>762</v>
      </c>
      <c r="C97" s="37"/>
      <c r="D97" s="37"/>
      <c r="E97" s="37"/>
      <c r="F97" s="37"/>
      <c r="G97" s="37"/>
      <c r="H97" s="37"/>
      <c r="I97" s="37"/>
      <c r="J97" s="188"/>
      <c r="K97" s="44"/>
      <c r="L97" s="44"/>
    </row>
    <row r="98" spans="1:12">
      <c r="A98" s="18" t="s">
        <v>765</v>
      </c>
      <c r="B98" s="18" t="s">
        <v>762</v>
      </c>
      <c r="C98" s="37"/>
      <c r="D98" s="37"/>
      <c r="E98" s="37"/>
      <c r="F98" s="37"/>
      <c r="G98" s="37"/>
      <c r="H98" s="37"/>
      <c r="I98" s="37"/>
      <c r="J98" s="188"/>
      <c r="K98" s="44"/>
      <c r="L98" s="44"/>
    </row>
    <row r="99" spans="1:12">
      <c r="A99" s="27" t="s">
        <v>766</v>
      </c>
      <c r="B99" s="124"/>
      <c r="C99" s="125"/>
      <c r="D99" s="125"/>
      <c r="E99" s="125"/>
      <c r="F99" s="125"/>
      <c r="G99" s="125"/>
      <c r="H99" s="125"/>
      <c r="I99" s="125"/>
      <c r="J99" s="188"/>
      <c r="K99" s="44"/>
      <c r="L99" s="44"/>
    </row>
    <row r="100" spans="1:12">
      <c r="A100" s="18" t="s">
        <v>767</v>
      </c>
      <c r="B100" s="18" t="s">
        <v>768</v>
      </c>
      <c r="C100" s="37"/>
      <c r="D100" s="37"/>
      <c r="E100" s="37"/>
      <c r="F100" s="37"/>
      <c r="G100" s="37"/>
      <c r="H100" s="37"/>
      <c r="I100" s="37"/>
      <c r="J100" s="188"/>
      <c r="K100" s="44"/>
      <c r="L100" s="44"/>
    </row>
    <row r="101" spans="1:12">
      <c r="A101" s="18" t="s">
        <v>769</v>
      </c>
      <c r="B101" s="18" t="s">
        <v>770</v>
      </c>
      <c r="C101" s="37"/>
      <c r="D101" s="37"/>
      <c r="E101" s="37"/>
      <c r="F101" s="37"/>
      <c r="G101" s="37"/>
      <c r="H101" s="37"/>
      <c r="I101" s="37"/>
      <c r="J101" s="188"/>
      <c r="K101" s="44"/>
      <c r="L101" s="44"/>
    </row>
    <row r="102" spans="1:12">
      <c r="A102" s="18" t="s">
        <v>771</v>
      </c>
      <c r="B102" s="18" t="s">
        <v>772</v>
      </c>
      <c r="C102" s="37"/>
      <c r="D102" s="37"/>
      <c r="E102" s="37"/>
      <c r="F102" s="37"/>
      <c r="G102" s="37"/>
      <c r="H102" s="37"/>
      <c r="I102" s="37"/>
      <c r="J102" s="188"/>
      <c r="K102" s="44"/>
      <c r="L102" s="44"/>
    </row>
    <row r="103" spans="1:12">
      <c r="A103" s="27" t="s">
        <v>773</v>
      </c>
      <c r="B103" s="124"/>
      <c r="C103" s="125"/>
      <c r="D103" s="125"/>
      <c r="E103" s="125"/>
      <c r="F103" s="125"/>
      <c r="G103" s="125"/>
      <c r="H103" s="125"/>
      <c r="I103" s="125"/>
      <c r="J103" s="188"/>
      <c r="K103" s="44"/>
      <c r="L103" s="44"/>
    </row>
    <row r="104" spans="1:12">
      <c r="A104" s="19" t="s">
        <v>774</v>
      </c>
      <c r="B104" s="19" t="s">
        <v>775</v>
      </c>
      <c r="C104" s="37"/>
      <c r="D104" s="37"/>
      <c r="E104" s="37"/>
      <c r="F104" s="37"/>
      <c r="G104" s="37"/>
      <c r="H104" s="37"/>
      <c r="I104" s="37"/>
      <c r="J104" s="188"/>
      <c r="K104" s="44"/>
      <c r="L104" s="44"/>
    </row>
    <row r="105" spans="1:12">
      <c r="A105" s="19" t="s">
        <v>776</v>
      </c>
      <c r="B105" s="19" t="s">
        <v>775</v>
      </c>
      <c r="C105" s="37"/>
      <c r="D105" s="37"/>
      <c r="E105" s="37"/>
      <c r="F105" s="37"/>
      <c r="G105" s="37"/>
      <c r="H105" s="37"/>
      <c r="I105" s="37"/>
      <c r="J105" s="188"/>
      <c r="K105" s="44"/>
      <c r="L105" s="44"/>
    </row>
    <row r="106" spans="1:12">
      <c r="A106" s="27" t="s">
        <v>1149</v>
      </c>
      <c r="B106" s="124"/>
      <c r="C106" s="125"/>
      <c r="D106" s="125"/>
      <c r="E106" s="125"/>
      <c r="F106" s="125"/>
      <c r="G106" s="125"/>
      <c r="H106" s="125"/>
      <c r="I106" s="125"/>
      <c r="J106" s="188"/>
      <c r="K106" s="44"/>
      <c r="L106" s="44"/>
    </row>
    <row r="107" spans="1:12">
      <c r="A107" s="19" t="s">
        <v>1150</v>
      </c>
      <c r="B107" s="19" t="s">
        <v>27</v>
      </c>
      <c r="C107" s="142">
        <f>SUM(C108:C110)</f>
        <v>0</v>
      </c>
      <c r="D107" s="142">
        <f t="shared" ref="D107:I107" si="16">SUM(D108:D110)</f>
        <v>0</v>
      </c>
      <c r="E107" s="142">
        <f t="shared" si="16"/>
        <v>0</v>
      </c>
      <c r="F107" s="142">
        <f t="shared" si="16"/>
        <v>0</v>
      </c>
      <c r="G107" s="142">
        <f t="shared" si="16"/>
        <v>0</v>
      </c>
      <c r="H107" s="142">
        <f t="shared" si="16"/>
        <v>0</v>
      </c>
      <c r="I107" s="142">
        <f t="shared" si="16"/>
        <v>0</v>
      </c>
      <c r="J107" s="188"/>
      <c r="K107" s="44"/>
      <c r="L107" s="44"/>
    </row>
    <row r="108" spans="1:12">
      <c r="A108" s="19" t="s">
        <v>1661</v>
      </c>
      <c r="B108" s="19" t="s">
        <v>27</v>
      </c>
      <c r="C108" s="37"/>
      <c r="D108" s="37"/>
      <c r="E108" s="37"/>
      <c r="F108" s="37"/>
      <c r="G108" s="37"/>
      <c r="H108" s="37"/>
      <c r="I108" s="37"/>
      <c r="J108" s="188"/>
      <c r="K108" s="44"/>
      <c r="L108" s="44"/>
    </row>
    <row r="109" spans="1:12">
      <c r="A109" s="19" t="s">
        <v>1662</v>
      </c>
      <c r="B109" s="19" t="s">
        <v>27</v>
      </c>
      <c r="C109" s="37"/>
      <c r="D109" s="37"/>
      <c r="E109" s="37"/>
      <c r="F109" s="37"/>
      <c r="G109" s="37"/>
      <c r="H109" s="37"/>
      <c r="I109" s="37"/>
      <c r="J109" s="188"/>
      <c r="K109" s="44"/>
      <c r="L109" s="44"/>
    </row>
    <row r="110" spans="1:12">
      <c r="A110" s="19" t="s">
        <v>1663</v>
      </c>
      <c r="B110" s="19" t="s">
        <v>27</v>
      </c>
      <c r="C110" s="37"/>
      <c r="D110" s="37"/>
      <c r="E110" s="37"/>
      <c r="F110" s="37"/>
      <c r="G110" s="37"/>
      <c r="H110" s="37"/>
      <c r="I110" s="37"/>
      <c r="J110" s="188"/>
      <c r="K110" s="44"/>
      <c r="L110" s="44"/>
    </row>
    <row r="111" spans="1:12">
      <c r="A111" s="122" t="s">
        <v>777</v>
      </c>
      <c r="B111" s="17"/>
      <c r="C111" s="126"/>
      <c r="D111" s="126"/>
      <c r="E111" s="126"/>
      <c r="F111" s="126"/>
      <c r="G111" s="126"/>
      <c r="H111" s="126"/>
      <c r="I111" s="126"/>
      <c r="J111" s="188"/>
      <c r="K111" s="44"/>
      <c r="L111" s="44"/>
    </row>
    <row r="112" spans="1:12">
      <c r="A112" s="27" t="s">
        <v>778</v>
      </c>
      <c r="B112" s="123"/>
      <c r="C112" s="27"/>
      <c r="D112" s="27"/>
      <c r="E112" s="27"/>
      <c r="F112" s="27"/>
      <c r="G112" s="27"/>
      <c r="H112" s="27"/>
      <c r="I112" s="27"/>
      <c r="J112" s="188"/>
      <c r="K112" s="44"/>
      <c r="L112" s="44"/>
    </row>
    <row r="113" spans="1:12">
      <c r="A113" s="18" t="s">
        <v>779</v>
      </c>
      <c r="B113" s="18" t="s">
        <v>691</v>
      </c>
      <c r="C113" s="37"/>
      <c r="D113" s="37"/>
      <c r="E113" s="37"/>
      <c r="F113" s="37"/>
      <c r="G113" s="37"/>
      <c r="H113" s="37"/>
      <c r="I113" s="37"/>
      <c r="J113" s="188"/>
      <c r="K113" s="44"/>
      <c r="L113" s="44"/>
    </row>
    <row r="114" spans="1:12">
      <c r="A114" s="18" t="s">
        <v>780</v>
      </c>
      <c r="B114" s="18" t="s">
        <v>749</v>
      </c>
      <c r="C114" s="37"/>
      <c r="D114" s="37"/>
      <c r="E114" s="37"/>
      <c r="F114" s="37"/>
      <c r="G114" s="37"/>
      <c r="H114" s="37"/>
      <c r="I114" s="37"/>
      <c r="J114" s="188"/>
      <c r="K114" s="44"/>
      <c r="L114" s="44"/>
    </row>
    <row r="115" spans="1:12">
      <c r="A115" s="27" t="s">
        <v>781</v>
      </c>
      <c r="B115" s="27"/>
      <c r="C115" s="125"/>
      <c r="D115" s="125"/>
      <c r="E115" s="125"/>
      <c r="F115" s="125"/>
      <c r="G115" s="125"/>
      <c r="H115" s="125"/>
      <c r="I115" s="125"/>
      <c r="J115" s="188"/>
      <c r="K115" s="44"/>
      <c r="L115" s="44"/>
    </row>
    <row r="116" spans="1:12">
      <c r="A116" s="18" t="s">
        <v>782</v>
      </c>
      <c r="B116" s="18" t="s">
        <v>783</v>
      </c>
      <c r="C116" s="37"/>
      <c r="D116" s="37"/>
      <c r="E116" s="37"/>
      <c r="F116" s="37"/>
      <c r="G116" s="37"/>
      <c r="H116" s="37"/>
      <c r="I116" s="37"/>
      <c r="J116" s="188"/>
      <c r="K116" s="44"/>
      <c r="L116" s="44"/>
    </row>
    <row r="117" spans="1:12">
      <c r="A117" s="18" t="s">
        <v>784</v>
      </c>
      <c r="B117" s="18" t="s">
        <v>783</v>
      </c>
      <c r="C117" s="37"/>
      <c r="D117" s="37"/>
      <c r="E117" s="37"/>
      <c r="F117" s="37"/>
      <c r="G117" s="37"/>
      <c r="H117" s="37"/>
      <c r="I117" s="37"/>
      <c r="J117" s="188"/>
      <c r="K117" s="44"/>
      <c r="L117" s="44"/>
    </row>
    <row r="118" spans="1:12">
      <c r="A118" s="18" t="s">
        <v>785</v>
      </c>
      <c r="B118" s="18" t="s">
        <v>783</v>
      </c>
      <c r="C118" s="37"/>
      <c r="D118" s="37"/>
      <c r="E118" s="37"/>
      <c r="F118" s="37"/>
      <c r="G118" s="37"/>
      <c r="H118" s="37"/>
      <c r="I118" s="37"/>
      <c r="J118" s="188"/>
      <c r="K118" s="44"/>
      <c r="L118" s="44"/>
    </row>
    <row r="119" spans="1:12">
      <c r="A119" s="18" t="s">
        <v>729</v>
      </c>
      <c r="B119" s="18" t="s">
        <v>783</v>
      </c>
      <c r="C119" s="37"/>
      <c r="D119" s="37"/>
      <c r="E119" s="37"/>
      <c r="F119" s="37"/>
      <c r="G119" s="37"/>
      <c r="H119" s="37"/>
      <c r="I119" s="37"/>
      <c r="J119" s="188"/>
      <c r="K119" s="44"/>
      <c r="L119" s="44"/>
    </row>
    <row r="120" spans="1:12">
      <c r="A120" s="18" t="s">
        <v>786</v>
      </c>
      <c r="B120" s="18" t="s">
        <v>783</v>
      </c>
      <c r="C120" s="37"/>
      <c r="D120" s="37"/>
      <c r="E120" s="37"/>
      <c r="F120" s="37"/>
      <c r="G120" s="37"/>
      <c r="H120" s="37"/>
      <c r="I120" s="37"/>
      <c r="J120" s="188"/>
      <c r="K120" s="44"/>
      <c r="L120" s="44"/>
    </row>
    <row r="121" spans="1:12">
      <c r="A121" s="18" t="s">
        <v>787</v>
      </c>
      <c r="B121" s="18" t="s">
        <v>783</v>
      </c>
      <c r="C121" s="37"/>
      <c r="D121" s="37"/>
      <c r="E121" s="37"/>
      <c r="F121" s="37"/>
      <c r="G121" s="37"/>
      <c r="H121" s="37"/>
      <c r="I121" s="37"/>
      <c r="J121" s="188"/>
      <c r="K121" s="44"/>
      <c r="L121" s="44"/>
    </row>
    <row r="122" spans="1:12">
      <c r="A122" s="18" t="s">
        <v>788</v>
      </c>
      <c r="B122" s="18" t="s">
        <v>783</v>
      </c>
      <c r="C122" s="37"/>
      <c r="D122" s="37"/>
      <c r="E122" s="37"/>
      <c r="F122" s="37"/>
      <c r="G122" s="37"/>
      <c r="H122" s="37"/>
      <c r="I122" s="37"/>
      <c r="J122" s="188"/>
      <c r="K122" s="44"/>
      <c r="L122" s="44"/>
    </row>
    <row r="123" spans="1:12">
      <c r="A123" s="18" t="s">
        <v>789</v>
      </c>
      <c r="B123" s="18" t="s">
        <v>783</v>
      </c>
      <c r="C123" s="37"/>
      <c r="D123" s="37"/>
      <c r="E123" s="37"/>
      <c r="F123" s="37"/>
      <c r="G123" s="37"/>
      <c r="H123" s="37"/>
      <c r="I123" s="37"/>
      <c r="J123" s="188"/>
      <c r="K123" s="44"/>
      <c r="L123" s="44"/>
    </row>
    <row r="124" spans="1:12">
      <c r="A124" s="18" t="s">
        <v>790</v>
      </c>
      <c r="B124" s="18" t="s">
        <v>783</v>
      </c>
      <c r="C124" s="37"/>
      <c r="D124" s="37"/>
      <c r="E124" s="37"/>
      <c r="F124" s="37"/>
      <c r="G124" s="37"/>
      <c r="H124" s="37"/>
      <c r="I124" s="37"/>
      <c r="J124" s="188"/>
      <c r="K124" s="44"/>
      <c r="L124" s="44"/>
    </row>
    <row r="125" spans="1:12">
      <c r="A125" s="27" t="s">
        <v>791</v>
      </c>
      <c r="B125" s="124"/>
      <c r="C125" s="27"/>
      <c r="D125" s="27"/>
      <c r="E125" s="27"/>
      <c r="F125" s="27"/>
      <c r="G125" s="27"/>
      <c r="H125" s="27"/>
      <c r="I125" s="27"/>
      <c r="J125" s="188"/>
      <c r="K125" s="44"/>
      <c r="L125" s="44"/>
    </row>
    <row r="126" spans="1:12">
      <c r="A126" s="18" t="s">
        <v>792</v>
      </c>
      <c r="B126" s="18" t="s">
        <v>793</v>
      </c>
      <c r="C126" s="37"/>
      <c r="D126" s="37"/>
      <c r="E126" s="37"/>
      <c r="F126" s="37"/>
      <c r="G126" s="37"/>
      <c r="H126" s="37"/>
      <c r="I126" s="37"/>
      <c r="J126" s="188"/>
      <c r="K126" s="44"/>
      <c r="L126" s="44"/>
    </row>
    <row r="127" spans="1:12">
      <c r="A127" s="18" t="s">
        <v>794</v>
      </c>
      <c r="B127" s="18" t="s">
        <v>793</v>
      </c>
      <c r="C127" s="37"/>
      <c r="D127" s="37"/>
      <c r="E127" s="37"/>
      <c r="F127" s="37"/>
      <c r="G127" s="37"/>
      <c r="H127" s="37"/>
      <c r="I127" s="37"/>
      <c r="J127" s="188"/>
      <c r="K127" s="44"/>
      <c r="L127" s="44"/>
    </row>
    <row r="128" spans="1:12">
      <c r="A128" s="27" t="s">
        <v>795</v>
      </c>
      <c r="B128" s="124"/>
      <c r="C128" s="27"/>
      <c r="D128" s="27"/>
      <c r="E128" s="27"/>
      <c r="F128" s="27"/>
      <c r="G128" s="27"/>
      <c r="H128" s="27"/>
      <c r="I128" s="27"/>
      <c r="J128" s="188"/>
      <c r="K128" s="44"/>
      <c r="L128" s="44"/>
    </row>
    <row r="129" spans="1:12">
      <c r="A129" s="18" t="s">
        <v>796</v>
      </c>
      <c r="B129" s="18" t="s">
        <v>783</v>
      </c>
      <c r="C129" s="127"/>
      <c r="D129" s="127"/>
      <c r="E129" s="127"/>
      <c r="F129" s="127"/>
      <c r="G129" s="127"/>
      <c r="H129" s="127"/>
      <c r="I129" s="127"/>
      <c r="J129" s="188"/>
      <c r="K129" s="44"/>
      <c r="L129" s="44"/>
    </row>
    <row r="130" spans="1:12">
      <c r="A130" s="18" t="s">
        <v>797</v>
      </c>
      <c r="B130" s="18" t="s">
        <v>783</v>
      </c>
      <c r="C130" s="37"/>
      <c r="D130" s="37"/>
      <c r="E130" s="37"/>
      <c r="F130" s="37"/>
      <c r="G130" s="37"/>
      <c r="H130" s="37"/>
      <c r="I130" s="37"/>
      <c r="J130" s="188"/>
      <c r="K130" s="44"/>
      <c r="L130" s="44"/>
    </row>
    <row r="131" spans="1:12">
      <c r="A131" s="18" t="s">
        <v>798</v>
      </c>
      <c r="B131" s="18" t="s">
        <v>783</v>
      </c>
      <c r="C131" s="37"/>
      <c r="D131" s="37"/>
      <c r="E131" s="37"/>
      <c r="F131" s="37"/>
      <c r="G131" s="37"/>
      <c r="H131" s="37"/>
      <c r="I131" s="37"/>
      <c r="J131" s="188"/>
      <c r="K131" s="44"/>
      <c r="L131" s="44"/>
    </row>
    <row r="132" spans="1:12">
      <c r="A132" s="27" t="s">
        <v>1149</v>
      </c>
      <c r="B132" s="124"/>
      <c r="C132" s="125"/>
      <c r="D132" s="125"/>
      <c r="E132" s="125"/>
      <c r="F132" s="125"/>
      <c r="G132" s="125"/>
      <c r="H132" s="125"/>
      <c r="I132" s="125"/>
      <c r="J132" s="188"/>
      <c r="K132" s="44"/>
      <c r="L132" s="44"/>
    </row>
    <row r="133" spans="1:12">
      <c r="A133" s="19" t="s">
        <v>1150</v>
      </c>
      <c r="B133" s="19" t="s">
        <v>27</v>
      </c>
      <c r="C133" s="142">
        <f>SUM(C134:C136)</f>
        <v>0</v>
      </c>
      <c r="D133" s="142">
        <f t="shared" ref="D133:I133" si="17">SUM(D134:D136)</f>
        <v>0</v>
      </c>
      <c r="E133" s="142">
        <f t="shared" si="17"/>
        <v>0</v>
      </c>
      <c r="F133" s="142">
        <f t="shared" si="17"/>
        <v>0</v>
      </c>
      <c r="G133" s="142">
        <f t="shared" si="17"/>
        <v>0</v>
      </c>
      <c r="H133" s="142">
        <f t="shared" si="17"/>
        <v>0</v>
      </c>
      <c r="I133" s="142">
        <f t="shared" si="17"/>
        <v>0</v>
      </c>
      <c r="J133" s="188"/>
      <c r="K133" s="44"/>
      <c r="L133" s="44"/>
    </row>
    <row r="134" spans="1:12">
      <c r="A134" s="19" t="s">
        <v>1661</v>
      </c>
      <c r="B134" s="19" t="s">
        <v>27</v>
      </c>
      <c r="C134" s="37"/>
      <c r="D134" s="37"/>
      <c r="E134" s="37"/>
      <c r="F134" s="37"/>
      <c r="G134" s="37"/>
      <c r="H134" s="37"/>
      <c r="I134" s="37"/>
      <c r="J134" s="188"/>
      <c r="K134" s="44"/>
      <c r="L134" s="44"/>
    </row>
    <row r="135" spans="1:12">
      <c r="A135" s="19" t="s">
        <v>1662</v>
      </c>
      <c r="B135" s="19" t="s">
        <v>27</v>
      </c>
      <c r="C135" s="37"/>
      <c r="D135" s="37"/>
      <c r="E135" s="37"/>
      <c r="F135" s="37"/>
      <c r="G135" s="37"/>
      <c r="H135" s="37"/>
      <c r="I135" s="37"/>
      <c r="J135" s="188"/>
      <c r="K135" s="44"/>
      <c r="L135" s="44"/>
    </row>
    <row r="136" spans="1:12">
      <c r="A136" s="19" t="s">
        <v>1663</v>
      </c>
      <c r="B136" s="19" t="s">
        <v>27</v>
      </c>
      <c r="C136" s="37"/>
      <c r="D136" s="37"/>
      <c r="E136" s="37"/>
      <c r="F136" s="37"/>
      <c r="G136" s="37"/>
      <c r="H136" s="37"/>
      <c r="I136" s="37"/>
      <c r="J136" s="188"/>
      <c r="K136" s="44"/>
      <c r="L136" s="44"/>
    </row>
    <row r="137" spans="1:12">
      <c r="A137" s="16" t="s">
        <v>799</v>
      </c>
      <c r="B137" s="16"/>
      <c r="C137" s="128"/>
      <c r="D137" s="128"/>
      <c r="E137" s="128"/>
      <c r="F137" s="128"/>
      <c r="G137" s="128"/>
      <c r="H137" s="128"/>
      <c r="I137" s="128"/>
      <c r="J137" s="188"/>
      <c r="K137" s="44"/>
      <c r="L137" s="44"/>
    </row>
    <row r="138" spans="1:12">
      <c r="A138" s="18" t="s">
        <v>800</v>
      </c>
      <c r="B138" s="18" t="s">
        <v>699</v>
      </c>
      <c r="C138" s="37"/>
      <c r="D138" s="37"/>
      <c r="E138" s="37"/>
      <c r="F138" s="37"/>
      <c r="G138" s="37"/>
      <c r="H138" s="37"/>
      <c r="I138" s="37"/>
      <c r="J138" s="188"/>
      <c r="K138" s="44"/>
      <c r="L138" s="44"/>
    </row>
    <row r="139" spans="1:12">
      <c r="A139" s="19" t="s">
        <v>801</v>
      </c>
      <c r="B139" s="19" t="s">
        <v>699</v>
      </c>
      <c r="C139" s="37"/>
      <c r="D139" s="37"/>
      <c r="E139" s="37"/>
      <c r="F139" s="37"/>
      <c r="G139" s="37"/>
      <c r="H139" s="37"/>
      <c r="I139" s="37"/>
      <c r="J139" s="188"/>
      <c r="K139" s="44"/>
      <c r="L139" s="44"/>
    </row>
    <row r="140" spans="1:12">
      <c r="A140" s="21" t="s">
        <v>802</v>
      </c>
      <c r="B140" s="19" t="s">
        <v>699</v>
      </c>
      <c r="C140" s="37"/>
      <c r="D140" s="37"/>
      <c r="E140" s="37"/>
      <c r="F140" s="37"/>
      <c r="G140" s="37"/>
      <c r="H140" s="37"/>
      <c r="I140" s="37"/>
      <c r="J140" s="188"/>
      <c r="K140" s="44"/>
      <c r="L140" s="44"/>
    </row>
    <row r="141" spans="1:12">
      <c r="A141" s="21" t="s">
        <v>803</v>
      </c>
      <c r="B141" s="19" t="s">
        <v>699</v>
      </c>
      <c r="C141" s="37"/>
      <c r="D141" s="37"/>
      <c r="E141" s="37"/>
      <c r="F141" s="37"/>
      <c r="G141" s="37"/>
      <c r="H141" s="37"/>
      <c r="I141" s="37"/>
      <c r="J141" s="188"/>
      <c r="K141" s="44"/>
      <c r="L141" s="44"/>
    </row>
    <row r="142" spans="1:12">
      <c r="A142" s="19" t="s">
        <v>804</v>
      </c>
      <c r="B142" s="19" t="s">
        <v>699</v>
      </c>
      <c r="C142" s="37"/>
      <c r="D142" s="37"/>
      <c r="E142" s="37"/>
      <c r="F142" s="37"/>
      <c r="G142" s="37"/>
      <c r="H142" s="37"/>
      <c r="I142" s="37"/>
      <c r="J142" s="188"/>
      <c r="K142" s="44"/>
      <c r="L142" s="44"/>
    </row>
    <row r="143" spans="1:12">
      <c r="A143" s="21" t="s">
        <v>805</v>
      </c>
      <c r="B143" s="19" t="s">
        <v>699</v>
      </c>
      <c r="C143" s="37"/>
      <c r="D143" s="37"/>
      <c r="E143" s="37"/>
      <c r="F143" s="37"/>
      <c r="G143" s="37"/>
      <c r="H143" s="37"/>
      <c r="I143" s="37"/>
      <c r="J143" s="188"/>
      <c r="K143" s="44"/>
      <c r="L143" s="44"/>
    </row>
    <row r="144" spans="1:12">
      <c r="A144" s="21" t="s">
        <v>806</v>
      </c>
      <c r="B144" s="19" t="s">
        <v>699</v>
      </c>
      <c r="C144" s="37"/>
      <c r="D144" s="37"/>
      <c r="E144" s="37"/>
      <c r="F144" s="37"/>
      <c r="G144" s="37"/>
      <c r="H144" s="37"/>
      <c r="I144" s="37"/>
      <c r="J144" s="188"/>
      <c r="K144" s="44"/>
      <c r="L144" s="44"/>
    </row>
    <row r="145" spans="1:12">
      <c r="A145" s="19" t="s">
        <v>807</v>
      </c>
      <c r="B145" s="19" t="s">
        <v>699</v>
      </c>
      <c r="C145" s="37"/>
      <c r="D145" s="37"/>
      <c r="E145" s="37"/>
      <c r="F145" s="37"/>
      <c r="G145" s="37"/>
      <c r="H145" s="37"/>
      <c r="I145" s="37"/>
      <c r="J145" s="188"/>
      <c r="K145" s="44"/>
      <c r="L145" s="44"/>
    </row>
    <row r="146" spans="1:12">
      <c r="A146" s="19" t="s">
        <v>808</v>
      </c>
      <c r="B146" s="19" t="s">
        <v>699</v>
      </c>
      <c r="C146" s="37"/>
      <c r="D146" s="37"/>
      <c r="E146" s="37"/>
      <c r="F146" s="37"/>
      <c r="G146" s="37"/>
      <c r="H146" s="37"/>
      <c r="I146" s="37"/>
      <c r="J146" s="188"/>
      <c r="K146" s="44"/>
      <c r="L146" s="44"/>
    </row>
    <row r="147" spans="1:12">
      <c r="A147" s="19" t="s">
        <v>809</v>
      </c>
      <c r="B147" s="19" t="s">
        <v>699</v>
      </c>
      <c r="C147" s="37"/>
      <c r="D147" s="37"/>
      <c r="E147" s="37"/>
      <c r="F147" s="37"/>
      <c r="G147" s="37"/>
      <c r="H147" s="37"/>
      <c r="I147" s="37"/>
      <c r="J147" s="188"/>
      <c r="K147" s="44"/>
      <c r="L147" s="44"/>
    </row>
    <row r="148" spans="1:12">
      <c r="A148" s="16" t="s">
        <v>810</v>
      </c>
      <c r="B148" s="16"/>
      <c r="C148" s="128"/>
      <c r="D148" s="128"/>
      <c r="E148" s="128"/>
      <c r="F148" s="128"/>
      <c r="G148" s="128"/>
      <c r="H148" s="128"/>
      <c r="I148" s="128"/>
      <c r="J148" s="188" t="s">
        <v>811</v>
      </c>
      <c r="K148" s="44"/>
      <c r="L148" s="44"/>
    </row>
    <row r="149" spans="1:12">
      <c r="A149" s="129" t="s">
        <v>812</v>
      </c>
      <c r="B149" s="130"/>
      <c r="C149" s="131"/>
      <c r="D149" s="131"/>
      <c r="E149" s="131"/>
      <c r="F149" s="131"/>
      <c r="G149" s="131"/>
      <c r="H149" s="131"/>
      <c r="I149" s="131"/>
      <c r="J149" s="188"/>
      <c r="K149" s="44"/>
      <c r="L149" s="44"/>
    </row>
    <row r="150" spans="1:12">
      <c r="A150" s="36" t="s">
        <v>813</v>
      </c>
      <c r="B150" s="18" t="s">
        <v>814</v>
      </c>
      <c r="C150" s="37"/>
      <c r="D150" s="37"/>
      <c r="E150" s="37"/>
      <c r="F150" s="37"/>
      <c r="G150" s="37"/>
      <c r="H150" s="37"/>
      <c r="I150" s="37"/>
      <c r="J150" s="190"/>
      <c r="K150" s="44"/>
      <c r="L150" s="44"/>
    </row>
    <row r="151" spans="1:12">
      <c r="A151" s="91" t="s">
        <v>815</v>
      </c>
      <c r="B151" s="130"/>
      <c r="C151" s="131"/>
      <c r="D151" s="131"/>
      <c r="E151" s="131"/>
      <c r="F151" s="131"/>
      <c r="G151" s="131"/>
      <c r="H151" s="131"/>
      <c r="I151" s="131"/>
      <c r="J151" s="188"/>
      <c r="K151" s="44"/>
      <c r="L151" s="44"/>
    </row>
    <row r="152" spans="1:12">
      <c r="A152" s="18" t="s">
        <v>816</v>
      </c>
      <c r="B152" s="18" t="s">
        <v>817</v>
      </c>
      <c r="C152" s="37"/>
      <c r="D152" s="37"/>
      <c r="E152" s="37"/>
      <c r="F152" s="37"/>
      <c r="G152" s="37"/>
      <c r="H152" s="37"/>
      <c r="I152" s="37"/>
      <c r="J152" s="188"/>
      <c r="K152" s="44"/>
      <c r="L152" s="44"/>
    </row>
    <row r="153" spans="1:12">
      <c r="A153" s="18" t="s">
        <v>818</v>
      </c>
      <c r="B153" s="18" t="s">
        <v>817</v>
      </c>
      <c r="C153" s="37"/>
      <c r="D153" s="37"/>
      <c r="E153" s="37"/>
      <c r="F153" s="37"/>
      <c r="G153" s="37"/>
      <c r="H153" s="37"/>
      <c r="I153" s="37"/>
      <c r="J153" s="188"/>
      <c r="K153" s="44"/>
      <c r="L153" s="44"/>
    </row>
    <row r="154" spans="1:12">
      <c r="A154" s="91" t="s">
        <v>819</v>
      </c>
      <c r="B154" s="130"/>
      <c r="C154" s="131"/>
      <c r="D154" s="131"/>
      <c r="E154" s="131"/>
      <c r="F154" s="131"/>
      <c r="G154" s="131"/>
      <c r="H154" s="131"/>
      <c r="I154" s="131"/>
      <c r="J154" s="188"/>
      <c r="K154" s="44"/>
      <c r="L154" s="44"/>
    </row>
    <row r="155" spans="1:12">
      <c r="A155" s="18" t="s">
        <v>820</v>
      </c>
      <c r="B155" s="18" t="s">
        <v>821</v>
      </c>
      <c r="C155" s="37"/>
      <c r="D155" s="37"/>
      <c r="E155" s="37"/>
      <c r="F155" s="37"/>
      <c r="G155" s="37"/>
      <c r="H155" s="37"/>
      <c r="I155" s="37"/>
      <c r="J155" s="188"/>
      <c r="K155" s="44"/>
      <c r="L155" s="44"/>
    </row>
    <row r="156" spans="1:12">
      <c r="A156" s="18" t="s">
        <v>822</v>
      </c>
      <c r="B156" s="18" t="s">
        <v>821</v>
      </c>
      <c r="C156" s="37"/>
      <c r="D156" s="37"/>
      <c r="E156" s="37"/>
      <c r="F156" s="37"/>
      <c r="G156" s="37"/>
      <c r="H156" s="37"/>
      <c r="I156" s="37"/>
      <c r="J156" s="188"/>
      <c r="K156" s="44"/>
      <c r="L156" s="44"/>
    </row>
    <row r="157" spans="1:12">
      <c r="A157" s="91" t="s">
        <v>823</v>
      </c>
      <c r="B157" s="130"/>
      <c r="C157" s="131"/>
      <c r="D157" s="131"/>
      <c r="E157" s="131"/>
      <c r="F157" s="131"/>
      <c r="G157" s="131"/>
      <c r="H157" s="131"/>
      <c r="I157" s="131"/>
      <c r="J157" s="188"/>
      <c r="K157" s="44"/>
      <c r="L157" s="44"/>
    </row>
    <row r="158" spans="1:12">
      <c r="A158" s="18" t="s">
        <v>824</v>
      </c>
      <c r="B158" s="18" t="s">
        <v>743</v>
      </c>
      <c r="C158" s="37"/>
      <c r="D158" s="37"/>
      <c r="E158" s="37"/>
      <c r="F158" s="37"/>
      <c r="G158" s="37"/>
      <c r="H158" s="37"/>
      <c r="I158" s="37"/>
      <c r="J158" s="188"/>
      <c r="K158" s="44"/>
      <c r="L158" s="44"/>
    </row>
    <row r="159" spans="1:12">
      <c r="A159" s="18" t="s">
        <v>825</v>
      </c>
      <c r="B159" s="18" t="s">
        <v>743</v>
      </c>
      <c r="C159" s="37"/>
      <c r="D159" s="37"/>
      <c r="E159" s="37"/>
      <c r="F159" s="37"/>
      <c r="G159" s="37"/>
      <c r="H159" s="37"/>
      <c r="I159" s="37"/>
      <c r="J159" s="188"/>
      <c r="K159" s="44"/>
      <c r="L159" s="44"/>
    </row>
    <row r="160" spans="1:12">
      <c r="A160" s="16" t="s">
        <v>826</v>
      </c>
      <c r="B160" s="16"/>
      <c r="C160" s="16"/>
      <c r="D160" s="16"/>
      <c r="E160" s="16"/>
      <c r="F160" s="16"/>
      <c r="G160" s="16"/>
      <c r="H160" s="16"/>
      <c r="I160" s="16"/>
      <c r="J160" s="188"/>
      <c r="K160" s="44"/>
      <c r="L160" s="44"/>
    </row>
    <row r="161" spans="1:12">
      <c r="A161" s="18" t="s">
        <v>827</v>
      </c>
      <c r="B161" s="18" t="s">
        <v>814</v>
      </c>
      <c r="C161" s="37"/>
      <c r="D161" s="37"/>
      <c r="E161" s="37"/>
      <c r="F161" s="37"/>
      <c r="G161" s="37"/>
      <c r="H161" s="37"/>
      <c r="I161" s="37"/>
      <c r="J161" s="188"/>
      <c r="K161" s="44"/>
      <c r="L161" s="44"/>
    </row>
    <row r="162" spans="1:12">
      <c r="A162" s="18" t="s">
        <v>828</v>
      </c>
      <c r="B162" s="18" t="s">
        <v>829</v>
      </c>
      <c r="C162" s="37"/>
      <c r="D162" s="37"/>
      <c r="E162" s="37"/>
      <c r="F162" s="37"/>
      <c r="G162" s="37"/>
      <c r="H162" s="37"/>
      <c r="I162" s="37"/>
      <c r="J162" s="188"/>
      <c r="K162" s="44"/>
      <c r="L162" s="44"/>
    </row>
    <row r="163" spans="1:12">
      <c r="A163" s="18" t="s">
        <v>830</v>
      </c>
      <c r="B163" s="18" t="s">
        <v>829</v>
      </c>
      <c r="C163" s="37"/>
      <c r="D163" s="37"/>
      <c r="E163" s="37"/>
      <c r="F163" s="37"/>
      <c r="G163" s="37"/>
      <c r="H163" s="37"/>
      <c r="I163" s="37"/>
      <c r="J163" s="188"/>
      <c r="K163" s="44"/>
      <c r="L163" s="44"/>
    </row>
    <row r="164" spans="1:12">
      <c r="A164" s="16" t="s">
        <v>831</v>
      </c>
      <c r="B164" s="16"/>
      <c r="C164" s="16"/>
      <c r="D164" s="16"/>
      <c r="E164" s="16"/>
      <c r="F164" s="16"/>
      <c r="G164" s="16"/>
      <c r="H164" s="16"/>
      <c r="I164" s="16"/>
      <c r="J164" s="188"/>
      <c r="K164" s="44"/>
      <c r="L164" s="44"/>
    </row>
    <row r="165" spans="1:12">
      <c r="A165" s="122" t="s">
        <v>832</v>
      </c>
      <c r="B165" s="17"/>
      <c r="C165" s="126"/>
      <c r="D165" s="126"/>
      <c r="E165" s="126"/>
      <c r="F165" s="126"/>
      <c r="G165" s="126"/>
      <c r="H165" s="126"/>
      <c r="I165" s="126"/>
      <c r="J165" s="188"/>
      <c r="K165" s="44"/>
      <c r="L165" s="44"/>
    </row>
    <row r="166" spans="1:12">
      <c r="A166" s="18" t="s">
        <v>833</v>
      </c>
      <c r="B166" s="18" t="s">
        <v>834</v>
      </c>
      <c r="C166" s="37"/>
      <c r="D166" s="37"/>
      <c r="E166" s="37"/>
      <c r="F166" s="37"/>
      <c r="G166" s="37"/>
      <c r="H166" s="37"/>
      <c r="I166" s="37"/>
      <c r="J166" s="188"/>
      <c r="K166" s="44"/>
      <c r="L166" s="44"/>
    </row>
    <row r="167" spans="1:12">
      <c r="A167" s="18" t="s">
        <v>835</v>
      </c>
      <c r="B167" s="18" t="s">
        <v>699</v>
      </c>
      <c r="C167" s="37"/>
      <c r="D167" s="37"/>
      <c r="E167" s="37"/>
      <c r="F167" s="37"/>
      <c r="G167" s="37"/>
      <c r="H167" s="37"/>
      <c r="I167" s="37"/>
      <c r="J167" s="188"/>
      <c r="K167" s="44"/>
      <c r="L167" s="44"/>
    </row>
    <row r="168" spans="1:12">
      <c r="A168" s="19" t="s">
        <v>836</v>
      </c>
      <c r="B168" s="19" t="s">
        <v>699</v>
      </c>
      <c r="C168" s="37"/>
      <c r="D168" s="37"/>
      <c r="E168" s="37"/>
      <c r="F168" s="37"/>
      <c r="G168" s="37"/>
      <c r="H168" s="37"/>
      <c r="I168" s="37"/>
      <c r="J168" s="188"/>
      <c r="K168" s="44"/>
      <c r="L168" s="44"/>
    </row>
    <row r="169" spans="1:12">
      <c r="A169" s="122" t="s">
        <v>837</v>
      </c>
      <c r="B169" s="132"/>
      <c r="C169" s="126"/>
      <c r="D169" s="126"/>
      <c r="E169" s="126"/>
      <c r="F169" s="126"/>
      <c r="G169" s="126"/>
      <c r="H169" s="126"/>
      <c r="I169" s="126"/>
      <c r="J169" s="188"/>
      <c r="K169" s="44"/>
      <c r="L169" s="44"/>
    </row>
    <row r="170" spans="1:12">
      <c r="A170" s="18" t="s">
        <v>838</v>
      </c>
      <c r="B170" s="18" t="s">
        <v>146</v>
      </c>
      <c r="C170" s="37"/>
      <c r="D170" s="37"/>
      <c r="E170" s="37"/>
      <c r="F170" s="37"/>
      <c r="G170" s="37"/>
      <c r="H170" s="37"/>
      <c r="I170" s="37"/>
      <c r="J170" s="188"/>
      <c r="K170" s="44"/>
      <c r="L170" s="44"/>
    </row>
    <row r="171" spans="1:12">
      <c r="A171" s="133"/>
      <c r="B171" s="25"/>
      <c r="J171" s="121"/>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2"/>
  <sheetViews>
    <sheetView workbookViewId="0">
      <selection activeCell="A6" sqref="A6:XFD7"/>
    </sheetView>
  </sheetViews>
  <sheetFormatPr defaultColWidth="11.5546875" defaultRowHeight="14.4"/>
  <cols>
    <col min="1" max="1" width="29.77734375" customWidth="1"/>
    <col min="2" max="3" width="45.21875" customWidth="1"/>
    <col min="4" max="4" width="57.21875" customWidth="1"/>
    <col min="5" max="5" width="41.77734375" customWidth="1"/>
  </cols>
  <sheetData>
    <row r="1" spans="1:5" ht="15.6">
      <c r="A1" s="104" t="s">
        <v>1405</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5" spans="1:5" ht="46.8">
      <c r="A5" s="40" t="s">
        <v>1023</v>
      </c>
      <c r="B5" s="40" t="s">
        <v>104</v>
      </c>
      <c r="C5" s="40" t="s">
        <v>105</v>
      </c>
      <c r="D5" s="40" t="s">
        <v>1394</v>
      </c>
      <c r="E5" s="40" t="s">
        <v>107</v>
      </c>
    </row>
    <row r="6" spans="1:5" ht="83.55" customHeight="1">
      <c r="A6" s="41" t="s">
        <v>1579</v>
      </c>
      <c r="B6" s="42"/>
      <c r="C6" s="42"/>
      <c r="D6" s="59"/>
      <c r="E6" s="44"/>
    </row>
    <row r="7" spans="1:5" ht="15.6">
      <c r="A7" s="40"/>
      <c r="B7" s="40"/>
      <c r="C7" s="40"/>
      <c r="D7" s="40"/>
      <c r="E7" s="40"/>
    </row>
    <row r="8" spans="1:5" ht="72">
      <c r="A8" s="58" t="s">
        <v>839</v>
      </c>
      <c r="B8" s="42"/>
      <c r="C8" s="42"/>
      <c r="D8" s="43" t="s">
        <v>1147</v>
      </c>
      <c r="E8" s="44"/>
    </row>
    <row r="9" spans="1:5" ht="72">
      <c r="A9" s="58" t="s">
        <v>840</v>
      </c>
      <c r="B9" s="42"/>
      <c r="C9" s="42"/>
      <c r="D9" s="43" t="s">
        <v>1147</v>
      </c>
      <c r="E9" s="44"/>
    </row>
    <row r="10" spans="1:5" ht="72">
      <c r="A10" s="58" t="s">
        <v>841</v>
      </c>
      <c r="B10" s="42"/>
      <c r="C10" s="42"/>
      <c r="D10" s="43" t="s">
        <v>1147</v>
      </c>
      <c r="E10" s="44"/>
    </row>
    <row r="11" spans="1:5" ht="72">
      <c r="A11" s="58" t="s">
        <v>842</v>
      </c>
      <c r="B11" s="42"/>
      <c r="C11" s="42"/>
      <c r="D11" s="43" t="s">
        <v>1147</v>
      </c>
      <c r="E11" s="44"/>
    </row>
    <row r="12" spans="1:5" ht="72">
      <c r="A12" s="58" t="s">
        <v>843</v>
      </c>
      <c r="B12" s="42"/>
      <c r="C12" s="42"/>
      <c r="D12" s="43" t="s">
        <v>1147</v>
      </c>
      <c r="E12" s="4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election activeCell="A66" sqref="A66"/>
    </sheetView>
  </sheetViews>
  <sheetFormatPr defaultColWidth="11.5546875" defaultRowHeight="14.4"/>
  <cols>
    <col min="1" max="1" width="37.21875" customWidth="1"/>
    <col min="2" max="2" width="16.77734375" customWidth="1"/>
    <col min="10" max="10" width="18.21875" bestFit="1" customWidth="1"/>
    <col min="11" max="11" width="16.77734375" bestFit="1" customWidth="1"/>
    <col min="12" max="12" width="17.44140625" bestFit="1" customWidth="1"/>
  </cols>
  <sheetData>
    <row r="1" spans="1:14" ht="15.6">
      <c r="A1" s="1" t="s">
        <v>1406</v>
      </c>
      <c r="B1" s="1"/>
      <c r="C1" s="1"/>
      <c r="D1" s="1"/>
      <c r="E1" s="1"/>
      <c r="F1" s="1"/>
      <c r="G1" s="1"/>
      <c r="H1" s="1"/>
      <c r="I1" s="1"/>
      <c r="J1" s="1"/>
    </row>
    <row r="2" spans="1:14" ht="15.6">
      <c r="A2" s="2" t="s">
        <v>1390</v>
      </c>
      <c r="B2" s="1"/>
      <c r="C2" s="1"/>
      <c r="D2" s="1"/>
      <c r="E2" s="1"/>
      <c r="F2" s="1"/>
      <c r="G2" s="1"/>
      <c r="H2" s="1"/>
      <c r="I2" s="1"/>
      <c r="J2" s="1"/>
    </row>
    <row r="3" spans="1:14" ht="15.6">
      <c r="A3" s="15" t="s">
        <v>0</v>
      </c>
      <c r="B3" s="174" t="str">
        <f>'User guide'!B12</f>
        <v>to define in the "User guide"</v>
      </c>
      <c r="C3" s="15"/>
      <c r="D3" s="15"/>
      <c r="E3" s="15"/>
      <c r="F3" s="15"/>
      <c r="G3" s="15"/>
      <c r="H3" s="15"/>
      <c r="I3" s="15"/>
      <c r="J3" s="15"/>
    </row>
    <row r="4" spans="1:14">
      <c r="A4" s="175"/>
    </row>
    <row r="5" spans="1:14" ht="15" thickBot="1">
      <c r="A5" s="176"/>
      <c r="B5" s="176"/>
      <c r="C5" s="176"/>
      <c r="D5" s="176"/>
      <c r="E5" s="176"/>
      <c r="F5" s="176"/>
      <c r="G5" s="176"/>
      <c r="H5" s="176"/>
      <c r="I5" s="176"/>
      <c r="J5" s="176"/>
    </row>
    <row r="6" spans="1:14">
      <c r="A6" s="13"/>
      <c r="B6" s="13"/>
      <c r="C6" s="13"/>
      <c r="D6" s="13"/>
      <c r="E6" s="13"/>
      <c r="F6" s="13"/>
      <c r="G6" s="13"/>
      <c r="H6" s="13"/>
      <c r="I6" s="13"/>
      <c r="J6" s="13"/>
    </row>
    <row r="7" spans="1:14">
      <c r="A7" s="64" t="s">
        <v>333</v>
      </c>
      <c r="B7" s="65"/>
      <c r="C7" s="65"/>
      <c r="D7" s="65"/>
      <c r="E7" s="65"/>
      <c r="F7" s="65"/>
      <c r="G7" s="65"/>
      <c r="H7" s="65"/>
      <c r="I7" s="65"/>
      <c r="J7" s="65"/>
    </row>
    <row r="8" spans="1:14">
      <c r="A8" s="18" t="s">
        <v>89</v>
      </c>
      <c r="B8" s="18" t="s">
        <v>20</v>
      </c>
      <c r="C8" s="142">
        <f>SUM(C9:C11)</f>
        <v>0</v>
      </c>
      <c r="D8" s="142">
        <f t="shared" ref="D8:I8" si="0">SUM(D9:D11)</f>
        <v>0</v>
      </c>
      <c r="E8" s="142">
        <f t="shared" si="0"/>
        <v>0</v>
      </c>
      <c r="F8" s="142">
        <f t="shared" si="0"/>
        <v>0</v>
      </c>
      <c r="G8" s="142">
        <f t="shared" si="0"/>
        <v>0</v>
      </c>
      <c r="H8" s="142">
        <f t="shared" si="0"/>
        <v>0</v>
      </c>
      <c r="I8" s="142">
        <f t="shared" si="0"/>
        <v>0</v>
      </c>
    </row>
    <row r="9" spans="1:14">
      <c r="A9" s="22" t="s">
        <v>91</v>
      </c>
      <c r="B9" s="18" t="s">
        <v>12</v>
      </c>
      <c r="C9" s="142">
        <f>C18+C38+C61</f>
        <v>0</v>
      </c>
      <c r="D9" s="142">
        <f t="shared" ref="D9:I9" si="1">D18+D38+D61</f>
        <v>0</v>
      </c>
      <c r="E9" s="142">
        <f t="shared" si="1"/>
        <v>0</v>
      </c>
      <c r="F9" s="142">
        <f t="shared" si="1"/>
        <v>0</v>
      </c>
      <c r="G9" s="142">
        <f t="shared" si="1"/>
        <v>0</v>
      </c>
      <c r="H9" s="142">
        <f t="shared" si="1"/>
        <v>0</v>
      </c>
      <c r="I9" s="142">
        <f t="shared" si="1"/>
        <v>0</v>
      </c>
    </row>
    <row r="10" spans="1:14">
      <c r="A10" s="22" t="s">
        <v>92</v>
      </c>
      <c r="B10" s="18" t="s">
        <v>20</v>
      </c>
      <c r="C10" s="142">
        <f>C23+C29+C42+C51+C62</f>
        <v>0</v>
      </c>
      <c r="D10" s="142">
        <f t="shared" ref="D10:I10" si="2">D23+D29+D42+D51+D62</f>
        <v>0</v>
      </c>
      <c r="E10" s="142">
        <f t="shared" si="2"/>
        <v>0</v>
      </c>
      <c r="F10" s="142">
        <f t="shared" si="2"/>
        <v>0</v>
      </c>
      <c r="G10" s="142">
        <f t="shared" si="2"/>
        <v>0</v>
      </c>
      <c r="H10" s="142">
        <f t="shared" si="2"/>
        <v>0</v>
      </c>
      <c r="I10" s="142">
        <f t="shared" si="2"/>
        <v>0</v>
      </c>
    </row>
    <row r="11" spans="1:14">
      <c r="A11" s="22" t="s">
        <v>93</v>
      </c>
      <c r="B11" s="19" t="s">
        <v>20</v>
      </c>
      <c r="C11" s="162">
        <f>C33+C46+C56+C63</f>
        <v>0</v>
      </c>
      <c r="D11" s="162">
        <f t="shared" ref="D11:I11" si="3">D33+D46+D56+D63</f>
        <v>0</v>
      </c>
      <c r="E11" s="162">
        <f t="shared" si="3"/>
        <v>0</v>
      </c>
      <c r="F11" s="162">
        <f t="shared" si="3"/>
        <v>0</v>
      </c>
      <c r="G11" s="162">
        <f t="shared" si="3"/>
        <v>0</v>
      </c>
      <c r="H11" s="162">
        <f t="shared" si="3"/>
        <v>0</v>
      </c>
      <c r="I11" s="162">
        <f t="shared" si="3"/>
        <v>0</v>
      </c>
    </row>
    <row r="12" spans="1:14">
      <c r="A12" s="65"/>
      <c r="B12" s="65"/>
      <c r="C12" s="65"/>
      <c r="D12" s="65"/>
      <c r="E12" s="65"/>
      <c r="F12" s="65"/>
      <c r="G12" s="65"/>
      <c r="H12" s="65"/>
      <c r="I12" s="65"/>
      <c r="J12" s="65"/>
    </row>
    <row r="13" spans="1:14">
      <c r="A13" s="13"/>
      <c r="B13" s="13"/>
      <c r="C13" s="13"/>
      <c r="D13" s="13"/>
      <c r="E13" s="13"/>
      <c r="F13" s="13"/>
      <c r="G13" s="13"/>
      <c r="H13" s="13"/>
      <c r="I13" s="13"/>
      <c r="J13" s="13"/>
    </row>
    <row r="14" spans="1:14">
      <c r="A14" s="14"/>
      <c r="B14" s="14"/>
      <c r="C14" s="14"/>
      <c r="D14" s="14"/>
      <c r="E14" s="14"/>
      <c r="F14" s="14"/>
      <c r="G14" s="14"/>
      <c r="H14" s="14"/>
      <c r="I14" s="14"/>
      <c r="J14" s="14"/>
      <c r="K14" s="14"/>
      <c r="L14" s="14"/>
      <c r="M14" s="14"/>
      <c r="N14" s="14"/>
    </row>
    <row r="15" spans="1:14" ht="43.2">
      <c r="A15" s="68" t="s">
        <v>1</v>
      </c>
      <c r="B15" s="68" t="s">
        <v>2</v>
      </c>
      <c r="C15" s="68">
        <v>2010</v>
      </c>
      <c r="D15" s="179" t="str">
        <f>'User guide'!B16</f>
        <v>to define in the "User guide"</v>
      </c>
      <c r="E15" s="68">
        <v>2030</v>
      </c>
      <c r="F15" s="68">
        <v>2040</v>
      </c>
      <c r="G15" s="68">
        <v>2050</v>
      </c>
      <c r="H15" s="68">
        <v>2060</v>
      </c>
      <c r="I15" s="180">
        <v>2070</v>
      </c>
      <c r="J15" s="67" t="s">
        <v>3</v>
      </c>
      <c r="K15" s="67" t="s">
        <v>110</v>
      </c>
      <c r="L15" s="67" t="s">
        <v>1378</v>
      </c>
    </row>
    <row r="16" spans="1:14">
      <c r="A16" s="16" t="s">
        <v>845</v>
      </c>
      <c r="B16" s="16"/>
      <c r="C16" s="16"/>
      <c r="D16" s="16"/>
      <c r="E16" s="16"/>
      <c r="F16" s="16"/>
      <c r="G16" s="16"/>
      <c r="H16" s="16"/>
      <c r="I16" s="16"/>
      <c r="J16" s="44"/>
      <c r="K16" s="44"/>
      <c r="L16" s="44"/>
    </row>
    <row r="17" spans="1:12">
      <c r="A17" s="17" t="s">
        <v>517</v>
      </c>
      <c r="B17" s="17"/>
      <c r="C17" s="17"/>
      <c r="D17" s="17"/>
      <c r="E17" s="17"/>
      <c r="F17" s="17"/>
      <c r="G17" s="17"/>
      <c r="H17" s="17"/>
      <c r="I17" s="17"/>
      <c r="J17" s="44"/>
      <c r="K17" s="44"/>
      <c r="L17" s="44"/>
    </row>
    <row r="18" spans="1:12">
      <c r="A18" s="18" t="s">
        <v>41</v>
      </c>
      <c r="B18" s="18" t="s">
        <v>12</v>
      </c>
      <c r="C18" s="142">
        <f>SUM(C19:C21)</f>
        <v>0</v>
      </c>
      <c r="D18" s="142">
        <f t="shared" ref="D18:I18" si="4">SUM(D19:D21)</f>
        <v>0</v>
      </c>
      <c r="E18" s="142">
        <f t="shared" si="4"/>
        <v>0</v>
      </c>
      <c r="F18" s="142">
        <f t="shared" si="4"/>
        <v>0</v>
      </c>
      <c r="G18" s="142">
        <f t="shared" si="4"/>
        <v>0</v>
      </c>
      <c r="H18" s="142">
        <f t="shared" si="4"/>
        <v>0</v>
      </c>
      <c r="I18" s="142">
        <f t="shared" si="4"/>
        <v>0</v>
      </c>
      <c r="J18" s="44"/>
      <c r="K18" s="44"/>
      <c r="L18" s="44"/>
    </row>
    <row r="19" spans="1:12">
      <c r="A19" s="18" t="s">
        <v>846</v>
      </c>
      <c r="B19" s="18" t="s">
        <v>12</v>
      </c>
      <c r="C19" s="37"/>
      <c r="D19" s="37"/>
      <c r="E19" s="37"/>
      <c r="F19" s="37"/>
      <c r="G19" s="37"/>
      <c r="H19" s="37"/>
      <c r="I19" s="37"/>
      <c r="J19" s="44"/>
      <c r="K19" s="44"/>
      <c r="L19" s="44"/>
    </row>
    <row r="20" spans="1:12">
      <c r="A20" s="18" t="s">
        <v>847</v>
      </c>
      <c r="B20" s="18" t="s">
        <v>12</v>
      </c>
      <c r="C20" s="37"/>
      <c r="D20" s="37"/>
      <c r="E20" s="37"/>
      <c r="F20" s="37"/>
      <c r="G20" s="37"/>
      <c r="H20" s="37"/>
      <c r="I20" s="37"/>
      <c r="J20" s="44"/>
      <c r="K20" s="44"/>
      <c r="L20" s="44"/>
    </row>
    <row r="21" spans="1:12">
      <c r="A21" s="18" t="s">
        <v>848</v>
      </c>
      <c r="B21" s="18" t="s">
        <v>12</v>
      </c>
      <c r="C21" s="37"/>
      <c r="D21" s="37"/>
      <c r="E21" s="37"/>
      <c r="F21" s="37"/>
      <c r="G21" s="37"/>
      <c r="H21" s="37"/>
      <c r="I21" s="37"/>
      <c r="J21" s="44"/>
      <c r="K21" s="44"/>
      <c r="L21" s="44"/>
    </row>
    <row r="22" spans="1:12">
      <c r="A22" s="17" t="s">
        <v>849</v>
      </c>
      <c r="B22" s="17"/>
      <c r="C22" s="17"/>
      <c r="D22" s="17"/>
      <c r="E22" s="17"/>
      <c r="F22" s="17"/>
      <c r="G22" s="17"/>
      <c r="H22" s="17"/>
      <c r="I22" s="17"/>
      <c r="J22" s="44"/>
      <c r="K22" s="44"/>
      <c r="L22" s="44"/>
    </row>
    <row r="23" spans="1:12">
      <c r="A23" s="18" t="s">
        <v>850</v>
      </c>
      <c r="B23" s="18" t="s">
        <v>20</v>
      </c>
      <c r="C23" s="142">
        <f>SUM(C24:C26)</f>
        <v>0</v>
      </c>
      <c r="D23" s="142">
        <f t="shared" ref="D23" si="5">SUM(D24:D26)</f>
        <v>0</v>
      </c>
      <c r="E23" s="142">
        <f t="shared" ref="E23" si="6">SUM(E24:E26)</f>
        <v>0</v>
      </c>
      <c r="F23" s="142">
        <f t="shared" ref="F23" si="7">SUM(F24:F26)</f>
        <v>0</v>
      </c>
      <c r="G23" s="142">
        <f t="shared" ref="G23" si="8">SUM(G24:G26)</f>
        <v>0</v>
      </c>
      <c r="H23" s="142">
        <f t="shared" ref="H23" si="9">SUM(H24:H26)</f>
        <v>0</v>
      </c>
      <c r="I23" s="142">
        <f t="shared" ref="I23" si="10">SUM(I24:I26)</f>
        <v>0</v>
      </c>
      <c r="J23" s="44"/>
      <c r="K23" s="44"/>
      <c r="L23" s="44"/>
    </row>
    <row r="24" spans="1:12">
      <c r="A24" s="18" t="s">
        <v>846</v>
      </c>
      <c r="B24" s="18" t="s">
        <v>20</v>
      </c>
      <c r="C24" s="37"/>
      <c r="D24" s="37"/>
      <c r="E24" s="37"/>
      <c r="F24" s="37"/>
      <c r="G24" s="37"/>
      <c r="H24" s="37"/>
      <c r="I24" s="37"/>
      <c r="J24" s="44"/>
      <c r="K24" s="44"/>
      <c r="L24" s="44"/>
    </row>
    <row r="25" spans="1:12">
      <c r="A25" s="18" t="s">
        <v>847</v>
      </c>
      <c r="B25" s="18" t="s">
        <v>20</v>
      </c>
      <c r="C25" s="37"/>
      <c r="D25" s="37"/>
      <c r="E25" s="37"/>
      <c r="F25" s="37"/>
      <c r="G25" s="37"/>
      <c r="H25" s="37"/>
      <c r="I25" s="37"/>
      <c r="J25" s="44"/>
      <c r="K25" s="44"/>
      <c r="L25" s="44"/>
    </row>
    <row r="26" spans="1:12">
      <c r="A26" s="18" t="s">
        <v>848</v>
      </c>
      <c r="B26" s="18" t="s">
        <v>20</v>
      </c>
      <c r="C26" s="37"/>
      <c r="D26" s="37"/>
      <c r="E26" s="37"/>
      <c r="F26" s="37"/>
      <c r="G26" s="37"/>
      <c r="H26" s="37"/>
      <c r="I26" s="37"/>
      <c r="J26" s="44"/>
      <c r="K26" s="44"/>
      <c r="L26" s="44"/>
    </row>
    <row r="27" spans="1:12">
      <c r="A27" s="16" t="s">
        <v>851</v>
      </c>
      <c r="B27" s="16"/>
      <c r="C27" s="16"/>
      <c r="D27" s="16"/>
      <c r="E27" s="16"/>
      <c r="F27" s="16"/>
      <c r="G27" s="16"/>
      <c r="H27" s="16"/>
      <c r="I27" s="16"/>
      <c r="J27" s="44"/>
      <c r="K27" s="44"/>
      <c r="L27" s="44"/>
    </row>
    <row r="28" spans="1:12">
      <c r="A28" s="17" t="s">
        <v>849</v>
      </c>
      <c r="B28" s="17"/>
      <c r="C28" s="17"/>
      <c r="D28" s="17"/>
      <c r="E28" s="17"/>
      <c r="F28" s="17"/>
      <c r="G28" s="17"/>
      <c r="H28" s="17"/>
      <c r="I28" s="17"/>
      <c r="J28" s="44"/>
      <c r="K28" s="44"/>
      <c r="L28" s="44"/>
    </row>
    <row r="29" spans="1:12">
      <c r="A29" s="18" t="s">
        <v>850</v>
      </c>
      <c r="B29" s="18" t="s">
        <v>20</v>
      </c>
      <c r="C29" s="142">
        <f>SUM(C30:C31)</f>
        <v>0</v>
      </c>
      <c r="D29" s="142">
        <f t="shared" ref="D29:I29" si="11">SUM(D30:D31)</f>
        <v>0</v>
      </c>
      <c r="E29" s="142">
        <f t="shared" si="11"/>
        <v>0</v>
      </c>
      <c r="F29" s="142">
        <f t="shared" si="11"/>
        <v>0</v>
      </c>
      <c r="G29" s="142">
        <f t="shared" si="11"/>
        <v>0</v>
      </c>
      <c r="H29" s="142">
        <f t="shared" si="11"/>
        <v>0</v>
      </c>
      <c r="I29" s="142">
        <f t="shared" si="11"/>
        <v>0</v>
      </c>
      <c r="J29" s="44"/>
      <c r="K29" s="44"/>
      <c r="L29" s="44"/>
    </row>
    <row r="30" spans="1:12">
      <c r="A30" s="19" t="s">
        <v>852</v>
      </c>
      <c r="B30" s="18" t="s">
        <v>20</v>
      </c>
      <c r="C30" s="37"/>
      <c r="D30" s="37"/>
      <c r="E30" s="37"/>
      <c r="F30" s="37"/>
      <c r="G30" s="37"/>
      <c r="H30" s="37"/>
      <c r="I30" s="37"/>
      <c r="J30" s="44"/>
      <c r="K30" s="44"/>
      <c r="L30" s="44"/>
    </row>
    <row r="31" spans="1:12">
      <c r="A31" s="19" t="s">
        <v>853</v>
      </c>
      <c r="B31" s="18" t="s">
        <v>20</v>
      </c>
      <c r="C31" s="37"/>
      <c r="D31" s="37"/>
      <c r="E31" s="37"/>
      <c r="F31" s="37"/>
      <c r="G31" s="37"/>
      <c r="H31" s="37"/>
      <c r="I31" s="37"/>
      <c r="J31" s="44"/>
      <c r="K31" s="44"/>
      <c r="L31" s="44"/>
    </row>
    <row r="32" spans="1:12">
      <c r="A32" s="17" t="s">
        <v>854</v>
      </c>
      <c r="B32" s="17"/>
      <c r="C32" s="17"/>
      <c r="D32" s="17"/>
      <c r="E32" s="17"/>
      <c r="F32" s="17"/>
      <c r="G32" s="17"/>
      <c r="H32" s="17"/>
      <c r="I32" s="17"/>
      <c r="J32" s="44"/>
      <c r="K32" s="44"/>
      <c r="L32" s="44"/>
    </row>
    <row r="33" spans="1:12">
      <c r="A33" s="18" t="s">
        <v>855</v>
      </c>
      <c r="B33" s="18" t="s">
        <v>20</v>
      </c>
      <c r="C33" s="142">
        <f>SUM(C34:C35)</f>
        <v>0</v>
      </c>
      <c r="D33" s="142">
        <f t="shared" ref="D33" si="12">SUM(D34:D35)</f>
        <v>0</v>
      </c>
      <c r="E33" s="142">
        <f t="shared" ref="E33" si="13">SUM(E34:E35)</f>
        <v>0</v>
      </c>
      <c r="F33" s="142">
        <f t="shared" ref="F33" si="14">SUM(F34:F35)</f>
        <v>0</v>
      </c>
      <c r="G33" s="142">
        <f t="shared" ref="G33" si="15">SUM(G34:G35)</f>
        <v>0</v>
      </c>
      <c r="H33" s="142">
        <f t="shared" ref="H33" si="16">SUM(H34:H35)</f>
        <v>0</v>
      </c>
      <c r="I33" s="142">
        <f t="shared" ref="I33" si="17">SUM(I34:I35)</f>
        <v>0</v>
      </c>
      <c r="J33" s="44"/>
      <c r="K33" s="44"/>
      <c r="L33" s="44"/>
    </row>
    <row r="34" spans="1:12">
      <c r="A34" s="19" t="s">
        <v>852</v>
      </c>
      <c r="B34" s="18" t="s">
        <v>20</v>
      </c>
      <c r="C34" s="37"/>
      <c r="D34" s="37"/>
      <c r="E34" s="37"/>
      <c r="F34" s="37"/>
      <c r="G34" s="37"/>
      <c r="H34" s="37"/>
      <c r="I34" s="37"/>
      <c r="J34" s="44"/>
      <c r="K34" s="44"/>
      <c r="L34" s="44"/>
    </row>
    <row r="35" spans="1:12">
      <c r="A35" s="19" t="s">
        <v>853</v>
      </c>
      <c r="B35" s="18" t="s">
        <v>20</v>
      </c>
      <c r="C35" s="37"/>
      <c r="D35" s="37"/>
      <c r="E35" s="37"/>
      <c r="F35" s="37"/>
      <c r="G35" s="37"/>
      <c r="H35" s="37"/>
      <c r="I35" s="37"/>
      <c r="J35" s="44"/>
      <c r="K35" s="44"/>
      <c r="L35" s="44"/>
    </row>
    <row r="36" spans="1:12">
      <c r="A36" s="16" t="s">
        <v>856</v>
      </c>
      <c r="B36" s="16"/>
      <c r="C36" s="16"/>
      <c r="D36" s="16"/>
      <c r="E36" s="16"/>
      <c r="F36" s="16"/>
      <c r="G36" s="16"/>
      <c r="H36" s="16"/>
      <c r="I36" s="16"/>
      <c r="J36" s="44"/>
      <c r="K36" s="44"/>
      <c r="L36" s="44"/>
    </row>
    <row r="37" spans="1:12">
      <c r="A37" s="17" t="s">
        <v>517</v>
      </c>
      <c r="B37" s="17"/>
      <c r="C37" s="17"/>
      <c r="D37" s="17"/>
      <c r="E37" s="17"/>
      <c r="F37" s="17"/>
      <c r="G37" s="17"/>
      <c r="H37" s="17"/>
      <c r="I37" s="17"/>
      <c r="J37" s="44"/>
      <c r="K37" s="44"/>
      <c r="L37" s="44"/>
    </row>
    <row r="38" spans="1:12">
      <c r="A38" s="18" t="s">
        <v>41</v>
      </c>
      <c r="B38" s="18" t="s">
        <v>12</v>
      </c>
      <c r="C38" s="142">
        <f>SUM(C39:C40)</f>
        <v>0</v>
      </c>
      <c r="D38" s="142">
        <f t="shared" ref="D38" si="18">SUM(D39:D40)</f>
        <v>0</v>
      </c>
      <c r="E38" s="142">
        <f t="shared" ref="E38" si="19">SUM(E39:E40)</f>
        <v>0</v>
      </c>
      <c r="F38" s="142">
        <f t="shared" ref="F38" si="20">SUM(F39:F40)</f>
        <v>0</v>
      </c>
      <c r="G38" s="142">
        <f t="shared" ref="G38" si="21">SUM(G39:G40)</f>
        <v>0</v>
      </c>
      <c r="H38" s="142">
        <f t="shared" ref="H38" si="22">SUM(H39:H40)</f>
        <v>0</v>
      </c>
      <c r="I38" s="142">
        <f t="shared" ref="I38" si="23">SUM(I39:I40)</f>
        <v>0</v>
      </c>
      <c r="J38" s="44"/>
      <c r="K38" s="44"/>
      <c r="L38" s="44"/>
    </row>
    <row r="39" spans="1:12">
      <c r="A39" s="18" t="s">
        <v>857</v>
      </c>
      <c r="B39" s="18" t="s">
        <v>12</v>
      </c>
      <c r="C39" s="37"/>
      <c r="D39" s="37"/>
      <c r="E39" s="37"/>
      <c r="F39" s="37"/>
      <c r="G39" s="37"/>
      <c r="H39" s="37"/>
      <c r="I39" s="37"/>
      <c r="J39" s="44"/>
      <c r="K39" s="44"/>
      <c r="L39" s="44"/>
    </row>
    <row r="40" spans="1:12">
      <c r="A40" s="18" t="s">
        <v>858</v>
      </c>
      <c r="B40" s="18" t="s">
        <v>12</v>
      </c>
      <c r="C40" s="37"/>
      <c r="D40" s="37"/>
      <c r="E40" s="37"/>
      <c r="F40" s="37"/>
      <c r="G40" s="37"/>
      <c r="H40" s="37"/>
      <c r="I40" s="37"/>
      <c r="J40" s="44"/>
      <c r="K40" s="44"/>
      <c r="L40" s="44"/>
    </row>
    <row r="41" spans="1:12">
      <c r="A41" s="17" t="s">
        <v>849</v>
      </c>
      <c r="B41" s="17"/>
      <c r="C41" s="17"/>
      <c r="D41" s="17"/>
      <c r="E41" s="17"/>
      <c r="F41" s="17"/>
      <c r="G41" s="17"/>
      <c r="H41" s="17"/>
      <c r="I41" s="17"/>
      <c r="J41" s="44"/>
      <c r="K41" s="44"/>
      <c r="L41" s="44"/>
    </row>
    <row r="42" spans="1:12">
      <c r="A42" s="18" t="s">
        <v>850</v>
      </c>
      <c r="B42" s="18" t="s">
        <v>20</v>
      </c>
      <c r="C42" s="142">
        <f>SUM(C43:C44)</f>
        <v>0</v>
      </c>
      <c r="D42" s="142">
        <f t="shared" ref="D42" si="24">SUM(D43:D44)</f>
        <v>0</v>
      </c>
      <c r="E42" s="142">
        <f t="shared" ref="E42" si="25">SUM(E43:E44)</f>
        <v>0</v>
      </c>
      <c r="F42" s="142">
        <f t="shared" ref="F42" si="26">SUM(F43:F44)</f>
        <v>0</v>
      </c>
      <c r="G42" s="142">
        <f t="shared" ref="G42" si="27">SUM(G43:G44)</f>
        <v>0</v>
      </c>
      <c r="H42" s="142">
        <f t="shared" ref="H42" si="28">SUM(H43:H44)</f>
        <v>0</v>
      </c>
      <c r="I42" s="142">
        <f t="shared" ref="I42" si="29">SUM(I43:I44)</f>
        <v>0</v>
      </c>
      <c r="J42" s="44"/>
      <c r="K42" s="44"/>
      <c r="L42" s="44"/>
    </row>
    <row r="43" spans="1:12">
      <c r="A43" s="18" t="s">
        <v>857</v>
      </c>
      <c r="B43" s="18" t="s">
        <v>20</v>
      </c>
      <c r="C43" s="37"/>
      <c r="D43" s="37"/>
      <c r="E43" s="37"/>
      <c r="F43" s="37"/>
      <c r="G43" s="37"/>
      <c r="H43" s="37"/>
      <c r="I43" s="37"/>
      <c r="J43" s="44"/>
      <c r="K43" s="44"/>
      <c r="L43" s="44"/>
    </row>
    <row r="44" spans="1:12">
      <c r="A44" s="18" t="s">
        <v>858</v>
      </c>
      <c r="B44" s="18" t="s">
        <v>20</v>
      </c>
      <c r="C44" s="37"/>
      <c r="D44" s="37"/>
      <c r="E44" s="37"/>
      <c r="F44" s="37"/>
      <c r="G44" s="37"/>
      <c r="H44" s="37"/>
      <c r="I44" s="37"/>
      <c r="J44" s="44"/>
      <c r="K44" s="44"/>
      <c r="L44" s="44"/>
    </row>
    <row r="45" spans="1:12">
      <c r="A45" s="17" t="s">
        <v>854</v>
      </c>
      <c r="B45" s="17"/>
      <c r="C45" s="17"/>
      <c r="D45" s="17"/>
      <c r="E45" s="17"/>
      <c r="F45" s="17"/>
      <c r="G45" s="17"/>
      <c r="H45" s="17"/>
      <c r="I45" s="17"/>
      <c r="J45" s="44"/>
      <c r="K45" s="44"/>
      <c r="L45" s="44"/>
    </row>
    <row r="46" spans="1:12">
      <c r="A46" s="18" t="s">
        <v>855</v>
      </c>
      <c r="B46" s="18" t="s">
        <v>20</v>
      </c>
      <c r="C46" s="142">
        <f>SUM(C47:C48)</f>
        <v>0</v>
      </c>
      <c r="D46" s="142">
        <f t="shared" ref="D46" si="30">SUM(D47:D48)</f>
        <v>0</v>
      </c>
      <c r="E46" s="142">
        <f t="shared" ref="E46" si="31">SUM(E47:E48)</f>
        <v>0</v>
      </c>
      <c r="F46" s="142">
        <f t="shared" ref="F46" si="32">SUM(F47:F48)</f>
        <v>0</v>
      </c>
      <c r="G46" s="142">
        <f t="shared" ref="G46" si="33">SUM(G47:G48)</f>
        <v>0</v>
      </c>
      <c r="H46" s="142">
        <f t="shared" ref="H46" si="34">SUM(H47:H48)</f>
        <v>0</v>
      </c>
      <c r="I46" s="142">
        <f t="shared" ref="I46" si="35">SUM(I47:I48)</f>
        <v>0</v>
      </c>
      <c r="J46" s="44"/>
      <c r="K46" s="44"/>
      <c r="L46" s="44"/>
    </row>
    <row r="47" spans="1:12">
      <c r="A47" s="18" t="s">
        <v>857</v>
      </c>
      <c r="B47" s="18" t="s">
        <v>20</v>
      </c>
      <c r="C47" s="37"/>
      <c r="D47" s="37"/>
      <c r="E47" s="37"/>
      <c r="F47" s="37"/>
      <c r="G47" s="37"/>
      <c r="H47" s="37"/>
      <c r="I47" s="37"/>
      <c r="J47" s="44"/>
      <c r="K47" s="44"/>
      <c r="L47" s="44"/>
    </row>
    <row r="48" spans="1:12">
      <c r="A48" s="18" t="s">
        <v>858</v>
      </c>
      <c r="B48" s="18" t="s">
        <v>20</v>
      </c>
      <c r="C48" s="37"/>
      <c r="D48" s="37"/>
      <c r="E48" s="37"/>
      <c r="F48" s="37"/>
      <c r="G48" s="37"/>
      <c r="H48" s="37"/>
      <c r="I48" s="37"/>
      <c r="J48" s="44"/>
      <c r="K48" s="44"/>
      <c r="L48" s="44"/>
    </row>
    <row r="49" spans="1:12">
      <c r="A49" s="16" t="s">
        <v>859</v>
      </c>
      <c r="B49" s="16"/>
      <c r="C49" s="16"/>
      <c r="D49" s="16"/>
      <c r="E49" s="16"/>
      <c r="F49" s="16"/>
      <c r="G49" s="16"/>
      <c r="H49" s="16"/>
      <c r="I49" s="16"/>
      <c r="J49" s="44"/>
      <c r="K49" s="44"/>
      <c r="L49" s="44"/>
    </row>
    <row r="50" spans="1:12">
      <c r="A50" s="17" t="s">
        <v>849</v>
      </c>
      <c r="B50" s="17"/>
      <c r="C50" s="17"/>
      <c r="D50" s="17"/>
      <c r="E50" s="17"/>
      <c r="F50" s="17"/>
      <c r="G50" s="17"/>
      <c r="H50" s="17"/>
      <c r="I50" s="17"/>
      <c r="J50" s="44"/>
      <c r="K50" s="44"/>
      <c r="L50" s="44"/>
    </row>
    <row r="51" spans="1:12">
      <c r="A51" s="18" t="s">
        <v>850</v>
      </c>
      <c r="B51" s="18" t="s">
        <v>20</v>
      </c>
      <c r="C51" s="142">
        <f>SUM(C52:C54)</f>
        <v>0</v>
      </c>
      <c r="D51" s="142">
        <f t="shared" ref="D51" si="36">SUM(D52:D54)</f>
        <v>0</v>
      </c>
      <c r="E51" s="142">
        <f t="shared" ref="E51" si="37">SUM(E52:E54)</f>
        <v>0</v>
      </c>
      <c r="F51" s="142">
        <f t="shared" ref="F51" si="38">SUM(F52:F54)</f>
        <v>0</v>
      </c>
      <c r="G51" s="142">
        <f t="shared" ref="G51" si="39">SUM(G52:G54)</f>
        <v>0</v>
      </c>
      <c r="H51" s="142">
        <f t="shared" ref="H51" si="40">SUM(H52:H54)</f>
        <v>0</v>
      </c>
      <c r="I51" s="142">
        <f t="shared" ref="I51" si="41">SUM(I52:I54)</f>
        <v>0</v>
      </c>
      <c r="J51" s="44"/>
      <c r="K51" s="44"/>
      <c r="L51" s="44"/>
    </row>
    <row r="52" spans="1:12">
      <c r="A52" s="19" t="s">
        <v>860</v>
      </c>
      <c r="B52" s="18" t="s">
        <v>20</v>
      </c>
      <c r="C52" s="37"/>
      <c r="D52" s="37"/>
      <c r="E52" s="37"/>
      <c r="F52" s="37"/>
      <c r="G52" s="37"/>
      <c r="H52" s="37"/>
      <c r="I52" s="37"/>
      <c r="J52" s="44"/>
      <c r="K52" s="44"/>
      <c r="L52" s="44"/>
    </row>
    <row r="53" spans="1:12">
      <c r="A53" s="19" t="s">
        <v>861</v>
      </c>
      <c r="B53" s="18" t="s">
        <v>20</v>
      </c>
      <c r="C53" s="37"/>
      <c r="D53" s="37"/>
      <c r="E53" s="37"/>
      <c r="F53" s="37"/>
      <c r="G53" s="37"/>
      <c r="H53" s="37"/>
      <c r="I53" s="37"/>
      <c r="J53" s="44"/>
      <c r="K53" s="44"/>
      <c r="L53" s="44"/>
    </row>
    <row r="54" spans="1:12">
      <c r="A54" s="19" t="s">
        <v>862</v>
      </c>
      <c r="B54" s="18" t="s">
        <v>20</v>
      </c>
      <c r="C54" s="37"/>
      <c r="D54" s="37"/>
      <c r="E54" s="37"/>
      <c r="F54" s="37"/>
      <c r="G54" s="37"/>
      <c r="H54" s="37"/>
      <c r="I54" s="37"/>
      <c r="J54" s="44"/>
      <c r="K54" s="44"/>
      <c r="L54" s="44"/>
    </row>
    <row r="55" spans="1:12">
      <c r="A55" s="17" t="s">
        <v>854</v>
      </c>
      <c r="B55" s="17"/>
      <c r="C55" s="17"/>
      <c r="D55" s="17"/>
      <c r="E55" s="17"/>
      <c r="F55" s="17"/>
      <c r="G55" s="17"/>
      <c r="H55" s="17"/>
      <c r="I55" s="17"/>
      <c r="J55" s="44"/>
      <c r="K55" s="44"/>
      <c r="L55" s="44"/>
    </row>
    <row r="56" spans="1:12">
      <c r="A56" s="18" t="s">
        <v>855</v>
      </c>
      <c r="B56" s="18" t="s">
        <v>20</v>
      </c>
      <c r="C56" s="142">
        <f>SUM(C57:C59)</f>
        <v>0</v>
      </c>
      <c r="D56" s="142">
        <f t="shared" ref="D56" si="42">SUM(D57:D59)</f>
        <v>0</v>
      </c>
      <c r="E56" s="142">
        <f t="shared" ref="E56" si="43">SUM(E57:E59)</f>
        <v>0</v>
      </c>
      <c r="F56" s="142">
        <f t="shared" ref="F56" si="44">SUM(F57:F59)</f>
        <v>0</v>
      </c>
      <c r="G56" s="142">
        <f t="shared" ref="G56" si="45">SUM(G57:G59)</f>
        <v>0</v>
      </c>
      <c r="H56" s="142">
        <f t="shared" ref="H56" si="46">SUM(H57:H59)</f>
        <v>0</v>
      </c>
      <c r="I56" s="142">
        <f t="shared" ref="I56" si="47">SUM(I57:I59)</f>
        <v>0</v>
      </c>
      <c r="J56" s="44"/>
      <c r="K56" s="44"/>
      <c r="L56" s="44"/>
    </row>
    <row r="57" spans="1:12">
      <c r="A57" s="19" t="s">
        <v>860</v>
      </c>
      <c r="B57" s="18" t="s">
        <v>20</v>
      </c>
      <c r="C57" s="37"/>
      <c r="D57" s="37"/>
      <c r="E57" s="37"/>
      <c r="F57" s="37"/>
      <c r="G57" s="37"/>
      <c r="H57" s="37"/>
      <c r="I57" s="37"/>
      <c r="J57" s="44"/>
      <c r="K57" s="44"/>
      <c r="L57" s="44"/>
    </row>
    <row r="58" spans="1:12">
      <c r="A58" s="19" t="s">
        <v>861</v>
      </c>
      <c r="B58" s="18" t="s">
        <v>20</v>
      </c>
      <c r="C58" s="37"/>
      <c r="D58" s="37"/>
      <c r="E58" s="37"/>
      <c r="F58" s="37"/>
      <c r="G58" s="37"/>
      <c r="H58" s="37"/>
      <c r="I58" s="37"/>
      <c r="J58" s="44"/>
      <c r="K58" s="44"/>
      <c r="L58" s="44"/>
    </row>
    <row r="59" spans="1:12">
      <c r="A59" s="19" t="s">
        <v>862</v>
      </c>
      <c r="B59" s="18" t="s">
        <v>20</v>
      </c>
      <c r="C59" s="37"/>
      <c r="D59" s="37"/>
      <c r="E59" s="37"/>
      <c r="F59" s="37"/>
      <c r="G59" s="37"/>
      <c r="H59" s="37"/>
      <c r="I59" s="37"/>
      <c r="J59" s="44"/>
      <c r="K59" s="44"/>
      <c r="L59" s="44"/>
    </row>
    <row r="60" spans="1:12">
      <c r="A60" s="16" t="s">
        <v>862</v>
      </c>
      <c r="B60" s="16"/>
      <c r="C60" s="16"/>
      <c r="D60" s="16"/>
      <c r="E60" s="16"/>
      <c r="F60" s="16"/>
      <c r="G60" s="16"/>
      <c r="H60" s="16"/>
      <c r="I60" s="16"/>
      <c r="J60" s="44"/>
      <c r="K60" s="44"/>
      <c r="L60" s="44"/>
    </row>
    <row r="61" spans="1:12">
      <c r="A61" s="18" t="s">
        <v>41</v>
      </c>
      <c r="B61" s="18" t="s">
        <v>12</v>
      </c>
      <c r="C61" s="37"/>
      <c r="D61" s="37"/>
      <c r="E61" s="37"/>
      <c r="F61" s="37"/>
      <c r="G61" s="37"/>
      <c r="H61" s="37"/>
      <c r="I61" s="37"/>
      <c r="J61" s="44"/>
      <c r="K61" s="44"/>
      <c r="L61" s="44"/>
    </row>
    <row r="62" spans="1:12">
      <c r="A62" s="18" t="s">
        <v>850</v>
      </c>
      <c r="B62" s="18" t="s">
        <v>20</v>
      </c>
      <c r="C62" s="37"/>
      <c r="D62" s="37"/>
      <c r="E62" s="37"/>
      <c r="F62" s="37"/>
      <c r="G62" s="37"/>
      <c r="H62" s="37"/>
      <c r="I62" s="37"/>
      <c r="J62" s="44"/>
      <c r="K62" s="44"/>
      <c r="L62" s="44"/>
    </row>
    <row r="63" spans="1:12">
      <c r="A63" s="18" t="s">
        <v>855</v>
      </c>
      <c r="B63" s="18" t="s">
        <v>20</v>
      </c>
      <c r="C63" s="37"/>
      <c r="D63" s="37"/>
      <c r="E63" s="37"/>
      <c r="F63" s="37"/>
      <c r="G63" s="37"/>
      <c r="H63" s="37"/>
      <c r="I63" s="37"/>
      <c r="J63" s="44"/>
      <c r="K63" s="44"/>
      <c r="L63" s="4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2"/>
  <sheetViews>
    <sheetView topLeftCell="B5" zoomScaleNormal="100" workbookViewId="0">
      <selection activeCell="D6" sqref="D6"/>
    </sheetView>
  </sheetViews>
  <sheetFormatPr defaultColWidth="11.5546875" defaultRowHeight="14.4"/>
  <cols>
    <col min="1" max="3" width="35.77734375" customWidth="1"/>
    <col min="4" max="4" width="61.21875" customWidth="1"/>
    <col min="5" max="5" width="35.77734375" customWidth="1"/>
  </cols>
  <sheetData>
    <row r="1" spans="1:5" ht="15.6">
      <c r="A1" s="1" t="s">
        <v>1407</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547</v>
      </c>
    </row>
    <row r="6" spans="1:5" ht="83.55" customHeight="1">
      <c r="A6" s="41" t="s">
        <v>1580</v>
      </c>
      <c r="B6" s="42"/>
      <c r="C6" s="42"/>
      <c r="D6" s="59" t="s">
        <v>1586</v>
      </c>
      <c r="E6" s="44"/>
    </row>
    <row r="7" spans="1:5" ht="15.6">
      <c r="A7" s="40"/>
      <c r="B7" s="40"/>
      <c r="C7" s="40"/>
      <c r="D7" s="40"/>
      <c r="E7" s="40"/>
    </row>
    <row r="8" spans="1:5" ht="158.4">
      <c r="A8" s="41" t="s">
        <v>863</v>
      </c>
      <c r="B8" s="42"/>
      <c r="C8" s="42"/>
      <c r="D8" s="43" t="s">
        <v>864</v>
      </c>
      <c r="E8" s="44"/>
    </row>
    <row r="9" spans="1:5" ht="198.75" customHeight="1">
      <c r="A9" s="58" t="s">
        <v>865</v>
      </c>
      <c r="B9" s="42"/>
      <c r="C9" s="42"/>
      <c r="D9" s="59" t="s">
        <v>1291</v>
      </c>
      <c r="E9" s="44"/>
    </row>
    <row r="10" spans="1:5" ht="129.6">
      <c r="A10" s="58" t="s">
        <v>866</v>
      </c>
      <c r="B10" s="42"/>
      <c r="C10" s="42"/>
      <c r="D10" s="43" t="s">
        <v>867</v>
      </c>
      <c r="E10" s="44"/>
    </row>
    <row r="11" spans="1:5" ht="144">
      <c r="A11" s="58" t="s">
        <v>868</v>
      </c>
      <c r="B11" s="42"/>
      <c r="C11" s="42"/>
      <c r="D11" s="43" t="s">
        <v>869</v>
      </c>
      <c r="E11" s="44"/>
    </row>
    <row r="12" spans="1:5" ht="144">
      <c r="A12" s="58" t="s">
        <v>870</v>
      </c>
      <c r="B12" s="42"/>
      <c r="C12" s="42"/>
      <c r="D12" s="43" t="s">
        <v>871</v>
      </c>
      <c r="E12" s="4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M171"/>
  <sheetViews>
    <sheetView topLeftCell="A7" zoomScale="70" zoomScaleNormal="70" workbookViewId="0">
      <selection activeCell="D12" sqref="D12"/>
    </sheetView>
  </sheetViews>
  <sheetFormatPr defaultColWidth="11.5546875" defaultRowHeight="14.4"/>
  <cols>
    <col min="1" max="1" width="77.6640625" customWidth="1"/>
    <col min="2" max="2" width="36.6640625" customWidth="1"/>
    <col min="4" max="4" width="12.44140625" bestFit="1" customWidth="1"/>
    <col min="10" max="10" width="20.44140625" customWidth="1"/>
    <col min="11" max="11" width="18.44140625" customWidth="1"/>
    <col min="12" max="12" width="15.5546875" customWidth="1"/>
    <col min="13" max="13" width="10.88671875" hidden="1" customWidth="1"/>
    <col min="14" max="14" width="26.109375" customWidth="1"/>
  </cols>
  <sheetData>
    <row r="1" spans="1:11" ht="15.6">
      <c r="A1" s="1" t="s">
        <v>844</v>
      </c>
      <c r="B1" s="1"/>
      <c r="C1" s="1"/>
      <c r="D1" s="1"/>
      <c r="E1" s="1"/>
      <c r="F1" s="1"/>
      <c r="G1" s="1"/>
      <c r="H1" s="1"/>
      <c r="I1" s="1"/>
      <c r="J1" s="1"/>
      <c r="K1" s="1"/>
    </row>
    <row r="2" spans="1:11" ht="15.6">
      <c r="A2" s="2" t="s">
        <v>1390</v>
      </c>
      <c r="B2" s="1"/>
      <c r="C2" s="1"/>
      <c r="D2" s="1"/>
      <c r="E2" s="1"/>
      <c r="F2" s="1"/>
      <c r="G2" s="1"/>
      <c r="H2" s="1"/>
      <c r="I2" s="1"/>
      <c r="J2" s="1"/>
      <c r="K2" s="1"/>
    </row>
    <row r="3" spans="1:11" ht="15.6">
      <c r="A3" s="15" t="s">
        <v>0</v>
      </c>
      <c r="B3" s="174" t="str">
        <f>'User guide'!B12</f>
        <v>to define in the "User guide"</v>
      </c>
      <c r="C3" s="15"/>
      <c r="D3" s="15"/>
      <c r="E3" s="15"/>
      <c r="F3" s="15"/>
      <c r="G3" s="15"/>
      <c r="H3" s="15"/>
      <c r="I3" s="15"/>
      <c r="J3" s="15"/>
      <c r="K3" s="15"/>
    </row>
    <row r="4" spans="1:11">
      <c r="A4" s="13"/>
      <c r="B4" s="13"/>
      <c r="C4" s="13"/>
      <c r="D4" s="13"/>
      <c r="E4" s="13"/>
      <c r="F4" s="13"/>
      <c r="G4" s="13"/>
      <c r="H4" s="13"/>
      <c r="I4" s="13"/>
      <c r="J4" s="13"/>
      <c r="K4" s="13"/>
    </row>
    <row r="5" spans="1:11">
      <c r="A5" s="64" t="s">
        <v>333</v>
      </c>
      <c r="B5" s="65"/>
      <c r="C5" s="65"/>
      <c r="D5" s="65"/>
      <c r="E5" s="65"/>
      <c r="F5" s="65"/>
      <c r="G5" s="65"/>
      <c r="H5" s="65"/>
      <c r="I5" s="65"/>
      <c r="J5" s="65"/>
    </row>
    <row r="6" spans="1:11">
      <c r="A6" s="18" t="s">
        <v>1529</v>
      </c>
      <c r="B6" s="18" t="s">
        <v>1638</v>
      </c>
      <c r="C6" s="162" t="e">
        <f>C59/C22</f>
        <v>#DIV/0!</v>
      </c>
      <c r="D6" s="162" t="e">
        <f t="shared" ref="D6:I6" si="0">D59/D22</f>
        <v>#DIV/0!</v>
      </c>
      <c r="E6" s="162" t="e">
        <f t="shared" si="0"/>
        <v>#DIV/0!</v>
      </c>
      <c r="F6" s="162" t="e">
        <f t="shared" si="0"/>
        <v>#DIV/0!</v>
      </c>
      <c r="G6" s="162" t="e">
        <f t="shared" si="0"/>
        <v>#DIV/0!</v>
      </c>
      <c r="H6" s="162" t="e">
        <f t="shared" si="0"/>
        <v>#DIV/0!</v>
      </c>
      <c r="I6" s="162" t="e">
        <f t="shared" si="0"/>
        <v>#DIV/0!</v>
      </c>
    </row>
    <row r="7" spans="1:11">
      <c r="A7" s="18" t="s">
        <v>1215</v>
      </c>
      <c r="B7" s="18" t="s">
        <v>1639</v>
      </c>
      <c r="C7" s="162" t="e">
        <f>C79*10^12/(C59*10^9)</f>
        <v>#DIV/0!</v>
      </c>
      <c r="D7" s="162" t="e">
        <f t="shared" ref="D7:I7" si="1">D79*10^12/(D59*10^9)</f>
        <v>#DIV/0!</v>
      </c>
      <c r="E7" s="162" t="e">
        <f t="shared" si="1"/>
        <v>#DIV/0!</v>
      </c>
      <c r="F7" s="162" t="e">
        <f t="shared" si="1"/>
        <v>#DIV/0!</v>
      </c>
      <c r="G7" s="162" t="e">
        <f t="shared" si="1"/>
        <v>#DIV/0!</v>
      </c>
      <c r="H7" s="162" t="e">
        <f t="shared" si="1"/>
        <v>#DIV/0!</v>
      </c>
      <c r="I7" s="162" t="e">
        <f t="shared" si="1"/>
        <v>#DIV/0!</v>
      </c>
    </row>
    <row r="8" spans="1:11">
      <c r="A8" s="34" t="s">
        <v>1530</v>
      </c>
      <c r="B8" s="18" t="s">
        <v>1634</v>
      </c>
      <c r="C8" s="162">
        <f>C59</f>
        <v>0</v>
      </c>
      <c r="D8" s="162">
        <f t="shared" ref="D8:I8" si="2">D59</f>
        <v>0</v>
      </c>
      <c r="E8" s="162">
        <f t="shared" si="2"/>
        <v>0</v>
      </c>
      <c r="F8" s="162">
        <f t="shared" si="2"/>
        <v>0</v>
      </c>
      <c r="G8" s="162">
        <f t="shared" si="2"/>
        <v>0</v>
      </c>
      <c r="H8" s="162">
        <f t="shared" si="2"/>
        <v>0</v>
      </c>
      <c r="I8" s="162">
        <f t="shared" si="2"/>
        <v>0</v>
      </c>
    </row>
    <row r="9" spans="1:11" ht="15" customHeight="1">
      <c r="A9" s="34" t="s">
        <v>1649</v>
      </c>
      <c r="B9" s="18" t="s">
        <v>1634</v>
      </c>
      <c r="C9" s="162">
        <f>C35</f>
        <v>0</v>
      </c>
      <c r="D9" s="162">
        <f t="shared" ref="D9:I9" si="3">D35</f>
        <v>0</v>
      </c>
      <c r="E9" s="162">
        <f t="shared" si="3"/>
        <v>0</v>
      </c>
      <c r="F9" s="162">
        <f t="shared" si="3"/>
        <v>0</v>
      </c>
      <c r="G9" s="162">
        <f t="shared" si="3"/>
        <v>0</v>
      </c>
      <c r="H9" s="162">
        <f t="shared" si="3"/>
        <v>0</v>
      </c>
      <c r="I9" s="162">
        <f t="shared" si="3"/>
        <v>0</v>
      </c>
    </row>
    <row r="10" spans="1:11">
      <c r="A10" s="18" t="s">
        <v>1531</v>
      </c>
      <c r="B10" s="18" t="s">
        <v>12</v>
      </c>
      <c r="C10" s="162">
        <f>C79</f>
        <v>0</v>
      </c>
      <c r="D10" s="162">
        <f t="shared" ref="D10:I10" si="4">D79</f>
        <v>0</v>
      </c>
      <c r="E10" s="162">
        <f t="shared" si="4"/>
        <v>0</v>
      </c>
      <c r="F10" s="162">
        <f t="shared" si="4"/>
        <v>0</v>
      </c>
      <c r="G10" s="162">
        <f t="shared" si="4"/>
        <v>0</v>
      </c>
      <c r="H10" s="162">
        <f t="shared" si="4"/>
        <v>0</v>
      </c>
      <c r="I10" s="162">
        <f t="shared" si="4"/>
        <v>0</v>
      </c>
    </row>
    <row r="11" spans="1:11">
      <c r="A11" s="18" t="s">
        <v>1532</v>
      </c>
      <c r="B11" s="18" t="s">
        <v>20</v>
      </c>
      <c r="C11" s="162">
        <f>C81</f>
        <v>0</v>
      </c>
      <c r="D11" s="162">
        <f t="shared" ref="D11:I11" si="5">D81</f>
        <v>0</v>
      </c>
      <c r="E11" s="162">
        <f t="shared" si="5"/>
        <v>0</v>
      </c>
      <c r="F11" s="162">
        <f t="shared" si="5"/>
        <v>0</v>
      </c>
      <c r="G11" s="162">
        <f t="shared" si="5"/>
        <v>0</v>
      </c>
      <c r="H11" s="162">
        <f t="shared" si="5"/>
        <v>0</v>
      </c>
      <c r="I11" s="162">
        <f t="shared" si="5"/>
        <v>0</v>
      </c>
    </row>
    <row r="12" spans="1:11">
      <c r="A12" s="19" t="s">
        <v>906</v>
      </c>
      <c r="B12" s="99" t="s">
        <v>1609</v>
      </c>
      <c r="C12" s="162">
        <f>C88</f>
        <v>0</v>
      </c>
      <c r="D12" s="162">
        <f t="shared" ref="D12:I12" si="6">D88</f>
        <v>0</v>
      </c>
      <c r="E12" s="162">
        <f t="shared" si="6"/>
        <v>0</v>
      </c>
      <c r="F12" s="162">
        <f t="shared" si="6"/>
        <v>0</v>
      </c>
      <c r="G12" s="162">
        <f t="shared" si="6"/>
        <v>0</v>
      </c>
      <c r="H12" s="162">
        <f t="shared" si="6"/>
        <v>0</v>
      </c>
      <c r="I12" s="162">
        <f t="shared" si="6"/>
        <v>0</v>
      </c>
    </row>
    <row r="13" spans="1:11">
      <c r="A13" s="99" t="s">
        <v>1533</v>
      </c>
      <c r="B13" s="99" t="s">
        <v>1609</v>
      </c>
      <c r="C13" s="162">
        <f>C83</f>
        <v>0</v>
      </c>
      <c r="D13" s="162">
        <f t="shared" ref="D13:I13" si="7">D83</f>
        <v>0</v>
      </c>
      <c r="E13" s="162">
        <f t="shared" si="7"/>
        <v>0</v>
      </c>
      <c r="F13" s="162">
        <f t="shared" si="7"/>
        <v>0</v>
      </c>
      <c r="G13" s="162">
        <f t="shared" si="7"/>
        <v>0</v>
      </c>
      <c r="H13" s="162">
        <f t="shared" si="7"/>
        <v>0</v>
      </c>
      <c r="I13" s="162">
        <f t="shared" si="7"/>
        <v>0</v>
      </c>
    </row>
    <row r="14" spans="1:11">
      <c r="A14" s="30" t="s">
        <v>1534</v>
      </c>
      <c r="B14" s="99" t="s">
        <v>1609</v>
      </c>
      <c r="C14" s="162">
        <f>C84</f>
        <v>0</v>
      </c>
      <c r="D14" s="162">
        <f t="shared" ref="D14:I14" si="8">D84</f>
        <v>0</v>
      </c>
      <c r="E14" s="162">
        <f t="shared" si="8"/>
        <v>0</v>
      </c>
      <c r="F14" s="162">
        <f t="shared" si="8"/>
        <v>0</v>
      </c>
      <c r="G14" s="162">
        <f t="shared" si="8"/>
        <v>0</v>
      </c>
      <c r="H14" s="162">
        <f t="shared" si="8"/>
        <v>0</v>
      </c>
      <c r="I14" s="162">
        <f t="shared" si="8"/>
        <v>0</v>
      </c>
    </row>
    <row r="15" spans="1:11">
      <c r="A15" s="30" t="s">
        <v>1535</v>
      </c>
      <c r="B15" s="99" t="s">
        <v>1609</v>
      </c>
      <c r="C15" s="162">
        <f>C85</f>
        <v>0</v>
      </c>
      <c r="D15" s="162">
        <f t="shared" ref="D15:I15" si="9">D85</f>
        <v>0</v>
      </c>
      <c r="E15" s="162">
        <f t="shared" si="9"/>
        <v>0</v>
      </c>
      <c r="F15" s="162">
        <f t="shared" si="9"/>
        <v>0</v>
      </c>
      <c r="G15" s="162">
        <f t="shared" si="9"/>
        <v>0</v>
      </c>
      <c r="H15" s="162">
        <f t="shared" si="9"/>
        <v>0</v>
      </c>
      <c r="I15" s="162">
        <f t="shared" si="9"/>
        <v>0</v>
      </c>
    </row>
    <row r="16" spans="1:11">
      <c r="A16" s="30" t="s">
        <v>1536</v>
      </c>
      <c r="B16" s="99" t="s">
        <v>1609</v>
      </c>
      <c r="C16" s="162">
        <f>C86</f>
        <v>0</v>
      </c>
      <c r="D16" s="162">
        <f t="shared" ref="D16:I16" si="10">D86</f>
        <v>0</v>
      </c>
      <c r="E16" s="162">
        <f t="shared" si="10"/>
        <v>0</v>
      </c>
      <c r="F16" s="162">
        <f t="shared" si="10"/>
        <v>0</v>
      </c>
      <c r="G16" s="162">
        <f t="shared" si="10"/>
        <v>0</v>
      </c>
      <c r="H16" s="162">
        <f t="shared" si="10"/>
        <v>0</v>
      </c>
      <c r="I16" s="162">
        <f t="shared" si="10"/>
        <v>0</v>
      </c>
    </row>
    <row r="17" spans="1:12">
      <c r="A17" s="65"/>
      <c r="B17" s="65"/>
      <c r="C17" s="65"/>
      <c r="D17" s="65"/>
      <c r="E17" s="65"/>
      <c r="F17" s="65"/>
      <c r="G17" s="65"/>
      <c r="H17" s="65"/>
      <c r="I17" s="65"/>
      <c r="J17" s="65"/>
    </row>
    <row r="18" spans="1:12">
      <c r="A18" s="13"/>
      <c r="B18" s="13"/>
      <c r="C18" s="13"/>
      <c r="D18" s="13"/>
      <c r="E18" s="13"/>
      <c r="F18" s="13"/>
      <c r="G18" s="13"/>
      <c r="H18" s="13"/>
      <c r="I18" s="13"/>
      <c r="J18" s="13"/>
      <c r="K18" s="13"/>
    </row>
    <row r="19" spans="1:12">
      <c r="A19" s="13"/>
      <c r="B19" s="13"/>
      <c r="C19" s="13"/>
      <c r="D19" s="13"/>
      <c r="E19" s="13"/>
      <c r="F19" s="13"/>
      <c r="G19" s="13"/>
      <c r="H19" s="13"/>
      <c r="I19" s="13"/>
      <c r="J19" s="13"/>
      <c r="K19" s="13"/>
    </row>
    <row r="20" spans="1:12" ht="43.2">
      <c r="A20" s="68" t="s">
        <v>1</v>
      </c>
      <c r="B20" s="68" t="s">
        <v>2</v>
      </c>
      <c r="C20" s="68">
        <v>2010</v>
      </c>
      <c r="D20" s="179" t="str">
        <f>'User guide'!B16</f>
        <v>to define in the "User guide"</v>
      </c>
      <c r="E20" s="68">
        <v>2030</v>
      </c>
      <c r="F20" s="68">
        <v>2040</v>
      </c>
      <c r="G20" s="68">
        <v>2050</v>
      </c>
      <c r="H20" s="68">
        <v>2060</v>
      </c>
      <c r="I20" s="180">
        <v>2070</v>
      </c>
      <c r="J20" s="67" t="s">
        <v>3</v>
      </c>
      <c r="K20" s="67" t="s">
        <v>110</v>
      </c>
      <c r="L20" s="67" t="s">
        <v>1378</v>
      </c>
    </row>
    <row r="21" spans="1:12">
      <c r="A21" s="16" t="s">
        <v>334</v>
      </c>
      <c r="B21" s="16"/>
      <c r="C21" s="16"/>
      <c r="D21" s="16"/>
      <c r="E21" s="16"/>
      <c r="F21" s="16"/>
      <c r="G21" s="16"/>
      <c r="H21" s="16"/>
      <c r="I21" s="16"/>
      <c r="J21" s="44"/>
      <c r="K21" s="44"/>
      <c r="L21" s="44"/>
    </row>
    <row r="22" spans="1:12">
      <c r="A22" s="18" t="s">
        <v>1566</v>
      </c>
      <c r="B22" s="18" t="s">
        <v>137</v>
      </c>
      <c r="C22" s="37"/>
      <c r="D22" s="37"/>
      <c r="E22" s="37"/>
      <c r="F22" s="37"/>
      <c r="G22" s="37"/>
      <c r="H22" s="37"/>
      <c r="I22" s="37"/>
      <c r="J22" s="184" t="s">
        <v>1032</v>
      </c>
      <c r="K22" s="44"/>
      <c r="L22" s="44"/>
    </row>
    <row r="23" spans="1:12">
      <c r="A23" s="19" t="s">
        <v>6</v>
      </c>
      <c r="B23" s="18" t="s">
        <v>872</v>
      </c>
      <c r="C23" s="37"/>
      <c r="D23" s="37"/>
      <c r="E23" s="37"/>
      <c r="F23" s="37"/>
      <c r="G23" s="37"/>
      <c r="H23" s="37"/>
      <c r="I23" s="37"/>
      <c r="J23" s="184" t="s">
        <v>1032</v>
      </c>
      <c r="K23" s="44"/>
      <c r="L23" s="44"/>
    </row>
    <row r="24" spans="1:12">
      <c r="A24" s="19" t="s">
        <v>873</v>
      </c>
      <c r="B24" s="18" t="s">
        <v>146</v>
      </c>
      <c r="C24" s="37"/>
      <c r="D24" s="37"/>
      <c r="E24" s="37"/>
      <c r="F24" s="37"/>
      <c r="G24" s="37"/>
      <c r="H24" s="37"/>
      <c r="I24" s="37"/>
      <c r="J24" s="184" t="s">
        <v>1032</v>
      </c>
      <c r="K24" s="44"/>
      <c r="L24" s="44"/>
    </row>
    <row r="25" spans="1:12">
      <c r="A25" s="19" t="s">
        <v>124</v>
      </c>
      <c r="B25" s="18" t="s">
        <v>125</v>
      </c>
      <c r="C25" s="37"/>
      <c r="D25" s="37"/>
      <c r="E25" s="37"/>
      <c r="F25" s="37"/>
      <c r="G25" s="37"/>
      <c r="H25" s="37"/>
      <c r="I25" s="37"/>
      <c r="J25" s="184" t="s">
        <v>1032</v>
      </c>
      <c r="K25" s="44"/>
      <c r="L25" s="44"/>
    </row>
    <row r="26" spans="1:12">
      <c r="A26" s="16" t="s">
        <v>874</v>
      </c>
      <c r="B26" s="16"/>
      <c r="C26" s="16"/>
      <c r="D26" s="16"/>
      <c r="E26" s="16"/>
      <c r="F26" s="16"/>
      <c r="G26" s="16"/>
      <c r="H26" s="16"/>
      <c r="I26" s="16"/>
      <c r="J26" s="44"/>
      <c r="K26" s="44"/>
      <c r="L26" s="44"/>
    </row>
    <row r="27" spans="1:12">
      <c r="A27" s="17" t="s">
        <v>875</v>
      </c>
      <c r="B27" s="17"/>
      <c r="C27" s="17"/>
      <c r="D27" s="17"/>
      <c r="E27" s="17"/>
      <c r="F27" s="17"/>
      <c r="G27" s="17"/>
      <c r="H27" s="17"/>
      <c r="I27" s="17"/>
      <c r="J27" s="44"/>
      <c r="K27" s="44"/>
      <c r="L27" s="44"/>
    </row>
    <row r="28" spans="1:12">
      <c r="A28" s="18" t="s">
        <v>876</v>
      </c>
      <c r="B28" s="18" t="s">
        <v>28</v>
      </c>
      <c r="C28" s="37"/>
      <c r="D28" s="37"/>
      <c r="E28" s="37"/>
      <c r="F28" s="37"/>
      <c r="G28" s="37"/>
      <c r="H28" s="37"/>
      <c r="I28" s="37"/>
      <c r="J28" s="184" t="s">
        <v>1167</v>
      </c>
      <c r="K28" s="44"/>
      <c r="L28" s="44"/>
    </row>
    <row r="29" spans="1:12">
      <c r="A29" s="18" t="s">
        <v>877</v>
      </c>
      <c r="B29" s="18" t="s">
        <v>28</v>
      </c>
      <c r="C29" s="37"/>
      <c r="D29" s="37"/>
      <c r="E29" s="37"/>
      <c r="F29" s="37"/>
      <c r="G29" s="37"/>
      <c r="H29" s="37"/>
      <c r="I29" s="37"/>
      <c r="J29" s="184" t="s">
        <v>1168</v>
      </c>
      <c r="K29" s="44"/>
      <c r="L29" s="44"/>
    </row>
    <row r="30" spans="1:12">
      <c r="A30" s="18" t="s">
        <v>31</v>
      </c>
      <c r="B30" s="18" t="s">
        <v>28</v>
      </c>
      <c r="C30" s="37"/>
      <c r="D30" s="37"/>
      <c r="E30" s="37"/>
      <c r="F30" s="37"/>
      <c r="G30" s="37"/>
      <c r="H30" s="37"/>
      <c r="I30" s="37"/>
      <c r="J30" s="184" t="s">
        <v>1170</v>
      </c>
      <c r="K30" s="44"/>
      <c r="L30" s="44"/>
    </row>
    <row r="31" spans="1:12">
      <c r="A31" s="18" t="s">
        <v>878</v>
      </c>
      <c r="B31" s="18" t="s">
        <v>28</v>
      </c>
      <c r="C31" s="37"/>
      <c r="D31" s="37"/>
      <c r="E31" s="37"/>
      <c r="F31" s="37"/>
      <c r="G31" s="37"/>
      <c r="H31" s="37"/>
      <c r="I31" s="37"/>
      <c r="J31" s="184" t="s">
        <v>1176</v>
      </c>
      <c r="K31" s="44"/>
      <c r="L31" s="44"/>
    </row>
    <row r="32" spans="1:12">
      <c r="A32" s="18" t="s">
        <v>879</v>
      </c>
      <c r="B32" s="18" t="s">
        <v>28</v>
      </c>
      <c r="C32" s="37"/>
      <c r="D32" s="37"/>
      <c r="E32" s="37"/>
      <c r="F32" s="37"/>
      <c r="G32" s="37"/>
      <c r="H32" s="37"/>
      <c r="I32" s="37"/>
      <c r="J32" s="184" t="s">
        <v>1169</v>
      </c>
      <c r="K32" s="44"/>
      <c r="L32" s="44"/>
    </row>
    <row r="33" spans="1:12">
      <c r="A33" s="18" t="s">
        <v>880</v>
      </c>
      <c r="B33" s="18" t="s">
        <v>28</v>
      </c>
      <c r="C33" s="37"/>
      <c r="D33" s="37"/>
      <c r="E33" s="37"/>
      <c r="F33" s="37"/>
      <c r="G33" s="37"/>
      <c r="H33" s="37"/>
      <c r="I33" s="37"/>
      <c r="J33" s="184" t="s">
        <v>1174</v>
      </c>
      <c r="K33" s="44"/>
      <c r="L33" s="44"/>
    </row>
    <row r="34" spans="1:12">
      <c r="A34" s="18" t="s">
        <v>75</v>
      </c>
      <c r="B34" s="18" t="s">
        <v>28</v>
      </c>
      <c r="C34" s="37"/>
      <c r="D34" s="37"/>
      <c r="E34" s="37"/>
      <c r="F34" s="37"/>
      <c r="G34" s="37"/>
      <c r="H34" s="37"/>
      <c r="I34" s="37"/>
      <c r="J34" s="184" t="s">
        <v>1163</v>
      </c>
      <c r="K34" s="44"/>
      <c r="L34" s="44"/>
    </row>
    <row r="35" spans="1:12">
      <c r="A35" s="18" t="s">
        <v>1372</v>
      </c>
      <c r="B35" s="18" t="s">
        <v>28</v>
      </c>
      <c r="C35" s="37"/>
      <c r="D35" s="37"/>
      <c r="E35" s="37"/>
      <c r="F35" s="37"/>
      <c r="G35" s="37"/>
      <c r="H35" s="37"/>
      <c r="I35" s="37"/>
      <c r="J35" s="184" t="s">
        <v>1171</v>
      </c>
      <c r="K35" s="44"/>
      <c r="L35" s="44"/>
    </row>
    <row r="36" spans="1:12">
      <c r="A36" s="18" t="s">
        <v>1522</v>
      </c>
      <c r="B36" s="18" t="s">
        <v>28</v>
      </c>
      <c r="C36" s="37"/>
      <c r="D36" s="37"/>
      <c r="E36" s="37"/>
      <c r="F36" s="37"/>
      <c r="G36" s="37"/>
      <c r="H36" s="37"/>
      <c r="I36" s="37"/>
      <c r="J36" s="184" t="s">
        <v>1653</v>
      </c>
      <c r="K36" s="44"/>
      <c r="L36" s="44"/>
    </row>
    <row r="37" spans="1:12">
      <c r="A37" s="18" t="s">
        <v>1537</v>
      </c>
      <c r="B37" s="18" t="s">
        <v>28</v>
      </c>
      <c r="C37" s="37"/>
      <c r="D37" s="37"/>
      <c r="E37" s="37"/>
      <c r="F37" s="37"/>
      <c r="G37" s="37"/>
      <c r="H37" s="37"/>
      <c r="I37" s="37"/>
      <c r="J37" s="184" t="s">
        <v>1652</v>
      </c>
      <c r="K37" s="44"/>
      <c r="L37" s="44"/>
    </row>
    <row r="38" spans="1:12">
      <c r="A38" s="19" t="s">
        <v>881</v>
      </c>
      <c r="B38" s="18" t="s">
        <v>28</v>
      </c>
      <c r="C38" s="142">
        <f>SUM(C28:C37)</f>
        <v>0</v>
      </c>
      <c r="D38" s="142">
        <f t="shared" ref="D38:I38" si="11">SUM(D28:D37)</f>
        <v>0</v>
      </c>
      <c r="E38" s="142">
        <f t="shared" si="11"/>
        <v>0</v>
      </c>
      <c r="F38" s="142">
        <f t="shared" si="11"/>
        <v>0</v>
      </c>
      <c r="G38" s="142">
        <f t="shared" si="11"/>
        <v>0</v>
      </c>
      <c r="H38" s="142">
        <f t="shared" si="11"/>
        <v>0</v>
      </c>
      <c r="I38" s="142">
        <f t="shared" si="11"/>
        <v>0</v>
      </c>
      <c r="J38" s="44"/>
      <c r="K38" s="44"/>
      <c r="L38" s="44"/>
    </row>
    <row r="39" spans="1:12">
      <c r="A39" s="17" t="s">
        <v>882</v>
      </c>
      <c r="B39" s="17"/>
      <c r="C39" s="17"/>
      <c r="D39" s="17"/>
      <c r="E39" s="17"/>
      <c r="F39" s="17"/>
      <c r="G39" s="17"/>
      <c r="H39" s="17"/>
      <c r="I39" s="17"/>
      <c r="J39" s="44"/>
      <c r="K39" s="44"/>
      <c r="L39" s="44"/>
    </row>
    <row r="40" spans="1:12">
      <c r="A40" s="18" t="s">
        <v>882</v>
      </c>
      <c r="B40" s="18" t="s">
        <v>883</v>
      </c>
      <c r="C40" s="37"/>
      <c r="D40" s="37"/>
      <c r="E40" s="37"/>
      <c r="F40" s="37"/>
      <c r="G40" s="37"/>
      <c r="H40" s="37"/>
      <c r="I40" s="37"/>
      <c r="J40" s="44"/>
      <c r="K40" s="44"/>
      <c r="L40" s="44"/>
    </row>
    <row r="41" spans="1:12">
      <c r="A41" s="16" t="s">
        <v>1617</v>
      </c>
      <c r="B41" s="16"/>
      <c r="C41" s="16"/>
      <c r="D41" s="16"/>
      <c r="E41" s="16"/>
      <c r="F41" s="16"/>
      <c r="G41" s="16"/>
      <c r="H41" s="16"/>
      <c r="I41" s="16"/>
      <c r="J41" s="44"/>
      <c r="K41" s="44"/>
      <c r="L41" s="44"/>
    </row>
    <row r="42" spans="1:12">
      <c r="A42" s="17" t="s">
        <v>1640</v>
      </c>
      <c r="B42" s="17"/>
      <c r="C42" s="17"/>
      <c r="D42" s="17"/>
      <c r="E42" s="17"/>
      <c r="F42" s="17"/>
      <c r="G42" s="17"/>
      <c r="H42" s="17"/>
      <c r="I42" s="17"/>
      <c r="J42" s="44"/>
      <c r="K42" s="44"/>
      <c r="L42" s="44"/>
    </row>
    <row r="43" spans="1:12">
      <c r="A43" s="18" t="s">
        <v>884</v>
      </c>
      <c r="B43" s="18" t="s">
        <v>28</v>
      </c>
      <c r="C43" s="37"/>
      <c r="D43" s="37"/>
      <c r="E43" s="37"/>
      <c r="F43" s="37"/>
      <c r="G43" s="37"/>
      <c r="H43" s="37"/>
      <c r="I43" s="37"/>
      <c r="J43" s="44"/>
      <c r="K43" s="44"/>
      <c r="L43" s="44"/>
    </row>
    <row r="44" spans="1:12">
      <c r="A44" s="18" t="s">
        <v>885</v>
      </c>
      <c r="B44" s="18" t="s">
        <v>28</v>
      </c>
      <c r="C44" s="37"/>
      <c r="D44" s="37"/>
      <c r="E44" s="37"/>
      <c r="F44" s="37"/>
      <c r="G44" s="37"/>
      <c r="H44" s="37"/>
      <c r="I44" s="37"/>
      <c r="J44" s="44"/>
      <c r="K44" s="44"/>
      <c r="L44" s="44"/>
    </row>
    <row r="45" spans="1:12">
      <c r="A45" s="18" t="s">
        <v>886</v>
      </c>
      <c r="B45" s="18" t="s">
        <v>28</v>
      </c>
      <c r="C45" s="37"/>
      <c r="D45" s="37"/>
      <c r="E45" s="37"/>
      <c r="F45" s="37"/>
      <c r="G45" s="37"/>
      <c r="H45" s="37"/>
      <c r="I45" s="37"/>
      <c r="J45" s="44"/>
      <c r="K45" s="44"/>
      <c r="L45" s="44"/>
    </row>
    <row r="46" spans="1:12">
      <c r="A46" s="19" t="s">
        <v>887</v>
      </c>
      <c r="B46" s="18" t="s">
        <v>28</v>
      </c>
      <c r="C46" s="37"/>
      <c r="D46" s="37"/>
      <c r="E46" s="37"/>
      <c r="F46" s="37"/>
      <c r="G46" s="37"/>
      <c r="H46" s="37"/>
      <c r="I46" s="37"/>
      <c r="J46" s="44"/>
      <c r="K46" s="44"/>
      <c r="L46" s="44"/>
    </row>
    <row r="47" spans="1:12">
      <c r="A47" s="19" t="s">
        <v>888</v>
      </c>
      <c r="B47" s="18" t="s">
        <v>28</v>
      </c>
      <c r="C47" s="37"/>
      <c r="D47" s="37"/>
      <c r="E47" s="37"/>
      <c r="F47" s="37"/>
      <c r="G47" s="37"/>
      <c r="H47" s="37"/>
      <c r="I47" s="37"/>
      <c r="J47" s="44"/>
      <c r="K47" s="44"/>
      <c r="L47" s="44"/>
    </row>
    <row r="48" spans="1:12">
      <c r="A48" s="19" t="s">
        <v>889</v>
      </c>
      <c r="B48" s="18" t="s">
        <v>28</v>
      </c>
      <c r="C48" s="37"/>
      <c r="D48" s="37"/>
      <c r="E48" s="37"/>
      <c r="F48" s="37"/>
      <c r="G48" s="37"/>
      <c r="H48" s="37"/>
      <c r="I48" s="37"/>
      <c r="J48" s="44"/>
      <c r="K48" s="44"/>
      <c r="L48" s="44"/>
    </row>
    <row r="49" spans="1:12">
      <c r="A49" s="19" t="s">
        <v>890</v>
      </c>
      <c r="B49" s="18" t="s">
        <v>28</v>
      </c>
      <c r="C49" s="37"/>
      <c r="D49" s="37"/>
      <c r="E49" s="37"/>
      <c r="F49" s="37"/>
      <c r="G49" s="37"/>
      <c r="H49" s="37"/>
      <c r="I49" s="37"/>
      <c r="J49" s="44"/>
      <c r="K49" s="44"/>
      <c r="L49" s="44"/>
    </row>
    <row r="50" spans="1:12">
      <c r="A50" s="19" t="s">
        <v>891</v>
      </c>
      <c r="B50" s="18" t="s">
        <v>28</v>
      </c>
      <c r="C50" s="37"/>
      <c r="D50" s="37"/>
      <c r="E50" s="37"/>
      <c r="F50" s="37"/>
      <c r="G50" s="37"/>
      <c r="H50" s="37"/>
      <c r="I50" s="37"/>
      <c r="J50" s="44"/>
      <c r="K50" s="44"/>
      <c r="L50" s="44"/>
    </row>
    <row r="51" spans="1:12">
      <c r="A51" s="19" t="s">
        <v>892</v>
      </c>
      <c r="B51" s="19" t="s">
        <v>28</v>
      </c>
      <c r="C51" s="37"/>
      <c r="D51" s="37"/>
      <c r="E51" s="37"/>
      <c r="F51" s="37"/>
      <c r="G51" s="37"/>
      <c r="H51" s="37"/>
      <c r="I51" s="37"/>
      <c r="J51" s="44"/>
      <c r="K51" s="44"/>
      <c r="L51" s="44"/>
    </row>
    <row r="52" spans="1:12">
      <c r="A52" s="19" t="s">
        <v>893</v>
      </c>
      <c r="B52" s="19" t="s">
        <v>28</v>
      </c>
      <c r="C52" s="37"/>
      <c r="D52" s="37"/>
      <c r="E52" s="37"/>
      <c r="F52" s="37"/>
      <c r="G52" s="37"/>
      <c r="H52" s="37"/>
      <c r="I52" s="37"/>
      <c r="J52" s="44"/>
      <c r="K52" s="44"/>
      <c r="L52" s="44"/>
    </row>
    <row r="53" spans="1:12">
      <c r="A53" s="19" t="s">
        <v>894</v>
      </c>
      <c r="B53" s="19" t="s">
        <v>28</v>
      </c>
      <c r="C53" s="37"/>
      <c r="D53" s="37"/>
      <c r="E53" s="37"/>
      <c r="F53" s="37"/>
      <c r="G53" s="37"/>
      <c r="H53" s="37"/>
      <c r="I53" s="37"/>
      <c r="J53" s="44"/>
      <c r="K53" s="44"/>
      <c r="L53" s="44"/>
    </row>
    <row r="54" spans="1:12">
      <c r="A54" s="19" t="s">
        <v>895</v>
      </c>
      <c r="B54" s="19" t="s">
        <v>28</v>
      </c>
      <c r="C54" s="37"/>
      <c r="D54" s="37"/>
      <c r="E54" s="37"/>
      <c r="F54" s="37"/>
      <c r="G54" s="37"/>
      <c r="H54" s="37"/>
      <c r="I54" s="37"/>
      <c r="J54" s="44"/>
      <c r="K54" s="44"/>
      <c r="L54" s="44"/>
    </row>
    <row r="55" spans="1:12">
      <c r="A55" s="19" t="s">
        <v>896</v>
      </c>
      <c r="B55" s="19" t="s">
        <v>28</v>
      </c>
      <c r="C55" s="37"/>
      <c r="D55" s="37"/>
      <c r="E55" s="37"/>
      <c r="F55" s="37"/>
      <c r="G55" s="37"/>
      <c r="H55" s="37"/>
      <c r="I55" s="37"/>
      <c r="J55" s="44"/>
      <c r="K55" s="44"/>
      <c r="L55" s="44"/>
    </row>
    <row r="56" spans="1:12">
      <c r="A56" s="19" t="s">
        <v>897</v>
      </c>
      <c r="B56" s="19" t="s">
        <v>28</v>
      </c>
      <c r="C56" s="37"/>
      <c r="D56" s="37"/>
      <c r="E56" s="37"/>
      <c r="F56" s="37"/>
      <c r="G56" s="37"/>
      <c r="H56" s="37"/>
      <c r="I56" s="37"/>
      <c r="J56" s="44"/>
      <c r="K56" s="44"/>
      <c r="L56" s="44"/>
    </row>
    <row r="57" spans="1:12">
      <c r="A57" s="19" t="s">
        <v>898</v>
      </c>
      <c r="B57" s="18" t="s">
        <v>28</v>
      </c>
      <c r="C57" s="37"/>
      <c r="D57" s="37"/>
      <c r="E57" s="37"/>
      <c r="F57" s="37"/>
      <c r="G57" s="37"/>
      <c r="H57" s="37"/>
      <c r="I57" s="37"/>
      <c r="J57" s="44"/>
      <c r="K57" s="44"/>
      <c r="L57" s="44"/>
    </row>
    <row r="58" spans="1:12">
      <c r="A58" s="19" t="s">
        <v>899</v>
      </c>
      <c r="B58" s="18" t="s">
        <v>28</v>
      </c>
      <c r="C58" s="37"/>
      <c r="D58" s="37"/>
      <c r="E58" s="37"/>
      <c r="F58" s="37"/>
      <c r="G58" s="37"/>
      <c r="H58" s="37"/>
      <c r="I58" s="37"/>
      <c r="J58" s="44"/>
      <c r="K58" s="44"/>
      <c r="L58" s="44"/>
    </row>
    <row r="59" spans="1:12">
      <c r="A59" s="19" t="s">
        <v>881</v>
      </c>
      <c r="B59" s="18" t="s">
        <v>28</v>
      </c>
      <c r="C59" s="142">
        <f t="shared" ref="C59:I59" si="12">SUM(C43:C58)</f>
        <v>0</v>
      </c>
      <c r="D59" s="142">
        <f t="shared" si="12"/>
        <v>0</v>
      </c>
      <c r="E59" s="142">
        <f t="shared" si="12"/>
        <v>0</v>
      </c>
      <c r="F59" s="142">
        <f t="shared" si="12"/>
        <v>0</v>
      </c>
      <c r="G59" s="142">
        <f t="shared" si="12"/>
        <v>0</v>
      </c>
      <c r="H59" s="142">
        <f t="shared" si="12"/>
        <v>0</v>
      </c>
      <c r="I59" s="142">
        <f t="shared" si="12"/>
        <v>0</v>
      </c>
      <c r="J59" s="44"/>
      <c r="K59" s="44"/>
      <c r="L59" s="44"/>
    </row>
    <row r="60" spans="1:12">
      <c r="A60" s="17" t="s">
        <v>900</v>
      </c>
      <c r="B60" s="17"/>
      <c r="C60" s="17"/>
      <c r="D60" s="17"/>
      <c r="E60" s="17"/>
      <c r="F60" s="17"/>
      <c r="G60" s="17"/>
      <c r="H60" s="17"/>
      <c r="I60" s="17"/>
      <c r="J60" s="44"/>
      <c r="K60" s="44"/>
      <c r="L60" s="44"/>
    </row>
    <row r="61" spans="1:12">
      <c r="A61" s="18" t="s">
        <v>901</v>
      </c>
      <c r="B61" s="18" t="s">
        <v>1607</v>
      </c>
      <c r="C61" s="142" t="e">
        <f>((C38-C35)-(C59-C35))/(C59-C35)</f>
        <v>#DIV/0!</v>
      </c>
      <c r="D61" s="142" t="e">
        <f t="shared" ref="D61:I61" si="13">((D38-D35)-(D59-D35))/(D59-D35)</f>
        <v>#DIV/0!</v>
      </c>
      <c r="E61" s="142" t="e">
        <f t="shared" si="13"/>
        <v>#DIV/0!</v>
      </c>
      <c r="F61" s="142" t="e">
        <f t="shared" si="13"/>
        <v>#DIV/0!</v>
      </c>
      <c r="G61" s="142" t="e">
        <f t="shared" si="13"/>
        <v>#DIV/0!</v>
      </c>
      <c r="H61" s="142" t="e">
        <f t="shared" si="13"/>
        <v>#DIV/0!</v>
      </c>
      <c r="I61" s="142" t="e">
        <f t="shared" si="13"/>
        <v>#DIV/0!</v>
      </c>
      <c r="J61" s="44"/>
      <c r="K61" s="44"/>
      <c r="L61" s="44"/>
    </row>
    <row r="62" spans="1:12">
      <c r="A62" s="17" t="s">
        <v>1641</v>
      </c>
      <c r="B62" s="17"/>
      <c r="C62" s="17"/>
      <c r="D62" s="17"/>
      <c r="E62" s="17"/>
      <c r="F62" s="17"/>
      <c r="G62" s="17"/>
      <c r="H62" s="17"/>
      <c r="I62" s="17"/>
      <c r="J62" s="44"/>
      <c r="K62" s="44"/>
      <c r="L62" s="44"/>
    </row>
    <row r="63" spans="1:12">
      <c r="A63" s="18" t="s">
        <v>884</v>
      </c>
      <c r="B63" s="19" t="s">
        <v>902</v>
      </c>
      <c r="C63" s="37"/>
      <c r="D63" s="37"/>
      <c r="E63" s="37"/>
      <c r="F63" s="37"/>
      <c r="G63" s="37"/>
      <c r="H63" s="37"/>
      <c r="I63" s="37"/>
      <c r="J63" s="44"/>
      <c r="K63" s="44"/>
      <c r="L63" s="44"/>
    </row>
    <row r="64" spans="1:12">
      <c r="A64" s="19" t="s">
        <v>885</v>
      </c>
      <c r="B64" s="19" t="s">
        <v>902</v>
      </c>
      <c r="C64" s="37"/>
      <c r="D64" s="37"/>
      <c r="E64" s="37"/>
      <c r="F64" s="37"/>
      <c r="G64" s="37"/>
      <c r="H64" s="37"/>
      <c r="I64" s="37"/>
      <c r="J64" s="44"/>
      <c r="K64" s="44"/>
      <c r="L64" s="44"/>
    </row>
    <row r="65" spans="1:12">
      <c r="A65" s="18" t="s">
        <v>886</v>
      </c>
      <c r="B65" s="19" t="s">
        <v>902</v>
      </c>
      <c r="C65" s="37"/>
      <c r="D65" s="37"/>
      <c r="E65" s="37"/>
      <c r="F65" s="37"/>
      <c r="G65" s="37"/>
      <c r="H65" s="37"/>
      <c r="I65" s="37"/>
      <c r="J65" s="44"/>
      <c r="K65" s="44"/>
      <c r="L65" s="44"/>
    </row>
    <row r="66" spans="1:12">
      <c r="A66" s="19" t="s">
        <v>887</v>
      </c>
      <c r="B66" s="19" t="s">
        <v>902</v>
      </c>
      <c r="C66" s="37"/>
      <c r="D66" s="37"/>
      <c r="E66" s="37"/>
      <c r="F66" s="37"/>
      <c r="G66" s="37"/>
      <c r="H66" s="37"/>
      <c r="I66" s="37"/>
      <c r="J66" s="44"/>
      <c r="K66" s="44"/>
      <c r="L66" s="44"/>
    </row>
    <row r="67" spans="1:12">
      <c r="A67" s="19" t="s">
        <v>888</v>
      </c>
      <c r="B67" s="19" t="s">
        <v>593</v>
      </c>
      <c r="C67" s="37"/>
      <c r="D67" s="37"/>
      <c r="E67" s="37"/>
      <c r="F67" s="37"/>
      <c r="G67" s="37"/>
      <c r="H67" s="37"/>
      <c r="I67" s="37"/>
      <c r="J67" s="44"/>
      <c r="K67" s="44"/>
      <c r="L67" s="44"/>
    </row>
    <row r="68" spans="1:12">
      <c r="A68" s="19" t="s">
        <v>889</v>
      </c>
      <c r="B68" s="19" t="s">
        <v>593</v>
      </c>
      <c r="C68" s="37"/>
      <c r="D68" s="37"/>
      <c r="E68" s="37"/>
      <c r="F68" s="37"/>
      <c r="G68" s="37"/>
      <c r="H68" s="37"/>
      <c r="I68" s="37"/>
      <c r="J68" s="44"/>
      <c r="K68" s="44"/>
      <c r="L68" s="44"/>
    </row>
    <row r="69" spans="1:12">
      <c r="A69" s="19" t="s">
        <v>890</v>
      </c>
      <c r="B69" s="19" t="s">
        <v>593</v>
      </c>
      <c r="C69" s="37"/>
      <c r="D69" s="37"/>
      <c r="E69" s="37"/>
      <c r="F69" s="37"/>
      <c r="G69" s="37"/>
      <c r="H69" s="37"/>
      <c r="I69" s="37"/>
      <c r="J69" s="44"/>
      <c r="K69" s="44"/>
      <c r="L69" s="44"/>
    </row>
    <row r="70" spans="1:12">
      <c r="A70" s="19" t="s">
        <v>891</v>
      </c>
      <c r="B70" s="19" t="s">
        <v>593</v>
      </c>
      <c r="C70" s="37"/>
      <c r="D70" s="37"/>
      <c r="E70" s="37"/>
      <c r="F70" s="37"/>
      <c r="G70" s="37"/>
      <c r="H70" s="37"/>
      <c r="I70" s="37"/>
      <c r="J70" s="44"/>
      <c r="K70" s="44"/>
      <c r="L70" s="44"/>
    </row>
    <row r="71" spans="1:12">
      <c r="A71" s="19" t="s">
        <v>892</v>
      </c>
      <c r="B71" s="19" t="s">
        <v>593</v>
      </c>
      <c r="C71" s="37"/>
      <c r="D71" s="37"/>
      <c r="E71" s="37"/>
      <c r="F71" s="37"/>
      <c r="G71" s="37"/>
      <c r="H71" s="37"/>
      <c r="I71" s="37"/>
      <c r="J71" s="44"/>
      <c r="K71" s="44"/>
      <c r="L71" s="44"/>
    </row>
    <row r="72" spans="1:12">
      <c r="A72" s="19" t="s">
        <v>893</v>
      </c>
      <c r="B72" s="19" t="s">
        <v>593</v>
      </c>
      <c r="C72" s="37"/>
      <c r="D72" s="37"/>
      <c r="E72" s="37"/>
      <c r="F72" s="37"/>
      <c r="G72" s="37"/>
      <c r="H72" s="37"/>
      <c r="I72" s="37"/>
      <c r="J72" s="44"/>
      <c r="K72" s="44"/>
      <c r="L72" s="44"/>
    </row>
    <row r="73" spans="1:12">
      <c r="A73" s="19" t="s">
        <v>894</v>
      </c>
      <c r="B73" s="19" t="s">
        <v>593</v>
      </c>
      <c r="C73" s="37"/>
      <c r="D73" s="37"/>
      <c r="E73" s="37"/>
      <c r="F73" s="37"/>
      <c r="G73" s="37"/>
      <c r="H73" s="37"/>
      <c r="I73" s="37"/>
      <c r="J73" s="44"/>
      <c r="K73" s="44"/>
      <c r="L73" s="44"/>
    </row>
    <row r="74" spans="1:12">
      <c r="A74" s="19" t="s">
        <v>895</v>
      </c>
      <c r="B74" s="19" t="s">
        <v>593</v>
      </c>
      <c r="C74" s="37"/>
      <c r="D74" s="37"/>
      <c r="E74" s="37"/>
      <c r="F74" s="37"/>
      <c r="G74" s="37"/>
      <c r="H74" s="37"/>
      <c r="I74" s="37"/>
      <c r="J74" s="44"/>
      <c r="K74" s="44"/>
      <c r="L74" s="44"/>
    </row>
    <row r="75" spans="1:12">
      <c r="A75" s="19" t="s">
        <v>896</v>
      </c>
      <c r="B75" s="19" t="s">
        <v>593</v>
      </c>
      <c r="C75" s="37"/>
      <c r="D75" s="37"/>
      <c r="E75" s="37"/>
      <c r="F75" s="37"/>
      <c r="G75" s="37"/>
      <c r="H75" s="37"/>
      <c r="I75" s="37"/>
      <c r="J75" s="44"/>
      <c r="K75" s="44"/>
      <c r="L75" s="44"/>
    </row>
    <row r="76" spans="1:12">
      <c r="A76" s="19" t="s">
        <v>897</v>
      </c>
      <c r="B76" s="19" t="s">
        <v>593</v>
      </c>
      <c r="C76" s="37"/>
      <c r="D76" s="37"/>
      <c r="E76" s="37"/>
      <c r="F76" s="37"/>
      <c r="G76" s="37"/>
      <c r="H76" s="37"/>
      <c r="I76" s="37"/>
      <c r="J76" s="44"/>
      <c r="K76" s="44"/>
      <c r="L76" s="44"/>
    </row>
    <row r="77" spans="1:12">
      <c r="A77" s="19" t="s">
        <v>898</v>
      </c>
      <c r="B77" s="19" t="s">
        <v>593</v>
      </c>
      <c r="C77" s="37"/>
      <c r="D77" s="37"/>
      <c r="E77" s="37"/>
      <c r="F77" s="37"/>
      <c r="G77" s="37"/>
      <c r="H77" s="37"/>
      <c r="I77" s="37"/>
      <c r="J77" s="44"/>
      <c r="K77" s="44"/>
      <c r="L77" s="44"/>
    </row>
    <row r="78" spans="1:12">
      <c r="A78" s="19" t="s">
        <v>899</v>
      </c>
      <c r="B78" s="19" t="s">
        <v>593</v>
      </c>
      <c r="C78" s="37"/>
      <c r="D78" s="37"/>
      <c r="E78" s="37"/>
      <c r="F78" s="37"/>
      <c r="G78" s="37"/>
      <c r="H78" s="37"/>
      <c r="I78" s="37"/>
      <c r="J78" s="44"/>
      <c r="K78" s="44"/>
      <c r="L78" s="44"/>
    </row>
    <row r="79" spans="1:12">
      <c r="A79" s="19" t="s">
        <v>903</v>
      </c>
      <c r="B79" s="19" t="s">
        <v>593</v>
      </c>
      <c r="C79" s="142">
        <f t="shared" ref="C79:I79" si="14">SUM(C63:C78)</f>
        <v>0</v>
      </c>
      <c r="D79" s="142">
        <f t="shared" si="14"/>
        <v>0</v>
      </c>
      <c r="E79" s="142">
        <f t="shared" si="14"/>
        <v>0</v>
      </c>
      <c r="F79" s="142">
        <f t="shared" si="14"/>
        <v>0</v>
      </c>
      <c r="G79" s="142">
        <f t="shared" si="14"/>
        <v>0</v>
      </c>
      <c r="H79" s="142">
        <f t="shared" si="14"/>
        <v>0</v>
      </c>
      <c r="I79" s="142">
        <f t="shared" si="14"/>
        <v>0</v>
      </c>
      <c r="J79" s="44"/>
      <c r="K79" s="44"/>
      <c r="L79" s="44"/>
    </row>
    <row r="80" spans="1:12">
      <c r="A80" s="17" t="s">
        <v>904</v>
      </c>
      <c r="B80" s="17"/>
      <c r="C80" s="17"/>
      <c r="D80" s="17"/>
      <c r="E80" s="17"/>
      <c r="F80" s="17"/>
      <c r="G80" s="17"/>
      <c r="H80" s="17"/>
      <c r="I80" s="17"/>
      <c r="J80" s="44"/>
      <c r="K80" s="44"/>
      <c r="L80" s="44"/>
    </row>
    <row r="81" spans="1:12">
      <c r="A81" s="18" t="s">
        <v>42</v>
      </c>
      <c r="B81" s="19" t="s">
        <v>595</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8" t="s">
        <v>1207</v>
      </c>
      <c r="B83" s="99" t="s">
        <v>1609</v>
      </c>
      <c r="C83" s="37"/>
      <c r="D83" s="37"/>
      <c r="E83" s="37"/>
      <c r="F83" s="37"/>
      <c r="G83" s="37"/>
      <c r="H83" s="37"/>
      <c r="I83" s="37"/>
      <c r="J83" s="44"/>
      <c r="K83" s="44"/>
      <c r="L83" s="44"/>
    </row>
    <row r="84" spans="1:12">
      <c r="A84" s="19" t="s">
        <v>1208</v>
      </c>
      <c r="B84" s="99" t="s">
        <v>1609</v>
      </c>
      <c r="C84" s="37"/>
      <c r="D84" s="37"/>
      <c r="E84" s="37"/>
      <c r="F84" s="37"/>
      <c r="G84" s="37"/>
      <c r="H84" s="37"/>
      <c r="I84" s="37"/>
      <c r="J84" s="44"/>
      <c r="K84" s="44"/>
      <c r="L84" s="44"/>
    </row>
    <row r="85" spans="1:12">
      <c r="A85" s="19" t="s">
        <v>1209</v>
      </c>
      <c r="B85" s="99" t="s">
        <v>1609</v>
      </c>
      <c r="C85" s="37"/>
      <c r="D85" s="37"/>
      <c r="E85" s="37"/>
      <c r="F85" s="37"/>
      <c r="G85" s="37"/>
      <c r="H85" s="37"/>
      <c r="I85" s="37"/>
      <c r="J85" s="44"/>
      <c r="K85" s="44"/>
      <c r="L85" s="44"/>
    </row>
    <row r="86" spans="1:12">
      <c r="A86" s="19" t="s">
        <v>1210</v>
      </c>
      <c r="B86" s="99" t="s">
        <v>1609</v>
      </c>
      <c r="C86" s="37"/>
      <c r="D86" s="37"/>
      <c r="E86" s="37"/>
      <c r="F86" s="37"/>
      <c r="G86" s="37"/>
      <c r="H86" s="37"/>
      <c r="I86" s="37"/>
      <c r="J86" s="44"/>
      <c r="K86" s="44"/>
      <c r="L86" s="44"/>
    </row>
    <row r="87" spans="1:12">
      <c r="A87" s="19" t="s">
        <v>1180</v>
      </c>
      <c r="B87" s="99" t="s">
        <v>1609</v>
      </c>
      <c r="C87" s="37"/>
      <c r="D87" s="37"/>
      <c r="E87" s="37"/>
      <c r="F87" s="37"/>
      <c r="G87" s="37"/>
      <c r="H87" s="37"/>
      <c r="I87" s="37"/>
      <c r="J87" s="44"/>
      <c r="K87" s="44"/>
      <c r="L87" s="44"/>
    </row>
    <row r="88" spans="1:12">
      <c r="A88" s="19" t="s">
        <v>906</v>
      </c>
      <c r="B88" s="99" t="s">
        <v>1609</v>
      </c>
      <c r="C88" s="142">
        <f>SUM(C83:C87)</f>
        <v>0</v>
      </c>
      <c r="D88" s="142">
        <f t="shared" ref="D88:I88" si="15">SUM(D83:D87)</f>
        <v>0</v>
      </c>
      <c r="E88" s="142">
        <f t="shared" si="15"/>
        <v>0</v>
      </c>
      <c r="F88" s="142">
        <f t="shared" si="15"/>
        <v>0</v>
      </c>
      <c r="G88" s="142">
        <f t="shared" si="15"/>
        <v>0</v>
      </c>
      <c r="H88" s="142">
        <f t="shared" si="15"/>
        <v>0</v>
      </c>
      <c r="I88" s="142">
        <f t="shared" si="15"/>
        <v>0</v>
      </c>
      <c r="J88" s="44"/>
      <c r="K88" s="44"/>
      <c r="L88" s="44"/>
    </row>
    <row r="89" spans="1:12">
      <c r="A89" s="17" t="s">
        <v>1211</v>
      </c>
      <c r="B89" s="17"/>
      <c r="C89" s="17"/>
      <c r="D89" s="17"/>
      <c r="E89" s="17"/>
      <c r="F89" s="17"/>
      <c r="G89" s="17"/>
      <c r="H89" s="17"/>
      <c r="I89" s="17"/>
      <c r="J89" s="44"/>
      <c r="K89" s="44"/>
      <c r="L89" s="44"/>
    </row>
    <row r="90" spans="1:12">
      <c r="A90" s="19" t="s">
        <v>1212</v>
      </c>
      <c r="B90" s="19" t="s">
        <v>595</v>
      </c>
      <c r="C90" s="142">
        <f>C79+C81-C88</f>
        <v>0</v>
      </c>
      <c r="D90" s="142">
        <f t="shared" ref="D90:I90" si="16">D79+D81-D88</f>
        <v>0</v>
      </c>
      <c r="E90" s="142">
        <f t="shared" si="16"/>
        <v>0</v>
      </c>
      <c r="F90" s="142">
        <f t="shared" si="16"/>
        <v>0</v>
      </c>
      <c r="G90" s="142">
        <f t="shared" si="16"/>
        <v>0</v>
      </c>
      <c r="H90" s="142">
        <f t="shared" si="16"/>
        <v>0</v>
      </c>
      <c r="I90" s="142">
        <f t="shared" si="16"/>
        <v>0</v>
      </c>
      <c r="J90" s="44"/>
      <c r="K90" s="44"/>
      <c r="L90" s="44"/>
    </row>
    <row r="91" spans="1:12">
      <c r="A91" s="16" t="s">
        <v>1181</v>
      </c>
      <c r="B91" s="16"/>
      <c r="C91" s="16"/>
      <c r="D91" s="16"/>
      <c r="E91" s="16"/>
      <c r="F91" s="16"/>
      <c r="G91" s="16"/>
      <c r="H91" s="16"/>
      <c r="I91" s="16"/>
      <c r="J91" s="44"/>
      <c r="K91" s="44"/>
      <c r="L91" s="44"/>
    </row>
    <row r="92" spans="1:12">
      <c r="A92" s="17" t="s">
        <v>1363</v>
      </c>
      <c r="B92" s="17"/>
      <c r="C92" s="17"/>
      <c r="D92" s="17"/>
      <c r="E92" s="17"/>
      <c r="F92" s="17"/>
      <c r="G92" s="17"/>
      <c r="H92" s="17"/>
      <c r="I92" s="17"/>
      <c r="J92" s="182"/>
      <c r="K92" s="44"/>
      <c r="L92" s="44"/>
    </row>
    <row r="93" spans="1:12">
      <c r="A93" s="18" t="s">
        <v>884</v>
      </c>
      <c r="B93" s="18" t="s">
        <v>883</v>
      </c>
      <c r="C93" s="37"/>
      <c r="D93" s="37"/>
      <c r="E93" s="37"/>
      <c r="F93" s="37"/>
      <c r="G93" s="37"/>
      <c r="H93" s="37"/>
      <c r="I93" s="37"/>
      <c r="J93" s="44"/>
      <c r="K93" s="44"/>
      <c r="L93" s="44"/>
    </row>
    <row r="94" spans="1:12">
      <c r="A94" s="18" t="s">
        <v>885</v>
      </c>
      <c r="B94" s="18" t="s">
        <v>883</v>
      </c>
      <c r="C94" s="37"/>
      <c r="D94" s="37"/>
      <c r="E94" s="37"/>
      <c r="F94" s="37"/>
      <c r="G94" s="37"/>
      <c r="H94" s="37"/>
      <c r="I94" s="37"/>
      <c r="J94" s="44"/>
      <c r="K94" s="44"/>
      <c r="L94" s="44"/>
    </row>
    <row r="95" spans="1:12">
      <c r="A95" s="18" t="s">
        <v>886</v>
      </c>
      <c r="B95" s="18" t="s">
        <v>883</v>
      </c>
      <c r="C95" s="37"/>
      <c r="D95" s="37"/>
      <c r="E95" s="37"/>
      <c r="F95" s="37"/>
      <c r="G95" s="37"/>
      <c r="H95" s="37"/>
      <c r="I95" s="37"/>
      <c r="J95" s="44"/>
      <c r="K95" s="44"/>
      <c r="L95" s="44"/>
    </row>
    <row r="96" spans="1:12">
      <c r="A96" s="19" t="s">
        <v>887</v>
      </c>
      <c r="B96" s="18" t="s">
        <v>883</v>
      </c>
      <c r="C96" s="37"/>
      <c r="D96" s="37"/>
      <c r="E96" s="37"/>
      <c r="F96" s="37"/>
      <c r="G96" s="37"/>
      <c r="H96" s="37"/>
      <c r="I96" s="37"/>
      <c r="J96" s="44"/>
      <c r="K96" s="44"/>
      <c r="L96" s="44"/>
    </row>
    <row r="97" spans="1:12">
      <c r="A97" s="19" t="s">
        <v>888</v>
      </c>
      <c r="B97" s="18" t="s">
        <v>883</v>
      </c>
      <c r="C97" s="37"/>
      <c r="D97" s="37"/>
      <c r="E97" s="37"/>
      <c r="F97" s="37"/>
      <c r="G97" s="37"/>
      <c r="H97" s="37"/>
      <c r="I97" s="37"/>
      <c r="J97" s="44"/>
      <c r="K97" s="44"/>
      <c r="L97" s="44"/>
    </row>
    <row r="98" spans="1:12">
      <c r="A98" s="19" t="s">
        <v>889</v>
      </c>
      <c r="B98" s="18" t="s">
        <v>883</v>
      </c>
      <c r="C98" s="37"/>
      <c r="D98" s="37"/>
      <c r="E98" s="37"/>
      <c r="F98" s="37"/>
      <c r="G98" s="37"/>
      <c r="H98" s="37"/>
      <c r="I98" s="37"/>
      <c r="J98" s="44"/>
      <c r="K98" s="44"/>
      <c r="L98" s="44"/>
    </row>
    <row r="99" spans="1:12">
      <c r="A99" s="19" t="s">
        <v>890</v>
      </c>
      <c r="B99" s="18" t="s">
        <v>883</v>
      </c>
      <c r="C99" s="37"/>
      <c r="D99" s="37"/>
      <c r="E99" s="37"/>
      <c r="F99" s="37"/>
      <c r="G99" s="37"/>
      <c r="H99" s="37"/>
      <c r="I99" s="37"/>
      <c r="J99" s="44"/>
      <c r="K99" s="44"/>
      <c r="L99" s="44"/>
    </row>
    <row r="100" spans="1:12">
      <c r="A100" s="19" t="s">
        <v>891</v>
      </c>
      <c r="B100" s="18" t="s">
        <v>883</v>
      </c>
      <c r="C100" s="37"/>
      <c r="D100" s="37"/>
      <c r="E100" s="37"/>
      <c r="F100" s="37"/>
      <c r="G100" s="37"/>
      <c r="H100" s="37"/>
      <c r="I100" s="37"/>
      <c r="J100" s="44"/>
      <c r="K100" s="44"/>
      <c r="L100" s="44"/>
    </row>
    <row r="101" spans="1:12">
      <c r="A101" s="19" t="s">
        <v>892</v>
      </c>
      <c r="B101" s="18" t="s">
        <v>883</v>
      </c>
      <c r="C101" s="37"/>
      <c r="D101" s="37"/>
      <c r="E101" s="37"/>
      <c r="F101" s="37"/>
      <c r="G101" s="37"/>
      <c r="H101" s="37"/>
      <c r="I101" s="37"/>
      <c r="J101" s="44"/>
      <c r="K101" s="44"/>
      <c r="L101" s="44"/>
    </row>
    <row r="102" spans="1:12">
      <c r="A102" s="19" t="s">
        <v>893</v>
      </c>
      <c r="B102" s="18" t="s">
        <v>883</v>
      </c>
      <c r="C102" s="37"/>
      <c r="D102" s="37"/>
      <c r="E102" s="37"/>
      <c r="F102" s="37"/>
      <c r="G102" s="37"/>
      <c r="H102" s="37"/>
      <c r="I102" s="37"/>
      <c r="J102" s="44"/>
      <c r="K102" s="44"/>
      <c r="L102" s="44"/>
    </row>
    <row r="103" spans="1:12">
      <c r="A103" s="19" t="s">
        <v>894</v>
      </c>
      <c r="B103" s="18" t="s">
        <v>883</v>
      </c>
      <c r="C103" s="37"/>
      <c r="D103" s="37"/>
      <c r="E103" s="37"/>
      <c r="F103" s="37"/>
      <c r="G103" s="37"/>
      <c r="H103" s="37"/>
      <c r="I103" s="37"/>
      <c r="J103" s="44"/>
      <c r="K103" s="44"/>
      <c r="L103" s="44"/>
    </row>
    <row r="104" spans="1:12">
      <c r="A104" s="19" t="s">
        <v>895</v>
      </c>
      <c r="B104" s="18" t="s">
        <v>883</v>
      </c>
      <c r="C104" s="37"/>
      <c r="D104" s="37"/>
      <c r="E104" s="37"/>
      <c r="F104" s="37"/>
      <c r="G104" s="37"/>
      <c r="H104" s="37"/>
      <c r="I104" s="37"/>
      <c r="J104" s="44"/>
      <c r="K104" s="44"/>
      <c r="L104" s="44"/>
    </row>
    <row r="105" spans="1:12">
      <c r="A105" s="19" t="s">
        <v>896</v>
      </c>
      <c r="B105" s="18" t="s">
        <v>883</v>
      </c>
      <c r="C105" s="37"/>
      <c r="D105" s="37"/>
      <c r="E105" s="37"/>
      <c r="F105" s="37"/>
      <c r="G105" s="37"/>
      <c r="H105" s="37"/>
      <c r="I105" s="37"/>
      <c r="J105" s="44"/>
      <c r="K105" s="44"/>
      <c r="L105" s="44"/>
    </row>
    <row r="106" spans="1:12">
      <c r="A106" s="19" t="s">
        <v>897</v>
      </c>
      <c r="B106" s="18" t="s">
        <v>883</v>
      </c>
      <c r="C106" s="37"/>
      <c r="D106" s="37"/>
      <c r="E106" s="37"/>
      <c r="F106" s="37"/>
      <c r="G106" s="37"/>
      <c r="H106" s="37"/>
      <c r="I106" s="37"/>
      <c r="J106" s="44"/>
      <c r="K106" s="44"/>
      <c r="L106" s="44"/>
    </row>
    <row r="107" spans="1:12">
      <c r="A107" s="19" t="s">
        <v>898</v>
      </c>
      <c r="B107" s="18" t="s">
        <v>883</v>
      </c>
      <c r="C107" s="37"/>
      <c r="D107" s="37"/>
      <c r="E107" s="37"/>
      <c r="F107" s="37"/>
      <c r="G107" s="37"/>
      <c r="H107" s="37"/>
      <c r="I107" s="37"/>
      <c r="J107" s="44"/>
      <c r="K107" s="44"/>
      <c r="L107" s="44"/>
    </row>
    <row r="108" spans="1:12">
      <c r="A108" s="19" t="s">
        <v>899</v>
      </c>
      <c r="B108" s="18" t="s">
        <v>883</v>
      </c>
      <c r="C108" s="37"/>
      <c r="D108" s="37"/>
      <c r="E108" s="37"/>
      <c r="F108" s="37"/>
      <c r="G108" s="37"/>
      <c r="H108" s="37"/>
      <c r="I108" s="37"/>
      <c r="J108" s="44"/>
      <c r="K108" s="44"/>
      <c r="L108" s="44"/>
    </row>
    <row r="109" spans="1:12">
      <c r="A109" s="19" t="s">
        <v>881</v>
      </c>
      <c r="B109" s="18" t="s">
        <v>883</v>
      </c>
      <c r="C109" s="142">
        <f>SUM(C93:C108)</f>
        <v>0</v>
      </c>
      <c r="D109" s="142">
        <f t="shared" ref="D109:I109" si="17">SUM(D93:D108)</f>
        <v>0</v>
      </c>
      <c r="E109" s="142">
        <f t="shared" si="17"/>
        <v>0</v>
      </c>
      <c r="F109" s="142">
        <f t="shared" si="17"/>
        <v>0</v>
      </c>
      <c r="G109" s="142">
        <f t="shared" si="17"/>
        <v>0</v>
      </c>
      <c r="H109" s="142">
        <f t="shared" si="17"/>
        <v>0</v>
      </c>
      <c r="I109" s="142">
        <f t="shared" si="17"/>
        <v>0</v>
      </c>
      <c r="J109" s="44"/>
      <c r="K109" s="44"/>
      <c r="L109" s="44"/>
    </row>
    <row r="110" spans="1:12">
      <c r="A110" s="17" t="s">
        <v>1361</v>
      </c>
      <c r="B110" s="17"/>
      <c r="C110" s="17"/>
      <c r="D110" s="17"/>
      <c r="E110" s="17"/>
      <c r="F110" s="17"/>
      <c r="G110" s="17"/>
      <c r="H110" s="17"/>
      <c r="I110" s="17"/>
      <c r="J110" s="44"/>
      <c r="K110" s="44"/>
      <c r="L110" s="44"/>
    </row>
    <row r="111" spans="1:12">
      <c r="A111" s="18" t="s">
        <v>884</v>
      </c>
      <c r="B111" s="18" t="s">
        <v>883</v>
      </c>
      <c r="C111" s="37"/>
      <c r="D111" s="37"/>
      <c r="E111" s="37"/>
      <c r="F111" s="37"/>
      <c r="G111" s="37"/>
      <c r="H111" s="37"/>
      <c r="I111" s="37"/>
      <c r="J111" s="44"/>
      <c r="K111" s="44"/>
      <c r="L111" s="44"/>
    </row>
    <row r="112" spans="1:12">
      <c r="A112" s="18" t="s">
        <v>885</v>
      </c>
      <c r="B112" s="18" t="s">
        <v>883</v>
      </c>
      <c r="C112" s="37"/>
      <c r="D112" s="37"/>
      <c r="E112" s="37"/>
      <c r="F112" s="37"/>
      <c r="G112" s="37"/>
      <c r="H112" s="37"/>
      <c r="I112" s="37"/>
      <c r="J112" s="44"/>
      <c r="K112" s="44"/>
      <c r="L112" s="44"/>
    </row>
    <row r="113" spans="1:12">
      <c r="A113" s="18" t="s">
        <v>886</v>
      </c>
      <c r="B113" s="18" t="s">
        <v>883</v>
      </c>
      <c r="C113" s="37"/>
      <c r="D113" s="37"/>
      <c r="E113" s="37"/>
      <c r="F113" s="37"/>
      <c r="G113" s="37"/>
      <c r="H113" s="37"/>
      <c r="I113" s="37"/>
      <c r="J113" s="44"/>
      <c r="K113" s="44"/>
      <c r="L113" s="44"/>
    </row>
    <row r="114" spans="1:12">
      <c r="A114" s="19" t="s">
        <v>887</v>
      </c>
      <c r="B114" s="18" t="s">
        <v>883</v>
      </c>
      <c r="C114" s="37"/>
      <c r="D114" s="37"/>
      <c r="E114" s="37"/>
      <c r="F114" s="37"/>
      <c r="G114" s="37"/>
      <c r="H114" s="37"/>
      <c r="I114" s="37"/>
      <c r="J114" s="44"/>
      <c r="K114" s="44"/>
      <c r="L114" s="44"/>
    </row>
    <row r="115" spans="1:12">
      <c r="A115" s="19" t="s">
        <v>888</v>
      </c>
      <c r="B115" s="18" t="s">
        <v>883</v>
      </c>
      <c r="C115" s="37"/>
      <c r="D115" s="37"/>
      <c r="E115" s="37"/>
      <c r="F115" s="37"/>
      <c r="G115" s="37"/>
      <c r="H115" s="37"/>
      <c r="I115" s="37"/>
      <c r="J115" s="44"/>
      <c r="K115" s="44"/>
      <c r="L115" s="44"/>
    </row>
    <row r="116" spans="1:12">
      <c r="A116" s="19" t="s">
        <v>889</v>
      </c>
      <c r="B116" s="18" t="s">
        <v>883</v>
      </c>
      <c r="C116" s="37"/>
      <c r="D116" s="37"/>
      <c r="E116" s="37"/>
      <c r="F116" s="37"/>
      <c r="G116" s="37"/>
      <c r="H116" s="37"/>
      <c r="I116" s="37"/>
      <c r="J116" s="44"/>
      <c r="K116" s="44"/>
      <c r="L116" s="44"/>
    </row>
    <row r="117" spans="1:12">
      <c r="A117" s="19" t="s">
        <v>890</v>
      </c>
      <c r="B117" s="18" t="s">
        <v>883</v>
      </c>
      <c r="C117" s="37"/>
      <c r="D117" s="37"/>
      <c r="E117" s="37"/>
      <c r="F117" s="37"/>
      <c r="G117" s="37"/>
      <c r="H117" s="37"/>
      <c r="I117" s="37"/>
      <c r="J117" s="44"/>
      <c r="K117" s="44"/>
      <c r="L117" s="44"/>
    </row>
    <row r="118" spans="1:12">
      <c r="A118" s="19" t="s">
        <v>891</v>
      </c>
      <c r="B118" s="18" t="s">
        <v>883</v>
      </c>
      <c r="C118" s="37"/>
      <c r="D118" s="37"/>
      <c r="E118" s="37"/>
      <c r="F118" s="37"/>
      <c r="G118" s="37"/>
      <c r="H118" s="37"/>
      <c r="I118" s="37"/>
      <c r="J118" s="44"/>
      <c r="K118" s="44"/>
      <c r="L118" s="44"/>
    </row>
    <row r="119" spans="1:12">
      <c r="A119" s="19" t="s">
        <v>892</v>
      </c>
      <c r="B119" s="18" t="s">
        <v>883</v>
      </c>
      <c r="C119" s="37"/>
      <c r="D119" s="37"/>
      <c r="E119" s="37"/>
      <c r="F119" s="37"/>
      <c r="G119" s="37"/>
      <c r="H119" s="37"/>
      <c r="I119" s="37"/>
      <c r="J119" s="44"/>
      <c r="K119" s="44"/>
      <c r="L119" s="44"/>
    </row>
    <row r="120" spans="1:12">
      <c r="A120" s="19" t="s">
        <v>893</v>
      </c>
      <c r="B120" s="18" t="s">
        <v>883</v>
      </c>
      <c r="C120" s="37"/>
      <c r="D120" s="37"/>
      <c r="E120" s="37"/>
      <c r="F120" s="37"/>
      <c r="G120" s="37"/>
      <c r="H120" s="37"/>
      <c r="I120" s="37"/>
      <c r="J120" s="44"/>
      <c r="K120" s="44"/>
      <c r="L120" s="44"/>
    </row>
    <row r="121" spans="1:12">
      <c r="A121" s="19" t="s">
        <v>894</v>
      </c>
      <c r="B121" s="18" t="s">
        <v>883</v>
      </c>
      <c r="C121" s="37"/>
      <c r="D121" s="37"/>
      <c r="E121" s="37"/>
      <c r="F121" s="37"/>
      <c r="G121" s="37"/>
      <c r="H121" s="37"/>
      <c r="I121" s="37"/>
      <c r="J121" s="44"/>
      <c r="K121" s="44"/>
      <c r="L121" s="44"/>
    </row>
    <row r="122" spans="1:12">
      <c r="A122" s="19" t="s">
        <v>895</v>
      </c>
      <c r="B122" s="18" t="s">
        <v>883</v>
      </c>
      <c r="C122" s="37"/>
      <c r="D122" s="37"/>
      <c r="E122" s="37"/>
      <c r="F122" s="37"/>
      <c r="G122" s="37"/>
      <c r="H122" s="37"/>
      <c r="I122" s="37"/>
      <c r="J122" s="44"/>
      <c r="K122" s="44"/>
      <c r="L122" s="44"/>
    </row>
    <row r="123" spans="1:12">
      <c r="A123" s="19" t="s">
        <v>896</v>
      </c>
      <c r="B123" s="18" t="s">
        <v>883</v>
      </c>
      <c r="C123" s="37"/>
      <c r="D123" s="37"/>
      <c r="E123" s="37"/>
      <c r="F123" s="37"/>
      <c r="G123" s="37"/>
      <c r="H123" s="37"/>
      <c r="I123" s="37"/>
      <c r="J123" s="44"/>
      <c r="K123" s="44"/>
      <c r="L123" s="44"/>
    </row>
    <row r="124" spans="1:12">
      <c r="A124" s="19" t="s">
        <v>897</v>
      </c>
      <c r="B124" s="18" t="s">
        <v>883</v>
      </c>
      <c r="C124" s="37"/>
      <c r="D124" s="37"/>
      <c r="E124" s="37"/>
      <c r="F124" s="37"/>
      <c r="G124" s="37"/>
      <c r="H124" s="37"/>
      <c r="I124" s="37"/>
      <c r="J124" s="44"/>
      <c r="K124" s="44"/>
      <c r="L124" s="44"/>
    </row>
    <row r="125" spans="1:12">
      <c r="A125" s="19" t="s">
        <v>898</v>
      </c>
      <c r="B125" s="18" t="s">
        <v>883</v>
      </c>
      <c r="C125" s="37"/>
      <c r="D125" s="37"/>
      <c r="E125" s="37"/>
      <c r="F125" s="37"/>
      <c r="G125" s="37"/>
      <c r="H125" s="37"/>
      <c r="I125" s="37"/>
      <c r="J125" s="44"/>
      <c r="K125" s="44"/>
      <c r="L125" s="44"/>
    </row>
    <row r="126" spans="1:12">
      <c r="A126" s="19" t="s">
        <v>899</v>
      </c>
      <c r="B126" s="18" t="s">
        <v>883</v>
      </c>
      <c r="C126" s="37"/>
      <c r="D126" s="37"/>
      <c r="E126" s="37"/>
      <c r="F126" s="37"/>
      <c r="G126" s="37"/>
      <c r="H126" s="37"/>
      <c r="I126" s="37"/>
      <c r="J126" s="44"/>
      <c r="K126" s="44"/>
      <c r="L126" s="44"/>
    </row>
    <row r="127" spans="1:12">
      <c r="A127" s="19" t="s">
        <v>881</v>
      </c>
      <c r="B127" s="18" t="s">
        <v>883</v>
      </c>
      <c r="C127" s="142">
        <f t="shared" ref="C127:I127" si="18">SUM(C111:C126)</f>
        <v>0</v>
      </c>
      <c r="D127" s="142">
        <f t="shared" si="18"/>
        <v>0</v>
      </c>
      <c r="E127" s="142">
        <f t="shared" si="18"/>
        <v>0</v>
      </c>
      <c r="F127" s="142">
        <f t="shared" si="18"/>
        <v>0</v>
      </c>
      <c r="G127" s="142">
        <f t="shared" si="18"/>
        <v>0</v>
      </c>
      <c r="H127" s="142">
        <f t="shared" si="18"/>
        <v>0</v>
      </c>
      <c r="I127" s="142">
        <f t="shared" si="18"/>
        <v>0</v>
      </c>
      <c r="J127" s="44"/>
      <c r="K127" s="44"/>
      <c r="L127" s="44"/>
    </row>
    <row r="128" spans="1:12">
      <c r="A128" s="17" t="s">
        <v>1362</v>
      </c>
      <c r="B128" s="17"/>
      <c r="C128" s="17"/>
      <c r="D128" s="17"/>
      <c r="E128" s="17"/>
      <c r="F128" s="17"/>
      <c r="G128" s="17"/>
      <c r="H128" s="17"/>
      <c r="I128" s="17"/>
      <c r="J128" s="44"/>
      <c r="K128" s="44"/>
      <c r="L128" s="44"/>
    </row>
    <row r="129" spans="1:12">
      <c r="A129" s="18" t="s">
        <v>884</v>
      </c>
      <c r="B129" s="18" t="s">
        <v>883</v>
      </c>
      <c r="C129" s="37"/>
      <c r="D129" s="37"/>
      <c r="E129" s="37"/>
      <c r="F129" s="37"/>
      <c r="G129" s="37"/>
      <c r="H129" s="37"/>
      <c r="I129" s="37"/>
      <c r="J129" s="44"/>
      <c r="K129" s="44"/>
      <c r="L129" s="44"/>
    </row>
    <row r="130" spans="1:12">
      <c r="A130" s="18" t="s">
        <v>885</v>
      </c>
      <c r="B130" s="18" t="s">
        <v>883</v>
      </c>
      <c r="C130" s="37"/>
      <c r="D130" s="37"/>
      <c r="E130" s="37"/>
      <c r="F130" s="37"/>
      <c r="G130" s="37"/>
      <c r="H130" s="37"/>
      <c r="I130" s="37"/>
      <c r="J130" s="44"/>
      <c r="K130" s="44"/>
      <c r="L130" s="44"/>
    </row>
    <row r="131" spans="1:12">
      <c r="A131" s="18" t="s">
        <v>886</v>
      </c>
      <c r="B131" s="18" t="s">
        <v>883</v>
      </c>
      <c r="C131" s="37"/>
      <c r="D131" s="37"/>
      <c r="E131" s="37"/>
      <c r="F131" s="37"/>
      <c r="G131" s="37"/>
      <c r="H131" s="37"/>
      <c r="I131" s="37"/>
      <c r="J131" s="44"/>
      <c r="K131" s="44"/>
      <c r="L131" s="44"/>
    </row>
    <row r="132" spans="1:12">
      <c r="A132" s="19" t="s">
        <v>887</v>
      </c>
      <c r="B132" s="18" t="s">
        <v>883</v>
      </c>
      <c r="C132" s="37"/>
      <c r="D132" s="37"/>
      <c r="E132" s="37"/>
      <c r="F132" s="37"/>
      <c r="G132" s="37"/>
      <c r="H132" s="37"/>
      <c r="I132" s="37"/>
      <c r="J132" s="44"/>
      <c r="K132" s="44"/>
      <c r="L132" s="44"/>
    </row>
    <row r="133" spans="1:12">
      <c r="A133" s="19" t="s">
        <v>888</v>
      </c>
      <c r="B133" s="18" t="s">
        <v>883</v>
      </c>
      <c r="C133" s="37"/>
      <c r="D133" s="37"/>
      <c r="E133" s="37"/>
      <c r="F133" s="37"/>
      <c r="G133" s="37"/>
      <c r="H133" s="37"/>
      <c r="I133" s="37"/>
      <c r="J133" s="44"/>
      <c r="K133" s="44"/>
      <c r="L133" s="44"/>
    </row>
    <row r="134" spans="1:12">
      <c r="A134" s="19" t="s">
        <v>889</v>
      </c>
      <c r="B134" s="18" t="s">
        <v>883</v>
      </c>
      <c r="C134" s="37"/>
      <c r="D134" s="37"/>
      <c r="E134" s="37"/>
      <c r="F134" s="37"/>
      <c r="G134" s="37"/>
      <c r="H134" s="37"/>
      <c r="I134" s="37"/>
      <c r="J134" s="44"/>
      <c r="K134" s="44"/>
      <c r="L134" s="44"/>
    </row>
    <row r="135" spans="1:12">
      <c r="A135" s="19" t="s">
        <v>890</v>
      </c>
      <c r="B135" s="18" t="s">
        <v>883</v>
      </c>
      <c r="C135" s="37"/>
      <c r="D135" s="37"/>
      <c r="E135" s="37"/>
      <c r="F135" s="37"/>
      <c r="G135" s="37"/>
      <c r="H135" s="37"/>
      <c r="I135" s="37"/>
      <c r="J135" s="44"/>
      <c r="K135" s="44"/>
      <c r="L135" s="44"/>
    </row>
    <row r="136" spans="1:12">
      <c r="A136" s="19" t="s">
        <v>891</v>
      </c>
      <c r="B136" s="18" t="s">
        <v>883</v>
      </c>
      <c r="C136" s="37"/>
      <c r="D136" s="37"/>
      <c r="E136" s="37"/>
      <c r="F136" s="37"/>
      <c r="G136" s="37"/>
      <c r="H136" s="37"/>
      <c r="I136" s="37"/>
      <c r="J136" s="44"/>
      <c r="K136" s="44"/>
      <c r="L136" s="44"/>
    </row>
    <row r="137" spans="1:12">
      <c r="A137" s="19" t="s">
        <v>892</v>
      </c>
      <c r="B137" s="18" t="s">
        <v>883</v>
      </c>
      <c r="C137" s="37"/>
      <c r="D137" s="37"/>
      <c r="E137" s="37"/>
      <c r="F137" s="37"/>
      <c r="G137" s="37"/>
      <c r="H137" s="37"/>
      <c r="I137" s="37"/>
      <c r="J137" s="44"/>
      <c r="K137" s="44"/>
      <c r="L137" s="44"/>
    </row>
    <row r="138" spans="1:12">
      <c r="A138" s="19" t="s">
        <v>893</v>
      </c>
      <c r="B138" s="18" t="s">
        <v>883</v>
      </c>
      <c r="C138" s="37"/>
      <c r="D138" s="37"/>
      <c r="E138" s="37"/>
      <c r="F138" s="37"/>
      <c r="G138" s="37"/>
      <c r="H138" s="37"/>
      <c r="I138" s="37"/>
      <c r="J138" s="44"/>
      <c r="K138" s="44"/>
      <c r="L138" s="44"/>
    </row>
    <row r="139" spans="1:12">
      <c r="A139" s="19" t="s">
        <v>894</v>
      </c>
      <c r="B139" s="18" t="s">
        <v>883</v>
      </c>
      <c r="C139" s="37"/>
      <c r="D139" s="37"/>
      <c r="E139" s="37"/>
      <c r="F139" s="37"/>
      <c r="G139" s="37"/>
      <c r="H139" s="37"/>
      <c r="I139" s="37"/>
      <c r="J139" s="44"/>
      <c r="K139" s="44"/>
      <c r="L139" s="44"/>
    </row>
    <row r="140" spans="1:12">
      <c r="A140" s="19" t="s">
        <v>895</v>
      </c>
      <c r="B140" s="18" t="s">
        <v>883</v>
      </c>
      <c r="C140" s="37"/>
      <c r="D140" s="37"/>
      <c r="E140" s="37"/>
      <c r="F140" s="37"/>
      <c r="G140" s="37"/>
      <c r="H140" s="37"/>
      <c r="I140" s="37"/>
      <c r="J140" s="44"/>
      <c r="K140" s="44"/>
      <c r="L140" s="44"/>
    </row>
    <row r="141" spans="1:12">
      <c r="A141" s="19" t="s">
        <v>896</v>
      </c>
      <c r="B141" s="18" t="s">
        <v>883</v>
      </c>
      <c r="C141" s="37"/>
      <c r="D141" s="37"/>
      <c r="E141" s="37"/>
      <c r="F141" s="37"/>
      <c r="G141" s="37"/>
      <c r="H141" s="37"/>
      <c r="I141" s="37"/>
      <c r="J141" s="44"/>
      <c r="K141" s="44"/>
      <c r="L141" s="44"/>
    </row>
    <row r="142" spans="1:12">
      <c r="A142" s="19" t="s">
        <v>897</v>
      </c>
      <c r="B142" s="18" t="s">
        <v>883</v>
      </c>
      <c r="C142" s="37"/>
      <c r="D142" s="37"/>
      <c r="E142" s="37"/>
      <c r="F142" s="37"/>
      <c r="G142" s="37"/>
      <c r="H142" s="37"/>
      <c r="I142" s="37"/>
      <c r="J142" s="44"/>
      <c r="K142" s="44"/>
      <c r="L142" s="44"/>
    </row>
    <row r="143" spans="1:12">
      <c r="A143" s="19" t="s">
        <v>898</v>
      </c>
      <c r="B143" s="18" t="s">
        <v>883</v>
      </c>
      <c r="C143" s="37"/>
      <c r="D143" s="37"/>
      <c r="E143" s="37"/>
      <c r="F143" s="37"/>
      <c r="G143" s="37"/>
      <c r="H143" s="37"/>
      <c r="I143" s="37"/>
      <c r="J143" s="44"/>
      <c r="K143" s="44"/>
      <c r="L143" s="44"/>
    </row>
    <row r="144" spans="1:12">
      <c r="A144" s="19" t="s">
        <v>899</v>
      </c>
      <c r="B144" s="18" t="s">
        <v>883</v>
      </c>
      <c r="C144" s="37"/>
      <c r="D144" s="37"/>
      <c r="E144" s="37"/>
      <c r="F144" s="37"/>
      <c r="G144" s="37"/>
      <c r="H144" s="37"/>
      <c r="I144" s="37"/>
      <c r="J144" s="44"/>
      <c r="K144" s="44"/>
      <c r="L144" s="44"/>
    </row>
    <row r="145" spans="1:12">
      <c r="A145" s="19" t="s">
        <v>881</v>
      </c>
      <c r="B145" s="18" t="s">
        <v>883</v>
      </c>
      <c r="C145" s="142">
        <f t="shared" ref="C145:I145" si="19">SUM(C129:C144)</f>
        <v>0</v>
      </c>
      <c r="D145" s="142">
        <f t="shared" si="19"/>
        <v>0</v>
      </c>
      <c r="E145" s="142">
        <f t="shared" si="19"/>
        <v>0</v>
      </c>
      <c r="F145" s="142">
        <f t="shared" si="19"/>
        <v>0</v>
      </c>
      <c r="G145" s="142">
        <f t="shared" si="19"/>
        <v>0</v>
      </c>
      <c r="H145" s="142">
        <f t="shared" si="19"/>
        <v>0</v>
      </c>
      <c r="I145" s="142">
        <f t="shared" si="19"/>
        <v>0</v>
      </c>
      <c r="J145" s="44"/>
      <c r="K145" s="44"/>
      <c r="L145" s="44"/>
    </row>
    <row r="146" spans="1:12">
      <c r="A146" s="16" t="s">
        <v>1182</v>
      </c>
      <c r="B146" s="16"/>
      <c r="C146" s="16"/>
      <c r="D146" s="16"/>
      <c r="E146" s="16"/>
      <c r="F146" s="16"/>
      <c r="G146" s="16"/>
      <c r="H146" s="16"/>
      <c r="I146" s="16"/>
      <c r="J146" s="44"/>
      <c r="K146" s="44"/>
      <c r="L146" s="44"/>
    </row>
    <row r="147" spans="1:12">
      <c r="A147" s="17" t="s">
        <v>1642</v>
      </c>
      <c r="B147" s="17"/>
      <c r="C147" s="17"/>
      <c r="D147" s="17"/>
      <c r="E147" s="17"/>
      <c r="F147" s="17"/>
      <c r="G147" s="17"/>
      <c r="H147" s="17"/>
      <c r="I147" s="17"/>
      <c r="J147" s="44"/>
      <c r="K147" s="44"/>
      <c r="L147" s="44"/>
    </row>
    <row r="148" spans="1:12">
      <c r="A148" s="18" t="s">
        <v>907</v>
      </c>
      <c r="B148" s="18" t="s">
        <v>27</v>
      </c>
      <c r="C148" s="37"/>
      <c r="D148" s="37"/>
      <c r="E148" s="37"/>
      <c r="F148" s="37"/>
      <c r="G148" s="37"/>
      <c r="H148" s="37"/>
      <c r="I148" s="37"/>
      <c r="J148" s="44"/>
      <c r="K148" s="44"/>
      <c r="L148" s="44"/>
    </row>
    <row r="149" spans="1:12">
      <c r="A149" s="18" t="s">
        <v>908</v>
      </c>
      <c r="B149" s="18" t="s">
        <v>27</v>
      </c>
      <c r="C149" s="37"/>
      <c r="D149" s="37"/>
      <c r="E149" s="37"/>
      <c r="F149" s="37"/>
      <c r="G149" s="37"/>
      <c r="H149" s="37"/>
      <c r="I149" s="37"/>
      <c r="J149" s="44"/>
      <c r="K149" s="44"/>
      <c r="L149" s="44"/>
    </row>
    <row r="150" spans="1:12">
      <c r="A150" s="18" t="s">
        <v>380</v>
      </c>
      <c r="B150" s="18" t="s">
        <v>27</v>
      </c>
      <c r="C150" s="37"/>
      <c r="D150" s="37"/>
      <c r="E150" s="37"/>
      <c r="F150" s="37"/>
      <c r="G150" s="37"/>
      <c r="H150" s="37"/>
      <c r="I150" s="37"/>
      <c r="J150" s="44"/>
      <c r="K150" s="44"/>
      <c r="L150" s="44"/>
    </row>
    <row r="151" spans="1:12">
      <c r="A151" s="18" t="s">
        <v>909</v>
      </c>
      <c r="B151" s="18" t="s">
        <v>27</v>
      </c>
      <c r="C151" s="37"/>
      <c r="D151" s="37"/>
      <c r="E151" s="37"/>
      <c r="F151" s="37"/>
      <c r="G151" s="37"/>
      <c r="H151" s="37"/>
      <c r="I151" s="37"/>
      <c r="J151" s="44"/>
      <c r="K151" s="44"/>
      <c r="L151" s="44"/>
    </row>
    <row r="152" spans="1:12">
      <c r="A152" s="18" t="s">
        <v>379</v>
      </c>
      <c r="B152" s="18" t="s">
        <v>27</v>
      </c>
      <c r="C152" s="37"/>
      <c r="D152" s="37"/>
      <c r="E152" s="37"/>
      <c r="F152" s="37"/>
      <c r="G152" s="37"/>
      <c r="H152" s="37"/>
      <c r="I152" s="37"/>
      <c r="J152" s="44"/>
      <c r="K152" s="44"/>
      <c r="L152" s="44"/>
    </row>
    <row r="153" spans="1:12">
      <c r="A153" s="18" t="s">
        <v>910</v>
      </c>
      <c r="B153" s="18" t="s">
        <v>27</v>
      </c>
      <c r="C153" s="37"/>
      <c r="D153" s="37"/>
      <c r="E153" s="37"/>
      <c r="F153" s="37"/>
      <c r="G153" s="37"/>
      <c r="H153" s="37"/>
      <c r="I153" s="37"/>
      <c r="J153" s="44"/>
      <c r="K153" s="44"/>
      <c r="L153" s="44"/>
    </row>
    <row r="154" spans="1:12">
      <c r="A154" s="18" t="s">
        <v>911</v>
      </c>
      <c r="B154" s="18" t="s">
        <v>27</v>
      </c>
      <c r="C154" s="37"/>
      <c r="D154" s="37"/>
      <c r="E154" s="37"/>
      <c r="F154" s="37"/>
      <c r="G154" s="37"/>
      <c r="H154" s="37"/>
      <c r="I154" s="37"/>
      <c r="J154" s="44"/>
      <c r="K154" s="44"/>
      <c r="L154" s="44"/>
    </row>
    <row r="155" spans="1:12">
      <c r="A155" s="18" t="s">
        <v>912</v>
      </c>
      <c r="B155" s="18" t="s">
        <v>27</v>
      </c>
      <c r="C155" s="37"/>
      <c r="D155" s="37"/>
      <c r="E155" s="37"/>
      <c r="F155" s="37"/>
      <c r="G155" s="37"/>
      <c r="H155" s="37"/>
      <c r="I155" s="37"/>
      <c r="J155" s="44"/>
      <c r="K155" s="44"/>
      <c r="L155" s="44"/>
    </row>
    <row r="156" spans="1:12" ht="14.25" customHeight="1">
      <c r="A156" s="18" t="s">
        <v>913</v>
      </c>
      <c r="B156" s="18" t="s">
        <v>27</v>
      </c>
      <c r="C156" s="37"/>
      <c r="D156" s="37"/>
      <c r="E156" s="37"/>
      <c r="F156" s="37"/>
      <c r="G156" s="37"/>
      <c r="H156" s="37"/>
      <c r="I156" s="37"/>
      <c r="J156" s="44"/>
      <c r="K156" s="44"/>
      <c r="L156" s="44"/>
    </row>
    <row r="157" spans="1:12" ht="14.25" customHeight="1">
      <c r="A157" s="18" t="s">
        <v>382</v>
      </c>
      <c r="B157" s="18" t="s">
        <v>27</v>
      </c>
      <c r="C157" s="37"/>
      <c r="D157" s="37"/>
      <c r="E157" s="37"/>
      <c r="F157" s="37"/>
      <c r="G157" s="37"/>
      <c r="H157" s="37"/>
      <c r="I157" s="37"/>
      <c r="J157" s="44"/>
      <c r="K157" s="44"/>
      <c r="L157" s="44"/>
    </row>
    <row r="158" spans="1:12">
      <c r="A158" s="18" t="s">
        <v>881</v>
      </c>
      <c r="B158" s="18" t="s">
        <v>27</v>
      </c>
      <c r="C158" s="142">
        <f>SUM(C148:C157)</f>
        <v>0</v>
      </c>
      <c r="D158" s="142">
        <f t="shared" ref="D158:I158" si="20">SUM(D148:D157)</f>
        <v>0</v>
      </c>
      <c r="E158" s="142">
        <f t="shared" si="20"/>
        <v>0</v>
      </c>
      <c r="F158" s="142">
        <f t="shared" si="20"/>
        <v>0</v>
      </c>
      <c r="G158" s="142">
        <f t="shared" si="20"/>
        <v>0</v>
      </c>
      <c r="H158" s="142">
        <f t="shared" si="20"/>
        <v>0</v>
      </c>
      <c r="I158" s="142">
        <f t="shared" si="20"/>
        <v>0</v>
      </c>
      <c r="J158" s="44"/>
      <c r="K158" s="44"/>
      <c r="L158" s="44"/>
    </row>
    <row r="159" spans="1:12">
      <c r="A159" s="18" t="s">
        <v>907</v>
      </c>
      <c r="B159" s="18" t="s">
        <v>27</v>
      </c>
      <c r="C159" s="37"/>
      <c r="D159" s="37"/>
      <c r="E159" s="37"/>
      <c r="F159" s="37"/>
      <c r="G159" s="37"/>
      <c r="H159" s="37"/>
      <c r="I159" s="37"/>
      <c r="J159" s="44"/>
      <c r="K159" s="44"/>
      <c r="L159" s="44"/>
    </row>
    <row r="160" spans="1:12">
      <c r="A160" s="18" t="s">
        <v>908</v>
      </c>
      <c r="B160" s="18" t="s">
        <v>27</v>
      </c>
      <c r="C160" s="37"/>
      <c r="D160" s="37"/>
      <c r="E160" s="37"/>
      <c r="F160" s="37"/>
      <c r="G160" s="37"/>
      <c r="H160" s="37"/>
      <c r="I160" s="37"/>
      <c r="J160" s="44"/>
      <c r="K160" s="44"/>
      <c r="L160" s="44"/>
    </row>
    <row r="161" spans="1:12">
      <c r="A161" s="18" t="s">
        <v>380</v>
      </c>
      <c r="B161" s="18" t="s">
        <v>914</v>
      </c>
      <c r="C161" s="37"/>
      <c r="D161" s="37"/>
      <c r="E161" s="37"/>
      <c r="F161" s="37"/>
      <c r="G161" s="37"/>
      <c r="H161" s="37"/>
      <c r="I161" s="37"/>
      <c r="J161" s="44"/>
      <c r="K161" s="44"/>
      <c r="L161" s="44"/>
    </row>
    <row r="162" spans="1:12">
      <c r="A162" s="18" t="s">
        <v>909</v>
      </c>
      <c r="B162" s="18" t="s">
        <v>914</v>
      </c>
      <c r="C162" s="37"/>
      <c r="D162" s="37"/>
      <c r="E162" s="37"/>
      <c r="F162" s="37"/>
      <c r="G162" s="37"/>
      <c r="H162" s="37"/>
      <c r="I162" s="37"/>
      <c r="J162" s="44"/>
      <c r="K162" s="44"/>
      <c r="L162" s="44"/>
    </row>
    <row r="163" spans="1:12">
      <c r="A163" s="18" t="s">
        <v>379</v>
      </c>
      <c r="B163" s="18" t="s">
        <v>914</v>
      </c>
      <c r="C163" s="37"/>
      <c r="D163" s="37"/>
      <c r="E163" s="37"/>
      <c r="F163" s="37"/>
      <c r="G163" s="37"/>
      <c r="H163" s="37"/>
      <c r="I163" s="37"/>
      <c r="J163" s="44"/>
      <c r="K163" s="44"/>
      <c r="L163" s="44"/>
    </row>
    <row r="164" spans="1:12">
      <c r="A164" s="18" t="s">
        <v>910</v>
      </c>
      <c r="B164" s="18" t="s">
        <v>914</v>
      </c>
      <c r="C164" s="37"/>
      <c r="D164" s="37"/>
      <c r="E164" s="37"/>
      <c r="F164" s="37"/>
      <c r="G164" s="37"/>
      <c r="H164" s="37"/>
      <c r="I164" s="37"/>
      <c r="J164" s="44"/>
      <c r="K164" s="44"/>
      <c r="L164" s="44"/>
    </row>
    <row r="165" spans="1:12">
      <c r="A165" s="18" t="s">
        <v>911</v>
      </c>
      <c r="B165" s="18" t="s">
        <v>914</v>
      </c>
      <c r="C165" s="37"/>
      <c r="D165" s="37"/>
      <c r="E165" s="37"/>
      <c r="F165" s="37"/>
      <c r="G165" s="37"/>
      <c r="H165" s="37"/>
      <c r="I165" s="37"/>
      <c r="J165" s="44"/>
      <c r="K165" s="44"/>
      <c r="L165" s="44"/>
    </row>
    <row r="166" spans="1:12">
      <c r="A166" s="18" t="s">
        <v>912</v>
      </c>
      <c r="B166" s="18" t="s">
        <v>914</v>
      </c>
      <c r="C166" s="37"/>
      <c r="D166" s="37"/>
      <c r="E166" s="37"/>
      <c r="F166" s="37"/>
      <c r="G166" s="37"/>
      <c r="H166" s="37"/>
      <c r="I166" s="37"/>
      <c r="J166" s="44"/>
      <c r="K166" s="44"/>
      <c r="L166" s="44"/>
    </row>
    <row r="167" spans="1:12">
      <c r="A167" s="18" t="s">
        <v>913</v>
      </c>
      <c r="B167" s="18" t="s">
        <v>914</v>
      </c>
      <c r="C167" s="37"/>
      <c r="D167" s="37"/>
      <c r="E167" s="37"/>
      <c r="F167" s="37"/>
      <c r="G167" s="37"/>
      <c r="H167" s="37"/>
      <c r="I167" s="37"/>
      <c r="J167" s="44"/>
      <c r="K167" s="44"/>
      <c r="L167" s="44"/>
    </row>
    <row r="168" spans="1:12">
      <c r="A168" s="16" t="s">
        <v>1431</v>
      </c>
      <c r="B168" s="16"/>
      <c r="C168" s="16"/>
      <c r="D168" s="16"/>
      <c r="E168" s="16"/>
      <c r="F168" s="16"/>
      <c r="G168" s="16"/>
      <c r="H168" s="16"/>
      <c r="I168" s="16"/>
      <c r="J168" s="44"/>
      <c r="K168" s="44"/>
      <c r="L168" s="44"/>
    </row>
    <row r="169" spans="1:12">
      <c r="A169" s="18" t="s">
        <v>1432</v>
      </c>
      <c r="B169" s="18" t="s">
        <v>27</v>
      </c>
      <c r="C169" s="37"/>
      <c r="D169" s="37"/>
      <c r="E169" s="37"/>
      <c r="F169" s="37"/>
      <c r="G169" s="37"/>
      <c r="H169" s="37"/>
      <c r="I169" s="37"/>
      <c r="J169" s="44"/>
      <c r="K169" s="44"/>
      <c r="L169" s="44"/>
    </row>
    <row r="170" spans="1:12">
      <c r="A170" s="18" t="s">
        <v>1433</v>
      </c>
      <c r="B170" s="18" t="s">
        <v>27</v>
      </c>
      <c r="C170" s="37"/>
      <c r="D170" s="37"/>
      <c r="E170" s="37"/>
      <c r="F170" s="37"/>
      <c r="G170" s="37"/>
      <c r="H170" s="37"/>
      <c r="I170" s="37"/>
      <c r="J170" s="44"/>
      <c r="K170" s="44"/>
      <c r="L170" s="44"/>
    </row>
    <row r="171" spans="1:12">
      <c r="A171" s="18" t="s">
        <v>1434</v>
      </c>
      <c r="B171" s="18" t="s">
        <v>27</v>
      </c>
      <c r="C171" s="142">
        <f>C8*0.0036</f>
        <v>0</v>
      </c>
      <c r="D171" s="142">
        <f t="shared" ref="D171:I171" si="21">D8*0.0036</f>
        <v>0</v>
      </c>
      <c r="E171" s="142">
        <f t="shared" si="21"/>
        <v>0</v>
      </c>
      <c r="F171" s="142">
        <f t="shared" si="21"/>
        <v>0</v>
      </c>
      <c r="G171" s="142">
        <f t="shared" si="21"/>
        <v>0</v>
      </c>
      <c r="H171" s="142">
        <f t="shared" si="21"/>
        <v>0</v>
      </c>
      <c r="I171" s="142">
        <f t="shared" si="21"/>
        <v>0</v>
      </c>
      <c r="J171" s="44"/>
      <c r="K171" s="44"/>
      <c r="L171" s="4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1"/>
  <sheetViews>
    <sheetView topLeftCell="B1" zoomScaleNormal="100" workbookViewId="0">
      <selection activeCell="D6" sqref="D6"/>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1581</v>
      </c>
      <c r="B6" s="42"/>
      <c r="C6" s="42"/>
      <c r="D6" s="59" t="s">
        <v>1588</v>
      </c>
      <c r="E6" s="44"/>
    </row>
    <row r="7" spans="1:5" ht="15.6">
      <c r="A7" s="40"/>
      <c r="B7" s="40"/>
      <c r="C7" s="40"/>
      <c r="D7" s="40"/>
      <c r="E7" s="40"/>
    </row>
    <row r="8" spans="1:5" ht="86.4">
      <c r="A8" s="58" t="s">
        <v>1560</v>
      </c>
      <c r="B8" s="42"/>
      <c r="C8" s="42"/>
      <c r="D8" s="43" t="s">
        <v>1629</v>
      </c>
      <c r="E8" s="44"/>
    </row>
    <row r="9" spans="1:5" ht="144.75" customHeight="1">
      <c r="A9" s="58" t="s">
        <v>1561</v>
      </c>
      <c r="B9" s="42"/>
      <c r="C9" s="42"/>
      <c r="D9" s="43" t="s">
        <v>1630</v>
      </c>
      <c r="E9" s="44"/>
    </row>
    <row r="10" spans="1:5" ht="145.5" customHeight="1">
      <c r="A10" s="58" t="s">
        <v>1562</v>
      </c>
      <c r="B10" s="42"/>
      <c r="C10" s="42"/>
      <c r="D10" s="43" t="s">
        <v>1631</v>
      </c>
      <c r="E10" s="44"/>
    </row>
    <row r="11" spans="1:5" ht="53.25" customHeight="1">
      <c r="A11" s="58" t="s">
        <v>1563</v>
      </c>
      <c r="B11" s="42"/>
      <c r="C11" s="42"/>
      <c r="D11" s="43" t="s">
        <v>1628</v>
      </c>
      <c r="E11" s="4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78AC5-FE1E-47B7-BF6A-FD74BB545B5C}">
  <sheetPr>
    <tabColor theme="9" tint="-0.499984740745262"/>
  </sheetPr>
  <dimension ref="A1:N139"/>
  <sheetViews>
    <sheetView zoomScale="70" zoomScaleNormal="70" workbookViewId="0">
      <selection activeCell="A10" sqref="A10"/>
    </sheetView>
  </sheetViews>
  <sheetFormatPr defaultColWidth="11.5546875" defaultRowHeight="14.4"/>
  <cols>
    <col min="1" max="1" width="69.5546875" customWidth="1"/>
    <col min="2" max="2" width="33.88671875" customWidth="1"/>
    <col min="9" max="9" width="15.77734375" customWidth="1"/>
    <col min="10" max="10" width="40.44140625" customWidth="1"/>
    <col min="11" max="11" width="100.77734375" customWidth="1"/>
    <col min="12" max="12" width="20.44140625" customWidth="1"/>
    <col min="13" max="13" width="14.21875" customWidth="1"/>
  </cols>
  <sheetData>
    <row r="1" spans="1:10" ht="15.6">
      <c r="A1" s="1" t="s">
        <v>1409</v>
      </c>
      <c r="B1" s="1"/>
      <c r="C1" s="1"/>
      <c r="D1" s="1"/>
      <c r="E1" s="1"/>
      <c r="F1" s="1"/>
      <c r="G1" s="1"/>
      <c r="H1" s="1"/>
      <c r="I1" s="1"/>
      <c r="J1" s="1"/>
    </row>
    <row r="2" spans="1:10" ht="15.6">
      <c r="A2" s="2" t="s">
        <v>1390</v>
      </c>
      <c r="B2" s="1"/>
      <c r="C2" s="1"/>
      <c r="D2" s="1"/>
      <c r="E2" s="1"/>
      <c r="F2" s="1"/>
      <c r="G2" s="1"/>
      <c r="H2" s="1"/>
      <c r="I2" s="1"/>
      <c r="J2" s="1"/>
    </row>
    <row r="3" spans="1:10" ht="15.6">
      <c r="A3" s="15" t="s">
        <v>0</v>
      </c>
      <c r="B3" s="174" t="str">
        <f>'[1]User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8" t="s">
        <v>1523</v>
      </c>
      <c r="B8" s="19" t="s">
        <v>1635</v>
      </c>
      <c r="C8" s="156" t="e">
        <f>(SUM(C26:C28)*10^9)/(C21*10^9)</f>
        <v>#DIV/0!</v>
      </c>
      <c r="D8" s="156" t="e">
        <f t="shared" ref="D8:I8" si="0">(SUM(D26:D28)*10^9)/(D21*10^9)</f>
        <v>#DIV/0!</v>
      </c>
      <c r="E8" s="156" t="e">
        <f t="shared" si="0"/>
        <v>#DIV/0!</v>
      </c>
      <c r="F8" s="156" t="e">
        <f t="shared" si="0"/>
        <v>#DIV/0!</v>
      </c>
      <c r="G8" s="156" t="e">
        <f t="shared" si="0"/>
        <v>#DIV/0!</v>
      </c>
      <c r="H8" s="156" t="e">
        <f t="shared" si="0"/>
        <v>#DIV/0!</v>
      </c>
      <c r="I8" s="156" t="e">
        <f t="shared" si="0"/>
        <v>#DIV/0!</v>
      </c>
      <c r="J8" s="14"/>
    </row>
    <row r="9" spans="1:10">
      <c r="A9" s="18" t="s">
        <v>1360</v>
      </c>
      <c r="B9" s="19" t="s">
        <v>1636</v>
      </c>
      <c r="C9" s="156" t="e">
        <f t="shared" ref="C9:I9" si="1">C60+C66/(SUM(C26:C28))</f>
        <v>#DIV/0!</v>
      </c>
      <c r="D9" s="156" t="e">
        <f t="shared" si="1"/>
        <v>#DIV/0!</v>
      </c>
      <c r="E9" s="156" t="e">
        <f t="shared" si="1"/>
        <v>#DIV/0!</v>
      </c>
      <c r="F9" s="156" t="e">
        <f t="shared" si="1"/>
        <v>#DIV/0!</v>
      </c>
      <c r="G9" s="156" t="e">
        <f t="shared" si="1"/>
        <v>#DIV/0!</v>
      </c>
      <c r="H9" s="156" t="e">
        <f t="shared" si="1"/>
        <v>#DIV/0!</v>
      </c>
      <c r="I9" s="156" t="e">
        <f t="shared" si="1"/>
        <v>#DIV/0!</v>
      </c>
      <c r="J9" s="14"/>
    </row>
    <row r="10" spans="1:10">
      <c r="A10" s="18" t="s">
        <v>1524</v>
      </c>
      <c r="B10" s="19" t="s">
        <v>1637</v>
      </c>
      <c r="C10" s="156">
        <f>SUM(C26:C28)*10^3</f>
        <v>0</v>
      </c>
      <c r="D10" s="156">
        <f t="shared" ref="D10:I10" si="2">SUM(D26:D28)*10^3</f>
        <v>0</v>
      </c>
      <c r="E10" s="156">
        <f t="shared" si="2"/>
        <v>0</v>
      </c>
      <c r="F10" s="156">
        <f t="shared" si="2"/>
        <v>0</v>
      </c>
      <c r="G10" s="156">
        <f t="shared" si="2"/>
        <v>0</v>
      </c>
      <c r="H10" s="156">
        <f t="shared" si="2"/>
        <v>0</v>
      </c>
      <c r="I10" s="156">
        <f t="shared" si="2"/>
        <v>0</v>
      </c>
      <c r="J10" s="25"/>
    </row>
    <row r="11" spans="1:10" ht="12" customHeight="1">
      <c r="A11" s="18" t="s">
        <v>1644</v>
      </c>
      <c r="B11" s="19" t="s">
        <v>1637</v>
      </c>
      <c r="C11" s="156">
        <f>(C53*3.6+C56)*10^3</f>
        <v>0</v>
      </c>
      <c r="D11" s="156">
        <f t="shared" ref="D11:I11" si="3">(D53*3.6+D56)*10^3</f>
        <v>0</v>
      </c>
      <c r="E11" s="156">
        <f t="shared" si="3"/>
        <v>0</v>
      </c>
      <c r="F11" s="156">
        <f t="shared" si="3"/>
        <v>0</v>
      </c>
      <c r="G11" s="156">
        <f t="shared" si="3"/>
        <v>0</v>
      </c>
      <c r="H11" s="156">
        <f t="shared" si="3"/>
        <v>0</v>
      </c>
      <c r="I11" s="156">
        <f t="shared" si="3"/>
        <v>0</v>
      </c>
      <c r="J11" s="25"/>
    </row>
    <row r="12" spans="1:10">
      <c r="A12" s="34" t="s">
        <v>1525</v>
      </c>
      <c r="B12" s="19" t="s">
        <v>12</v>
      </c>
      <c r="C12" s="156">
        <f>C60</f>
        <v>0</v>
      </c>
      <c r="D12" s="156">
        <f t="shared" ref="D12:I12" si="4">D60</f>
        <v>0</v>
      </c>
      <c r="E12" s="156">
        <f t="shared" si="4"/>
        <v>0</v>
      </c>
      <c r="F12" s="156">
        <f t="shared" si="4"/>
        <v>0</v>
      </c>
      <c r="G12" s="156">
        <f t="shared" si="4"/>
        <v>0</v>
      </c>
      <c r="H12" s="156">
        <f t="shared" si="4"/>
        <v>0</v>
      </c>
      <c r="I12" s="156">
        <f t="shared" si="4"/>
        <v>0</v>
      </c>
      <c r="J12" s="25"/>
    </row>
    <row r="13" spans="1:10">
      <c r="A13" s="34" t="s">
        <v>1526</v>
      </c>
      <c r="B13" s="19" t="s">
        <v>20</v>
      </c>
      <c r="C13" s="156">
        <f>C63</f>
        <v>0</v>
      </c>
      <c r="D13" s="156">
        <f t="shared" ref="D13:I13" si="5">D63</f>
        <v>0</v>
      </c>
      <c r="E13" s="156">
        <f t="shared" si="5"/>
        <v>0</v>
      </c>
      <c r="F13" s="156">
        <f t="shared" si="5"/>
        <v>0</v>
      </c>
      <c r="G13" s="156">
        <f t="shared" si="5"/>
        <v>0</v>
      </c>
      <c r="H13" s="156">
        <f t="shared" si="5"/>
        <v>0</v>
      </c>
      <c r="I13" s="156">
        <f t="shared" si="5"/>
        <v>0</v>
      </c>
      <c r="J13" s="25"/>
    </row>
    <row r="14" spans="1:10">
      <c r="A14" s="35" t="s">
        <v>1527</v>
      </c>
      <c r="B14" s="19" t="s">
        <v>12</v>
      </c>
      <c r="C14" s="156">
        <f>C66</f>
        <v>0</v>
      </c>
      <c r="D14" s="156">
        <f t="shared" ref="D14:I14" si="6">D66</f>
        <v>0</v>
      </c>
      <c r="E14" s="156">
        <f t="shared" si="6"/>
        <v>0</v>
      </c>
      <c r="F14" s="156">
        <f t="shared" si="6"/>
        <v>0</v>
      </c>
      <c r="G14" s="156">
        <f t="shared" si="6"/>
        <v>0</v>
      </c>
      <c r="H14" s="156">
        <f t="shared" si="6"/>
        <v>0</v>
      </c>
      <c r="I14" s="156">
        <f t="shared" si="6"/>
        <v>0</v>
      </c>
      <c r="J14" s="25"/>
    </row>
    <row r="15" spans="1:10">
      <c r="A15" s="35" t="s">
        <v>1528</v>
      </c>
      <c r="B15" s="19" t="s">
        <v>20</v>
      </c>
      <c r="C15" s="156">
        <f>C69</f>
        <v>0</v>
      </c>
      <c r="D15" s="156">
        <f t="shared" ref="D15:I15" si="7">D69</f>
        <v>0</v>
      </c>
      <c r="E15" s="156">
        <f t="shared" si="7"/>
        <v>0</v>
      </c>
      <c r="F15" s="156">
        <f t="shared" si="7"/>
        <v>0</v>
      </c>
      <c r="G15" s="156">
        <f t="shared" si="7"/>
        <v>0</v>
      </c>
      <c r="H15" s="156">
        <f t="shared" si="7"/>
        <v>0</v>
      </c>
      <c r="I15" s="156">
        <f t="shared" si="7"/>
        <v>0</v>
      </c>
      <c r="J15" s="25"/>
    </row>
    <row r="16" spans="1:10">
      <c r="A16" s="19" t="s">
        <v>906</v>
      </c>
      <c r="B16" s="99" t="s">
        <v>1609</v>
      </c>
      <c r="C16" s="156">
        <f>C73</f>
        <v>0</v>
      </c>
      <c r="D16" s="156">
        <f t="shared" ref="D16:I16" si="8">D73</f>
        <v>0</v>
      </c>
      <c r="E16" s="156">
        <f t="shared" si="8"/>
        <v>0</v>
      </c>
      <c r="F16" s="156">
        <f t="shared" si="8"/>
        <v>0</v>
      </c>
      <c r="G16" s="156">
        <f t="shared" si="8"/>
        <v>0</v>
      </c>
      <c r="H16" s="156">
        <f t="shared" si="8"/>
        <v>0</v>
      </c>
      <c r="I16" s="156">
        <f t="shared" si="8"/>
        <v>0</v>
      </c>
      <c r="J16" s="25"/>
    </row>
    <row r="17" spans="1:14">
      <c r="A17" s="65"/>
      <c r="B17" s="65"/>
      <c r="C17" s="65"/>
      <c r="D17" s="65"/>
      <c r="E17" s="65"/>
      <c r="F17" s="65"/>
      <c r="G17" s="65"/>
      <c r="H17" s="65"/>
      <c r="I17" s="65"/>
      <c r="J17" s="65"/>
    </row>
    <row r="18" spans="1:14">
      <c r="A18" s="13"/>
      <c r="B18" s="13"/>
      <c r="C18" s="13"/>
      <c r="D18" s="13"/>
      <c r="E18" s="13"/>
      <c r="F18" s="13"/>
      <c r="G18" s="13"/>
      <c r="H18" s="13"/>
      <c r="I18" s="13"/>
      <c r="J18" s="13"/>
    </row>
    <row r="19" spans="1:14">
      <c r="A19" s="14"/>
      <c r="B19" s="14"/>
      <c r="C19" s="14"/>
      <c r="D19" s="14"/>
      <c r="E19" s="14"/>
      <c r="F19" s="14"/>
      <c r="G19" s="14"/>
      <c r="H19" s="14"/>
      <c r="I19" s="14"/>
      <c r="J19" s="14"/>
      <c r="K19" s="14"/>
      <c r="L19" s="14"/>
      <c r="M19" s="14"/>
      <c r="N19" s="14"/>
    </row>
    <row r="20" spans="1:14" ht="43.2">
      <c r="A20" s="68" t="s">
        <v>1</v>
      </c>
      <c r="B20" s="68" t="s">
        <v>2</v>
      </c>
      <c r="C20" s="68">
        <v>2010</v>
      </c>
      <c r="D20" s="179" t="str">
        <f>'[1]User guide'!B16</f>
        <v>to define in the "User guide"</v>
      </c>
      <c r="E20" s="68">
        <v>2030</v>
      </c>
      <c r="F20" s="68">
        <v>2040</v>
      </c>
      <c r="G20" s="68">
        <v>2050</v>
      </c>
      <c r="H20" s="68">
        <v>2060</v>
      </c>
      <c r="I20" s="180">
        <v>2070</v>
      </c>
      <c r="J20" s="67" t="s">
        <v>3</v>
      </c>
      <c r="K20" s="67" t="s">
        <v>110</v>
      </c>
      <c r="L20" s="67" t="s">
        <v>1378</v>
      </c>
    </row>
    <row r="21" spans="1:14">
      <c r="A21" s="18" t="s">
        <v>1566</v>
      </c>
      <c r="B21" s="18" t="s">
        <v>610</v>
      </c>
      <c r="C21" s="37"/>
      <c r="D21" s="37"/>
      <c r="E21" s="37"/>
      <c r="F21" s="37"/>
      <c r="G21" s="37"/>
      <c r="H21" s="37"/>
      <c r="I21" s="37"/>
      <c r="J21" s="184" t="s">
        <v>1032</v>
      </c>
      <c r="K21" s="67"/>
      <c r="L21" s="67"/>
    </row>
    <row r="22" spans="1:14">
      <c r="A22" s="16" t="s">
        <v>1616</v>
      </c>
      <c r="B22" s="16"/>
      <c r="C22" s="16"/>
      <c r="D22" s="16"/>
      <c r="E22" s="16"/>
      <c r="F22" s="16"/>
      <c r="G22" s="16"/>
      <c r="H22" s="16"/>
      <c r="I22" s="16"/>
      <c r="J22" s="44"/>
      <c r="K22" s="44"/>
      <c r="L22" s="44"/>
    </row>
    <row r="23" spans="1:14">
      <c r="A23" s="18" t="s">
        <v>916</v>
      </c>
      <c r="B23" s="18" t="s">
        <v>550</v>
      </c>
      <c r="C23" s="37"/>
      <c r="D23" s="37"/>
      <c r="E23" s="37"/>
      <c r="F23" s="37"/>
      <c r="G23" s="37"/>
      <c r="H23" s="37"/>
      <c r="I23" s="37"/>
      <c r="J23" s="44"/>
      <c r="K23" s="44"/>
      <c r="L23" s="44"/>
    </row>
    <row r="24" spans="1:14">
      <c r="A24" s="18" t="s">
        <v>927</v>
      </c>
      <c r="B24" s="18" t="s">
        <v>928</v>
      </c>
      <c r="C24" s="37"/>
      <c r="D24" s="37"/>
      <c r="E24" s="37"/>
      <c r="F24" s="37"/>
      <c r="G24" s="37"/>
      <c r="H24" s="37"/>
      <c r="I24" s="37"/>
      <c r="J24" s="44"/>
      <c r="K24" s="44"/>
      <c r="L24" s="44"/>
    </row>
    <row r="25" spans="1:14">
      <c r="A25" s="18" t="s">
        <v>948</v>
      </c>
      <c r="B25" s="18" t="s">
        <v>550</v>
      </c>
      <c r="C25" s="37"/>
      <c r="D25" s="37"/>
      <c r="E25" s="37"/>
      <c r="F25" s="37"/>
      <c r="G25" s="37"/>
      <c r="H25" s="37"/>
      <c r="I25" s="37"/>
      <c r="J25" s="44"/>
      <c r="K25" s="44"/>
      <c r="L25" s="44"/>
    </row>
    <row r="26" spans="1:14">
      <c r="A26" s="18" t="s">
        <v>916</v>
      </c>
      <c r="B26" s="18" t="s">
        <v>27</v>
      </c>
      <c r="C26" s="37"/>
      <c r="D26" s="37"/>
      <c r="E26" s="37"/>
      <c r="F26" s="37"/>
      <c r="G26" s="37"/>
      <c r="H26" s="37"/>
      <c r="I26" s="37"/>
      <c r="J26" s="44"/>
      <c r="K26" s="44"/>
      <c r="L26" s="44"/>
    </row>
    <row r="27" spans="1:14">
      <c r="A27" s="18" t="s">
        <v>927</v>
      </c>
      <c r="B27" s="18" t="s">
        <v>27</v>
      </c>
      <c r="C27" s="37"/>
      <c r="D27" s="37"/>
      <c r="E27" s="37"/>
      <c r="F27" s="37"/>
      <c r="G27" s="37"/>
      <c r="H27" s="37"/>
      <c r="I27" s="37"/>
      <c r="J27" s="44"/>
      <c r="K27" s="44"/>
      <c r="L27" s="44"/>
    </row>
    <row r="28" spans="1:14">
      <c r="A28" s="18" t="s">
        <v>948</v>
      </c>
      <c r="B28" s="18" t="s">
        <v>27</v>
      </c>
      <c r="C28" s="37"/>
      <c r="D28" s="37"/>
      <c r="E28" s="37"/>
      <c r="F28" s="37"/>
      <c r="G28" s="37"/>
      <c r="H28" s="37"/>
      <c r="I28" s="37"/>
      <c r="J28" s="44"/>
      <c r="K28" s="44"/>
      <c r="L28" s="44"/>
    </row>
    <row r="29" spans="1:14">
      <c r="A29" s="16" t="s">
        <v>1556</v>
      </c>
      <c r="B29" s="16"/>
      <c r="C29" s="16"/>
      <c r="D29" s="16"/>
      <c r="E29" s="16"/>
      <c r="F29" s="16"/>
      <c r="G29" s="16"/>
      <c r="H29" s="16"/>
      <c r="I29" s="16"/>
      <c r="J29" s="44"/>
      <c r="K29" s="44"/>
      <c r="L29" s="44"/>
    </row>
    <row r="30" spans="1:14">
      <c r="A30" s="17" t="s">
        <v>1300</v>
      </c>
      <c r="B30" s="17"/>
      <c r="C30" s="17"/>
      <c r="D30" s="17"/>
      <c r="E30" s="17"/>
      <c r="F30" s="17"/>
      <c r="G30" s="17"/>
      <c r="H30" s="17"/>
      <c r="I30" s="17"/>
      <c r="J30" s="44"/>
      <c r="K30" s="44"/>
      <c r="L30" s="44"/>
    </row>
    <row r="31" spans="1:14">
      <c r="A31" s="18" t="s">
        <v>916</v>
      </c>
      <c r="B31" s="18" t="s">
        <v>550</v>
      </c>
      <c r="C31" s="37"/>
      <c r="D31" s="37"/>
      <c r="E31" s="37"/>
      <c r="F31" s="37"/>
      <c r="G31" s="37"/>
      <c r="H31" s="37"/>
      <c r="I31" s="37"/>
      <c r="J31" s="44"/>
      <c r="K31" s="44"/>
      <c r="L31" s="44"/>
    </row>
    <row r="32" spans="1:14">
      <c r="A32" s="18" t="s">
        <v>927</v>
      </c>
      <c r="B32" s="18" t="s">
        <v>928</v>
      </c>
      <c r="C32" s="37"/>
      <c r="D32" s="37"/>
      <c r="E32" s="37"/>
      <c r="F32" s="37"/>
      <c r="G32" s="37"/>
      <c r="H32" s="37"/>
      <c r="I32" s="37"/>
      <c r="J32" s="44"/>
      <c r="K32" s="44"/>
      <c r="L32" s="44"/>
    </row>
    <row r="33" spans="1:12">
      <c r="A33" s="18" t="s">
        <v>948</v>
      </c>
      <c r="B33" s="18" t="s">
        <v>550</v>
      </c>
      <c r="C33" s="37"/>
      <c r="D33" s="37"/>
      <c r="E33" s="37"/>
      <c r="F33" s="37"/>
      <c r="G33" s="37"/>
      <c r="H33" s="37"/>
      <c r="I33" s="37"/>
      <c r="J33" s="44"/>
      <c r="K33" s="44"/>
      <c r="L33" s="44"/>
    </row>
    <row r="34" spans="1:12">
      <c r="A34" s="18" t="s">
        <v>916</v>
      </c>
      <c r="B34" s="18" t="s">
        <v>27</v>
      </c>
      <c r="C34" s="37"/>
      <c r="D34" s="37"/>
      <c r="E34" s="37"/>
      <c r="F34" s="37"/>
      <c r="G34" s="37"/>
      <c r="H34" s="37"/>
      <c r="I34" s="37"/>
      <c r="J34" s="44"/>
      <c r="K34" s="44"/>
      <c r="L34" s="44"/>
    </row>
    <row r="35" spans="1:12">
      <c r="A35" s="18" t="s">
        <v>927</v>
      </c>
      <c r="B35" s="18" t="s">
        <v>27</v>
      </c>
      <c r="C35" s="37"/>
      <c r="D35" s="37"/>
      <c r="E35" s="37"/>
      <c r="F35" s="37"/>
      <c r="G35" s="37"/>
      <c r="H35" s="37"/>
      <c r="I35" s="37"/>
      <c r="J35" s="44"/>
      <c r="K35" s="44"/>
      <c r="L35" s="44"/>
    </row>
    <row r="36" spans="1:12">
      <c r="A36" s="18" t="s">
        <v>948</v>
      </c>
      <c r="B36" s="18" t="s">
        <v>27</v>
      </c>
      <c r="C36" s="37"/>
      <c r="D36" s="37"/>
      <c r="E36" s="37"/>
      <c r="F36" s="37"/>
      <c r="G36" s="37"/>
      <c r="H36" s="37"/>
      <c r="I36" s="37"/>
      <c r="J36" s="44"/>
      <c r="K36" s="44"/>
      <c r="L36" s="44"/>
    </row>
    <row r="37" spans="1:12">
      <c r="A37" s="17" t="s">
        <v>1299</v>
      </c>
      <c r="B37" s="17"/>
      <c r="C37" s="17"/>
      <c r="D37" s="17"/>
      <c r="E37" s="17"/>
      <c r="F37" s="17"/>
      <c r="G37" s="17"/>
      <c r="H37" s="17"/>
      <c r="I37" s="17"/>
      <c r="J37" s="44"/>
      <c r="K37" s="44"/>
      <c r="L37" s="44"/>
    </row>
    <row r="38" spans="1:12">
      <c r="A38" s="18" t="s">
        <v>916</v>
      </c>
      <c r="B38" s="18" t="s">
        <v>550</v>
      </c>
      <c r="C38" s="37"/>
      <c r="D38" s="37"/>
      <c r="E38" s="37"/>
      <c r="F38" s="37"/>
      <c r="G38" s="37"/>
      <c r="H38" s="37"/>
      <c r="I38" s="37"/>
      <c r="J38" s="44"/>
      <c r="K38" s="44"/>
      <c r="L38" s="44"/>
    </row>
    <row r="39" spans="1:12">
      <c r="A39" s="18" t="s">
        <v>927</v>
      </c>
      <c r="B39" s="18" t="s">
        <v>928</v>
      </c>
      <c r="C39" s="37"/>
      <c r="D39" s="37"/>
      <c r="E39" s="37"/>
      <c r="F39" s="37"/>
      <c r="G39" s="37"/>
      <c r="H39" s="37"/>
      <c r="I39" s="37"/>
      <c r="J39" s="44"/>
      <c r="K39" s="44"/>
      <c r="L39" s="44"/>
    </row>
    <row r="40" spans="1:12">
      <c r="A40" s="18" t="s">
        <v>948</v>
      </c>
      <c r="B40" s="18" t="s">
        <v>550</v>
      </c>
      <c r="C40" s="37"/>
      <c r="D40" s="37"/>
      <c r="E40" s="37"/>
      <c r="F40" s="37"/>
      <c r="G40" s="37"/>
      <c r="H40" s="37"/>
      <c r="I40" s="37"/>
      <c r="J40" s="44"/>
      <c r="K40" s="44"/>
      <c r="L40" s="44"/>
    </row>
    <row r="41" spans="1:12">
      <c r="A41" s="18" t="s">
        <v>916</v>
      </c>
      <c r="B41" s="18" t="s">
        <v>27</v>
      </c>
      <c r="C41" s="37"/>
      <c r="D41" s="37"/>
      <c r="E41" s="37"/>
      <c r="F41" s="37"/>
      <c r="G41" s="37"/>
      <c r="H41" s="37"/>
      <c r="I41" s="37"/>
      <c r="J41" s="44"/>
      <c r="K41" s="44"/>
      <c r="L41" s="44"/>
    </row>
    <row r="42" spans="1:12">
      <c r="A42" s="18" t="s">
        <v>927</v>
      </c>
      <c r="B42" s="18" t="s">
        <v>27</v>
      </c>
      <c r="C42" s="37"/>
      <c r="D42" s="37"/>
      <c r="E42" s="37"/>
      <c r="F42" s="37"/>
      <c r="G42" s="37"/>
      <c r="H42" s="37"/>
      <c r="I42" s="37"/>
      <c r="J42" s="44"/>
      <c r="K42" s="44"/>
      <c r="L42" s="44"/>
    </row>
    <row r="43" spans="1:12">
      <c r="A43" s="18" t="s">
        <v>948</v>
      </c>
      <c r="B43" s="18" t="s">
        <v>27</v>
      </c>
      <c r="C43" s="37"/>
      <c r="D43" s="37"/>
      <c r="E43" s="37"/>
      <c r="F43" s="37"/>
      <c r="G43" s="37"/>
      <c r="H43" s="37"/>
      <c r="I43" s="37"/>
      <c r="J43" s="44"/>
      <c r="K43" s="44"/>
      <c r="L43" s="44"/>
    </row>
    <row r="44" spans="1:12">
      <c r="A44" s="16" t="s">
        <v>1555</v>
      </c>
      <c r="B44" s="16"/>
      <c r="C44" s="16"/>
      <c r="D44" s="16"/>
      <c r="E44" s="16"/>
      <c r="F44" s="16"/>
      <c r="G44" s="16"/>
      <c r="H44" s="16"/>
      <c r="I44" s="16"/>
      <c r="J44" s="44"/>
      <c r="K44" s="44"/>
      <c r="L44" s="44"/>
    </row>
    <row r="45" spans="1:12">
      <c r="A45" s="17" t="s">
        <v>917</v>
      </c>
      <c r="B45" s="17"/>
      <c r="C45" s="17"/>
      <c r="D45" s="17"/>
      <c r="E45" s="17"/>
      <c r="F45" s="17"/>
      <c r="G45" s="17"/>
      <c r="H45" s="17"/>
      <c r="I45" s="17"/>
      <c r="J45" s="44"/>
      <c r="K45" s="44"/>
      <c r="L45" s="44"/>
    </row>
    <row r="46" spans="1:12">
      <c r="A46" s="18" t="s">
        <v>918</v>
      </c>
      <c r="B46" s="134" t="s">
        <v>919</v>
      </c>
      <c r="C46" s="37"/>
      <c r="D46" s="37"/>
      <c r="E46" s="37"/>
      <c r="F46" s="37"/>
      <c r="G46" s="37"/>
      <c r="H46" s="37"/>
      <c r="I46" s="37"/>
      <c r="J46" s="44"/>
      <c r="K46" s="44"/>
      <c r="L46" s="44"/>
    </row>
    <row r="47" spans="1:12">
      <c r="A47" s="18" t="s">
        <v>929</v>
      </c>
      <c r="B47" s="134" t="s">
        <v>919</v>
      </c>
      <c r="C47" s="37"/>
      <c r="D47" s="37"/>
      <c r="E47" s="37"/>
      <c r="F47" s="37"/>
      <c r="G47" s="37"/>
      <c r="H47" s="37"/>
      <c r="I47" s="37"/>
      <c r="J47" s="44"/>
      <c r="K47" s="44"/>
      <c r="L47" s="44"/>
    </row>
    <row r="48" spans="1:12">
      <c r="A48" s="18" t="s">
        <v>939</v>
      </c>
      <c r="B48" s="134" t="s">
        <v>919</v>
      </c>
      <c r="C48" s="37"/>
      <c r="D48" s="37"/>
      <c r="E48" s="37"/>
      <c r="F48" s="37"/>
      <c r="G48" s="37"/>
      <c r="H48" s="37"/>
      <c r="I48" s="37"/>
      <c r="J48" s="44"/>
      <c r="K48" s="44"/>
      <c r="L48" s="44"/>
    </row>
    <row r="49" spans="1:12">
      <c r="A49" s="18" t="s">
        <v>920</v>
      </c>
      <c r="B49" s="36" t="s">
        <v>1292</v>
      </c>
      <c r="C49" s="37"/>
      <c r="D49" s="37"/>
      <c r="E49" s="37"/>
      <c r="F49" s="37"/>
      <c r="G49" s="37"/>
      <c r="H49" s="37"/>
      <c r="I49" s="37"/>
      <c r="J49" s="44"/>
      <c r="K49" s="44"/>
      <c r="L49" s="44"/>
    </row>
    <row r="50" spans="1:12">
      <c r="A50" s="18" t="s">
        <v>930</v>
      </c>
      <c r="B50" s="36" t="s">
        <v>1298</v>
      </c>
      <c r="C50" s="37"/>
      <c r="D50" s="37"/>
      <c r="E50" s="37"/>
      <c r="F50" s="37"/>
      <c r="G50" s="37"/>
      <c r="H50" s="37"/>
      <c r="I50" s="37"/>
      <c r="J50" s="44"/>
      <c r="K50" s="44"/>
      <c r="L50" s="44"/>
    </row>
    <row r="51" spans="1:12">
      <c r="A51" s="18" t="s">
        <v>940</v>
      </c>
      <c r="B51" s="36" t="s">
        <v>1618</v>
      </c>
      <c r="C51" s="37"/>
      <c r="D51" s="37"/>
      <c r="E51" s="37"/>
      <c r="F51" s="37"/>
      <c r="G51" s="37"/>
      <c r="H51" s="37"/>
      <c r="I51" s="37"/>
      <c r="J51" s="44"/>
      <c r="K51" s="44"/>
      <c r="L51" s="44"/>
    </row>
    <row r="52" spans="1:12">
      <c r="A52" s="17" t="s">
        <v>1650</v>
      </c>
      <c r="B52" s="17"/>
      <c r="C52" s="17"/>
      <c r="D52" s="17"/>
      <c r="E52" s="17"/>
      <c r="F52" s="17"/>
      <c r="G52" s="17"/>
      <c r="H52" s="17"/>
      <c r="I52" s="17"/>
      <c r="J52" s="44"/>
      <c r="K52" s="44"/>
      <c r="L52" s="44"/>
    </row>
    <row r="53" spans="1:12">
      <c r="A53" s="18" t="s">
        <v>1557</v>
      </c>
      <c r="B53" s="18" t="s">
        <v>28</v>
      </c>
      <c r="C53" s="37"/>
      <c r="D53" s="37"/>
      <c r="E53" s="37"/>
      <c r="F53" s="37"/>
      <c r="G53" s="37"/>
      <c r="H53" s="37"/>
      <c r="I53" s="37"/>
      <c r="J53" s="44"/>
      <c r="K53" s="44"/>
      <c r="L53" s="44"/>
    </row>
    <row r="54" spans="1:12">
      <c r="A54" s="134" t="s">
        <v>1297</v>
      </c>
      <c r="B54" s="18" t="s">
        <v>28</v>
      </c>
      <c r="C54" s="37"/>
      <c r="D54" s="37"/>
      <c r="E54" s="37"/>
      <c r="F54" s="37"/>
      <c r="G54" s="37"/>
      <c r="H54" s="37"/>
      <c r="I54" s="37"/>
      <c r="J54" s="44"/>
      <c r="K54" s="44"/>
      <c r="L54" s="44"/>
    </row>
    <row r="55" spans="1:12">
      <c r="A55" s="134" t="s">
        <v>1296</v>
      </c>
      <c r="B55" s="18" t="s">
        <v>28</v>
      </c>
      <c r="C55" s="37"/>
      <c r="D55" s="37"/>
      <c r="E55" s="37"/>
      <c r="F55" s="37"/>
      <c r="G55" s="37"/>
      <c r="H55" s="37"/>
      <c r="I55" s="37"/>
      <c r="J55" s="44"/>
      <c r="K55" s="44"/>
      <c r="L55" s="44"/>
    </row>
    <row r="56" spans="1:12">
      <c r="A56" s="18" t="s">
        <v>1558</v>
      </c>
      <c r="B56" s="18" t="s">
        <v>27</v>
      </c>
      <c r="C56" s="37"/>
      <c r="D56" s="37"/>
      <c r="E56" s="37"/>
      <c r="F56" s="37"/>
      <c r="G56" s="37"/>
      <c r="H56" s="37"/>
      <c r="I56" s="37"/>
      <c r="J56" s="44"/>
      <c r="K56" s="44"/>
      <c r="L56" s="44"/>
    </row>
    <row r="57" spans="1:12">
      <c r="A57" s="134" t="s">
        <v>1297</v>
      </c>
      <c r="B57" s="18" t="s">
        <v>27</v>
      </c>
      <c r="C57" s="37"/>
      <c r="D57" s="37"/>
      <c r="E57" s="37"/>
      <c r="F57" s="37"/>
      <c r="G57" s="37"/>
      <c r="H57" s="37"/>
      <c r="I57" s="37"/>
      <c r="J57" s="44"/>
      <c r="K57" s="44"/>
      <c r="L57" s="44"/>
    </row>
    <row r="58" spans="1:12">
      <c r="A58" s="134" t="s">
        <v>1296</v>
      </c>
      <c r="B58" s="18" t="s">
        <v>27</v>
      </c>
      <c r="C58" s="37"/>
      <c r="D58" s="37"/>
      <c r="E58" s="37"/>
      <c r="F58" s="37"/>
      <c r="G58" s="37"/>
      <c r="H58" s="37"/>
      <c r="I58" s="37"/>
      <c r="J58" s="44"/>
      <c r="K58" s="44"/>
      <c r="L58" s="44"/>
    </row>
    <row r="59" spans="1:12">
      <c r="A59" s="17" t="s">
        <v>1355</v>
      </c>
      <c r="B59" s="17"/>
      <c r="C59" s="17"/>
      <c r="D59" s="17"/>
      <c r="E59" s="17"/>
      <c r="F59" s="17"/>
      <c r="G59" s="17"/>
      <c r="H59" s="17"/>
      <c r="I59" s="17"/>
      <c r="J59" s="44"/>
      <c r="K59" s="44"/>
      <c r="L59" s="44"/>
    </row>
    <row r="60" spans="1:12">
      <c r="A60" s="36" t="s">
        <v>1242</v>
      </c>
      <c r="B60" s="36" t="s">
        <v>12</v>
      </c>
      <c r="C60" s="37"/>
      <c r="D60" s="37"/>
      <c r="E60" s="37"/>
      <c r="F60" s="37"/>
      <c r="G60" s="37"/>
      <c r="H60" s="37"/>
      <c r="I60" s="37"/>
      <c r="J60" s="44"/>
      <c r="K60" s="44"/>
      <c r="L60" s="44"/>
    </row>
    <row r="61" spans="1:12">
      <c r="A61" s="134" t="s">
        <v>1297</v>
      </c>
      <c r="B61" s="36" t="s">
        <v>12</v>
      </c>
      <c r="C61" s="37"/>
      <c r="D61" s="37"/>
      <c r="E61" s="37"/>
      <c r="F61" s="37"/>
      <c r="G61" s="37"/>
      <c r="H61" s="37"/>
      <c r="I61" s="37"/>
      <c r="J61" s="44"/>
      <c r="K61" s="44"/>
      <c r="L61" s="44"/>
    </row>
    <row r="62" spans="1:12">
      <c r="A62" s="134" t="s">
        <v>1296</v>
      </c>
      <c r="B62" s="36" t="s">
        <v>12</v>
      </c>
      <c r="C62" s="37"/>
      <c r="D62" s="37"/>
      <c r="E62" s="37"/>
      <c r="F62" s="37"/>
      <c r="G62" s="37"/>
      <c r="H62" s="37"/>
      <c r="I62" s="37"/>
      <c r="J62" s="44"/>
      <c r="K62" s="44"/>
      <c r="L62" s="44"/>
    </row>
    <row r="63" spans="1:12">
      <c r="A63" s="36" t="s">
        <v>924</v>
      </c>
      <c r="B63" s="36" t="s">
        <v>712</v>
      </c>
      <c r="C63" s="37"/>
      <c r="D63" s="37"/>
      <c r="E63" s="37"/>
      <c r="F63" s="37"/>
      <c r="G63" s="37"/>
      <c r="H63" s="37"/>
      <c r="I63" s="37"/>
      <c r="J63" s="44"/>
      <c r="K63" s="44"/>
      <c r="L63" s="44"/>
    </row>
    <row r="64" spans="1:12">
      <c r="A64" s="134" t="s">
        <v>1297</v>
      </c>
      <c r="B64" s="36" t="s">
        <v>712</v>
      </c>
      <c r="C64" s="37"/>
      <c r="D64" s="37"/>
      <c r="E64" s="37"/>
      <c r="F64" s="37"/>
      <c r="G64" s="37"/>
      <c r="H64" s="37"/>
      <c r="I64" s="37"/>
      <c r="J64" s="44"/>
      <c r="K64" s="44"/>
      <c r="L64" s="44"/>
    </row>
    <row r="65" spans="1:12">
      <c r="A65" s="134" t="s">
        <v>1296</v>
      </c>
      <c r="B65" s="36" t="s">
        <v>712</v>
      </c>
      <c r="C65" s="37"/>
      <c r="D65" s="37"/>
      <c r="E65" s="37"/>
      <c r="F65" s="37"/>
      <c r="G65" s="37"/>
      <c r="H65" s="37"/>
      <c r="I65" s="37"/>
      <c r="J65" s="44"/>
      <c r="K65" s="44"/>
      <c r="L65" s="44"/>
    </row>
    <row r="66" spans="1:12">
      <c r="A66" s="36" t="s">
        <v>925</v>
      </c>
      <c r="B66" s="36" t="s">
        <v>12</v>
      </c>
      <c r="C66" s="37"/>
      <c r="D66" s="37"/>
      <c r="E66" s="37"/>
      <c r="F66" s="37"/>
      <c r="G66" s="37"/>
      <c r="H66" s="37"/>
      <c r="I66" s="37"/>
      <c r="J66" s="44"/>
      <c r="K66" s="44"/>
      <c r="L66" s="44"/>
    </row>
    <row r="67" spans="1:12">
      <c r="A67" s="134" t="s">
        <v>1297</v>
      </c>
      <c r="B67" s="36" t="s">
        <v>12</v>
      </c>
      <c r="C67" s="37"/>
      <c r="D67" s="37"/>
      <c r="E67" s="37"/>
      <c r="F67" s="37"/>
      <c r="G67" s="37"/>
      <c r="H67" s="37"/>
      <c r="I67" s="37"/>
      <c r="J67" s="44"/>
      <c r="K67" s="44"/>
      <c r="L67" s="44"/>
    </row>
    <row r="68" spans="1:12">
      <c r="A68" s="134" t="s">
        <v>1296</v>
      </c>
      <c r="B68" s="36" t="s">
        <v>12</v>
      </c>
      <c r="C68" s="37"/>
      <c r="D68" s="37"/>
      <c r="E68" s="37"/>
      <c r="F68" s="37"/>
      <c r="G68" s="37"/>
      <c r="H68" s="37"/>
      <c r="I68" s="37"/>
      <c r="J68" s="44"/>
      <c r="K68" s="44"/>
      <c r="L68" s="44"/>
    </row>
    <row r="69" spans="1:12">
      <c r="A69" s="36" t="s">
        <v>926</v>
      </c>
      <c r="B69" s="36" t="s">
        <v>712</v>
      </c>
      <c r="C69" s="37"/>
      <c r="D69" s="37"/>
      <c r="E69" s="37"/>
      <c r="F69" s="37"/>
      <c r="G69" s="37"/>
      <c r="H69" s="37"/>
      <c r="I69" s="37"/>
      <c r="J69" s="44"/>
      <c r="K69" s="44"/>
      <c r="L69" s="44"/>
    </row>
    <row r="70" spans="1:12">
      <c r="A70" s="134" t="s">
        <v>1297</v>
      </c>
      <c r="B70" s="36" t="s">
        <v>712</v>
      </c>
      <c r="C70" s="37"/>
      <c r="D70" s="37"/>
      <c r="E70" s="37"/>
      <c r="F70" s="37"/>
      <c r="G70" s="37"/>
      <c r="H70" s="37"/>
      <c r="I70" s="37"/>
      <c r="J70" s="44"/>
      <c r="K70" s="44"/>
      <c r="L70" s="44"/>
    </row>
    <row r="71" spans="1:12">
      <c r="A71" s="134" t="s">
        <v>1296</v>
      </c>
      <c r="B71" s="36" t="s">
        <v>712</v>
      </c>
      <c r="C71" s="37"/>
      <c r="D71" s="37"/>
      <c r="E71" s="37"/>
      <c r="F71" s="37"/>
      <c r="G71" s="37"/>
      <c r="H71" s="37"/>
      <c r="I71" s="37"/>
      <c r="J71" s="44"/>
      <c r="K71" s="44"/>
      <c r="L71" s="44"/>
    </row>
    <row r="72" spans="1:12">
      <c r="A72" s="17" t="s">
        <v>905</v>
      </c>
      <c r="B72" s="17"/>
      <c r="C72" s="17"/>
      <c r="D72" s="17"/>
      <c r="E72" s="17"/>
      <c r="F72" s="17"/>
      <c r="G72" s="17"/>
      <c r="H72" s="17"/>
      <c r="I72" s="17"/>
      <c r="J72" s="44"/>
      <c r="K72" s="44"/>
      <c r="L72" s="44"/>
    </row>
    <row r="73" spans="1:12">
      <c r="A73" s="19" t="s">
        <v>906</v>
      </c>
      <c r="B73" s="99" t="s">
        <v>1609</v>
      </c>
      <c r="C73" s="37"/>
      <c r="D73" s="37"/>
      <c r="E73" s="37"/>
      <c r="F73" s="37"/>
      <c r="G73" s="37"/>
      <c r="H73" s="37"/>
      <c r="I73" s="37"/>
      <c r="J73" s="44"/>
      <c r="K73" s="44"/>
      <c r="L73" s="44"/>
    </row>
    <row r="74" spans="1:12">
      <c r="A74" s="134" t="s">
        <v>1357</v>
      </c>
      <c r="B74" s="99" t="s">
        <v>1609</v>
      </c>
      <c r="C74" s="37"/>
      <c r="D74" s="37"/>
      <c r="E74" s="37"/>
      <c r="F74" s="37"/>
      <c r="G74" s="37"/>
      <c r="H74" s="37"/>
      <c r="I74" s="37"/>
      <c r="J74" s="44"/>
      <c r="K74" s="44"/>
      <c r="L74" s="44"/>
    </row>
    <row r="75" spans="1:12">
      <c r="A75" s="134" t="s">
        <v>1356</v>
      </c>
      <c r="B75" s="99" t="s">
        <v>1609</v>
      </c>
      <c r="C75" s="37"/>
      <c r="D75" s="37"/>
      <c r="E75" s="37"/>
      <c r="F75" s="37"/>
      <c r="G75" s="37"/>
      <c r="H75" s="37"/>
      <c r="I75" s="37"/>
      <c r="J75" s="44"/>
      <c r="K75" s="44"/>
      <c r="L75" s="44"/>
    </row>
    <row r="76" spans="1:12">
      <c r="A76" s="16" t="s">
        <v>1554</v>
      </c>
      <c r="B76" s="16"/>
      <c r="C76" s="16"/>
      <c r="D76" s="16"/>
      <c r="E76" s="16"/>
      <c r="F76" s="16"/>
      <c r="G76" s="16"/>
      <c r="H76" s="16"/>
      <c r="I76" s="16"/>
      <c r="J76" s="44"/>
      <c r="K76" s="44"/>
      <c r="L76" s="44"/>
    </row>
    <row r="77" spans="1:12">
      <c r="A77" s="17" t="s">
        <v>921</v>
      </c>
      <c r="B77" s="17"/>
      <c r="C77" s="17"/>
      <c r="D77" s="17"/>
      <c r="E77" s="17"/>
      <c r="F77" s="17"/>
      <c r="G77" s="17"/>
      <c r="H77" s="17"/>
      <c r="I77" s="17"/>
      <c r="J77" s="44"/>
      <c r="K77" s="44"/>
      <c r="L77" s="44"/>
    </row>
    <row r="78" spans="1:12">
      <c r="A78" s="18" t="s">
        <v>1557</v>
      </c>
      <c r="B78" s="18" t="s">
        <v>28</v>
      </c>
      <c r="C78" s="37"/>
      <c r="D78" s="37"/>
      <c r="E78" s="37"/>
      <c r="F78" s="37"/>
      <c r="G78" s="37"/>
      <c r="H78" s="37"/>
      <c r="I78" s="37"/>
      <c r="J78" s="44"/>
      <c r="K78" s="44"/>
      <c r="L78" s="44"/>
    </row>
    <row r="79" spans="1:12">
      <c r="A79" s="134" t="s">
        <v>1294</v>
      </c>
      <c r="B79" s="18" t="s">
        <v>28</v>
      </c>
      <c r="C79" s="37"/>
      <c r="D79" s="37"/>
      <c r="E79" s="37"/>
      <c r="F79" s="37"/>
      <c r="G79" s="37"/>
      <c r="H79" s="37"/>
      <c r="I79" s="37"/>
      <c r="J79" s="44"/>
      <c r="K79" s="44"/>
      <c r="L79" s="44"/>
    </row>
    <row r="80" spans="1:12">
      <c r="A80" s="134" t="s">
        <v>1295</v>
      </c>
      <c r="B80" s="18" t="s">
        <v>28</v>
      </c>
      <c r="C80" s="37"/>
      <c r="D80" s="37"/>
      <c r="E80" s="37"/>
      <c r="F80" s="37"/>
      <c r="G80" s="37"/>
      <c r="H80" s="37"/>
      <c r="I80" s="37"/>
      <c r="J80" s="44"/>
      <c r="K80" s="44"/>
      <c r="L80" s="44"/>
    </row>
    <row r="81" spans="1:12">
      <c r="A81" s="18" t="s">
        <v>1558</v>
      </c>
      <c r="B81" s="18" t="s">
        <v>27</v>
      </c>
      <c r="C81" s="37"/>
      <c r="D81" s="37"/>
      <c r="E81" s="37"/>
      <c r="F81" s="37"/>
      <c r="G81" s="37"/>
      <c r="H81" s="37"/>
      <c r="I81" s="37"/>
      <c r="J81" s="44"/>
      <c r="K81" s="44"/>
      <c r="L81" s="44"/>
    </row>
    <row r="82" spans="1:12">
      <c r="A82" s="134" t="s">
        <v>1294</v>
      </c>
      <c r="B82" s="18" t="s">
        <v>27</v>
      </c>
      <c r="C82" s="37"/>
      <c r="D82" s="37"/>
      <c r="E82" s="37"/>
      <c r="F82" s="37"/>
      <c r="G82" s="37"/>
      <c r="H82" s="37"/>
      <c r="I82" s="37"/>
      <c r="J82" s="44"/>
      <c r="K82" s="44"/>
      <c r="L82" s="44"/>
    </row>
    <row r="83" spans="1:12">
      <c r="A83" s="134" t="s">
        <v>1295</v>
      </c>
      <c r="B83" s="18" t="s">
        <v>27</v>
      </c>
      <c r="C83" s="37"/>
      <c r="D83" s="37"/>
      <c r="E83" s="37"/>
      <c r="F83" s="37"/>
      <c r="G83" s="37"/>
      <c r="H83" s="37"/>
      <c r="I83" s="37"/>
      <c r="J83" s="44"/>
      <c r="K83" s="44"/>
      <c r="L83" s="44"/>
    </row>
    <row r="84" spans="1:12">
      <c r="A84" s="17" t="s">
        <v>922</v>
      </c>
      <c r="B84" s="17"/>
      <c r="C84" s="17"/>
      <c r="D84" s="17"/>
      <c r="E84" s="17"/>
      <c r="F84" s="17"/>
      <c r="G84" s="17"/>
      <c r="H84" s="17"/>
      <c r="I84" s="17"/>
      <c r="J84" s="44"/>
      <c r="K84" s="44"/>
      <c r="L84" s="44"/>
    </row>
    <row r="85" spans="1:12">
      <c r="A85" s="36" t="s">
        <v>923</v>
      </c>
      <c r="B85" s="36" t="s">
        <v>12</v>
      </c>
      <c r="C85" s="37"/>
      <c r="D85" s="37"/>
      <c r="E85" s="37"/>
      <c r="F85" s="37"/>
      <c r="G85" s="37"/>
      <c r="H85" s="37"/>
      <c r="I85" s="37"/>
      <c r="J85" s="44"/>
      <c r="K85" s="44"/>
      <c r="L85" s="44"/>
    </row>
    <row r="86" spans="1:12">
      <c r="A86" s="134" t="s">
        <v>1294</v>
      </c>
      <c r="B86" s="36" t="s">
        <v>12</v>
      </c>
      <c r="C86" s="37"/>
      <c r="D86" s="37"/>
      <c r="E86" s="37"/>
      <c r="F86" s="37"/>
      <c r="G86" s="37"/>
      <c r="H86" s="37"/>
      <c r="I86" s="37"/>
      <c r="J86" s="44"/>
      <c r="K86" s="44"/>
      <c r="L86" s="44"/>
    </row>
    <row r="87" spans="1:12">
      <c r="A87" s="134" t="s">
        <v>1295</v>
      </c>
      <c r="B87" s="36" t="s">
        <v>12</v>
      </c>
      <c r="C87" s="37"/>
      <c r="D87" s="37"/>
      <c r="E87" s="37"/>
      <c r="F87" s="37"/>
      <c r="G87" s="37"/>
      <c r="H87" s="37"/>
      <c r="I87" s="37"/>
      <c r="J87" s="44"/>
      <c r="K87" s="44"/>
      <c r="L87" s="44"/>
    </row>
    <row r="88" spans="1:12">
      <c r="A88" s="36" t="s">
        <v>924</v>
      </c>
      <c r="B88" s="36" t="s">
        <v>712</v>
      </c>
      <c r="C88" s="37"/>
      <c r="D88" s="37"/>
      <c r="E88" s="37"/>
      <c r="F88" s="37"/>
      <c r="G88" s="37"/>
      <c r="H88" s="37"/>
      <c r="I88" s="37"/>
      <c r="J88" s="44"/>
      <c r="K88" s="44"/>
      <c r="L88" s="44"/>
    </row>
    <row r="89" spans="1:12">
      <c r="A89" s="134" t="s">
        <v>1294</v>
      </c>
      <c r="B89" s="36" t="s">
        <v>712</v>
      </c>
      <c r="C89" s="37"/>
      <c r="D89" s="37"/>
      <c r="E89" s="37"/>
      <c r="F89" s="37"/>
      <c r="G89" s="37"/>
      <c r="H89" s="37"/>
      <c r="I89" s="37"/>
      <c r="J89" s="44"/>
      <c r="K89" s="44"/>
      <c r="L89" s="44"/>
    </row>
    <row r="90" spans="1:12">
      <c r="A90" s="134" t="s">
        <v>1295</v>
      </c>
      <c r="B90" s="36" t="s">
        <v>712</v>
      </c>
      <c r="C90" s="37"/>
      <c r="D90" s="37"/>
      <c r="E90" s="37"/>
      <c r="F90" s="37"/>
      <c r="G90" s="37"/>
      <c r="H90" s="37"/>
      <c r="I90" s="37"/>
      <c r="J90" s="44"/>
      <c r="K90" s="44"/>
      <c r="L90" s="44"/>
    </row>
    <row r="91" spans="1:12">
      <c r="A91" s="18" t="s">
        <v>925</v>
      </c>
      <c r="B91" s="36" t="s">
        <v>12</v>
      </c>
      <c r="C91" s="37"/>
      <c r="D91" s="37"/>
      <c r="E91" s="37"/>
      <c r="F91" s="37"/>
      <c r="G91" s="37"/>
      <c r="H91" s="37"/>
      <c r="I91" s="37"/>
      <c r="J91" s="44"/>
      <c r="K91" s="44"/>
      <c r="L91" s="44"/>
    </row>
    <row r="92" spans="1:12">
      <c r="A92" s="134" t="s">
        <v>1294</v>
      </c>
      <c r="B92" s="36" t="s">
        <v>12</v>
      </c>
      <c r="C92" s="37"/>
      <c r="D92" s="37"/>
      <c r="E92" s="37"/>
      <c r="F92" s="37"/>
      <c r="G92" s="37"/>
      <c r="H92" s="37"/>
      <c r="I92" s="37"/>
      <c r="J92" s="44"/>
      <c r="K92" s="44"/>
      <c r="L92" s="44"/>
    </row>
    <row r="93" spans="1:12">
      <c r="A93" s="134" t="s">
        <v>1295</v>
      </c>
      <c r="B93" s="36" t="s">
        <v>12</v>
      </c>
      <c r="C93" s="37"/>
      <c r="D93" s="37"/>
      <c r="E93" s="37"/>
      <c r="F93" s="37"/>
      <c r="G93" s="37"/>
      <c r="H93" s="37"/>
      <c r="I93" s="37"/>
      <c r="J93" s="44"/>
      <c r="K93" s="44"/>
      <c r="L93" s="44"/>
    </row>
    <row r="94" spans="1:12">
      <c r="A94" s="18" t="s">
        <v>926</v>
      </c>
      <c r="B94" s="36" t="s">
        <v>712</v>
      </c>
      <c r="C94" s="37"/>
      <c r="D94" s="37"/>
      <c r="E94" s="37"/>
      <c r="F94" s="37"/>
      <c r="G94" s="37"/>
      <c r="H94" s="37"/>
      <c r="I94" s="37"/>
      <c r="J94" s="44"/>
      <c r="K94" s="44"/>
      <c r="L94" s="44"/>
    </row>
    <row r="95" spans="1:12">
      <c r="A95" s="134" t="s">
        <v>1294</v>
      </c>
      <c r="B95" s="36" t="s">
        <v>712</v>
      </c>
      <c r="C95" s="37"/>
      <c r="D95" s="37"/>
      <c r="E95" s="37"/>
      <c r="F95" s="37"/>
      <c r="G95" s="37"/>
      <c r="H95" s="37"/>
      <c r="I95" s="37"/>
      <c r="J95" s="44"/>
      <c r="K95" s="44"/>
      <c r="L95" s="44"/>
    </row>
    <row r="96" spans="1:12">
      <c r="A96" s="134" t="s">
        <v>1295</v>
      </c>
      <c r="B96" s="36" t="s">
        <v>712</v>
      </c>
      <c r="C96" s="37"/>
      <c r="D96" s="37"/>
      <c r="E96" s="37"/>
      <c r="F96" s="37"/>
      <c r="G96" s="37"/>
      <c r="H96" s="37"/>
      <c r="I96" s="37"/>
      <c r="J96" s="44"/>
      <c r="K96" s="44"/>
      <c r="L96" s="44"/>
    </row>
    <row r="97" spans="1:12">
      <c r="A97" s="16" t="s">
        <v>1293</v>
      </c>
      <c r="B97" s="16"/>
      <c r="C97" s="16"/>
      <c r="D97" s="16"/>
      <c r="E97" s="16"/>
      <c r="F97" s="16"/>
      <c r="G97" s="16"/>
      <c r="H97" s="16"/>
      <c r="I97" s="16"/>
      <c r="J97" s="44"/>
      <c r="K97" s="44"/>
      <c r="L97" s="44"/>
    </row>
    <row r="98" spans="1:12">
      <c r="A98" s="17" t="s">
        <v>1590</v>
      </c>
      <c r="B98" s="17"/>
      <c r="C98" s="17"/>
      <c r="D98" s="17"/>
      <c r="E98" s="17"/>
      <c r="F98" s="17"/>
      <c r="G98" s="17"/>
      <c r="H98" s="17"/>
      <c r="I98" s="17"/>
      <c r="J98" s="44"/>
      <c r="K98" s="44"/>
      <c r="L98" s="44"/>
    </row>
    <row r="99" spans="1:12">
      <c r="A99" s="18" t="s">
        <v>1364</v>
      </c>
      <c r="B99" s="18" t="s">
        <v>550</v>
      </c>
      <c r="C99" s="37"/>
      <c r="D99" s="37"/>
      <c r="E99" s="37"/>
      <c r="F99" s="37"/>
      <c r="G99" s="37"/>
      <c r="H99" s="37"/>
      <c r="I99" s="37"/>
      <c r="J99" s="44"/>
      <c r="K99" s="44"/>
      <c r="L99" s="44"/>
    </row>
    <row r="100" spans="1:12">
      <c r="A100" s="18" t="s">
        <v>1365</v>
      </c>
      <c r="B100" s="18" t="s">
        <v>550</v>
      </c>
      <c r="C100" s="37"/>
      <c r="D100" s="37"/>
      <c r="E100" s="37"/>
      <c r="F100" s="37"/>
      <c r="G100" s="37"/>
      <c r="H100" s="37"/>
      <c r="I100" s="37"/>
      <c r="J100" s="44"/>
      <c r="K100" s="44"/>
      <c r="L100" s="44"/>
    </row>
    <row r="101" spans="1:12">
      <c r="A101" s="18" t="s">
        <v>1368</v>
      </c>
      <c r="B101" s="18" t="s">
        <v>928</v>
      </c>
      <c r="C101" s="37"/>
      <c r="D101" s="37"/>
      <c r="E101" s="37"/>
      <c r="F101" s="37"/>
      <c r="G101" s="37"/>
      <c r="H101" s="37"/>
      <c r="I101" s="37"/>
      <c r="J101" s="44"/>
      <c r="K101" s="44"/>
      <c r="L101" s="44"/>
    </row>
    <row r="102" spans="1:12">
      <c r="A102" s="18" t="s">
        <v>1369</v>
      </c>
      <c r="B102" s="18" t="s">
        <v>928</v>
      </c>
      <c r="C102" s="37"/>
      <c r="D102" s="37"/>
      <c r="E102" s="37"/>
      <c r="F102" s="37"/>
      <c r="G102" s="37"/>
      <c r="H102" s="37"/>
      <c r="I102" s="37"/>
      <c r="J102" s="44"/>
      <c r="K102" s="44"/>
      <c r="L102" s="44"/>
    </row>
    <row r="103" spans="1:12">
      <c r="A103" s="18" t="s">
        <v>1366</v>
      </c>
      <c r="B103" s="18" t="s">
        <v>550</v>
      </c>
      <c r="C103" s="37"/>
      <c r="D103" s="37"/>
      <c r="E103" s="37"/>
      <c r="F103" s="37"/>
      <c r="G103" s="37"/>
      <c r="H103" s="37"/>
      <c r="I103" s="37"/>
      <c r="J103" s="44"/>
      <c r="K103" s="44"/>
      <c r="L103" s="44"/>
    </row>
    <row r="104" spans="1:12">
      <c r="A104" s="18" t="s">
        <v>1367</v>
      </c>
      <c r="B104" s="18" t="s">
        <v>550</v>
      </c>
      <c r="C104" s="37"/>
      <c r="D104" s="37"/>
      <c r="E104" s="37"/>
      <c r="F104" s="37"/>
      <c r="G104" s="37"/>
      <c r="H104" s="37"/>
      <c r="I104" s="37"/>
      <c r="J104" s="44"/>
      <c r="K104" s="44"/>
      <c r="L104" s="44"/>
    </row>
    <row r="105" spans="1:12">
      <c r="A105" s="17" t="s">
        <v>1371</v>
      </c>
      <c r="B105" s="17"/>
      <c r="C105" s="17"/>
      <c r="D105" s="17"/>
      <c r="E105" s="17"/>
      <c r="F105" s="17"/>
      <c r="G105" s="17"/>
      <c r="H105" s="17"/>
      <c r="I105" s="17"/>
      <c r="J105" s="44"/>
      <c r="K105" s="44"/>
      <c r="L105" s="44"/>
    </row>
    <row r="106" spans="1:12">
      <c r="A106" s="31" t="s">
        <v>916</v>
      </c>
      <c r="B106" s="18" t="s">
        <v>550</v>
      </c>
      <c r="C106" s="142">
        <f>SUM(C107:C116)</f>
        <v>0</v>
      </c>
      <c r="D106" s="142">
        <f t="shared" ref="D106:I106" si="9">SUM(D107:D116)</f>
        <v>0</v>
      </c>
      <c r="E106" s="142">
        <f t="shared" si="9"/>
        <v>0</v>
      </c>
      <c r="F106" s="142">
        <f t="shared" si="9"/>
        <v>0</v>
      </c>
      <c r="G106" s="142">
        <f t="shared" si="9"/>
        <v>0</v>
      </c>
      <c r="H106" s="142">
        <f t="shared" si="9"/>
        <v>0</v>
      </c>
      <c r="I106" s="142">
        <f t="shared" si="9"/>
        <v>0</v>
      </c>
      <c r="J106" s="44"/>
      <c r="K106" s="44"/>
      <c r="L106" s="44"/>
    </row>
    <row r="107" spans="1:12">
      <c r="A107" s="18" t="s">
        <v>876</v>
      </c>
      <c r="B107" s="18" t="s">
        <v>550</v>
      </c>
      <c r="C107" s="37"/>
      <c r="D107" s="37"/>
      <c r="E107" s="37"/>
      <c r="F107" s="37"/>
      <c r="G107" s="37"/>
      <c r="H107" s="37"/>
      <c r="I107" s="37"/>
      <c r="J107" s="44"/>
      <c r="K107" s="44"/>
      <c r="L107" s="44"/>
    </row>
    <row r="108" spans="1:12">
      <c r="A108" s="18" t="s">
        <v>877</v>
      </c>
      <c r="B108" s="18" t="s">
        <v>550</v>
      </c>
      <c r="C108" s="37"/>
      <c r="D108" s="37"/>
      <c r="E108" s="37"/>
      <c r="F108" s="37"/>
      <c r="G108" s="37"/>
      <c r="H108" s="37"/>
      <c r="I108" s="37"/>
      <c r="J108" s="44"/>
      <c r="K108" s="44"/>
      <c r="L108" s="44"/>
    </row>
    <row r="109" spans="1:12">
      <c r="A109" s="18" t="s">
        <v>31</v>
      </c>
      <c r="B109" s="18" t="s">
        <v>550</v>
      </c>
      <c r="C109" s="37"/>
      <c r="D109" s="37"/>
      <c r="E109" s="37"/>
      <c r="F109" s="37"/>
      <c r="G109" s="37"/>
      <c r="H109" s="37"/>
      <c r="I109" s="37"/>
      <c r="J109" s="44"/>
      <c r="K109" s="44"/>
      <c r="L109" s="44"/>
    </row>
    <row r="110" spans="1:12">
      <c r="A110" s="18" t="s">
        <v>878</v>
      </c>
      <c r="B110" s="18" t="s">
        <v>550</v>
      </c>
      <c r="C110" s="37"/>
      <c r="D110" s="37"/>
      <c r="E110" s="37"/>
      <c r="F110" s="37"/>
      <c r="G110" s="37"/>
      <c r="H110" s="37"/>
      <c r="I110" s="37"/>
      <c r="J110" s="44"/>
      <c r="K110" s="44"/>
      <c r="L110" s="44"/>
    </row>
    <row r="111" spans="1:12">
      <c r="A111" s="18" t="s">
        <v>879</v>
      </c>
      <c r="B111" s="18" t="s">
        <v>550</v>
      </c>
      <c r="C111" s="37"/>
      <c r="D111" s="37"/>
      <c r="E111" s="37"/>
      <c r="F111" s="37"/>
      <c r="G111" s="37"/>
      <c r="H111" s="37"/>
      <c r="I111" s="37"/>
      <c r="J111" s="44"/>
      <c r="K111" s="44"/>
      <c r="L111" s="44"/>
    </row>
    <row r="112" spans="1:12">
      <c r="A112" s="18" t="s">
        <v>880</v>
      </c>
      <c r="B112" s="18" t="s">
        <v>550</v>
      </c>
      <c r="C112" s="37"/>
      <c r="D112" s="37"/>
      <c r="E112" s="37"/>
      <c r="F112" s="37"/>
      <c r="G112" s="37"/>
      <c r="H112" s="37"/>
      <c r="I112" s="37"/>
      <c r="J112" s="44"/>
      <c r="K112" s="44"/>
      <c r="L112" s="44"/>
    </row>
    <row r="113" spans="1:12">
      <c r="A113" s="18" t="s">
        <v>75</v>
      </c>
      <c r="B113" s="18" t="s">
        <v>550</v>
      </c>
      <c r="C113" s="37"/>
      <c r="D113" s="37"/>
      <c r="E113" s="37"/>
      <c r="F113" s="37"/>
      <c r="G113" s="37"/>
      <c r="H113" s="37"/>
      <c r="I113" s="37"/>
      <c r="J113" s="44"/>
      <c r="K113" s="44"/>
      <c r="L113" s="44"/>
    </row>
    <row r="114" spans="1:12">
      <c r="A114" s="18" t="s">
        <v>1615</v>
      </c>
      <c r="B114" s="18" t="s">
        <v>550</v>
      </c>
      <c r="C114" s="37"/>
      <c r="D114" s="37"/>
      <c r="E114" s="37"/>
      <c r="F114" s="37"/>
      <c r="G114" s="37"/>
      <c r="H114" s="37"/>
      <c r="I114" s="37"/>
      <c r="J114" s="44"/>
      <c r="K114" s="44"/>
      <c r="L114" s="44"/>
    </row>
    <row r="115" spans="1:12">
      <c r="A115" s="18" t="s">
        <v>1171</v>
      </c>
      <c r="B115" s="18" t="s">
        <v>550</v>
      </c>
      <c r="C115" s="37"/>
      <c r="D115" s="37"/>
      <c r="E115" s="37"/>
      <c r="F115" s="37"/>
      <c r="G115" s="37"/>
      <c r="H115" s="37"/>
      <c r="I115" s="37"/>
      <c r="J115" s="44"/>
      <c r="K115" s="44"/>
      <c r="L115" s="44"/>
    </row>
    <row r="116" spans="1:12">
      <c r="A116" s="18" t="s">
        <v>1559</v>
      </c>
      <c r="B116" s="18" t="s">
        <v>550</v>
      </c>
      <c r="C116" s="37"/>
      <c r="D116" s="37"/>
      <c r="E116" s="37"/>
      <c r="F116" s="37"/>
      <c r="G116" s="37"/>
      <c r="H116" s="37"/>
      <c r="I116" s="37"/>
      <c r="J116" s="44"/>
      <c r="K116" s="44"/>
      <c r="L116" s="44"/>
    </row>
    <row r="117" spans="1:12">
      <c r="A117" s="31" t="s">
        <v>1373</v>
      </c>
      <c r="B117" s="18" t="s">
        <v>928</v>
      </c>
      <c r="C117" s="142">
        <f>SUM(C118:C127)</f>
        <v>0</v>
      </c>
      <c r="D117" s="142">
        <f t="shared" ref="D117:I117" si="10">SUM(D118:D127)</f>
        <v>0</v>
      </c>
      <c r="E117" s="142">
        <f t="shared" si="10"/>
        <v>0</v>
      </c>
      <c r="F117" s="142">
        <f t="shared" si="10"/>
        <v>0</v>
      </c>
      <c r="G117" s="142">
        <f t="shared" si="10"/>
        <v>0</v>
      </c>
      <c r="H117" s="142">
        <f t="shared" si="10"/>
        <v>0</v>
      </c>
      <c r="I117" s="142">
        <f t="shared" si="10"/>
        <v>0</v>
      </c>
      <c r="J117" s="44"/>
      <c r="K117" s="44"/>
      <c r="L117" s="44"/>
    </row>
    <row r="118" spans="1:12">
      <c r="A118" s="18" t="s">
        <v>876</v>
      </c>
      <c r="B118" s="18" t="s">
        <v>928</v>
      </c>
      <c r="C118" s="37"/>
      <c r="D118" s="37"/>
      <c r="E118" s="37"/>
      <c r="F118" s="37"/>
      <c r="G118" s="37"/>
      <c r="H118" s="37"/>
      <c r="I118" s="37"/>
      <c r="J118" s="44"/>
      <c r="K118" s="44"/>
      <c r="L118" s="44"/>
    </row>
    <row r="119" spans="1:12">
      <c r="A119" s="18" t="s">
        <v>877</v>
      </c>
      <c r="B119" s="18" t="s">
        <v>928</v>
      </c>
      <c r="C119" s="37"/>
      <c r="D119" s="37"/>
      <c r="E119" s="37"/>
      <c r="F119" s="37"/>
      <c r="G119" s="37"/>
      <c r="H119" s="37"/>
      <c r="I119" s="37"/>
      <c r="J119" s="44"/>
      <c r="K119" s="44"/>
      <c r="L119" s="44"/>
    </row>
    <row r="120" spans="1:12">
      <c r="A120" s="18" t="s">
        <v>31</v>
      </c>
      <c r="B120" s="18" t="s">
        <v>928</v>
      </c>
      <c r="C120" s="37"/>
      <c r="D120" s="37"/>
      <c r="E120" s="37"/>
      <c r="F120" s="37"/>
      <c r="G120" s="37"/>
      <c r="H120" s="37"/>
      <c r="I120" s="37"/>
      <c r="J120" s="44"/>
      <c r="K120" s="44"/>
      <c r="L120" s="44"/>
    </row>
    <row r="121" spans="1:12">
      <c r="A121" s="18" t="s">
        <v>878</v>
      </c>
      <c r="B121" s="18" t="s">
        <v>928</v>
      </c>
      <c r="C121" s="37"/>
      <c r="D121" s="37"/>
      <c r="E121" s="37"/>
      <c r="F121" s="37"/>
      <c r="G121" s="37"/>
      <c r="H121" s="37"/>
      <c r="I121" s="37"/>
      <c r="J121" s="44"/>
      <c r="K121" s="44"/>
      <c r="L121" s="44"/>
    </row>
    <row r="122" spans="1:12">
      <c r="A122" s="18" t="s">
        <v>879</v>
      </c>
      <c r="B122" s="18" t="s">
        <v>928</v>
      </c>
      <c r="C122" s="37"/>
      <c r="D122" s="37"/>
      <c r="E122" s="37"/>
      <c r="F122" s="37"/>
      <c r="G122" s="37"/>
      <c r="H122" s="37"/>
      <c r="I122" s="37"/>
      <c r="J122" s="44"/>
      <c r="K122" s="44"/>
      <c r="L122" s="44"/>
    </row>
    <row r="123" spans="1:12">
      <c r="A123" s="18" t="s">
        <v>880</v>
      </c>
      <c r="B123" s="18" t="s">
        <v>928</v>
      </c>
      <c r="C123" s="37"/>
      <c r="D123" s="37"/>
      <c r="E123" s="37"/>
      <c r="F123" s="37"/>
      <c r="G123" s="37"/>
      <c r="H123" s="37"/>
      <c r="I123" s="37"/>
      <c r="J123" s="44"/>
      <c r="K123" s="44"/>
      <c r="L123" s="44"/>
    </row>
    <row r="124" spans="1:12">
      <c r="A124" s="18" t="s">
        <v>75</v>
      </c>
      <c r="B124" s="18" t="s">
        <v>928</v>
      </c>
      <c r="C124" s="37"/>
      <c r="D124" s="37"/>
      <c r="E124" s="37"/>
      <c r="F124" s="37"/>
      <c r="G124" s="37"/>
      <c r="H124" s="37"/>
      <c r="I124" s="37"/>
      <c r="J124" s="44"/>
      <c r="K124" s="44"/>
      <c r="L124" s="44"/>
    </row>
    <row r="125" spans="1:12">
      <c r="A125" s="18" t="s">
        <v>1615</v>
      </c>
      <c r="B125" s="18" t="s">
        <v>928</v>
      </c>
      <c r="C125" s="37"/>
      <c r="D125" s="37"/>
      <c r="E125" s="37"/>
      <c r="F125" s="37"/>
      <c r="G125" s="37"/>
      <c r="H125" s="37"/>
      <c r="I125" s="37"/>
      <c r="J125" s="44"/>
      <c r="K125" s="44"/>
      <c r="L125" s="44"/>
    </row>
    <row r="126" spans="1:12">
      <c r="A126" s="18" t="s">
        <v>1171</v>
      </c>
      <c r="B126" s="18" t="s">
        <v>928</v>
      </c>
      <c r="C126" s="37"/>
      <c r="D126" s="37"/>
      <c r="E126" s="37"/>
      <c r="F126" s="37"/>
      <c r="G126" s="37"/>
      <c r="H126" s="37"/>
      <c r="I126" s="37"/>
      <c r="J126" s="44"/>
      <c r="K126" s="44"/>
      <c r="L126" s="44"/>
    </row>
    <row r="127" spans="1:12">
      <c r="A127" s="18" t="s">
        <v>1559</v>
      </c>
      <c r="B127" s="18" t="s">
        <v>550</v>
      </c>
      <c r="C127" s="37"/>
      <c r="D127" s="37"/>
      <c r="E127" s="37"/>
      <c r="F127" s="37"/>
      <c r="G127" s="37"/>
      <c r="H127" s="37"/>
      <c r="I127" s="37"/>
      <c r="J127" s="44"/>
      <c r="K127" s="44"/>
      <c r="L127" s="44"/>
    </row>
    <row r="128" spans="1:12">
      <c r="A128" s="31" t="s">
        <v>1374</v>
      </c>
      <c r="B128" s="18" t="s">
        <v>550</v>
      </c>
      <c r="C128" s="142">
        <f>SUM(C129:C138)</f>
        <v>0</v>
      </c>
      <c r="D128" s="142">
        <f t="shared" ref="D128:I128" si="11">SUM(D129:D138)</f>
        <v>0</v>
      </c>
      <c r="E128" s="142">
        <f t="shared" si="11"/>
        <v>0</v>
      </c>
      <c r="F128" s="142">
        <f t="shared" si="11"/>
        <v>0</v>
      </c>
      <c r="G128" s="142">
        <f t="shared" si="11"/>
        <v>0</v>
      </c>
      <c r="H128" s="142">
        <f t="shared" si="11"/>
        <v>0</v>
      </c>
      <c r="I128" s="142">
        <f t="shared" si="11"/>
        <v>0</v>
      </c>
      <c r="J128" s="44"/>
      <c r="K128" s="44"/>
      <c r="L128" s="44"/>
    </row>
    <row r="129" spans="1:12">
      <c r="A129" s="18" t="s">
        <v>876</v>
      </c>
      <c r="B129" s="18" t="s">
        <v>550</v>
      </c>
      <c r="C129" s="37"/>
      <c r="D129" s="37"/>
      <c r="E129" s="37"/>
      <c r="F129" s="37"/>
      <c r="G129" s="37"/>
      <c r="H129" s="37"/>
      <c r="I129" s="37"/>
      <c r="J129" s="44"/>
      <c r="K129" s="44"/>
      <c r="L129" s="44"/>
    </row>
    <row r="130" spans="1:12">
      <c r="A130" s="18" t="s">
        <v>877</v>
      </c>
      <c r="B130" s="18" t="s">
        <v>550</v>
      </c>
      <c r="C130" s="37"/>
      <c r="D130" s="37"/>
      <c r="E130" s="37"/>
      <c r="F130" s="37"/>
      <c r="G130" s="37"/>
      <c r="H130" s="37"/>
      <c r="I130" s="37"/>
      <c r="J130" s="44"/>
      <c r="K130" s="44"/>
      <c r="L130" s="44"/>
    </row>
    <row r="131" spans="1:12">
      <c r="A131" s="18" t="s">
        <v>31</v>
      </c>
      <c r="B131" s="18" t="s">
        <v>550</v>
      </c>
      <c r="C131" s="37"/>
      <c r="D131" s="37"/>
      <c r="E131" s="37"/>
      <c r="F131" s="37"/>
      <c r="G131" s="37"/>
      <c r="H131" s="37"/>
      <c r="I131" s="37"/>
      <c r="J131" s="44"/>
      <c r="K131" s="44"/>
      <c r="L131" s="44"/>
    </row>
    <row r="132" spans="1:12">
      <c r="A132" s="18" t="s">
        <v>878</v>
      </c>
      <c r="B132" s="18" t="s">
        <v>550</v>
      </c>
      <c r="C132" s="37"/>
      <c r="D132" s="37"/>
      <c r="E132" s="37"/>
      <c r="F132" s="37"/>
      <c r="G132" s="37"/>
      <c r="H132" s="37"/>
      <c r="I132" s="37"/>
      <c r="J132" s="44"/>
      <c r="K132" s="44"/>
      <c r="L132" s="44"/>
    </row>
    <row r="133" spans="1:12">
      <c r="A133" s="18" t="s">
        <v>879</v>
      </c>
      <c r="B133" s="18" t="s">
        <v>550</v>
      </c>
      <c r="C133" s="37"/>
      <c r="D133" s="37"/>
      <c r="E133" s="37"/>
      <c r="F133" s="37"/>
      <c r="G133" s="37"/>
      <c r="H133" s="37"/>
      <c r="I133" s="37"/>
      <c r="J133" s="44"/>
      <c r="K133" s="44"/>
      <c r="L133" s="44"/>
    </row>
    <row r="134" spans="1:12">
      <c r="A134" s="18" t="s">
        <v>880</v>
      </c>
      <c r="B134" s="18" t="s">
        <v>550</v>
      </c>
      <c r="C134" s="37"/>
      <c r="D134" s="37"/>
      <c r="E134" s="37"/>
      <c r="F134" s="37"/>
      <c r="G134" s="37"/>
      <c r="H134" s="37"/>
      <c r="I134" s="37"/>
      <c r="J134" s="44"/>
      <c r="K134" s="44"/>
      <c r="L134" s="44"/>
    </row>
    <row r="135" spans="1:12">
      <c r="A135" s="18" t="s">
        <v>75</v>
      </c>
      <c r="B135" s="18" t="s">
        <v>550</v>
      </c>
      <c r="C135" s="37"/>
      <c r="D135" s="37"/>
      <c r="E135" s="37"/>
      <c r="F135" s="37"/>
      <c r="G135" s="37"/>
      <c r="H135" s="37"/>
      <c r="I135" s="37"/>
      <c r="J135" s="44"/>
      <c r="K135" s="44"/>
      <c r="L135" s="44"/>
    </row>
    <row r="136" spans="1:12">
      <c r="A136" s="18" t="s">
        <v>1615</v>
      </c>
      <c r="B136" s="18" t="s">
        <v>550</v>
      </c>
      <c r="C136" s="37"/>
      <c r="D136" s="37"/>
      <c r="E136" s="37"/>
      <c r="F136" s="37"/>
      <c r="G136" s="37"/>
      <c r="H136" s="37"/>
      <c r="I136" s="37"/>
      <c r="J136" s="44"/>
      <c r="K136" s="44"/>
      <c r="L136" s="44"/>
    </row>
    <row r="137" spans="1:12">
      <c r="A137" s="18" t="s">
        <v>1171</v>
      </c>
      <c r="B137" s="18" t="s">
        <v>550</v>
      </c>
      <c r="C137" s="37"/>
      <c r="D137" s="37"/>
      <c r="E137" s="37"/>
      <c r="F137" s="37"/>
      <c r="G137" s="37"/>
      <c r="H137" s="37"/>
      <c r="I137" s="37"/>
      <c r="J137" s="44"/>
      <c r="K137" s="44"/>
      <c r="L137" s="44"/>
    </row>
    <row r="138" spans="1:12">
      <c r="A138" s="18" t="s">
        <v>1559</v>
      </c>
      <c r="B138" s="18" t="s">
        <v>550</v>
      </c>
      <c r="C138" s="37"/>
      <c r="D138" s="37"/>
      <c r="E138" s="37"/>
      <c r="F138" s="37"/>
      <c r="G138" s="37"/>
      <c r="H138" s="37"/>
      <c r="I138" s="37"/>
      <c r="J138" s="44"/>
      <c r="K138" s="44"/>
      <c r="L138" s="44"/>
    </row>
    <row r="139" spans="1:12">
      <c r="A139" s="136"/>
      <c r="B139" s="136"/>
      <c r="J139" s="44"/>
      <c r="K139" s="44"/>
      <c r="L139" s="44"/>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EDF25-8BDB-4149-A2EE-5E18F7194721}">
  <sheetPr>
    <tabColor rgb="FF7030A0"/>
  </sheetPr>
  <dimension ref="A1:E11"/>
  <sheetViews>
    <sheetView topLeftCell="A10" zoomScaleNormal="100" workbookViewId="0">
      <selection activeCell="A10" sqref="A10"/>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1582</v>
      </c>
      <c r="B6" s="42"/>
      <c r="C6" s="42"/>
      <c r="D6" s="59" t="s">
        <v>1589</v>
      </c>
      <c r="E6" s="44"/>
    </row>
    <row r="7" spans="1:5" ht="15.6">
      <c r="A7" s="40"/>
      <c r="B7" s="40"/>
      <c r="C7" s="40"/>
      <c r="D7" s="40"/>
      <c r="E7" s="40"/>
    </row>
    <row r="8" spans="1:5" ht="144.75" customHeight="1">
      <c r="A8" s="58" t="s">
        <v>1564</v>
      </c>
      <c r="B8" s="42"/>
      <c r="C8" s="42"/>
      <c r="D8" s="43" t="s">
        <v>1627</v>
      </c>
      <c r="E8" s="44"/>
    </row>
    <row r="9" spans="1:5" ht="162" customHeight="1">
      <c r="A9" s="58" t="s">
        <v>1352</v>
      </c>
      <c r="B9" s="42"/>
      <c r="C9" s="42"/>
      <c r="D9" s="43" t="s">
        <v>1632</v>
      </c>
      <c r="E9" s="44"/>
    </row>
    <row r="10" spans="1:5" ht="145.5" customHeight="1">
      <c r="A10" s="58" t="s">
        <v>1353</v>
      </c>
      <c r="B10" s="42"/>
      <c r="C10" s="42"/>
      <c r="D10" s="43" t="s">
        <v>1633</v>
      </c>
      <c r="E10" s="44"/>
    </row>
    <row r="11" spans="1:5" ht="53.25" customHeight="1">
      <c r="A11" s="58" t="s">
        <v>1565</v>
      </c>
      <c r="B11" s="42"/>
      <c r="C11" s="42"/>
      <c r="D11" s="43" t="s">
        <v>1628</v>
      </c>
      <c r="E11" s="4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8262-C6E0-477D-84D2-912CB48D098D}">
  <sheetPr>
    <tabColor theme="9" tint="-0.499984740745262"/>
  </sheetPr>
  <dimension ref="A1:X399"/>
  <sheetViews>
    <sheetView topLeftCell="A24" zoomScale="70" zoomScaleNormal="70" workbookViewId="0">
      <selection activeCell="A38" sqref="A38"/>
    </sheetView>
  </sheetViews>
  <sheetFormatPr defaultColWidth="11.5546875" defaultRowHeight="14.4"/>
  <cols>
    <col min="1" max="1" width="76.21875" customWidth="1"/>
    <col min="2" max="2" width="35.21875" customWidth="1"/>
  </cols>
  <sheetData>
    <row r="1" spans="1:24" ht="15.6">
      <c r="A1" s="1" t="s">
        <v>1406</v>
      </c>
      <c r="B1" s="1"/>
      <c r="C1" s="1"/>
      <c r="D1" s="1"/>
      <c r="E1" s="1"/>
      <c r="F1" s="1"/>
      <c r="G1" s="1"/>
      <c r="H1" s="1"/>
      <c r="I1" s="1"/>
      <c r="J1" s="1"/>
    </row>
    <row r="2" spans="1:24" ht="15.6">
      <c r="A2" s="2" t="s">
        <v>1390</v>
      </c>
      <c r="B2" s="1"/>
      <c r="C2" s="1"/>
      <c r="D2" s="1"/>
      <c r="E2" s="1"/>
      <c r="F2" s="1"/>
      <c r="G2" s="1"/>
      <c r="H2" s="1"/>
      <c r="I2" s="1"/>
      <c r="J2" s="1"/>
    </row>
    <row r="3" spans="1:24" ht="15.6">
      <c r="A3" s="15" t="s">
        <v>0</v>
      </c>
      <c r="B3" s="174" t="str">
        <f>'[1]User guide'!B12</f>
        <v>to define in the "User guide"</v>
      </c>
      <c r="C3" s="15"/>
      <c r="D3" s="15"/>
      <c r="E3" s="15"/>
      <c r="F3" s="15"/>
      <c r="G3" s="15"/>
      <c r="H3" s="15"/>
      <c r="I3" s="15"/>
      <c r="J3" s="15"/>
    </row>
    <row r="4" spans="1:24">
      <c r="A4" s="175"/>
    </row>
    <row r="5" spans="1:24" ht="15" thickBot="1">
      <c r="A5" s="176"/>
      <c r="B5" s="176"/>
      <c r="C5" s="176"/>
      <c r="D5" s="176"/>
      <c r="E5" s="176"/>
      <c r="F5" s="176"/>
      <c r="G5" s="176"/>
      <c r="H5" s="176"/>
      <c r="I5" s="176"/>
      <c r="J5" s="176"/>
    </row>
    <row r="6" spans="1:24">
      <c r="A6" s="13"/>
      <c r="B6" s="13"/>
      <c r="C6" s="13"/>
      <c r="D6" s="13"/>
      <c r="E6" s="13"/>
      <c r="F6" s="13"/>
      <c r="G6" s="13"/>
      <c r="H6" s="13"/>
      <c r="I6" s="13"/>
      <c r="J6" s="13"/>
    </row>
    <row r="7" spans="1:24">
      <c r="A7" s="64" t="s">
        <v>333</v>
      </c>
      <c r="B7" s="65"/>
      <c r="C7" s="65"/>
      <c r="D7" s="65"/>
      <c r="E7" s="65"/>
      <c r="F7" s="65"/>
      <c r="G7" s="65"/>
      <c r="H7" s="65"/>
      <c r="I7" s="65"/>
      <c r="J7" s="65"/>
    </row>
    <row r="8" spans="1:24" s="4" customFormat="1">
      <c r="A8" s="18" t="s">
        <v>1523</v>
      </c>
      <c r="B8" s="18" t="s">
        <v>1635</v>
      </c>
      <c r="C8" s="156" t="e">
        <f>(SUM(C27+C34+C39+C45+C139+C142+C145+C148+C240+C245)*10^9)/(C24*10^9)</f>
        <v>#DIV/0!</v>
      </c>
      <c r="D8" s="156" t="e">
        <f t="shared" ref="D8:I8" si="0">(SUM(D27+D34+D39+D45+D139+D142+D145+D148+D240+D245)*10^9)/(D24*10^9)</f>
        <v>#DIV/0!</v>
      </c>
      <c r="E8" s="156" t="e">
        <f t="shared" si="0"/>
        <v>#DIV/0!</v>
      </c>
      <c r="F8" s="156" t="e">
        <f t="shared" si="0"/>
        <v>#DIV/0!</v>
      </c>
      <c r="G8" s="156" t="e">
        <f t="shared" si="0"/>
        <v>#DIV/0!</v>
      </c>
      <c r="H8" s="156" t="e">
        <f t="shared" si="0"/>
        <v>#DIV/0!</v>
      </c>
      <c r="I8" s="156" t="e">
        <f t="shared" si="0"/>
        <v>#DIV/0!</v>
      </c>
      <c r="J8" s="14"/>
      <c r="K8"/>
      <c r="L8"/>
      <c r="M8"/>
      <c r="N8"/>
      <c r="O8"/>
      <c r="P8"/>
      <c r="Q8"/>
      <c r="R8"/>
      <c r="S8"/>
      <c r="T8"/>
      <c r="U8"/>
      <c r="V8"/>
      <c r="W8"/>
      <c r="X8"/>
    </row>
    <row r="9" spans="1:24" s="4" customFormat="1">
      <c r="A9" s="18" t="s">
        <v>1360</v>
      </c>
      <c r="B9" s="18" t="s">
        <v>1636</v>
      </c>
      <c r="C9" s="156" t="e">
        <f>SUM(C62+C161+C258+C72+C171+C264)/SUM(C27+C34+C39+C45+C139+C142+C145+C148+C240+C245)</f>
        <v>#DIV/0!</v>
      </c>
      <c r="D9" s="156" t="e">
        <f t="shared" ref="D9:I9" si="1">SUM(D62+D161+D258+D72+D171+D264)/SUM(D27+D34+D39+D45+D139+D142+D145+D148+D240+D245)</f>
        <v>#DIV/0!</v>
      </c>
      <c r="E9" s="156" t="e">
        <f t="shared" si="1"/>
        <v>#DIV/0!</v>
      </c>
      <c r="F9" s="156" t="e">
        <f t="shared" si="1"/>
        <v>#DIV/0!</v>
      </c>
      <c r="G9" s="156" t="e">
        <f t="shared" si="1"/>
        <v>#DIV/0!</v>
      </c>
      <c r="H9" s="156" t="e">
        <f t="shared" si="1"/>
        <v>#DIV/0!</v>
      </c>
      <c r="I9" s="156" t="e">
        <f t="shared" si="1"/>
        <v>#DIV/0!</v>
      </c>
      <c r="J9" s="14"/>
      <c r="K9"/>
      <c r="L9"/>
      <c r="M9"/>
      <c r="N9"/>
      <c r="O9"/>
      <c r="P9"/>
      <c r="Q9"/>
      <c r="R9"/>
      <c r="S9"/>
      <c r="T9"/>
      <c r="U9"/>
      <c r="V9"/>
      <c r="W9"/>
      <c r="X9"/>
    </row>
    <row r="10" spans="1:24" ht="16.05" customHeight="1">
      <c r="A10" s="18" t="s">
        <v>1524</v>
      </c>
      <c r="B10" s="18" t="s">
        <v>1643</v>
      </c>
      <c r="C10" s="156">
        <f>(C27+C34+C39+C45+C139+C142+C145+C148+C240+C245)*10^3</f>
        <v>0</v>
      </c>
      <c r="D10" s="156">
        <f t="shared" ref="D10:I10" si="2">(D27+D34+D39+D45+D139+D142+D145+D148+D240+D245)*10^3</f>
        <v>0</v>
      </c>
      <c r="E10" s="156">
        <f t="shared" si="2"/>
        <v>0</v>
      </c>
      <c r="F10" s="156">
        <f t="shared" si="2"/>
        <v>0</v>
      </c>
      <c r="G10" s="156">
        <f t="shared" si="2"/>
        <v>0</v>
      </c>
      <c r="H10" s="156">
        <f t="shared" si="2"/>
        <v>0</v>
      </c>
      <c r="I10" s="156">
        <f t="shared" si="2"/>
        <v>0</v>
      </c>
      <c r="J10" s="25"/>
    </row>
    <row r="11" spans="1:24" s="4" customFormat="1">
      <c r="A11" s="18" t="s">
        <v>1645</v>
      </c>
      <c r="B11" s="18" t="s">
        <v>1544</v>
      </c>
      <c r="C11" s="156">
        <f>(C51*3.6+C56+C150*3.6+C155+C251*3.6+C254)*10^3</f>
        <v>0</v>
      </c>
      <c r="D11" s="156">
        <f t="shared" ref="D11:I11" si="3">(D51*3.6+D56+D150*3.6+D155+D251*3.6+D254)*10^3</f>
        <v>0</v>
      </c>
      <c r="E11" s="156">
        <f t="shared" si="3"/>
        <v>0</v>
      </c>
      <c r="F11" s="156">
        <f t="shared" si="3"/>
        <v>0</v>
      </c>
      <c r="G11" s="156">
        <f t="shared" si="3"/>
        <v>0</v>
      </c>
      <c r="H11" s="156">
        <f t="shared" si="3"/>
        <v>0</v>
      </c>
      <c r="I11" s="156">
        <f t="shared" si="3"/>
        <v>0</v>
      </c>
      <c r="J11" s="25"/>
      <c r="K11"/>
      <c r="L11"/>
      <c r="M11"/>
      <c r="N11"/>
      <c r="O11"/>
      <c r="P11"/>
      <c r="Q11"/>
      <c r="R11"/>
      <c r="S11"/>
      <c r="T11"/>
      <c r="U11"/>
      <c r="V11"/>
      <c r="W11"/>
      <c r="X11"/>
    </row>
    <row r="12" spans="1:24" s="4" customFormat="1">
      <c r="A12" s="18" t="s">
        <v>1538</v>
      </c>
      <c r="B12" s="18" t="s">
        <v>12</v>
      </c>
      <c r="C12" s="156">
        <f>C62+C161+C258</f>
        <v>0</v>
      </c>
      <c r="D12" s="156">
        <f t="shared" ref="D12:I12" si="4">D62+D161+D258</f>
        <v>0</v>
      </c>
      <c r="E12" s="156">
        <f t="shared" si="4"/>
        <v>0</v>
      </c>
      <c r="F12" s="156">
        <f t="shared" si="4"/>
        <v>0</v>
      </c>
      <c r="G12" s="156">
        <f t="shared" si="4"/>
        <v>0</v>
      </c>
      <c r="H12" s="156">
        <f t="shared" si="4"/>
        <v>0</v>
      </c>
      <c r="I12" s="156">
        <f t="shared" si="4"/>
        <v>0</v>
      </c>
      <c r="J12" s="25"/>
      <c r="K12"/>
      <c r="L12"/>
      <c r="M12"/>
      <c r="N12"/>
      <c r="O12"/>
      <c r="P12"/>
      <c r="Q12"/>
      <c r="R12"/>
      <c r="S12"/>
      <c r="T12"/>
      <c r="U12"/>
      <c r="V12"/>
      <c r="W12"/>
      <c r="X12"/>
    </row>
    <row r="13" spans="1:24" s="4" customFormat="1">
      <c r="A13" s="18" t="s">
        <v>1539</v>
      </c>
      <c r="B13" s="18" t="s">
        <v>12</v>
      </c>
      <c r="C13" s="156">
        <f>C67+C166+C261</f>
        <v>0</v>
      </c>
      <c r="D13" s="156">
        <f t="shared" ref="D13:I13" si="5">D67+D166+D261</f>
        <v>0</v>
      </c>
      <c r="E13" s="156">
        <f t="shared" si="5"/>
        <v>0</v>
      </c>
      <c r="F13" s="156">
        <f t="shared" si="5"/>
        <v>0</v>
      </c>
      <c r="G13" s="156">
        <f t="shared" si="5"/>
        <v>0</v>
      </c>
      <c r="H13" s="156">
        <f t="shared" si="5"/>
        <v>0</v>
      </c>
      <c r="I13" s="156">
        <f t="shared" si="5"/>
        <v>0</v>
      </c>
      <c r="J13" s="25"/>
      <c r="K13"/>
      <c r="L13"/>
      <c r="M13"/>
      <c r="N13"/>
      <c r="O13"/>
      <c r="P13"/>
      <c r="Q13"/>
      <c r="R13"/>
      <c r="S13"/>
      <c r="T13"/>
      <c r="U13"/>
      <c r="V13"/>
      <c r="W13"/>
      <c r="X13"/>
    </row>
    <row r="14" spans="1:24" s="4" customFormat="1">
      <c r="A14" s="18" t="s">
        <v>1540</v>
      </c>
      <c r="B14" s="18" t="s">
        <v>12</v>
      </c>
      <c r="C14" s="156">
        <f>C72+C171+C264</f>
        <v>0</v>
      </c>
      <c r="D14" s="156">
        <f t="shared" ref="D14:I14" si="6">D72+D171+D264</f>
        <v>0</v>
      </c>
      <c r="E14" s="156">
        <f t="shared" si="6"/>
        <v>0</v>
      </c>
      <c r="F14" s="156">
        <f t="shared" si="6"/>
        <v>0</v>
      </c>
      <c r="G14" s="156">
        <f t="shared" si="6"/>
        <v>0</v>
      </c>
      <c r="H14" s="156">
        <f t="shared" si="6"/>
        <v>0</v>
      </c>
      <c r="I14" s="156">
        <f t="shared" si="6"/>
        <v>0</v>
      </c>
      <c r="J14" s="25"/>
      <c r="K14"/>
      <c r="L14"/>
      <c r="M14"/>
      <c r="N14"/>
      <c r="O14"/>
      <c r="P14"/>
      <c r="Q14"/>
      <c r="R14"/>
      <c r="S14"/>
      <c r="T14"/>
      <c r="U14"/>
      <c r="V14"/>
      <c r="W14"/>
      <c r="X14"/>
    </row>
    <row r="15" spans="1:24" s="4" customFormat="1">
      <c r="A15" s="18" t="s">
        <v>1541</v>
      </c>
      <c r="B15" s="18" t="s">
        <v>20</v>
      </c>
      <c r="C15" s="156">
        <f>C77+C176+C267</f>
        <v>0</v>
      </c>
      <c r="D15" s="156">
        <f t="shared" ref="D15:I15" si="7">D77+D176+D267</f>
        <v>0</v>
      </c>
      <c r="E15" s="156">
        <f t="shared" si="7"/>
        <v>0</v>
      </c>
      <c r="F15" s="156">
        <f t="shared" si="7"/>
        <v>0</v>
      </c>
      <c r="G15" s="156">
        <f t="shared" si="7"/>
        <v>0</v>
      </c>
      <c r="H15" s="156">
        <f t="shared" si="7"/>
        <v>0</v>
      </c>
      <c r="I15" s="156">
        <f t="shared" si="7"/>
        <v>0</v>
      </c>
      <c r="J15" s="25"/>
      <c r="K15"/>
      <c r="L15"/>
      <c r="M15"/>
      <c r="N15"/>
      <c r="O15"/>
      <c r="P15"/>
      <c r="Q15"/>
      <c r="R15"/>
      <c r="S15"/>
      <c r="T15"/>
      <c r="U15"/>
      <c r="V15"/>
      <c r="W15"/>
      <c r="X15"/>
    </row>
    <row r="16" spans="1:24">
      <c r="A16" s="18" t="s">
        <v>1542</v>
      </c>
      <c r="B16" s="18" t="s">
        <v>12</v>
      </c>
      <c r="C16" s="156">
        <f>C398</f>
        <v>0</v>
      </c>
      <c r="D16" s="156">
        <f t="shared" ref="D16:I16" si="8">D398</f>
        <v>0</v>
      </c>
      <c r="E16" s="156">
        <f t="shared" si="8"/>
        <v>0</v>
      </c>
      <c r="F16" s="156">
        <f t="shared" si="8"/>
        <v>0</v>
      </c>
      <c r="G16" s="156">
        <f t="shared" si="8"/>
        <v>0</v>
      </c>
      <c r="H16" s="156">
        <f t="shared" si="8"/>
        <v>0</v>
      </c>
      <c r="I16" s="156">
        <f t="shared" si="8"/>
        <v>0</v>
      </c>
      <c r="J16" s="25"/>
    </row>
    <row r="17" spans="1:14">
      <c r="A17" s="18" t="s">
        <v>1543</v>
      </c>
      <c r="B17" s="18" t="s">
        <v>712</v>
      </c>
      <c r="C17" s="156">
        <f>C399</f>
        <v>0</v>
      </c>
      <c r="D17" s="156">
        <f t="shared" ref="D17:I17" si="9">D399</f>
        <v>0</v>
      </c>
      <c r="E17" s="156">
        <f t="shared" si="9"/>
        <v>0</v>
      </c>
      <c r="F17" s="156">
        <f t="shared" si="9"/>
        <v>0</v>
      </c>
      <c r="G17" s="156">
        <f t="shared" si="9"/>
        <v>0</v>
      </c>
      <c r="H17" s="156">
        <f t="shared" si="9"/>
        <v>0</v>
      </c>
      <c r="I17" s="156">
        <f t="shared" si="9"/>
        <v>0</v>
      </c>
      <c r="J17" s="25"/>
    </row>
    <row r="18" spans="1:14">
      <c r="A18" s="18" t="s">
        <v>1397</v>
      </c>
      <c r="B18" s="18" t="s">
        <v>712</v>
      </c>
      <c r="C18" s="156">
        <f>SUM(C393:C396)</f>
        <v>0</v>
      </c>
      <c r="D18" s="156">
        <f t="shared" ref="D18:I18" si="10">SUM(D393:D396)</f>
        <v>0</v>
      </c>
      <c r="E18" s="156">
        <f t="shared" si="10"/>
        <v>0</v>
      </c>
      <c r="F18" s="156">
        <f t="shared" si="10"/>
        <v>0</v>
      </c>
      <c r="G18" s="156">
        <f t="shared" si="10"/>
        <v>0</v>
      </c>
      <c r="H18" s="156">
        <f t="shared" si="10"/>
        <v>0</v>
      </c>
      <c r="I18" s="156">
        <f t="shared" si="10"/>
        <v>0</v>
      </c>
      <c r="J18" s="25"/>
    </row>
    <row r="19" spans="1:14">
      <c r="A19" s="18" t="s">
        <v>906</v>
      </c>
      <c r="B19" s="99" t="s">
        <v>1609</v>
      </c>
      <c r="C19" s="156">
        <f>C83+C182+C271</f>
        <v>0</v>
      </c>
      <c r="D19" s="156">
        <f t="shared" ref="D19:I19" si="11">D83+D182+D271</f>
        <v>0</v>
      </c>
      <c r="E19" s="156">
        <f t="shared" si="11"/>
        <v>0</v>
      </c>
      <c r="F19" s="156">
        <f t="shared" si="11"/>
        <v>0</v>
      </c>
      <c r="G19" s="156">
        <f t="shared" si="11"/>
        <v>0</v>
      </c>
      <c r="H19" s="156">
        <f t="shared" si="11"/>
        <v>0</v>
      </c>
      <c r="I19" s="156">
        <f t="shared" si="11"/>
        <v>0</v>
      </c>
      <c r="J19" s="25"/>
    </row>
    <row r="20" spans="1:14">
      <c r="A20" s="65"/>
      <c r="B20" s="65"/>
      <c r="C20" s="65"/>
      <c r="D20" s="65"/>
      <c r="E20" s="65"/>
      <c r="F20" s="65"/>
      <c r="G20" s="65"/>
      <c r="H20" s="65"/>
      <c r="I20" s="65"/>
      <c r="J20" s="67"/>
    </row>
    <row r="21" spans="1:14">
      <c r="A21" s="13"/>
      <c r="B21" s="13"/>
      <c r="C21" s="13"/>
      <c r="D21" s="13"/>
      <c r="E21" s="13"/>
      <c r="F21" s="13"/>
      <c r="G21" s="13"/>
      <c r="H21" s="13"/>
      <c r="I21" s="13"/>
      <c r="J21" s="184"/>
    </row>
    <row r="22" spans="1:14">
      <c r="A22" s="14"/>
      <c r="B22" s="14"/>
      <c r="C22" s="14"/>
      <c r="D22" s="14"/>
      <c r="E22" s="14"/>
      <c r="F22" s="14"/>
      <c r="G22" s="14"/>
      <c r="H22" s="14"/>
      <c r="I22" s="14"/>
      <c r="J22" s="191"/>
      <c r="K22" s="14"/>
      <c r="L22" s="14"/>
      <c r="M22" s="14"/>
      <c r="N22" s="14"/>
    </row>
    <row r="23" spans="1:14">
      <c r="A23" s="68" t="s">
        <v>1</v>
      </c>
      <c r="B23" s="68" t="s">
        <v>2</v>
      </c>
      <c r="C23" s="68">
        <v>2010</v>
      </c>
      <c r="D23" s="179">
        <f>'[1]User guide'!B15</f>
        <v>0</v>
      </c>
      <c r="E23" s="68">
        <v>2030</v>
      </c>
      <c r="F23" s="68">
        <v>2040</v>
      </c>
      <c r="G23" s="68">
        <v>2050</v>
      </c>
      <c r="H23" s="68">
        <v>2060</v>
      </c>
      <c r="I23" s="180">
        <v>2070</v>
      </c>
      <c r="J23" s="44" t="s">
        <v>3</v>
      </c>
      <c r="K23" s="67" t="s">
        <v>110</v>
      </c>
      <c r="L23" s="67" t="s">
        <v>1378</v>
      </c>
    </row>
    <row r="24" spans="1:14">
      <c r="A24" s="18" t="s">
        <v>1566</v>
      </c>
      <c r="B24" s="18" t="s">
        <v>610</v>
      </c>
      <c r="C24" s="37"/>
      <c r="D24" s="37"/>
      <c r="E24" s="37"/>
      <c r="F24" s="37"/>
      <c r="G24" s="37"/>
      <c r="H24" s="37"/>
      <c r="I24" s="37"/>
      <c r="J24" s="44" t="s">
        <v>1032</v>
      </c>
      <c r="K24" s="67"/>
      <c r="L24" s="67"/>
    </row>
    <row r="25" spans="1:14" ht="18">
      <c r="A25" s="135" t="s">
        <v>1595</v>
      </c>
      <c r="B25" s="135"/>
      <c r="C25" s="135"/>
      <c r="D25" s="135"/>
      <c r="E25" s="135"/>
      <c r="F25" s="135"/>
      <c r="G25" s="135"/>
      <c r="H25" s="135"/>
      <c r="I25" s="135"/>
      <c r="J25" s="44"/>
      <c r="K25" s="44"/>
      <c r="L25" s="44"/>
    </row>
    <row r="26" spans="1:14">
      <c r="A26" s="17" t="s">
        <v>1313</v>
      </c>
      <c r="B26" s="17"/>
      <c r="C26" s="17"/>
      <c r="D26" s="17"/>
      <c r="E26" s="17"/>
      <c r="F26" s="17"/>
      <c r="G26" s="17"/>
      <c r="H26" s="17"/>
      <c r="I26" s="17"/>
      <c r="J26" s="44"/>
      <c r="K26" s="44"/>
      <c r="L26" s="44"/>
    </row>
    <row r="27" spans="1:14">
      <c r="A27" s="31" t="s">
        <v>1307</v>
      </c>
      <c r="B27" s="31" t="s">
        <v>27</v>
      </c>
      <c r="C27" s="37"/>
      <c r="D27" s="37"/>
      <c r="E27" s="37"/>
      <c r="F27" s="37"/>
      <c r="G27" s="37"/>
      <c r="H27" s="37"/>
      <c r="I27" s="37"/>
      <c r="J27" s="44"/>
      <c r="K27" s="44"/>
      <c r="L27" s="44"/>
    </row>
    <row r="28" spans="1:14">
      <c r="A28" s="18" t="s">
        <v>949</v>
      </c>
      <c r="B28" s="18" t="s">
        <v>27</v>
      </c>
      <c r="C28" s="37"/>
      <c r="D28" s="37"/>
      <c r="E28" s="37"/>
      <c r="F28" s="37"/>
      <c r="G28" s="37"/>
      <c r="H28" s="37"/>
      <c r="I28" s="37"/>
      <c r="J28" s="44"/>
      <c r="K28" s="44"/>
      <c r="L28" s="44"/>
    </row>
    <row r="29" spans="1:14">
      <c r="A29" s="18" t="s">
        <v>950</v>
      </c>
      <c r="B29" s="18" t="s">
        <v>27</v>
      </c>
      <c r="C29" s="37"/>
      <c r="D29" s="37"/>
      <c r="E29" s="37"/>
      <c r="F29" s="37"/>
      <c r="G29" s="37"/>
      <c r="H29" s="37"/>
      <c r="I29" s="37"/>
      <c r="J29" s="44"/>
      <c r="K29" s="44"/>
      <c r="L29" s="44"/>
    </row>
    <row r="30" spans="1:14">
      <c r="A30" s="18" t="s">
        <v>951</v>
      </c>
      <c r="B30" s="18" t="s">
        <v>27</v>
      </c>
      <c r="C30" s="37"/>
      <c r="D30" s="37"/>
      <c r="E30" s="37"/>
      <c r="F30" s="37"/>
      <c r="G30" s="37"/>
      <c r="H30" s="37"/>
      <c r="I30" s="37"/>
      <c r="J30" s="44"/>
      <c r="K30" s="44"/>
      <c r="L30" s="44"/>
    </row>
    <row r="31" spans="1:14">
      <c r="A31" s="18" t="s">
        <v>952</v>
      </c>
      <c r="B31" s="18" t="s">
        <v>27</v>
      </c>
      <c r="C31" s="37"/>
      <c r="D31" s="37"/>
      <c r="E31" s="37"/>
      <c r="F31" s="37"/>
      <c r="G31" s="37"/>
      <c r="H31" s="37"/>
      <c r="I31" s="37"/>
      <c r="J31" s="44"/>
      <c r="K31" s="44"/>
      <c r="L31" s="44"/>
    </row>
    <row r="32" spans="1:14">
      <c r="A32" s="18" t="s">
        <v>953</v>
      </c>
      <c r="B32" s="18" t="s">
        <v>27</v>
      </c>
      <c r="C32" s="37"/>
      <c r="D32" s="37"/>
      <c r="E32" s="37"/>
      <c r="F32" s="37"/>
      <c r="G32" s="37"/>
      <c r="H32" s="37"/>
      <c r="I32" s="37"/>
      <c r="J32" s="44"/>
      <c r="K32" s="44"/>
      <c r="L32" s="44"/>
    </row>
    <row r="33" spans="1:12" ht="16.05" customHeight="1">
      <c r="A33" s="18" t="s">
        <v>1314</v>
      </c>
      <c r="B33" s="18" t="s">
        <v>27</v>
      </c>
      <c r="C33" s="37"/>
      <c r="D33" s="37"/>
      <c r="E33" s="37"/>
      <c r="F33" s="37"/>
      <c r="G33" s="37"/>
      <c r="H33" s="37"/>
      <c r="I33" s="37"/>
      <c r="J33" s="44"/>
      <c r="K33" s="44"/>
      <c r="L33" s="44"/>
    </row>
    <row r="34" spans="1:12">
      <c r="A34" s="31" t="s">
        <v>1308</v>
      </c>
      <c r="B34" s="31" t="s">
        <v>27</v>
      </c>
      <c r="C34" s="37"/>
      <c r="D34" s="37"/>
      <c r="E34" s="37"/>
      <c r="F34" s="37"/>
      <c r="G34" s="37"/>
      <c r="H34" s="37"/>
      <c r="I34" s="37"/>
      <c r="J34" s="44"/>
      <c r="K34" s="44"/>
      <c r="L34" s="44"/>
    </row>
    <row r="35" spans="1:12">
      <c r="A35" s="18" t="s">
        <v>979</v>
      </c>
      <c r="B35" s="18" t="s">
        <v>27</v>
      </c>
      <c r="C35" s="37"/>
      <c r="D35" s="37"/>
      <c r="E35" s="37"/>
      <c r="F35" s="37"/>
      <c r="G35" s="37"/>
      <c r="H35" s="37"/>
      <c r="I35" s="37"/>
      <c r="J35" s="44"/>
      <c r="K35" s="44"/>
      <c r="L35" s="44"/>
    </row>
    <row r="36" spans="1:12">
      <c r="A36" s="18" t="s">
        <v>980</v>
      </c>
      <c r="B36" s="18" t="s">
        <v>27</v>
      </c>
      <c r="C36" s="37"/>
      <c r="D36" s="37"/>
      <c r="E36" s="37"/>
      <c r="F36" s="37"/>
      <c r="G36" s="37"/>
      <c r="H36" s="37"/>
      <c r="I36" s="37"/>
      <c r="J36" s="44"/>
      <c r="K36" s="44"/>
      <c r="L36" s="44"/>
    </row>
    <row r="37" spans="1:12">
      <c r="A37" s="18" t="s">
        <v>981</v>
      </c>
      <c r="B37" s="18" t="s">
        <v>27</v>
      </c>
      <c r="C37" s="37"/>
      <c r="D37" s="37"/>
      <c r="E37" s="37"/>
      <c r="F37" s="37"/>
      <c r="G37" s="37"/>
      <c r="H37" s="37"/>
      <c r="I37" s="37"/>
      <c r="J37" s="44"/>
      <c r="K37" s="44"/>
      <c r="L37" s="44"/>
    </row>
    <row r="38" spans="1:12">
      <c r="A38" s="18" t="s">
        <v>1429</v>
      </c>
      <c r="B38" s="18" t="s">
        <v>27</v>
      </c>
      <c r="C38" s="37"/>
      <c r="D38" s="37"/>
      <c r="E38" s="37"/>
      <c r="F38" s="37"/>
      <c r="G38" s="37"/>
      <c r="H38" s="37"/>
      <c r="I38" s="37"/>
      <c r="J38" s="44"/>
      <c r="K38" s="44"/>
      <c r="L38" s="44"/>
    </row>
    <row r="39" spans="1:12">
      <c r="A39" s="31" t="s">
        <v>954</v>
      </c>
      <c r="B39" s="31" t="s">
        <v>27</v>
      </c>
      <c r="C39" s="37"/>
      <c r="D39" s="37"/>
      <c r="E39" s="37"/>
      <c r="F39" s="37"/>
      <c r="G39" s="37"/>
      <c r="H39" s="37"/>
      <c r="I39" s="37"/>
      <c r="J39" s="44"/>
      <c r="K39" s="44"/>
      <c r="L39" s="44"/>
    </row>
    <row r="40" spans="1:12">
      <c r="A40" s="18" t="s">
        <v>955</v>
      </c>
      <c r="B40" s="18" t="s">
        <v>27</v>
      </c>
      <c r="C40" s="37"/>
      <c r="D40" s="37"/>
      <c r="E40" s="37"/>
      <c r="F40" s="37"/>
      <c r="G40" s="37"/>
      <c r="H40" s="37"/>
      <c r="I40" s="37"/>
      <c r="J40" s="44"/>
      <c r="K40" s="44"/>
      <c r="L40" s="44"/>
    </row>
    <row r="41" spans="1:12">
      <c r="A41" s="18" t="s">
        <v>956</v>
      </c>
      <c r="B41" s="18" t="s">
        <v>27</v>
      </c>
      <c r="C41" s="37"/>
      <c r="D41" s="37"/>
      <c r="E41" s="37"/>
      <c r="F41" s="37"/>
      <c r="G41" s="37"/>
      <c r="H41" s="37"/>
      <c r="I41" s="37"/>
      <c r="J41" s="44"/>
      <c r="K41" s="44"/>
      <c r="L41" s="44"/>
    </row>
    <row r="42" spans="1:12">
      <c r="A42" s="18" t="s">
        <v>957</v>
      </c>
      <c r="B42" s="18" t="s">
        <v>27</v>
      </c>
      <c r="C42" s="37"/>
      <c r="D42" s="37"/>
      <c r="E42" s="37"/>
      <c r="F42" s="37"/>
      <c r="G42" s="37"/>
      <c r="H42" s="37"/>
      <c r="I42" s="37"/>
      <c r="J42" s="44"/>
      <c r="K42" s="44"/>
      <c r="L42" s="44"/>
    </row>
    <row r="43" spans="1:12">
      <c r="A43" s="18" t="s">
        <v>958</v>
      </c>
      <c r="B43" s="18" t="s">
        <v>27</v>
      </c>
      <c r="C43" s="37"/>
      <c r="D43" s="37"/>
      <c r="E43" s="37"/>
      <c r="F43" s="37"/>
      <c r="G43" s="37"/>
      <c r="H43" s="37"/>
      <c r="I43" s="37"/>
      <c r="J43" s="44"/>
      <c r="K43" s="44"/>
      <c r="L43" s="44"/>
    </row>
    <row r="44" spans="1:12">
      <c r="A44" s="18" t="s">
        <v>959</v>
      </c>
      <c r="B44" s="18" t="s">
        <v>27</v>
      </c>
      <c r="C44" s="37"/>
      <c r="D44" s="37"/>
      <c r="E44" s="37"/>
      <c r="F44" s="37"/>
      <c r="G44" s="37"/>
      <c r="H44" s="37"/>
      <c r="I44" s="37"/>
      <c r="J44" s="44"/>
      <c r="K44" s="44"/>
      <c r="L44" s="44"/>
    </row>
    <row r="45" spans="1:12">
      <c r="A45" s="31" t="s">
        <v>960</v>
      </c>
      <c r="B45" s="31" t="s">
        <v>27</v>
      </c>
      <c r="C45" s="37"/>
      <c r="D45" s="37"/>
      <c r="E45" s="37"/>
      <c r="F45" s="37"/>
      <c r="G45" s="37"/>
      <c r="H45" s="37"/>
      <c r="I45" s="37"/>
      <c r="J45" s="44"/>
      <c r="K45" s="44"/>
      <c r="L45" s="44"/>
    </row>
    <row r="46" spans="1:12">
      <c r="A46" s="18" t="s">
        <v>961</v>
      </c>
      <c r="B46" s="18" t="s">
        <v>27</v>
      </c>
      <c r="C46" s="37"/>
      <c r="D46" s="37"/>
      <c r="E46" s="37"/>
      <c r="F46" s="37"/>
      <c r="G46" s="37"/>
      <c r="H46" s="37"/>
      <c r="I46" s="37"/>
      <c r="J46" s="44"/>
      <c r="K46" s="44"/>
      <c r="L46" s="44"/>
    </row>
    <row r="47" spans="1:12">
      <c r="A47" s="18" t="s">
        <v>962</v>
      </c>
      <c r="B47" s="18" t="s">
        <v>27</v>
      </c>
      <c r="C47" s="37"/>
      <c r="D47" s="37"/>
      <c r="E47" s="37"/>
      <c r="F47" s="37"/>
      <c r="G47" s="37"/>
      <c r="H47" s="37"/>
      <c r="I47" s="37"/>
      <c r="J47" s="44"/>
      <c r="K47" s="44"/>
      <c r="L47" s="44"/>
    </row>
    <row r="48" spans="1:12">
      <c r="A48" s="18" t="s">
        <v>963</v>
      </c>
      <c r="B48" s="18" t="s">
        <v>27</v>
      </c>
      <c r="C48" s="37"/>
      <c r="D48" s="37"/>
      <c r="E48" s="37"/>
      <c r="F48" s="37"/>
      <c r="G48" s="37"/>
      <c r="H48" s="37"/>
      <c r="I48" s="37"/>
      <c r="J48" s="44"/>
      <c r="K48" s="44"/>
      <c r="L48" s="44"/>
    </row>
    <row r="49" spans="1:12">
      <c r="A49" s="18" t="s">
        <v>964</v>
      </c>
      <c r="B49" s="18" t="s">
        <v>27</v>
      </c>
      <c r="C49" s="37"/>
      <c r="D49" s="37"/>
      <c r="E49" s="37"/>
      <c r="F49" s="37"/>
      <c r="G49" s="37"/>
      <c r="H49" s="37"/>
      <c r="I49" s="37"/>
      <c r="J49" s="44"/>
      <c r="K49" s="44"/>
      <c r="L49" s="44"/>
    </row>
    <row r="50" spans="1:12">
      <c r="A50" s="17" t="s">
        <v>1651</v>
      </c>
      <c r="B50" s="17"/>
      <c r="C50" s="17"/>
      <c r="D50" s="17"/>
      <c r="E50" s="17"/>
      <c r="F50" s="17"/>
      <c r="G50" s="17"/>
      <c r="H50" s="17"/>
      <c r="I50" s="17"/>
      <c r="J50" s="44"/>
      <c r="K50" s="44"/>
      <c r="L50" s="44"/>
    </row>
    <row r="51" spans="1:12">
      <c r="A51" s="173" t="s">
        <v>1557</v>
      </c>
      <c r="B51" s="31" t="s">
        <v>28</v>
      </c>
      <c r="C51" s="37"/>
      <c r="D51" s="37"/>
      <c r="E51" s="37"/>
      <c r="F51" s="37"/>
      <c r="G51" s="37"/>
      <c r="H51" s="37"/>
      <c r="I51" s="37"/>
      <c r="J51" s="44"/>
      <c r="K51" s="44"/>
      <c r="L51" s="44"/>
    </row>
    <row r="52" spans="1:12">
      <c r="A52" s="134" t="s">
        <v>1309</v>
      </c>
      <c r="B52" s="18" t="s">
        <v>28</v>
      </c>
      <c r="C52" s="37"/>
      <c r="D52" s="37"/>
      <c r="E52" s="37"/>
      <c r="F52" s="37"/>
      <c r="G52" s="37"/>
      <c r="H52" s="37"/>
      <c r="I52" s="37"/>
      <c r="J52" s="44"/>
      <c r="K52" s="44"/>
      <c r="L52" s="44"/>
    </row>
    <row r="53" spans="1:12">
      <c r="A53" s="134" t="s">
        <v>1310</v>
      </c>
      <c r="B53" s="18" t="s">
        <v>28</v>
      </c>
      <c r="C53" s="37"/>
      <c r="D53" s="37"/>
      <c r="E53" s="37"/>
      <c r="F53" s="37"/>
      <c r="G53" s="37"/>
      <c r="H53" s="37"/>
      <c r="I53" s="37"/>
      <c r="J53" s="44"/>
      <c r="K53" s="44"/>
      <c r="L53" s="44"/>
    </row>
    <row r="54" spans="1:12">
      <c r="A54" s="134" t="s">
        <v>1311</v>
      </c>
      <c r="B54" s="18" t="s">
        <v>28</v>
      </c>
      <c r="C54" s="37"/>
      <c r="D54" s="37"/>
      <c r="E54" s="37"/>
      <c r="F54" s="37"/>
      <c r="G54" s="37"/>
      <c r="H54" s="37"/>
      <c r="I54" s="37"/>
      <c r="J54" s="44"/>
      <c r="K54" s="44"/>
      <c r="L54" s="44"/>
    </row>
    <row r="55" spans="1:12">
      <c r="A55" s="134" t="s">
        <v>1312</v>
      </c>
      <c r="B55" s="18" t="s">
        <v>28</v>
      </c>
      <c r="C55" s="37"/>
      <c r="D55" s="37"/>
      <c r="E55" s="37"/>
      <c r="F55" s="37"/>
      <c r="G55" s="37"/>
      <c r="H55" s="37"/>
      <c r="I55" s="37"/>
      <c r="J55" s="44"/>
      <c r="K55" s="44"/>
      <c r="L55" s="44"/>
    </row>
    <row r="56" spans="1:12">
      <c r="A56" s="173" t="s">
        <v>1558</v>
      </c>
      <c r="B56" s="31" t="s">
        <v>1619</v>
      </c>
      <c r="C56" s="37"/>
      <c r="D56" s="37"/>
      <c r="E56" s="37"/>
      <c r="F56" s="37"/>
      <c r="G56" s="37"/>
      <c r="H56" s="37"/>
      <c r="I56" s="37"/>
      <c r="J56" s="44"/>
      <c r="K56" s="44"/>
      <c r="L56" s="44"/>
    </row>
    <row r="57" spans="1:12">
      <c r="A57" s="134" t="s">
        <v>1309</v>
      </c>
      <c r="B57" s="18" t="s">
        <v>1619</v>
      </c>
      <c r="C57" s="37"/>
      <c r="D57" s="37"/>
      <c r="E57" s="37"/>
      <c r="F57" s="37"/>
      <c r="G57" s="37"/>
      <c r="H57" s="37"/>
      <c r="I57" s="37"/>
      <c r="J57" s="44"/>
      <c r="K57" s="44"/>
      <c r="L57" s="44"/>
    </row>
    <row r="58" spans="1:12">
      <c r="A58" s="134" t="s">
        <v>1310</v>
      </c>
      <c r="B58" s="18" t="s">
        <v>1619</v>
      </c>
      <c r="C58" s="37"/>
      <c r="D58" s="37"/>
      <c r="E58" s="37"/>
      <c r="F58" s="37"/>
      <c r="G58" s="37"/>
      <c r="H58" s="37"/>
      <c r="I58" s="37"/>
      <c r="J58" s="44"/>
      <c r="K58" s="44"/>
      <c r="L58" s="44"/>
    </row>
    <row r="59" spans="1:12">
      <c r="A59" s="134" t="s">
        <v>1311</v>
      </c>
      <c r="B59" s="18" t="s">
        <v>1619</v>
      </c>
      <c r="C59" s="37"/>
      <c r="D59" s="37"/>
      <c r="E59" s="37"/>
      <c r="F59" s="37"/>
      <c r="G59" s="37"/>
      <c r="H59" s="37"/>
      <c r="I59" s="37"/>
      <c r="J59" s="44"/>
      <c r="K59" s="44"/>
      <c r="L59" s="44"/>
    </row>
    <row r="60" spans="1:12">
      <c r="A60" s="134" t="s">
        <v>1312</v>
      </c>
      <c r="B60" s="18" t="s">
        <v>1619</v>
      </c>
      <c r="C60" s="37"/>
      <c r="D60" s="37"/>
      <c r="E60" s="37"/>
      <c r="F60" s="37"/>
      <c r="G60" s="37"/>
      <c r="H60" s="37"/>
      <c r="I60" s="37"/>
      <c r="J60" s="44"/>
      <c r="K60" s="44"/>
      <c r="L60" s="44"/>
    </row>
    <row r="61" spans="1:12">
      <c r="A61" s="17" t="s">
        <v>25</v>
      </c>
      <c r="B61" s="17"/>
      <c r="C61" s="17"/>
      <c r="D61" s="17"/>
      <c r="E61" s="17"/>
      <c r="F61" s="17"/>
      <c r="G61" s="17"/>
      <c r="H61" s="17"/>
      <c r="I61" s="17"/>
      <c r="J61" s="44"/>
      <c r="K61" s="44"/>
      <c r="L61" s="44"/>
    </row>
    <row r="62" spans="1:12">
      <c r="A62" s="173" t="s">
        <v>1242</v>
      </c>
      <c r="B62" s="173" t="s">
        <v>12</v>
      </c>
      <c r="C62" s="37"/>
      <c r="D62" s="37"/>
      <c r="E62" s="37"/>
      <c r="F62" s="37"/>
      <c r="G62" s="37"/>
      <c r="H62" s="37"/>
      <c r="I62" s="37"/>
      <c r="J62" s="44"/>
      <c r="K62" s="44"/>
      <c r="L62" s="44"/>
    </row>
    <row r="63" spans="1:12">
      <c r="A63" s="134" t="s">
        <v>1309</v>
      </c>
      <c r="B63" s="36" t="s">
        <v>12</v>
      </c>
      <c r="C63" s="37"/>
      <c r="D63" s="37"/>
      <c r="E63" s="37"/>
      <c r="F63" s="37"/>
      <c r="G63" s="37"/>
      <c r="H63" s="37"/>
      <c r="I63" s="37"/>
      <c r="J63" s="44"/>
      <c r="K63" s="44"/>
      <c r="L63" s="44"/>
    </row>
    <row r="64" spans="1:12">
      <c r="A64" s="134" t="s">
        <v>1310</v>
      </c>
      <c r="B64" s="36" t="s">
        <v>12</v>
      </c>
      <c r="C64" s="37"/>
      <c r="D64" s="37"/>
      <c r="E64" s="37"/>
      <c r="F64" s="37"/>
      <c r="G64" s="37"/>
      <c r="H64" s="37"/>
      <c r="I64" s="37"/>
      <c r="J64" s="44"/>
      <c r="K64" s="44"/>
      <c r="L64" s="44"/>
    </row>
    <row r="65" spans="1:12">
      <c r="A65" s="134" t="s">
        <v>1311</v>
      </c>
      <c r="B65" s="36" t="s">
        <v>12</v>
      </c>
      <c r="C65" s="37"/>
      <c r="D65" s="37"/>
      <c r="E65" s="37"/>
      <c r="F65" s="37"/>
      <c r="G65" s="37"/>
      <c r="H65" s="37"/>
      <c r="I65" s="37"/>
      <c r="J65" s="44"/>
      <c r="K65" s="44"/>
      <c r="L65" s="44"/>
    </row>
    <row r="66" spans="1:12">
      <c r="A66" s="134" t="s">
        <v>1312</v>
      </c>
      <c r="B66" s="36" t="s">
        <v>12</v>
      </c>
      <c r="C66" s="37"/>
      <c r="D66" s="37"/>
      <c r="E66" s="37"/>
      <c r="F66" s="37"/>
      <c r="G66" s="37"/>
      <c r="H66" s="37"/>
      <c r="I66" s="37"/>
      <c r="J66" s="44"/>
      <c r="K66" s="44"/>
      <c r="L66" s="44"/>
    </row>
    <row r="67" spans="1:12">
      <c r="A67" s="173" t="s">
        <v>924</v>
      </c>
      <c r="B67" s="173" t="s">
        <v>712</v>
      </c>
      <c r="C67" s="37"/>
      <c r="D67" s="37"/>
      <c r="E67" s="37"/>
      <c r="F67" s="37"/>
      <c r="G67" s="37"/>
      <c r="H67" s="37"/>
      <c r="I67" s="37"/>
      <c r="J67" s="44"/>
      <c r="K67" s="44"/>
      <c r="L67" s="44"/>
    </row>
    <row r="68" spans="1:12">
      <c r="A68" s="134" t="s">
        <v>1309</v>
      </c>
      <c r="B68" s="36" t="s">
        <v>712</v>
      </c>
      <c r="C68" s="37"/>
      <c r="D68" s="37"/>
      <c r="E68" s="37"/>
      <c r="F68" s="37"/>
      <c r="G68" s="37"/>
      <c r="H68" s="37"/>
      <c r="I68" s="37"/>
      <c r="J68" s="44"/>
      <c r="K68" s="44"/>
      <c r="L68" s="44"/>
    </row>
    <row r="69" spans="1:12">
      <c r="A69" s="134" t="s">
        <v>1310</v>
      </c>
      <c r="B69" s="36" t="s">
        <v>712</v>
      </c>
      <c r="C69" s="37"/>
      <c r="D69" s="37"/>
      <c r="E69" s="37"/>
      <c r="F69" s="37"/>
      <c r="G69" s="37"/>
      <c r="H69" s="37"/>
      <c r="I69" s="37"/>
      <c r="J69" s="44"/>
      <c r="K69" s="44"/>
      <c r="L69" s="44"/>
    </row>
    <row r="70" spans="1:12">
      <c r="A70" s="134" t="s">
        <v>1311</v>
      </c>
      <c r="B70" s="36" t="s">
        <v>712</v>
      </c>
      <c r="C70" s="37"/>
      <c r="D70" s="37"/>
      <c r="E70" s="37"/>
      <c r="F70" s="37"/>
      <c r="G70" s="37"/>
      <c r="H70" s="37"/>
      <c r="I70" s="37"/>
      <c r="J70" s="44"/>
      <c r="K70" s="44"/>
      <c r="L70" s="44"/>
    </row>
    <row r="71" spans="1:12">
      <c r="A71" s="134" t="s">
        <v>1312</v>
      </c>
      <c r="B71" s="36" t="s">
        <v>712</v>
      </c>
      <c r="C71" s="37"/>
      <c r="D71" s="37"/>
      <c r="E71" s="37"/>
      <c r="F71" s="37"/>
      <c r="G71" s="37"/>
      <c r="H71" s="37"/>
      <c r="I71" s="37"/>
      <c r="J71" s="44"/>
      <c r="K71" s="44"/>
      <c r="L71" s="44"/>
    </row>
    <row r="72" spans="1:12">
      <c r="A72" s="173" t="s">
        <v>925</v>
      </c>
      <c r="B72" s="173" t="s">
        <v>12</v>
      </c>
      <c r="C72" s="37"/>
      <c r="D72" s="37"/>
      <c r="E72" s="37"/>
      <c r="F72" s="37"/>
      <c r="G72" s="37"/>
      <c r="H72" s="37"/>
      <c r="I72" s="37"/>
      <c r="J72" s="44"/>
      <c r="K72" s="44"/>
      <c r="L72" s="44"/>
    </row>
    <row r="73" spans="1:12">
      <c r="A73" s="134" t="s">
        <v>1309</v>
      </c>
      <c r="B73" s="36" t="s">
        <v>12</v>
      </c>
      <c r="C73" s="37"/>
      <c r="D73" s="37"/>
      <c r="E73" s="37"/>
      <c r="F73" s="37"/>
      <c r="G73" s="37"/>
      <c r="H73" s="37"/>
      <c r="I73" s="37"/>
      <c r="J73" s="44"/>
      <c r="K73" s="44"/>
      <c r="L73" s="44"/>
    </row>
    <row r="74" spans="1:12">
      <c r="A74" s="134" t="s">
        <v>1310</v>
      </c>
      <c r="B74" s="36" t="s">
        <v>12</v>
      </c>
      <c r="C74" s="37"/>
      <c r="D74" s="37"/>
      <c r="E74" s="37"/>
      <c r="F74" s="37"/>
      <c r="G74" s="37"/>
      <c r="H74" s="37"/>
      <c r="I74" s="37"/>
      <c r="J74" s="44"/>
      <c r="K74" s="44"/>
      <c r="L74" s="44"/>
    </row>
    <row r="75" spans="1:12">
      <c r="A75" s="134" t="s">
        <v>1311</v>
      </c>
      <c r="B75" s="36" t="s">
        <v>12</v>
      </c>
      <c r="C75" s="37"/>
      <c r="D75" s="37"/>
      <c r="E75" s="37"/>
      <c r="F75" s="37"/>
      <c r="G75" s="37"/>
      <c r="H75" s="37"/>
      <c r="I75" s="37"/>
      <c r="J75" s="44"/>
      <c r="K75" s="44"/>
      <c r="L75" s="44"/>
    </row>
    <row r="76" spans="1:12">
      <c r="A76" s="134" t="s">
        <v>1312</v>
      </c>
      <c r="B76" s="36" t="s">
        <v>12</v>
      </c>
      <c r="C76" s="37"/>
      <c r="D76" s="37"/>
      <c r="E76" s="37"/>
      <c r="F76" s="37"/>
      <c r="G76" s="37"/>
      <c r="H76" s="37"/>
      <c r="I76" s="37"/>
      <c r="J76" s="44"/>
      <c r="K76" s="44"/>
      <c r="L76" s="44"/>
    </row>
    <row r="77" spans="1:12">
      <c r="A77" s="173" t="s">
        <v>926</v>
      </c>
      <c r="B77" s="173" t="s">
        <v>712</v>
      </c>
      <c r="C77" s="37"/>
      <c r="D77" s="37"/>
      <c r="E77" s="37"/>
      <c r="F77" s="37"/>
      <c r="G77" s="37"/>
      <c r="H77" s="37"/>
      <c r="I77" s="37"/>
      <c r="J77" s="44"/>
      <c r="K77" s="44"/>
      <c r="L77" s="44"/>
    </row>
    <row r="78" spans="1:12">
      <c r="A78" s="134" t="s">
        <v>1309</v>
      </c>
      <c r="B78" s="36" t="s">
        <v>712</v>
      </c>
      <c r="C78" s="37"/>
      <c r="D78" s="37"/>
      <c r="E78" s="37"/>
      <c r="F78" s="37"/>
      <c r="G78" s="37"/>
      <c r="H78" s="37"/>
      <c r="I78" s="37"/>
      <c r="J78" s="44"/>
      <c r="K78" s="44"/>
      <c r="L78" s="44"/>
    </row>
    <row r="79" spans="1:12">
      <c r="A79" s="134" t="s">
        <v>1310</v>
      </c>
      <c r="B79" s="36" t="s">
        <v>712</v>
      </c>
      <c r="C79" s="37"/>
      <c r="D79" s="37"/>
      <c r="E79" s="37"/>
      <c r="F79" s="37"/>
      <c r="G79" s="37"/>
      <c r="H79" s="37"/>
      <c r="I79" s="37"/>
      <c r="J79" s="44"/>
      <c r="K79" s="44"/>
      <c r="L79" s="44"/>
    </row>
    <row r="80" spans="1:12">
      <c r="A80" s="134" t="s">
        <v>1311</v>
      </c>
      <c r="B80" s="36" t="s">
        <v>712</v>
      </c>
      <c r="C80" s="37"/>
      <c r="D80" s="37"/>
      <c r="E80" s="37"/>
      <c r="F80" s="37"/>
      <c r="G80" s="37"/>
      <c r="H80" s="37"/>
      <c r="I80" s="37"/>
      <c r="J80" s="44"/>
      <c r="K80" s="44"/>
      <c r="L80" s="44"/>
    </row>
    <row r="81" spans="1:12">
      <c r="A81" s="134" t="s">
        <v>1312</v>
      </c>
      <c r="B81" s="36" t="s">
        <v>712</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9" t="s">
        <v>906</v>
      </c>
      <c r="B83" s="99" t="s">
        <v>1609</v>
      </c>
      <c r="C83" s="37"/>
      <c r="D83" s="37"/>
      <c r="E83" s="37"/>
      <c r="F83" s="37"/>
      <c r="G83" s="37"/>
      <c r="H83" s="37"/>
      <c r="I83" s="37"/>
      <c r="J83" s="44"/>
      <c r="K83" s="44"/>
      <c r="L83" s="44"/>
    </row>
    <row r="84" spans="1:12">
      <c r="A84" s="134" t="s">
        <v>1358</v>
      </c>
      <c r="B84" s="99" t="s">
        <v>1609</v>
      </c>
      <c r="C84" s="37"/>
      <c r="D84" s="37"/>
      <c r="E84" s="37"/>
      <c r="F84" s="37"/>
      <c r="G84" s="37"/>
      <c r="H84" s="37"/>
      <c r="I84" s="37"/>
      <c r="J84" s="44"/>
      <c r="K84" s="44"/>
      <c r="L84" s="44"/>
    </row>
    <row r="85" spans="1:12">
      <c r="A85" s="16" t="s">
        <v>1596</v>
      </c>
      <c r="B85" s="16"/>
      <c r="C85" s="16"/>
      <c r="D85" s="16"/>
      <c r="E85" s="16"/>
      <c r="F85" s="16"/>
      <c r="G85" s="16"/>
      <c r="H85" s="16"/>
      <c r="I85" s="16"/>
      <c r="J85" s="44"/>
      <c r="K85" s="44"/>
      <c r="L85" s="44"/>
    </row>
    <row r="86" spans="1:12">
      <c r="A86" s="17" t="s">
        <v>1302</v>
      </c>
      <c r="B86" s="17"/>
      <c r="C86" s="17"/>
      <c r="D86" s="17"/>
      <c r="E86" s="17"/>
      <c r="F86" s="17"/>
      <c r="G86" s="17"/>
      <c r="H86" s="17"/>
      <c r="I86" s="17"/>
      <c r="J86" s="44"/>
      <c r="K86" s="44"/>
      <c r="L86" s="44"/>
    </row>
    <row r="87" spans="1:12">
      <c r="A87" s="18" t="s">
        <v>1303</v>
      </c>
      <c r="B87" s="18" t="s">
        <v>550</v>
      </c>
      <c r="C87" s="37"/>
      <c r="D87" s="37"/>
      <c r="E87" s="37"/>
      <c r="F87" s="37"/>
      <c r="G87" s="37"/>
      <c r="H87" s="37"/>
      <c r="I87" s="37"/>
      <c r="J87" s="44"/>
      <c r="K87" s="44"/>
      <c r="L87" s="44"/>
    </row>
    <row r="88" spans="1:12">
      <c r="A88" s="18" t="s">
        <v>1301</v>
      </c>
      <c r="B88" s="18" t="s">
        <v>1430</v>
      </c>
      <c r="C88" s="37"/>
      <c r="D88" s="37"/>
      <c r="E88" s="37"/>
      <c r="F88" s="37"/>
      <c r="G88" s="37"/>
      <c r="H88" s="37"/>
      <c r="I88" s="37"/>
      <c r="J88" s="44"/>
      <c r="K88" s="44"/>
      <c r="L88" s="44"/>
    </row>
    <row r="89" spans="1:12">
      <c r="A89" s="18" t="s">
        <v>1304</v>
      </c>
      <c r="B89" s="18" t="s">
        <v>550</v>
      </c>
      <c r="C89" s="37"/>
      <c r="D89" s="37"/>
      <c r="E89" s="37"/>
      <c r="F89" s="37"/>
      <c r="G89" s="37"/>
      <c r="H89" s="37"/>
      <c r="I89" s="37"/>
      <c r="J89" s="44"/>
      <c r="K89" s="44"/>
      <c r="L89" s="44"/>
    </row>
    <row r="90" spans="1:12">
      <c r="A90" s="18" t="s">
        <v>1305</v>
      </c>
      <c r="B90" s="18" t="s">
        <v>550</v>
      </c>
      <c r="C90" s="37"/>
      <c r="D90" s="37"/>
      <c r="E90" s="37"/>
      <c r="F90" s="37"/>
      <c r="G90" s="37"/>
      <c r="H90" s="37"/>
      <c r="I90" s="37"/>
      <c r="J90" s="44"/>
      <c r="K90" s="44"/>
      <c r="L90" s="44"/>
    </row>
    <row r="91" spans="1:12">
      <c r="A91" s="18" t="s">
        <v>1306</v>
      </c>
      <c r="B91" s="18" t="s">
        <v>550</v>
      </c>
      <c r="C91" s="37"/>
      <c r="D91" s="37"/>
      <c r="E91" s="37"/>
      <c r="F91" s="37"/>
      <c r="G91" s="37"/>
      <c r="H91" s="37"/>
      <c r="I91" s="37"/>
      <c r="J91" s="44"/>
      <c r="K91" s="44"/>
      <c r="L91" s="44"/>
    </row>
    <row r="92" spans="1:12">
      <c r="A92" s="17" t="s">
        <v>965</v>
      </c>
      <c r="B92" s="17"/>
      <c r="C92" s="17"/>
      <c r="D92" s="17"/>
      <c r="E92" s="17"/>
      <c r="F92" s="17"/>
      <c r="G92" s="17"/>
      <c r="H92" s="17"/>
      <c r="I92" s="17"/>
      <c r="J92" s="44"/>
      <c r="K92" s="44"/>
      <c r="L92" s="44"/>
    </row>
    <row r="93" spans="1:12">
      <c r="A93" s="18" t="s">
        <v>1315</v>
      </c>
      <c r="B93" s="18" t="s">
        <v>550</v>
      </c>
      <c r="C93" s="37"/>
      <c r="D93" s="37"/>
      <c r="E93" s="37"/>
      <c r="F93" s="37"/>
      <c r="G93" s="37"/>
      <c r="H93" s="37"/>
      <c r="I93" s="37"/>
      <c r="J93" s="44"/>
      <c r="K93" s="44"/>
      <c r="L93" s="44"/>
    </row>
    <row r="94" spans="1:12">
      <c r="A94" s="18" t="s">
        <v>1315</v>
      </c>
      <c r="B94" s="18" t="s">
        <v>1619</v>
      </c>
      <c r="C94" s="37"/>
      <c r="D94" s="37"/>
      <c r="E94" s="37"/>
      <c r="F94" s="37"/>
      <c r="G94" s="37"/>
      <c r="H94" s="37"/>
      <c r="I94" s="37"/>
      <c r="J94" s="44"/>
      <c r="K94" s="44"/>
      <c r="L94" s="44"/>
    </row>
    <row r="95" spans="1:12">
      <c r="A95" s="17" t="s">
        <v>917</v>
      </c>
      <c r="B95" s="17"/>
      <c r="C95" s="17"/>
      <c r="D95" s="17"/>
      <c r="E95" s="17"/>
      <c r="F95" s="17"/>
      <c r="G95" s="17"/>
      <c r="H95" s="17"/>
      <c r="I95" s="17"/>
      <c r="J95" s="44"/>
      <c r="K95" s="44"/>
      <c r="L95" s="44"/>
    </row>
    <row r="96" spans="1:12">
      <c r="A96" s="18" t="s">
        <v>966</v>
      </c>
      <c r="B96" s="134" t="s">
        <v>967</v>
      </c>
      <c r="C96" s="37"/>
      <c r="D96" s="37"/>
      <c r="E96" s="37"/>
      <c r="F96" s="37"/>
      <c r="G96" s="37"/>
      <c r="H96" s="37"/>
      <c r="I96" s="37"/>
      <c r="J96" s="44"/>
      <c r="K96" s="44"/>
      <c r="L96" s="44"/>
    </row>
    <row r="97" spans="1:12">
      <c r="A97" s="18" t="s">
        <v>968</v>
      </c>
      <c r="B97" s="36" t="s">
        <v>1620</v>
      </c>
      <c r="C97" s="37"/>
      <c r="D97" s="37"/>
      <c r="E97" s="37"/>
      <c r="F97" s="37"/>
      <c r="G97" s="37"/>
      <c r="H97" s="37"/>
      <c r="I97" s="37"/>
      <c r="J97" s="44"/>
      <c r="K97" s="44"/>
      <c r="L97" s="44"/>
    </row>
    <row r="98" spans="1:12" ht="20.25" customHeight="1">
      <c r="A98" s="18" t="s">
        <v>969</v>
      </c>
      <c r="B98" s="36" t="s">
        <v>970</v>
      </c>
      <c r="C98" s="37"/>
      <c r="D98" s="37"/>
      <c r="E98" s="37"/>
      <c r="F98" s="37"/>
      <c r="G98" s="37"/>
      <c r="H98" s="37"/>
      <c r="I98" s="37"/>
      <c r="J98" s="44"/>
      <c r="K98" s="44"/>
      <c r="L98" s="44"/>
    </row>
    <row r="99" spans="1:12">
      <c r="A99" s="16" t="s">
        <v>1597</v>
      </c>
      <c r="B99" s="16"/>
      <c r="C99" s="16"/>
      <c r="D99" s="16"/>
      <c r="E99" s="16"/>
      <c r="F99" s="16"/>
      <c r="G99" s="16"/>
      <c r="H99" s="16"/>
      <c r="I99" s="16"/>
      <c r="J99" s="44"/>
      <c r="K99" s="44"/>
      <c r="L99" s="44"/>
    </row>
    <row r="100" spans="1:12">
      <c r="A100" s="17" t="s">
        <v>982</v>
      </c>
      <c r="B100" s="17"/>
      <c r="C100" s="17"/>
      <c r="D100" s="17"/>
      <c r="E100" s="17"/>
      <c r="F100" s="17"/>
      <c r="G100" s="17"/>
      <c r="H100" s="17"/>
      <c r="I100" s="17"/>
      <c r="J100" s="44"/>
      <c r="K100" s="44"/>
      <c r="L100" s="44"/>
    </row>
    <row r="101" spans="1:12">
      <c r="A101" s="18" t="s">
        <v>973</v>
      </c>
      <c r="B101" s="18" t="s">
        <v>1430</v>
      </c>
      <c r="C101" s="37"/>
      <c r="D101" s="37"/>
      <c r="E101" s="37"/>
      <c r="F101" s="37"/>
      <c r="G101" s="37"/>
      <c r="H101" s="37"/>
      <c r="I101" s="37"/>
      <c r="J101" s="44"/>
      <c r="K101" s="44"/>
      <c r="L101" s="44"/>
    </row>
    <row r="102" spans="1:12">
      <c r="A102" s="99" t="s">
        <v>1316</v>
      </c>
      <c r="B102" s="18" t="s">
        <v>550</v>
      </c>
      <c r="C102" s="37"/>
      <c r="D102" s="37"/>
      <c r="E102" s="37"/>
      <c r="F102" s="37"/>
      <c r="G102" s="37"/>
      <c r="H102" s="37"/>
      <c r="I102" s="37"/>
      <c r="J102" s="44"/>
      <c r="K102" s="44"/>
      <c r="L102" s="44"/>
    </row>
    <row r="103" spans="1:12">
      <c r="A103" s="99" t="s">
        <v>1317</v>
      </c>
      <c r="B103" s="18" t="s">
        <v>550</v>
      </c>
      <c r="C103" s="37"/>
      <c r="D103" s="37"/>
      <c r="E103" s="37"/>
      <c r="F103" s="37"/>
      <c r="G103" s="37"/>
      <c r="H103" s="37"/>
      <c r="I103" s="37"/>
      <c r="J103" s="44"/>
      <c r="K103" s="44"/>
      <c r="L103" s="44"/>
    </row>
    <row r="104" spans="1:12">
      <c r="A104" s="18" t="s">
        <v>973</v>
      </c>
      <c r="B104" s="18" t="s">
        <v>1619</v>
      </c>
      <c r="C104" s="37"/>
      <c r="D104" s="37"/>
      <c r="E104" s="37"/>
      <c r="F104" s="37"/>
      <c r="G104" s="37"/>
      <c r="H104" s="37"/>
      <c r="I104" s="37"/>
      <c r="J104" s="44"/>
      <c r="K104" s="44"/>
      <c r="L104" s="44"/>
    </row>
    <row r="105" spans="1:12">
      <c r="A105" s="99" t="s">
        <v>1316</v>
      </c>
      <c r="B105" s="18" t="s">
        <v>1619</v>
      </c>
      <c r="C105" s="37"/>
      <c r="D105" s="37"/>
      <c r="E105" s="37"/>
      <c r="F105" s="37"/>
      <c r="G105" s="37"/>
      <c r="H105" s="37"/>
      <c r="I105" s="37"/>
      <c r="J105" s="44"/>
      <c r="K105" s="44"/>
      <c r="L105" s="44"/>
    </row>
    <row r="106" spans="1:12">
      <c r="A106" s="99" t="s">
        <v>1317</v>
      </c>
      <c r="B106" s="18" t="s">
        <v>1619</v>
      </c>
      <c r="C106" s="37"/>
      <c r="D106" s="37"/>
      <c r="E106" s="37"/>
      <c r="F106" s="37"/>
      <c r="G106" s="37"/>
      <c r="H106" s="37"/>
      <c r="I106" s="37"/>
      <c r="J106" s="44"/>
      <c r="K106" s="44"/>
      <c r="L106" s="44"/>
    </row>
    <row r="107" spans="1:12">
      <c r="A107" s="17" t="s">
        <v>917</v>
      </c>
      <c r="B107" s="17"/>
      <c r="C107" s="17"/>
      <c r="D107" s="17"/>
      <c r="E107" s="17"/>
      <c r="F107" s="17"/>
      <c r="G107" s="17"/>
      <c r="H107" s="17"/>
      <c r="I107" s="17"/>
      <c r="J107" s="44"/>
      <c r="K107" s="44"/>
      <c r="L107" s="44"/>
    </row>
    <row r="108" spans="1:12">
      <c r="A108" s="18" t="s">
        <v>983</v>
      </c>
      <c r="B108" s="134" t="s">
        <v>967</v>
      </c>
      <c r="C108" s="37"/>
      <c r="D108" s="37"/>
      <c r="E108" s="37"/>
      <c r="F108" s="37"/>
      <c r="G108" s="37"/>
      <c r="H108" s="37"/>
      <c r="I108" s="37"/>
      <c r="J108" s="44"/>
      <c r="K108" s="44"/>
      <c r="L108" s="44"/>
    </row>
    <row r="109" spans="1:12">
      <c r="A109" s="18" t="s">
        <v>984</v>
      </c>
      <c r="B109" s="36" t="s">
        <v>1618</v>
      </c>
      <c r="C109" s="37"/>
      <c r="D109" s="37"/>
      <c r="E109" s="37"/>
      <c r="F109" s="37"/>
      <c r="G109" s="37"/>
      <c r="H109" s="37"/>
      <c r="I109" s="37"/>
      <c r="J109" s="44"/>
      <c r="K109" s="44"/>
      <c r="L109" s="44"/>
    </row>
    <row r="110" spans="1:12">
      <c r="A110" s="18" t="s">
        <v>969</v>
      </c>
      <c r="B110" s="36" t="s">
        <v>970</v>
      </c>
      <c r="C110" s="37"/>
      <c r="D110" s="37"/>
      <c r="E110" s="37"/>
      <c r="F110" s="37"/>
      <c r="G110" s="37"/>
      <c r="H110" s="37"/>
      <c r="I110" s="37"/>
      <c r="J110" s="44"/>
      <c r="K110" s="44"/>
      <c r="L110" s="44"/>
    </row>
    <row r="111" spans="1:12">
      <c r="A111" s="16" t="s">
        <v>1598</v>
      </c>
      <c r="B111" s="16"/>
      <c r="C111" s="16"/>
      <c r="D111" s="16"/>
      <c r="E111" s="16"/>
      <c r="F111" s="16"/>
      <c r="G111" s="16"/>
      <c r="H111" s="16"/>
      <c r="I111" s="16"/>
      <c r="J111" s="44"/>
      <c r="K111" s="44"/>
      <c r="L111" s="44"/>
    </row>
    <row r="112" spans="1:12">
      <c r="A112" s="17" t="s">
        <v>972</v>
      </c>
      <c r="B112" s="17"/>
      <c r="C112" s="17"/>
      <c r="D112" s="17"/>
      <c r="E112" s="17"/>
      <c r="F112" s="17"/>
      <c r="G112" s="17"/>
      <c r="H112" s="17"/>
      <c r="I112" s="17"/>
      <c r="J112" s="44"/>
      <c r="K112" s="44"/>
      <c r="L112" s="44"/>
    </row>
    <row r="113" spans="1:12">
      <c r="A113" s="18" t="s">
        <v>973</v>
      </c>
      <c r="B113" s="18" t="s">
        <v>1430</v>
      </c>
      <c r="C113" s="37"/>
      <c r="D113" s="37"/>
      <c r="E113" s="37"/>
      <c r="F113" s="37"/>
      <c r="G113" s="37"/>
      <c r="H113" s="37"/>
      <c r="I113" s="37"/>
      <c r="J113" s="44"/>
      <c r="K113" s="44"/>
      <c r="L113" s="44"/>
    </row>
    <row r="114" spans="1:12">
      <c r="A114" s="18" t="s">
        <v>941</v>
      </c>
      <c r="B114" s="18" t="s">
        <v>550</v>
      </c>
      <c r="C114" s="37"/>
      <c r="D114" s="37"/>
      <c r="E114" s="37"/>
      <c r="F114" s="37"/>
      <c r="G114" s="37"/>
      <c r="H114" s="37"/>
      <c r="I114" s="37"/>
      <c r="J114" s="44"/>
      <c r="K114" s="44"/>
      <c r="L114" s="44"/>
    </row>
    <row r="115" spans="1:12">
      <c r="A115" s="18" t="s">
        <v>942</v>
      </c>
      <c r="B115" s="18" t="s">
        <v>550</v>
      </c>
      <c r="C115" s="37"/>
      <c r="D115" s="37"/>
      <c r="E115" s="37"/>
      <c r="F115" s="37"/>
      <c r="G115" s="37"/>
      <c r="H115" s="37"/>
      <c r="I115" s="37"/>
      <c r="J115" s="44"/>
      <c r="K115" s="44"/>
      <c r="L115" s="44"/>
    </row>
    <row r="116" spans="1:12">
      <c r="A116" s="18" t="s">
        <v>943</v>
      </c>
      <c r="B116" s="18" t="s">
        <v>550</v>
      </c>
      <c r="C116" s="37"/>
      <c r="D116" s="37"/>
      <c r="E116" s="37"/>
      <c r="F116" s="37"/>
      <c r="G116" s="37"/>
      <c r="H116" s="37"/>
      <c r="I116" s="37"/>
      <c r="J116" s="44"/>
      <c r="K116" s="44"/>
      <c r="L116" s="44"/>
    </row>
    <row r="117" spans="1:12">
      <c r="A117" s="18" t="s">
        <v>947</v>
      </c>
      <c r="B117" s="18" t="s">
        <v>550</v>
      </c>
      <c r="C117" s="37"/>
      <c r="D117" s="37"/>
      <c r="E117" s="37"/>
      <c r="F117" s="37"/>
      <c r="G117" s="37"/>
      <c r="H117" s="37"/>
      <c r="I117" s="37"/>
      <c r="J117" s="44"/>
      <c r="K117" s="44"/>
      <c r="L117" s="44"/>
    </row>
    <row r="118" spans="1:12">
      <c r="A118" s="18" t="s">
        <v>973</v>
      </c>
      <c r="B118" s="18" t="s">
        <v>1619</v>
      </c>
      <c r="C118" s="37"/>
      <c r="D118" s="37"/>
      <c r="E118" s="37"/>
      <c r="F118" s="37"/>
      <c r="G118" s="37"/>
      <c r="H118" s="37"/>
      <c r="I118" s="37"/>
      <c r="J118" s="44"/>
      <c r="K118" s="44"/>
      <c r="L118" s="44"/>
    </row>
    <row r="119" spans="1:12">
      <c r="A119" s="18" t="s">
        <v>941</v>
      </c>
      <c r="B119" s="18" t="s">
        <v>1619</v>
      </c>
      <c r="C119" s="37"/>
      <c r="D119" s="37"/>
      <c r="E119" s="37"/>
      <c r="F119" s="37"/>
      <c r="G119" s="37"/>
      <c r="H119" s="37"/>
      <c r="I119" s="37"/>
      <c r="J119" s="44"/>
      <c r="K119" s="44"/>
      <c r="L119" s="44"/>
    </row>
    <row r="120" spans="1:12">
      <c r="A120" s="18" t="s">
        <v>942</v>
      </c>
      <c r="B120" s="18" t="s">
        <v>1619</v>
      </c>
      <c r="C120" s="37"/>
      <c r="D120" s="37"/>
      <c r="E120" s="37"/>
      <c r="F120" s="37"/>
      <c r="G120" s="37"/>
      <c r="H120" s="37"/>
      <c r="I120" s="37"/>
      <c r="J120" s="44"/>
      <c r="K120" s="44"/>
      <c r="L120" s="44"/>
    </row>
    <row r="121" spans="1:12">
      <c r="A121" s="18" t="s">
        <v>943</v>
      </c>
      <c r="B121" s="18" t="s">
        <v>1619</v>
      </c>
      <c r="C121" s="37"/>
      <c r="D121" s="37"/>
      <c r="E121" s="37"/>
      <c r="F121" s="37"/>
      <c r="G121" s="37"/>
      <c r="H121" s="37"/>
      <c r="I121" s="37"/>
      <c r="J121" s="44"/>
      <c r="K121" s="44"/>
      <c r="L121" s="44"/>
    </row>
    <row r="122" spans="1:12">
      <c r="A122" s="18" t="s">
        <v>947</v>
      </c>
      <c r="B122" s="18" t="s">
        <v>1619</v>
      </c>
      <c r="C122" s="37"/>
      <c r="D122" s="37"/>
      <c r="E122" s="37"/>
      <c r="F122" s="37"/>
      <c r="G122" s="37"/>
      <c r="H122" s="37"/>
      <c r="I122" s="37"/>
      <c r="J122" s="44"/>
      <c r="K122" s="44"/>
      <c r="L122" s="44"/>
    </row>
    <row r="123" spans="1:12">
      <c r="A123" s="17" t="s">
        <v>917</v>
      </c>
      <c r="B123" s="17"/>
      <c r="C123" s="17"/>
      <c r="D123" s="17"/>
      <c r="E123" s="17"/>
      <c r="F123" s="17"/>
      <c r="G123" s="17"/>
      <c r="H123" s="17"/>
      <c r="I123" s="17"/>
      <c r="J123" s="44"/>
      <c r="K123" s="44"/>
      <c r="L123" s="44"/>
    </row>
    <row r="124" spans="1:12">
      <c r="A124" s="18" t="s">
        <v>974</v>
      </c>
      <c r="B124" s="18" t="s">
        <v>919</v>
      </c>
      <c r="C124" s="37"/>
      <c r="D124" s="37"/>
      <c r="E124" s="37"/>
      <c r="F124" s="37"/>
      <c r="G124" s="37"/>
      <c r="H124" s="37"/>
      <c r="I124" s="37"/>
      <c r="J124" s="44"/>
      <c r="K124" s="44"/>
      <c r="L124" s="44"/>
    </row>
    <row r="125" spans="1:12">
      <c r="A125" s="18" t="s">
        <v>975</v>
      </c>
      <c r="B125" s="18" t="s">
        <v>1618</v>
      </c>
      <c r="C125" s="37"/>
      <c r="D125" s="37"/>
      <c r="E125" s="37"/>
      <c r="F125" s="37"/>
      <c r="G125" s="37"/>
      <c r="H125" s="37"/>
      <c r="I125" s="37"/>
      <c r="J125" s="44"/>
      <c r="K125" s="44"/>
      <c r="L125" s="44"/>
    </row>
    <row r="126" spans="1:12">
      <c r="A126" s="18" t="s">
        <v>976</v>
      </c>
      <c r="B126" s="18" t="s">
        <v>977</v>
      </c>
      <c r="C126" s="37"/>
      <c r="D126" s="37"/>
      <c r="E126" s="37"/>
      <c r="F126" s="37"/>
      <c r="G126" s="37"/>
      <c r="H126" s="37"/>
      <c r="I126" s="37"/>
      <c r="J126" s="44"/>
      <c r="K126" s="44"/>
      <c r="L126" s="44"/>
    </row>
    <row r="127" spans="1:12">
      <c r="A127" s="18" t="s">
        <v>978</v>
      </c>
      <c r="B127" s="18" t="s">
        <v>1618</v>
      </c>
      <c r="C127" s="37"/>
      <c r="D127" s="37"/>
      <c r="E127" s="37"/>
      <c r="F127" s="37"/>
      <c r="G127" s="37"/>
      <c r="H127" s="37"/>
      <c r="I127" s="37"/>
      <c r="J127" s="44"/>
      <c r="K127" s="44"/>
      <c r="L127" s="44"/>
    </row>
    <row r="128" spans="1:12">
      <c r="A128" s="18" t="s">
        <v>969</v>
      </c>
      <c r="B128" s="36" t="s">
        <v>970</v>
      </c>
      <c r="C128" s="37"/>
      <c r="D128" s="37"/>
      <c r="E128" s="37"/>
      <c r="F128" s="37"/>
      <c r="G128" s="37"/>
      <c r="H128" s="37"/>
      <c r="I128" s="37"/>
      <c r="J128" s="44"/>
      <c r="K128" s="44"/>
      <c r="L128" s="44"/>
    </row>
    <row r="129" spans="1:12">
      <c r="A129" s="16" t="s">
        <v>985</v>
      </c>
      <c r="B129" s="16"/>
      <c r="C129" s="16"/>
      <c r="D129" s="16"/>
      <c r="E129" s="16"/>
      <c r="F129" s="16"/>
      <c r="G129" s="16"/>
      <c r="H129" s="16"/>
      <c r="I129" s="16"/>
      <c r="J129" s="44"/>
      <c r="K129" s="44"/>
      <c r="L129" s="44"/>
    </row>
    <row r="130" spans="1:12">
      <c r="A130" s="17" t="s">
        <v>986</v>
      </c>
      <c r="B130" s="17"/>
      <c r="C130" s="17"/>
      <c r="D130" s="17"/>
      <c r="E130" s="17"/>
      <c r="F130" s="17"/>
      <c r="G130" s="17"/>
      <c r="H130" s="17"/>
      <c r="I130" s="17"/>
      <c r="J130" s="44"/>
      <c r="K130" s="44"/>
      <c r="L130" s="44"/>
    </row>
    <row r="131" spans="1:12">
      <c r="A131" s="18" t="s">
        <v>1315</v>
      </c>
      <c r="B131" s="18" t="s">
        <v>928</v>
      </c>
      <c r="C131" s="37"/>
      <c r="D131" s="37"/>
      <c r="E131" s="37"/>
      <c r="F131" s="37"/>
      <c r="G131" s="37"/>
      <c r="H131" s="37"/>
      <c r="I131" s="37"/>
      <c r="J131" s="44"/>
      <c r="K131" s="44"/>
      <c r="L131" s="44"/>
    </row>
    <row r="132" spans="1:12">
      <c r="A132" s="18" t="s">
        <v>1315</v>
      </c>
      <c r="B132" s="18" t="s">
        <v>1619</v>
      </c>
      <c r="C132" s="37"/>
      <c r="D132" s="37"/>
      <c r="E132" s="37"/>
      <c r="F132" s="37"/>
      <c r="G132" s="37"/>
      <c r="H132" s="37"/>
      <c r="I132" s="37"/>
      <c r="J132" s="44"/>
      <c r="K132" s="44"/>
      <c r="L132" s="44"/>
    </row>
    <row r="133" spans="1:12">
      <c r="A133" s="17" t="s">
        <v>917</v>
      </c>
      <c r="B133" s="17"/>
      <c r="C133" s="17"/>
      <c r="D133" s="17"/>
      <c r="E133" s="17"/>
      <c r="F133" s="17"/>
      <c r="G133" s="17"/>
      <c r="H133" s="17"/>
      <c r="I133" s="17"/>
      <c r="J133" s="44"/>
      <c r="K133" s="44"/>
      <c r="L133" s="44"/>
    </row>
    <row r="134" spans="1:12">
      <c r="A134" s="18" t="s">
        <v>983</v>
      </c>
      <c r="B134" s="134" t="s">
        <v>977</v>
      </c>
      <c r="C134" s="37"/>
      <c r="D134" s="37"/>
      <c r="E134" s="37"/>
      <c r="F134" s="37"/>
      <c r="G134" s="37"/>
      <c r="H134" s="37"/>
      <c r="I134" s="37"/>
      <c r="J134" s="44"/>
      <c r="K134" s="44"/>
      <c r="L134" s="44"/>
    </row>
    <row r="135" spans="1:12">
      <c r="A135" s="18" t="s">
        <v>984</v>
      </c>
      <c r="B135" s="36" t="s">
        <v>1618</v>
      </c>
      <c r="C135" s="37"/>
      <c r="D135" s="37"/>
      <c r="E135" s="37"/>
      <c r="F135" s="37"/>
      <c r="G135" s="37"/>
      <c r="H135" s="37"/>
      <c r="I135" s="37"/>
      <c r="J135" s="44"/>
      <c r="K135" s="44"/>
      <c r="L135" s="44"/>
    </row>
    <row r="136" spans="1:12">
      <c r="A136" s="18" t="s">
        <v>969</v>
      </c>
      <c r="B136" s="36" t="s">
        <v>970</v>
      </c>
      <c r="C136" s="37"/>
      <c r="D136" s="37"/>
      <c r="E136" s="37"/>
      <c r="F136" s="37"/>
      <c r="G136" s="37"/>
      <c r="H136" s="37"/>
      <c r="I136" s="37"/>
      <c r="J136" s="44"/>
      <c r="K136" s="44"/>
      <c r="L136" s="44"/>
    </row>
    <row r="137" spans="1:12" ht="18">
      <c r="A137" s="135" t="s">
        <v>1599</v>
      </c>
      <c r="B137" s="135"/>
      <c r="C137" s="135"/>
      <c r="D137" s="135"/>
      <c r="E137" s="135"/>
      <c r="F137" s="135"/>
      <c r="G137" s="135"/>
      <c r="H137" s="135"/>
      <c r="I137" s="135"/>
      <c r="J137" s="44"/>
      <c r="K137" s="44"/>
      <c r="L137" s="44"/>
    </row>
    <row r="138" spans="1:12">
      <c r="A138" s="17" t="s">
        <v>1313</v>
      </c>
      <c r="B138" s="17"/>
      <c r="C138" s="17"/>
      <c r="D138" s="17"/>
      <c r="E138" s="17"/>
      <c r="F138" s="17"/>
      <c r="G138" s="17"/>
      <c r="H138" s="17"/>
      <c r="I138" s="17"/>
      <c r="J138" s="44"/>
      <c r="K138" s="44"/>
      <c r="L138" s="44"/>
    </row>
    <row r="139" spans="1:12">
      <c r="A139" s="31" t="s">
        <v>1321</v>
      </c>
      <c r="B139" s="31" t="s">
        <v>27</v>
      </c>
      <c r="C139" s="37"/>
      <c r="D139" s="37"/>
      <c r="E139" s="37"/>
      <c r="F139" s="37"/>
      <c r="G139" s="37"/>
      <c r="H139" s="37"/>
      <c r="I139" s="37"/>
      <c r="J139" s="44"/>
      <c r="K139" s="44"/>
      <c r="L139" s="44"/>
    </row>
    <row r="140" spans="1:12">
      <c r="A140" s="18" t="s">
        <v>988</v>
      </c>
      <c r="B140" s="18" t="s">
        <v>27</v>
      </c>
      <c r="C140" s="37"/>
      <c r="D140" s="37"/>
      <c r="E140" s="37"/>
      <c r="F140" s="37"/>
      <c r="G140" s="37"/>
      <c r="H140" s="37"/>
      <c r="I140" s="37"/>
      <c r="J140" s="44"/>
      <c r="K140" s="44"/>
      <c r="L140" s="44"/>
    </row>
    <row r="141" spans="1:12">
      <c r="A141" s="18" t="s">
        <v>989</v>
      </c>
      <c r="B141" s="18" t="s">
        <v>27</v>
      </c>
      <c r="C141" s="37"/>
      <c r="D141" s="37"/>
      <c r="E141" s="37"/>
      <c r="F141" s="37"/>
      <c r="G141" s="37"/>
      <c r="H141" s="37"/>
      <c r="I141" s="37"/>
      <c r="J141" s="44"/>
      <c r="K141" s="44"/>
      <c r="L141" s="44"/>
    </row>
    <row r="142" spans="1:12">
      <c r="A142" s="31" t="s">
        <v>990</v>
      </c>
      <c r="B142" s="31" t="s">
        <v>27</v>
      </c>
      <c r="C142" s="37"/>
      <c r="D142" s="37"/>
      <c r="E142" s="37"/>
      <c r="F142" s="37"/>
      <c r="G142" s="37"/>
      <c r="H142" s="37"/>
      <c r="I142" s="37"/>
      <c r="J142" s="44"/>
      <c r="K142" s="44"/>
      <c r="L142" s="44"/>
    </row>
    <row r="143" spans="1:12">
      <c r="A143" s="18" t="s">
        <v>1319</v>
      </c>
      <c r="B143" s="18" t="s">
        <v>27</v>
      </c>
      <c r="C143" s="37"/>
      <c r="D143" s="37"/>
      <c r="E143" s="37"/>
      <c r="F143" s="37"/>
      <c r="G143" s="37"/>
      <c r="H143" s="37"/>
      <c r="I143" s="37"/>
      <c r="J143" s="44"/>
      <c r="K143" s="44"/>
      <c r="L143" s="44"/>
    </row>
    <row r="144" spans="1:12">
      <c r="A144" s="18" t="s">
        <v>1320</v>
      </c>
      <c r="B144" s="18" t="s">
        <v>27</v>
      </c>
      <c r="C144" s="37"/>
      <c r="D144" s="37"/>
      <c r="E144" s="37"/>
      <c r="F144" s="37"/>
      <c r="G144" s="37"/>
      <c r="H144" s="37"/>
      <c r="I144" s="37"/>
      <c r="J144" s="44"/>
      <c r="K144" s="44"/>
      <c r="L144" s="44"/>
    </row>
    <row r="145" spans="1:12">
      <c r="A145" s="31" t="s">
        <v>1322</v>
      </c>
      <c r="B145" s="31" t="s">
        <v>27</v>
      </c>
      <c r="C145" s="37"/>
      <c r="D145" s="37"/>
      <c r="E145" s="37"/>
      <c r="F145" s="37"/>
      <c r="G145" s="37"/>
      <c r="H145" s="37"/>
      <c r="I145" s="37"/>
      <c r="J145" s="44"/>
      <c r="K145" s="44"/>
      <c r="L145" s="44"/>
    </row>
    <row r="146" spans="1:12">
      <c r="A146" s="18" t="s">
        <v>1323</v>
      </c>
      <c r="B146" s="18" t="s">
        <v>27</v>
      </c>
      <c r="C146" s="37"/>
      <c r="D146" s="37"/>
      <c r="E146" s="37"/>
      <c r="F146" s="37"/>
      <c r="G146" s="37"/>
      <c r="H146" s="37"/>
      <c r="I146" s="37"/>
      <c r="J146" s="44"/>
      <c r="K146" s="44"/>
      <c r="L146" s="44"/>
    </row>
    <row r="147" spans="1:12">
      <c r="A147" s="18" t="s">
        <v>1324</v>
      </c>
      <c r="B147" s="18" t="s">
        <v>27</v>
      </c>
      <c r="C147" s="37"/>
      <c r="D147" s="37"/>
      <c r="E147" s="37"/>
      <c r="F147" s="37"/>
      <c r="G147" s="37"/>
      <c r="H147" s="37"/>
      <c r="I147" s="37"/>
      <c r="J147" s="44"/>
      <c r="K147" s="44"/>
      <c r="L147" s="44"/>
    </row>
    <row r="148" spans="1:12">
      <c r="A148" s="31" t="s">
        <v>1325</v>
      </c>
      <c r="B148" s="31" t="s">
        <v>27</v>
      </c>
      <c r="C148" s="37"/>
      <c r="D148" s="37"/>
      <c r="E148" s="37"/>
      <c r="F148" s="37"/>
      <c r="G148" s="37"/>
      <c r="H148" s="37"/>
      <c r="I148" s="37"/>
      <c r="J148" s="44"/>
      <c r="K148" s="44"/>
      <c r="L148" s="44"/>
    </row>
    <row r="149" spans="1:12">
      <c r="A149" s="17" t="s">
        <v>1651</v>
      </c>
      <c r="B149" s="17"/>
      <c r="C149" s="17"/>
      <c r="D149" s="17"/>
      <c r="E149" s="17"/>
      <c r="F149" s="17"/>
      <c r="G149" s="17"/>
      <c r="H149" s="17"/>
      <c r="I149" s="17"/>
      <c r="J149" s="44"/>
      <c r="K149" s="44"/>
      <c r="L149" s="44"/>
    </row>
    <row r="150" spans="1:12">
      <c r="A150" s="173" t="s">
        <v>1557</v>
      </c>
      <c r="B150" s="31" t="s">
        <v>28</v>
      </c>
      <c r="C150" s="37"/>
      <c r="D150" s="37"/>
      <c r="E150" s="37"/>
      <c r="F150" s="37"/>
      <c r="G150" s="37"/>
      <c r="H150" s="37"/>
      <c r="I150" s="37"/>
      <c r="J150" s="44"/>
      <c r="K150" s="44"/>
      <c r="L150" s="44"/>
    </row>
    <row r="151" spans="1:12">
      <c r="A151" s="134" t="s">
        <v>1326</v>
      </c>
      <c r="B151" s="18" t="s">
        <v>28</v>
      </c>
      <c r="C151" s="37"/>
      <c r="D151" s="37"/>
      <c r="E151" s="37"/>
      <c r="F151" s="37"/>
      <c r="G151" s="37"/>
      <c r="H151" s="37"/>
      <c r="I151" s="37"/>
      <c r="J151" s="44"/>
      <c r="K151" s="44"/>
      <c r="L151" s="44"/>
    </row>
    <row r="152" spans="1:12">
      <c r="A152" s="134" t="s">
        <v>1311</v>
      </c>
      <c r="B152" s="18" t="s">
        <v>28</v>
      </c>
      <c r="C152" s="37"/>
      <c r="D152" s="37"/>
      <c r="E152" s="37"/>
      <c r="F152" s="37"/>
      <c r="G152" s="37"/>
      <c r="H152" s="37"/>
      <c r="I152" s="37"/>
      <c r="J152" s="44"/>
      <c r="K152" s="44"/>
      <c r="L152" s="44"/>
    </row>
    <row r="153" spans="1:12">
      <c r="A153" s="134" t="s">
        <v>1312</v>
      </c>
      <c r="B153" s="18" t="s">
        <v>28</v>
      </c>
      <c r="C153" s="37"/>
      <c r="D153" s="37"/>
      <c r="E153" s="37"/>
      <c r="F153" s="37"/>
      <c r="G153" s="37"/>
      <c r="H153" s="37"/>
      <c r="I153" s="37"/>
      <c r="J153" s="44"/>
      <c r="K153" s="44"/>
      <c r="L153" s="44"/>
    </row>
    <row r="154" spans="1:12">
      <c r="A154" s="134" t="s">
        <v>1327</v>
      </c>
      <c r="B154" s="18" t="s">
        <v>28</v>
      </c>
      <c r="C154" s="37"/>
      <c r="D154" s="37"/>
      <c r="E154" s="37"/>
      <c r="F154" s="37"/>
      <c r="G154" s="37"/>
      <c r="H154" s="37"/>
      <c r="I154" s="37"/>
      <c r="J154" s="44"/>
      <c r="K154" s="44"/>
      <c r="L154" s="44"/>
    </row>
    <row r="155" spans="1:12">
      <c r="A155" s="173" t="s">
        <v>1558</v>
      </c>
      <c r="B155" s="31" t="s">
        <v>1619</v>
      </c>
      <c r="C155" s="37"/>
      <c r="D155" s="37"/>
      <c r="E155" s="37"/>
      <c r="F155" s="37"/>
      <c r="G155" s="37"/>
      <c r="H155" s="37"/>
      <c r="I155" s="37"/>
      <c r="J155" s="44"/>
      <c r="K155" s="44"/>
      <c r="L155" s="44"/>
    </row>
    <row r="156" spans="1:12">
      <c r="A156" s="134" t="s">
        <v>1326</v>
      </c>
      <c r="B156" s="18" t="s">
        <v>1619</v>
      </c>
      <c r="C156" s="37"/>
      <c r="D156" s="37"/>
      <c r="E156" s="37"/>
      <c r="F156" s="37"/>
      <c r="G156" s="37"/>
      <c r="H156" s="37"/>
      <c r="I156" s="37"/>
      <c r="J156" s="44"/>
      <c r="K156" s="44"/>
      <c r="L156" s="44"/>
    </row>
    <row r="157" spans="1:12">
      <c r="A157" s="134" t="s">
        <v>1311</v>
      </c>
      <c r="B157" s="18" t="s">
        <v>1619</v>
      </c>
      <c r="C157" s="37"/>
      <c r="D157" s="37"/>
      <c r="E157" s="37"/>
      <c r="F157" s="37"/>
      <c r="G157" s="37"/>
      <c r="H157" s="37"/>
      <c r="I157" s="37"/>
      <c r="J157" s="44"/>
      <c r="K157" s="44"/>
      <c r="L157" s="44"/>
    </row>
    <row r="158" spans="1:12">
      <c r="A158" s="134" t="s">
        <v>1312</v>
      </c>
      <c r="B158" s="18" t="s">
        <v>1619</v>
      </c>
      <c r="C158" s="37"/>
      <c r="D158" s="37"/>
      <c r="E158" s="37"/>
      <c r="F158" s="37"/>
      <c r="G158" s="37"/>
      <c r="H158" s="37"/>
      <c r="I158" s="37"/>
      <c r="J158" s="44"/>
      <c r="K158" s="44"/>
      <c r="L158" s="44"/>
    </row>
    <row r="159" spans="1:12">
      <c r="A159" s="134" t="s">
        <v>1327</v>
      </c>
      <c r="B159" s="18" t="s">
        <v>1619</v>
      </c>
      <c r="C159" s="37"/>
      <c r="D159" s="37"/>
      <c r="E159" s="37"/>
      <c r="F159" s="37"/>
      <c r="G159" s="37"/>
      <c r="H159" s="37"/>
      <c r="I159" s="37"/>
      <c r="J159" s="44"/>
      <c r="K159" s="44"/>
      <c r="L159" s="44"/>
    </row>
    <row r="160" spans="1:12">
      <c r="A160" s="17" t="s">
        <v>25</v>
      </c>
      <c r="B160" s="17"/>
      <c r="C160" s="17"/>
      <c r="D160" s="17"/>
      <c r="E160" s="17"/>
      <c r="F160" s="17"/>
      <c r="G160" s="17"/>
      <c r="H160" s="17"/>
      <c r="I160" s="17"/>
      <c r="J160" s="44"/>
      <c r="K160" s="44"/>
      <c r="L160" s="44"/>
    </row>
    <row r="161" spans="1:12">
      <c r="A161" s="173" t="s">
        <v>1242</v>
      </c>
      <c r="B161" s="173" t="s">
        <v>12</v>
      </c>
      <c r="C161" s="37"/>
      <c r="D161" s="37"/>
      <c r="E161" s="37"/>
      <c r="F161" s="37"/>
      <c r="G161" s="37"/>
      <c r="H161" s="37"/>
      <c r="I161" s="37"/>
      <c r="J161" s="44"/>
      <c r="K161" s="44"/>
      <c r="L161" s="44"/>
    </row>
    <row r="162" spans="1:12">
      <c r="A162" s="134" t="s">
        <v>1326</v>
      </c>
      <c r="B162" s="36" t="s">
        <v>12</v>
      </c>
      <c r="C162" s="37"/>
      <c r="D162" s="37"/>
      <c r="E162" s="37"/>
      <c r="F162" s="37"/>
      <c r="G162" s="37"/>
      <c r="H162" s="37"/>
      <c r="I162" s="37"/>
      <c r="J162" s="44"/>
      <c r="K162" s="44"/>
      <c r="L162" s="44"/>
    </row>
    <row r="163" spans="1:12">
      <c r="A163" s="134" t="s">
        <v>1311</v>
      </c>
      <c r="B163" s="36" t="s">
        <v>12</v>
      </c>
      <c r="C163" s="37"/>
      <c r="D163" s="37"/>
      <c r="E163" s="37"/>
      <c r="F163" s="37"/>
      <c r="G163" s="37"/>
      <c r="H163" s="37"/>
      <c r="I163" s="37"/>
      <c r="J163" s="44"/>
      <c r="K163" s="44"/>
      <c r="L163" s="44"/>
    </row>
    <row r="164" spans="1:12">
      <c r="A164" s="134" t="s">
        <v>1312</v>
      </c>
      <c r="B164" s="36" t="s">
        <v>12</v>
      </c>
      <c r="C164" s="37"/>
      <c r="D164" s="37"/>
      <c r="E164" s="37"/>
      <c r="F164" s="37"/>
      <c r="G164" s="37"/>
      <c r="H164" s="37"/>
      <c r="I164" s="37"/>
      <c r="J164" s="44"/>
      <c r="K164" s="44"/>
      <c r="L164" s="44"/>
    </row>
    <row r="165" spans="1:12">
      <c r="A165" s="134" t="s">
        <v>1327</v>
      </c>
      <c r="B165" s="36" t="s">
        <v>12</v>
      </c>
      <c r="C165" s="37"/>
      <c r="D165" s="37"/>
      <c r="E165" s="37"/>
      <c r="F165" s="37"/>
      <c r="G165" s="37"/>
      <c r="H165" s="37"/>
      <c r="I165" s="37"/>
      <c r="J165" s="44"/>
      <c r="K165" s="44"/>
      <c r="L165" s="44"/>
    </row>
    <row r="166" spans="1:12">
      <c r="A166" s="173" t="s">
        <v>924</v>
      </c>
      <c r="B166" s="173" t="s">
        <v>712</v>
      </c>
      <c r="C166" s="37"/>
      <c r="D166" s="37"/>
      <c r="E166" s="37"/>
      <c r="F166" s="37"/>
      <c r="G166" s="37"/>
      <c r="H166" s="37"/>
      <c r="I166" s="37"/>
      <c r="J166" s="44"/>
      <c r="K166" s="44"/>
      <c r="L166" s="44"/>
    </row>
    <row r="167" spans="1:12">
      <c r="A167" s="134" t="s">
        <v>1326</v>
      </c>
      <c r="B167" s="36" t="s">
        <v>712</v>
      </c>
      <c r="C167" s="37"/>
      <c r="D167" s="37"/>
      <c r="E167" s="37"/>
      <c r="F167" s="37"/>
      <c r="G167" s="37"/>
      <c r="H167" s="37"/>
      <c r="I167" s="37"/>
      <c r="J167" s="44"/>
      <c r="K167" s="44"/>
      <c r="L167" s="44"/>
    </row>
    <row r="168" spans="1:12">
      <c r="A168" s="134" t="s">
        <v>1311</v>
      </c>
      <c r="B168" s="36" t="s">
        <v>712</v>
      </c>
      <c r="C168" s="37"/>
      <c r="D168" s="37"/>
      <c r="E168" s="37"/>
      <c r="F168" s="37"/>
      <c r="G168" s="37"/>
      <c r="H168" s="37"/>
      <c r="I168" s="37"/>
      <c r="J168" s="44"/>
      <c r="K168" s="44"/>
      <c r="L168" s="44"/>
    </row>
    <row r="169" spans="1:12">
      <c r="A169" s="134" t="s">
        <v>1312</v>
      </c>
      <c r="B169" s="36" t="s">
        <v>712</v>
      </c>
      <c r="C169" s="37"/>
      <c r="D169" s="37"/>
      <c r="E169" s="37"/>
      <c r="F169" s="37"/>
      <c r="G169" s="37"/>
      <c r="H169" s="37"/>
      <c r="I169" s="37"/>
      <c r="J169" s="44"/>
      <c r="K169" s="44"/>
      <c r="L169" s="44"/>
    </row>
    <row r="170" spans="1:12">
      <c r="A170" s="134" t="s">
        <v>1327</v>
      </c>
      <c r="B170" s="36" t="s">
        <v>712</v>
      </c>
      <c r="C170" s="37"/>
      <c r="D170" s="37"/>
      <c r="E170" s="37"/>
      <c r="F170" s="37"/>
      <c r="G170" s="37"/>
      <c r="H170" s="37"/>
      <c r="I170" s="37"/>
      <c r="J170" s="44"/>
      <c r="K170" s="44"/>
      <c r="L170" s="44"/>
    </row>
    <row r="171" spans="1:12">
      <c r="A171" s="173" t="s">
        <v>925</v>
      </c>
      <c r="B171" s="173" t="s">
        <v>12</v>
      </c>
      <c r="C171" s="37"/>
      <c r="D171" s="37"/>
      <c r="E171" s="37"/>
      <c r="F171" s="37"/>
      <c r="G171" s="37"/>
      <c r="H171" s="37"/>
      <c r="I171" s="37"/>
      <c r="J171" s="44"/>
      <c r="K171" s="44"/>
      <c r="L171" s="44"/>
    </row>
    <row r="172" spans="1:12">
      <c r="A172" s="134" t="s">
        <v>1326</v>
      </c>
      <c r="B172" s="36" t="s">
        <v>12</v>
      </c>
      <c r="C172" s="37"/>
      <c r="D172" s="37"/>
      <c r="E172" s="37"/>
      <c r="F172" s="37"/>
      <c r="G172" s="37"/>
      <c r="H172" s="37"/>
      <c r="I172" s="37"/>
      <c r="J172" s="44"/>
      <c r="K172" s="44"/>
      <c r="L172" s="44"/>
    </row>
    <row r="173" spans="1:12">
      <c r="A173" s="134" t="s">
        <v>1311</v>
      </c>
      <c r="B173" s="36" t="s">
        <v>12</v>
      </c>
      <c r="C173" s="37"/>
      <c r="D173" s="37"/>
      <c r="E173" s="37"/>
      <c r="F173" s="37"/>
      <c r="G173" s="37"/>
      <c r="H173" s="37"/>
      <c r="I173" s="37"/>
      <c r="J173" s="44"/>
      <c r="K173" s="44"/>
      <c r="L173" s="44"/>
    </row>
    <row r="174" spans="1:12">
      <c r="A174" s="134" t="s">
        <v>1312</v>
      </c>
      <c r="B174" s="36" t="s">
        <v>12</v>
      </c>
      <c r="C174" s="37"/>
      <c r="D174" s="37"/>
      <c r="E174" s="37"/>
      <c r="F174" s="37"/>
      <c r="G174" s="37"/>
      <c r="H174" s="37"/>
      <c r="I174" s="37"/>
      <c r="J174" s="44"/>
      <c r="K174" s="44"/>
      <c r="L174" s="44"/>
    </row>
    <row r="175" spans="1:12">
      <c r="A175" s="134" t="s">
        <v>1327</v>
      </c>
      <c r="B175" s="36" t="s">
        <v>12</v>
      </c>
      <c r="C175" s="37"/>
      <c r="D175" s="37"/>
      <c r="E175" s="37"/>
      <c r="F175" s="37"/>
      <c r="G175" s="37"/>
      <c r="H175" s="37"/>
      <c r="I175" s="37"/>
      <c r="J175" s="44"/>
      <c r="K175" s="44"/>
      <c r="L175" s="44"/>
    </row>
    <row r="176" spans="1:12">
      <c r="A176" s="173" t="s">
        <v>926</v>
      </c>
      <c r="B176" s="173" t="s">
        <v>712</v>
      </c>
      <c r="C176" s="37"/>
      <c r="D176" s="37"/>
      <c r="E176" s="37"/>
      <c r="F176" s="37"/>
      <c r="G176" s="37"/>
      <c r="H176" s="37"/>
      <c r="I176" s="37"/>
      <c r="J176" s="44"/>
      <c r="K176" s="44"/>
      <c r="L176" s="44"/>
    </row>
    <row r="177" spans="1:12">
      <c r="A177" s="134" t="s">
        <v>1326</v>
      </c>
      <c r="B177" s="36" t="s">
        <v>712</v>
      </c>
      <c r="C177" s="37"/>
      <c r="D177" s="37"/>
      <c r="E177" s="37"/>
      <c r="F177" s="37"/>
      <c r="G177" s="37"/>
      <c r="H177" s="37"/>
      <c r="I177" s="37"/>
      <c r="J177" s="44"/>
      <c r="K177" s="44"/>
      <c r="L177" s="44"/>
    </row>
    <row r="178" spans="1:12">
      <c r="A178" s="134" t="s">
        <v>1311</v>
      </c>
      <c r="B178" s="36" t="s">
        <v>712</v>
      </c>
      <c r="C178" s="37"/>
      <c r="D178" s="37"/>
      <c r="E178" s="37"/>
      <c r="F178" s="37"/>
      <c r="G178" s="37"/>
      <c r="H178" s="37"/>
      <c r="I178" s="37"/>
      <c r="J178" s="44"/>
      <c r="K178" s="44"/>
      <c r="L178" s="44"/>
    </row>
    <row r="179" spans="1:12">
      <c r="A179" s="134" t="s">
        <v>1312</v>
      </c>
      <c r="B179" s="36" t="s">
        <v>712</v>
      </c>
      <c r="C179" s="37"/>
      <c r="D179" s="37"/>
      <c r="E179" s="37"/>
      <c r="F179" s="37"/>
      <c r="G179" s="37"/>
      <c r="H179" s="37"/>
      <c r="I179" s="37"/>
      <c r="J179" s="44"/>
      <c r="K179" s="44"/>
      <c r="L179" s="44"/>
    </row>
    <row r="180" spans="1:12">
      <c r="A180" s="134" t="s">
        <v>1327</v>
      </c>
      <c r="B180" s="36" t="s">
        <v>712</v>
      </c>
      <c r="C180" s="37"/>
      <c r="D180" s="37"/>
      <c r="E180" s="37"/>
      <c r="F180" s="37"/>
      <c r="G180" s="37"/>
      <c r="H180" s="37"/>
      <c r="I180" s="37"/>
      <c r="J180" s="44"/>
      <c r="K180" s="44"/>
      <c r="L180" s="44"/>
    </row>
    <row r="181" spans="1:12">
      <c r="A181" s="17" t="s">
        <v>905</v>
      </c>
      <c r="B181" s="17"/>
      <c r="C181" s="17"/>
      <c r="D181" s="17"/>
      <c r="E181" s="17"/>
      <c r="F181" s="17"/>
      <c r="G181" s="17"/>
      <c r="H181" s="17"/>
      <c r="I181" s="17"/>
      <c r="J181" s="44"/>
      <c r="K181" s="44"/>
      <c r="L181" s="44"/>
    </row>
    <row r="182" spans="1:12">
      <c r="A182" s="19" t="s">
        <v>906</v>
      </c>
      <c r="B182" s="99" t="s">
        <v>1609</v>
      </c>
      <c r="C182" s="37"/>
      <c r="D182" s="37"/>
      <c r="E182" s="37"/>
      <c r="F182" s="37"/>
      <c r="G182" s="37"/>
      <c r="H182" s="37"/>
      <c r="I182" s="37"/>
      <c r="J182" s="44"/>
      <c r="K182" s="44"/>
      <c r="L182" s="44"/>
    </row>
    <row r="183" spans="1:12">
      <c r="A183" s="16" t="s">
        <v>1600</v>
      </c>
      <c r="B183" s="16"/>
      <c r="C183" s="16"/>
      <c r="D183" s="16"/>
      <c r="E183" s="16"/>
      <c r="F183" s="16"/>
      <c r="G183" s="16"/>
      <c r="H183" s="16"/>
      <c r="I183" s="16"/>
      <c r="J183" s="44"/>
      <c r="K183" s="44"/>
      <c r="L183" s="44"/>
    </row>
    <row r="184" spans="1:12">
      <c r="A184" s="17" t="s">
        <v>982</v>
      </c>
      <c r="B184" s="17"/>
      <c r="C184" s="17"/>
      <c r="D184" s="17"/>
      <c r="E184" s="17"/>
      <c r="F184" s="17"/>
      <c r="G184" s="17"/>
      <c r="H184" s="17"/>
      <c r="I184" s="17"/>
      <c r="J184" s="44"/>
      <c r="K184" s="44"/>
      <c r="L184" s="44"/>
    </row>
    <row r="185" spans="1:12">
      <c r="A185" s="18" t="s">
        <v>991</v>
      </c>
      <c r="B185" s="18" t="s">
        <v>550</v>
      </c>
      <c r="C185" s="37"/>
      <c r="D185" s="37"/>
      <c r="E185" s="37"/>
      <c r="F185" s="37"/>
      <c r="G185" s="37"/>
      <c r="H185" s="37"/>
      <c r="I185" s="37"/>
      <c r="J185" s="44"/>
      <c r="K185" s="44"/>
      <c r="L185" s="44"/>
    </row>
    <row r="186" spans="1:12">
      <c r="A186" s="18" t="s">
        <v>991</v>
      </c>
      <c r="B186" s="18" t="s">
        <v>1619</v>
      </c>
      <c r="C186" s="37"/>
      <c r="D186" s="37"/>
      <c r="E186" s="37"/>
      <c r="F186" s="37"/>
      <c r="G186" s="37"/>
      <c r="H186" s="37"/>
      <c r="I186" s="37"/>
      <c r="J186" s="44"/>
      <c r="K186" s="44"/>
      <c r="L186" s="44"/>
    </row>
    <row r="187" spans="1:12">
      <c r="A187" s="17" t="s">
        <v>917</v>
      </c>
      <c r="B187" s="17"/>
      <c r="C187" s="17"/>
      <c r="D187" s="17"/>
      <c r="E187" s="17"/>
      <c r="F187" s="17"/>
      <c r="G187" s="17"/>
      <c r="H187" s="17"/>
      <c r="I187" s="17"/>
      <c r="J187" s="44"/>
      <c r="K187" s="44"/>
      <c r="L187" s="44"/>
    </row>
    <row r="188" spans="1:12">
      <c r="A188" s="18" t="s">
        <v>992</v>
      </c>
      <c r="B188" s="134" t="s">
        <v>977</v>
      </c>
      <c r="C188" s="37"/>
      <c r="D188" s="37"/>
      <c r="E188" s="37"/>
      <c r="F188" s="37"/>
      <c r="G188" s="37"/>
      <c r="H188" s="37"/>
      <c r="I188" s="37"/>
      <c r="J188" s="44"/>
      <c r="K188" s="44"/>
      <c r="L188" s="44"/>
    </row>
    <row r="189" spans="1:12">
      <c r="A189" s="18" t="s">
        <v>993</v>
      </c>
      <c r="B189" s="134" t="s">
        <v>977</v>
      </c>
      <c r="C189" s="37"/>
      <c r="D189" s="37"/>
      <c r="E189" s="37"/>
      <c r="F189" s="37"/>
      <c r="G189" s="37"/>
      <c r="H189" s="37"/>
      <c r="I189" s="37"/>
      <c r="J189" s="44"/>
      <c r="K189" s="44"/>
      <c r="L189" s="44"/>
    </row>
    <row r="190" spans="1:12">
      <c r="A190" s="18" t="s">
        <v>994</v>
      </c>
      <c r="B190" s="36" t="s">
        <v>1618</v>
      </c>
      <c r="C190" s="37"/>
      <c r="D190" s="37"/>
      <c r="E190" s="37"/>
      <c r="F190" s="37"/>
      <c r="G190" s="37"/>
      <c r="H190" s="37"/>
      <c r="I190" s="37"/>
      <c r="J190" s="44"/>
      <c r="K190" s="44"/>
      <c r="L190" s="44"/>
    </row>
    <row r="191" spans="1:12">
      <c r="A191" s="18" t="s">
        <v>995</v>
      </c>
      <c r="B191" s="36" t="s">
        <v>1618</v>
      </c>
      <c r="C191" s="37"/>
      <c r="D191" s="37"/>
      <c r="E191" s="37"/>
      <c r="F191" s="37"/>
      <c r="G191" s="37"/>
      <c r="H191" s="37"/>
      <c r="I191" s="37"/>
      <c r="J191" s="44"/>
      <c r="K191" s="44"/>
      <c r="L191" s="44"/>
    </row>
    <row r="192" spans="1:12">
      <c r="A192" s="18" t="s">
        <v>969</v>
      </c>
      <c r="B192" s="36" t="s">
        <v>970</v>
      </c>
      <c r="C192" s="37"/>
      <c r="D192" s="37"/>
      <c r="E192" s="37"/>
      <c r="F192" s="37"/>
      <c r="G192" s="37"/>
      <c r="H192" s="37"/>
      <c r="I192" s="37"/>
      <c r="J192" s="44"/>
      <c r="K192" s="44"/>
      <c r="L192" s="44"/>
    </row>
    <row r="193" spans="1:12">
      <c r="A193" s="16" t="s">
        <v>1601</v>
      </c>
      <c r="B193" s="16"/>
      <c r="C193" s="16"/>
      <c r="D193" s="16"/>
      <c r="E193" s="16"/>
      <c r="F193" s="16"/>
      <c r="G193" s="16"/>
      <c r="H193" s="16"/>
      <c r="I193" s="16"/>
      <c r="J193" s="44"/>
      <c r="K193" s="44"/>
      <c r="L193" s="44"/>
    </row>
    <row r="194" spans="1:12">
      <c r="A194" s="17" t="s">
        <v>972</v>
      </c>
      <c r="B194" s="17"/>
      <c r="C194" s="17"/>
      <c r="D194" s="17"/>
      <c r="E194" s="17"/>
      <c r="F194" s="17"/>
      <c r="G194" s="17"/>
      <c r="H194" s="17"/>
      <c r="I194" s="17"/>
      <c r="J194" s="44"/>
      <c r="K194" s="44"/>
      <c r="L194" s="44"/>
    </row>
    <row r="195" spans="1:12">
      <c r="A195" s="18" t="s">
        <v>973</v>
      </c>
      <c r="B195" s="18" t="s">
        <v>550</v>
      </c>
      <c r="C195" s="37"/>
      <c r="D195" s="37"/>
      <c r="E195" s="37"/>
      <c r="F195" s="37"/>
      <c r="G195" s="37"/>
      <c r="H195" s="37"/>
      <c r="I195" s="37"/>
      <c r="J195" s="44"/>
      <c r="K195" s="44"/>
      <c r="L195" s="44"/>
    </row>
    <row r="196" spans="1:12">
      <c r="A196" s="18" t="s">
        <v>941</v>
      </c>
      <c r="B196" s="18" t="s">
        <v>550</v>
      </c>
      <c r="C196" s="37"/>
      <c r="D196" s="37"/>
      <c r="E196" s="37"/>
      <c r="F196" s="37"/>
      <c r="G196" s="37"/>
      <c r="H196" s="37"/>
      <c r="I196" s="37"/>
      <c r="J196" s="44"/>
      <c r="K196" s="44"/>
      <c r="L196" s="44"/>
    </row>
    <row r="197" spans="1:12">
      <c r="A197" s="18" t="s">
        <v>944</v>
      </c>
      <c r="B197" s="18" t="s">
        <v>550</v>
      </c>
      <c r="C197" s="37"/>
      <c r="D197" s="37"/>
      <c r="E197" s="37"/>
      <c r="F197" s="37"/>
      <c r="G197" s="37"/>
      <c r="H197" s="37"/>
      <c r="I197" s="37"/>
      <c r="J197" s="44"/>
      <c r="K197" s="44"/>
      <c r="L197" s="44"/>
    </row>
    <row r="198" spans="1:12">
      <c r="A198" s="18" t="s">
        <v>946</v>
      </c>
      <c r="B198" s="18" t="s">
        <v>550</v>
      </c>
      <c r="C198" s="37"/>
      <c r="D198" s="37"/>
      <c r="E198" s="37"/>
      <c r="F198" s="37"/>
      <c r="G198" s="37"/>
      <c r="H198" s="37"/>
      <c r="I198" s="37"/>
      <c r="J198" s="44"/>
      <c r="K198" s="44"/>
      <c r="L198" s="44"/>
    </row>
    <row r="199" spans="1:12">
      <c r="A199" s="18" t="s">
        <v>947</v>
      </c>
      <c r="B199" s="18" t="s">
        <v>550</v>
      </c>
      <c r="C199" s="37"/>
      <c r="D199" s="37"/>
      <c r="E199" s="37"/>
      <c r="F199" s="37"/>
      <c r="G199" s="37"/>
      <c r="H199" s="37"/>
      <c r="I199" s="37"/>
      <c r="J199" s="44"/>
      <c r="K199" s="44"/>
      <c r="L199" s="44"/>
    </row>
    <row r="200" spans="1:12">
      <c r="A200" s="18" t="s">
        <v>973</v>
      </c>
      <c r="B200" s="18" t="s">
        <v>1619</v>
      </c>
      <c r="C200" s="37"/>
      <c r="D200" s="37"/>
      <c r="E200" s="37"/>
      <c r="F200" s="37"/>
      <c r="G200" s="37"/>
      <c r="H200" s="37"/>
      <c r="I200" s="37"/>
      <c r="J200" s="44"/>
      <c r="K200" s="44"/>
      <c r="L200" s="44"/>
    </row>
    <row r="201" spans="1:12">
      <c r="A201" s="18" t="s">
        <v>941</v>
      </c>
      <c r="B201" s="18" t="s">
        <v>1619</v>
      </c>
      <c r="C201" s="37"/>
      <c r="D201" s="37"/>
      <c r="E201" s="37"/>
      <c r="F201" s="37"/>
      <c r="G201" s="37"/>
      <c r="H201" s="37"/>
      <c r="I201" s="37"/>
      <c r="J201" s="44"/>
      <c r="K201" s="44"/>
      <c r="L201" s="44"/>
    </row>
    <row r="202" spans="1:12">
      <c r="A202" s="18" t="s">
        <v>944</v>
      </c>
      <c r="B202" s="18" t="s">
        <v>1619</v>
      </c>
      <c r="C202" s="37"/>
      <c r="D202" s="37"/>
      <c r="E202" s="37"/>
      <c r="F202" s="37"/>
      <c r="G202" s="37"/>
      <c r="H202" s="37"/>
      <c r="I202" s="37"/>
      <c r="J202" s="44"/>
      <c r="K202" s="44"/>
      <c r="L202" s="44"/>
    </row>
    <row r="203" spans="1:12">
      <c r="A203" s="18" t="s">
        <v>946</v>
      </c>
      <c r="B203" s="18" t="s">
        <v>1619</v>
      </c>
      <c r="C203" s="37"/>
      <c r="D203" s="37"/>
      <c r="E203" s="37"/>
      <c r="F203" s="37"/>
      <c r="G203" s="37"/>
      <c r="H203" s="37"/>
      <c r="I203" s="37"/>
      <c r="J203" s="44"/>
      <c r="K203" s="44"/>
      <c r="L203" s="44"/>
    </row>
    <row r="204" spans="1:12">
      <c r="A204" s="18" t="s">
        <v>947</v>
      </c>
      <c r="B204" s="18" t="s">
        <v>1619</v>
      </c>
      <c r="C204" s="37"/>
      <c r="D204" s="37"/>
      <c r="E204" s="37"/>
      <c r="F204" s="37"/>
      <c r="G204" s="37"/>
      <c r="H204" s="37"/>
      <c r="I204" s="37"/>
      <c r="J204" s="44"/>
      <c r="K204" s="44"/>
      <c r="L204" s="44"/>
    </row>
    <row r="205" spans="1:12">
      <c r="A205" s="17" t="s">
        <v>917</v>
      </c>
      <c r="B205" s="17"/>
      <c r="C205" s="17"/>
      <c r="D205" s="17"/>
      <c r="E205" s="17"/>
      <c r="F205" s="17"/>
      <c r="G205" s="17"/>
      <c r="H205" s="17"/>
      <c r="I205" s="17"/>
      <c r="J205" s="44"/>
      <c r="K205" s="44"/>
      <c r="L205" s="44"/>
    </row>
    <row r="206" spans="1:12">
      <c r="A206" s="18" t="s">
        <v>996</v>
      </c>
      <c r="B206" s="134" t="s">
        <v>977</v>
      </c>
      <c r="C206" s="37"/>
      <c r="D206" s="37"/>
      <c r="E206" s="37"/>
      <c r="F206" s="37"/>
      <c r="G206" s="37"/>
      <c r="H206" s="37"/>
      <c r="I206" s="37"/>
      <c r="J206" s="44"/>
      <c r="K206" s="44"/>
      <c r="L206" s="44"/>
    </row>
    <row r="207" spans="1:12">
      <c r="A207" s="18" t="s">
        <v>997</v>
      </c>
      <c r="B207" s="134" t="s">
        <v>977</v>
      </c>
      <c r="C207" s="37"/>
      <c r="D207" s="37"/>
      <c r="E207" s="37"/>
      <c r="F207" s="37"/>
      <c r="G207" s="37"/>
      <c r="H207" s="37"/>
      <c r="I207" s="37"/>
      <c r="J207" s="44"/>
      <c r="K207" s="44"/>
      <c r="L207" s="44"/>
    </row>
    <row r="208" spans="1:12">
      <c r="A208" s="18" t="s">
        <v>994</v>
      </c>
      <c r="B208" s="36" t="s">
        <v>1618</v>
      </c>
      <c r="C208" s="37"/>
      <c r="D208" s="37"/>
      <c r="E208" s="37"/>
      <c r="F208" s="37"/>
      <c r="G208" s="37"/>
      <c r="H208" s="37"/>
      <c r="I208" s="37"/>
      <c r="J208" s="44"/>
      <c r="K208" s="44"/>
      <c r="L208" s="44"/>
    </row>
    <row r="209" spans="1:12">
      <c r="A209" s="18" t="s">
        <v>995</v>
      </c>
      <c r="B209" s="36" t="s">
        <v>1618</v>
      </c>
      <c r="C209" s="37"/>
      <c r="D209" s="37"/>
      <c r="E209" s="37"/>
      <c r="F209" s="37"/>
      <c r="G209" s="37"/>
      <c r="H209" s="37"/>
      <c r="I209" s="37"/>
      <c r="J209" s="44"/>
      <c r="K209" s="44"/>
      <c r="L209" s="44"/>
    </row>
    <row r="210" spans="1:12">
      <c r="A210" s="18" t="s">
        <v>969</v>
      </c>
      <c r="B210" s="36" t="s">
        <v>970</v>
      </c>
      <c r="C210" s="37"/>
      <c r="D210" s="37"/>
      <c r="E210" s="37"/>
      <c r="F210" s="37"/>
      <c r="G210" s="37"/>
      <c r="H210" s="37"/>
      <c r="I210" s="37"/>
      <c r="J210" s="44"/>
      <c r="K210" s="44"/>
      <c r="L210" s="44"/>
    </row>
    <row r="211" spans="1:12">
      <c r="A211" s="16" t="s">
        <v>1602</v>
      </c>
      <c r="B211" s="16"/>
      <c r="C211" s="16"/>
      <c r="D211" s="16"/>
      <c r="E211" s="16"/>
      <c r="F211" s="16"/>
      <c r="G211" s="16"/>
      <c r="H211" s="16"/>
      <c r="I211" s="16"/>
      <c r="J211" s="44"/>
      <c r="K211" s="44"/>
      <c r="L211" s="44"/>
    </row>
    <row r="212" spans="1:12">
      <c r="A212" s="17" t="s">
        <v>986</v>
      </c>
      <c r="B212" s="17"/>
      <c r="C212" s="17"/>
      <c r="D212" s="17"/>
      <c r="E212" s="17"/>
      <c r="F212" s="17"/>
      <c r="G212" s="17"/>
      <c r="H212" s="17"/>
      <c r="I212" s="17"/>
      <c r="J212" s="44"/>
      <c r="K212" s="44"/>
      <c r="L212" s="44"/>
    </row>
    <row r="213" spans="1:12">
      <c r="A213" s="18" t="s">
        <v>987</v>
      </c>
      <c r="B213" s="18" t="s">
        <v>928</v>
      </c>
      <c r="C213" s="37"/>
      <c r="D213" s="37"/>
      <c r="E213" s="37"/>
      <c r="F213" s="37"/>
      <c r="G213" s="37"/>
      <c r="H213" s="37"/>
      <c r="I213" s="37"/>
      <c r="J213" s="44"/>
      <c r="K213" s="44"/>
      <c r="L213" s="44"/>
    </row>
    <row r="214" spans="1:12">
      <c r="A214" s="18" t="s">
        <v>987</v>
      </c>
      <c r="B214" s="18" t="s">
        <v>1619</v>
      </c>
      <c r="C214" s="37"/>
      <c r="D214" s="37"/>
      <c r="E214" s="37"/>
      <c r="F214" s="37"/>
      <c r="G214" s="37"/>
      <c r="H214" s="37"/>
      <c r="I214" s="37"/>
      <c r="J214" s="44"/>
      <c r="K214" s="44"/>
      <c r="L214" s="44"/>
    </row>
    <row r="215" spans="1:12">
      <c r="A215" s="17" t="s">
        <v>917</v>
      </c>
      <c r="B215" s="17"/>
      <c r="C215" s="17"/>
      <c r="D215" s="17"/>
      <c r="E215" s="17"/>
      <c r="F215" s="17"/>
      <c r="G215" s="17"/>
      <c r="H215" s="17"/>
      <c r="I215" s="17"/>
      <c r="J215" s="44"/>
      <c r="K215" s="44"/>
      <c r="L215" s="44"/>
    </row>
    <row r="216" spans="1:12">
      <c r="A216" s="18" t="s">
        <v>996</v>
      </c>
      <c r="B216" s="134" t="s">
        <v>977</v>
      </c>
      <c r="C216" s="37"/>
      <c r="D216" s="37"/>
      <c r="E216" s="37"/>
      <c r="F216" s="37"/>
      <c r="G216" s="37"/>
      <c r="H216" s="37"/>
      <c r="I216" s="37"/>
      <c r="J216" s="44"/>
      <c r="K216" s="44"/>
      <c r="L216" s="44"/>
    </row>
    <row r="217" spans="1:12">
      <c r="A217" s="18" t="s">
        <v>997</v>
      </c>
      <c r="B217" s="134" t="s">
        <v>977</v>
      </c>
      <c r="C217" s="37"/>
      <c r="D217" s="37"/>
      <c r="E217" s="37"/>
      <c r="F217" s="37"/>
      <c r="G217" s="37"/>
      <c r="H217" s="37"/>
      <c r="I217" s="37"/>
      <c r="J217" s="44"/>
      <c r="K217" s="44"/>
      <c r="L217" s="44"/>
    </row>
    <row r="218" spans="1:12">
      <c r="A218" s="18" t="s">
        <v>994</v>
      </c>
      <c r="B218" s="36" t="s">
        <v>1618</v>
      </c>
      <c r="C218" s="37"/>
      <c r="D218" s="37"/>
      <c r="E218" s="37"/>
      <c r="F218" s="37"/>
      <c r="G218" s="37"/>
      <c r="H218" s="37"/>
      <c r="I218" s="37"/>
      <c r="J218" s="44"/>
      <c r="K218" s="44"/>
      <c r="L218" s="44"/>
    </row>
    <row r="219" spans="1:12">
      <c r="A219" s="18" t="s">
        <v>995</v>
      </c>
      <c r="B219" s="36" t="s">
        <v>1618</v>
      </c>
      <c r="C219" s="37"/>
      <c r="D219" s="37"/>
      <c r="E219" s="37"/>
      <c r="F219" s="37"/>
      <c r="G219" s="37"/>
      <c r="H219" s="37"/>
      <c r="I219" s="37"/>
      <c r="J219" s="44"/>
      <c r="K219" s="44"/>
      <c r="L219" s="44"/>
    </row>
    <row r="220" spans="1:12">
      <c r="A220" s="18" t="s">
        <v>969</v>
      </c>
      <c r="B220" s="36" t="s">
        <v>970</v>
      </c>
      <c r="C220" s="37"/>
      <c r="D220" s="37"/>
      <c r="E220" s="37"/>
      <c r="F220" s="37"/>
      <c r="G220" s="37"/>
      <c r="H220" s="37"/>
      <c r="I220" s="37"/>
      <c r="J220" s="44"/>
      <c r="K220" s="44"/>
      <c r="L220" s="44"/>
    </row>
    <row r="221" spans="1:12">
      <c r="A221" s="16" t="s">
        <v>1603</v>
      </c>
      <c r="B221" s="16"/>
      <c r="C221" s="16"/>
      <c r="D221" s="16"/>
      <c r="E221" s="16"/>
      <c r="F221" s="16"/>
      <c r="G221" s="16"/>
      <c r="H221" s="16"/>
      <c r="I221" s="16"/>
      <c r="J221" s="44"/>
      <c r="K221" s="44"/>
      <c r="L221" s="44"/>
    </row>
    <row r="222" spans="1:12">
      <c r="A222" s="17" t="s">
        <v>915</v>
      </c>
      <c r="B222" s="17"/>
      <c r="C222" s="17"/>
      <c r="D222" s="17"/>
      <c r="E222" s="17"/>
      <c r="F222" s="17"/>
      <c r="G222" s="17"/>
      <c r="H222" s="17"/>
      <c r="I222" s="17"/>
      <c r="J222" s="44"/>
      <c r="K222" s="44"/>
      <c r="L222" s="44"/>
    </row>
    <row r="223" spans="1:12">
      <c r="A223" s="18" t="s">
        <v>1328</v>
      </c>
      <c r="B223" s="18" t="s">
        <v>928</v>
      </c>
      <c r="C223" s="37"/>
      <c r="D223" s="37"/>
      <c r="E223" s="37"/>
      <c r="F223" s="37"/>
      <c r="G223" s="37"/>
      <c r="H223" s="37"/>
      <c r="I223" s="37"/>
      <c r="J223" s="44"/>
      <c r="K223" s="44"/>
      <c r="L223" s="44"/>
    </row>
    <row r="224" spans="1:12">
      <c r="A224" s="18" t="s">
        <v>1329</v>
      </c>
      <c r="B224" s="18" t="s">
        <v>928</v>
      </c>
      <c r="C224" s="37"/>
      <c r="D224" s="37"/>
      <c r="E224" s="37"/>
      <c r="F224" s="37"/>
      <c r="G224" s="37"/>
      <c r="H224" s="37"/>
      <c r="I224" s="37"/>
      <c r="J224" s="44"/>
      <c r="K224" s="44"/>
      <c r="L224" s="44"/>
    </row>
    <row r="225" spans="1:12">
      <c r="A225" s="18" t="s">
        <v>1328</v>
      </c>
      <c r="B225" s="18" t="s">
        <v>27</v>
      </c>
      <c r="C225" s="37"/>
      <c r="D225" s="37"/>
      <c r="E225" s="37"/>
      <c r="F225" s="37"/>
      <c r="G225" s="37"/>
      <c r="H225" s="37"/>
      <c r="I225" s="37"/>
      <c r="J225" s="44"/>
      <c r="K225" s="44"/>
      <c r="L225" s="44"/>
    </row>
    <row r="226" spans="1:12">
      <c r="A226" s="18" t="s">
        <v>1329</v>
      </c>
      <c r="B226" s="18" t="s">
        <v>27</v>
      </c>
      <c r="C226" s="37"/>
      <c r="D226" s="37"/>
      <c r="E226" s="37"/>
      <c r="F226" s="37"/>
      <c r="G226" s="37"/>
      <c r="H226" s="37"/>
      <c r="I226" s="37"/>
      <c r="J226" s="44"/>
      <c r="K226" s="44"/>
      <c r="L226" s="44"/>
    </row>
    <row r="227" spans="1:12">
      <c r="A227" s="17" t="s">
        <v>982</v>
      </c>
      <c r="B227" s="17"/>
      <c r="C227" s="17"/>
      <c r="D227" s="17"/>
      <c r="E227" s="17"/>
      <c r="F227" s="17"/>
      <c r="G227" s="17"/>
      <c r="H227" s="17"/>
      <c r="I227" s="17"/>
      <c r="J227" s="44"/>
      <c r="K227" s="44"/>
      <c r="L227" s="44"/>
    </row>
    <row r="228" spans="1:12">
      <c r="A228" s="18" t="s">
        <v>998</v>
      </c>
      <c r="B228" s="18" t="s">
        <v>28</v>
      </c>
      <c r="C228" s="37"/>
      <c r="D228" s="37"/>
      <c r="E228" s="37"/>
      <c r="F228" s="37"/>
      <c r="G228" s="37"/>
      <c r="H228" s="37"/>
      <c r="I228" s="37"/>
      <c r="J228" s="44"/>
      <c r="K228" s="44"/>
      <c r="L228" s="44"/>
    </row>
    <row r="229" spans="1:12">
      <c r="A229" s="18" t="s">
        <v>1000</v>
      </c>
      <c r="B229" s="18" t="s">
        <v>928</v>
      </c>
      <c r="C229" s="37"/>
      <c r="D229" s="37"/>
      <c r="E229" s="37"/>
      <c r="F229" s="37"/>
      <c r="G229" s="37"/>
      <c r="H229" s="37"/>
      <c r="I229" s="37"/>
      <c r="J229" s="44"/>
      <c r="K229" s="44"/>
      <c r="L229" s="44"/>
    </row>
    <row r="230" spans="1:12">
      <c r="A230" s="18" t="s">
        <v>999</v>
      </c>
      <c r="B230" s="18" t="s">
        <v>27</v>
      </c>
      <c r="C230" s="37"/>
      <c r="D230" s="37"/>
      <c r="E230" s="37"/>
      <c r="F230" s="37"/>
      <c r="G230" s="37"/>
      <c r="H230" s="37"/>
      <c r="I230" s="37"/>
      <c r="J230" s="44"/>
      <c r="K230" s="44"/>
      <c r="L230" s="44"/>
    </row>
    <row r="231" spans="1:12">
      <c r="A231" s="18" t="s">
        <v>999</v>
      </c>
      <c r="B231" s="18" t="s">
        <v>928</v>
      </c>
      <c r="C231" s="37"/>
      <c r="D231" s="37"/>
      <c r="E231" s="37"/>
      <c r="F231" s="37"/>
      <c r="G231" s="37"/>
      <c r="H231" s="37"/>
      <c r="I231" s="37"/>
      <c r="J231" s="44"/>
      <c r="K231" s="44"/>
      <c r="L231" s="44"/>
    </row>
    <row r="232" spans="1:12">
      <c r="A232" s="17" t="s">
        <v>917</v>
      </c>
      <c r="B232" s="17"/>
      <c r="C232" s="17"/>
      <c r="D232" s="17"/>
      <c r="E232" s="17"/>
      <c r="F232" s="17"/>
      <c r="G232" s="17"/>
      <c r="H232" s="17"/>
      <c r="I232" s="17"/>
      <c r="J232" s="44"/>
      <c r="K232" s="44"/>
      <c r="L232" s="44"/>
    </row>
    <row r="233" spans="1:12">
      <c r="A233" s="18" t="s">
        <v>1001</v>
      </c>
      <c r="B233" s="134" t="s">
        <v>919</v>
      </c>
      <c r="C233" s="37"/>
      <c r="D233" s="37"/>
      <c r="E233" s="37"/>
      <c r="F233" s="37"/>
      <c r="G233" s="37"/>
      <c r="H233" s="37"/>
      <c r="I233" s="37"/>
      <c r="J233" s="44"/>
      <c r="K233" s="44"/>
      <c r="L233" s="44"/>
    </row>
    <row r="234" spans="1:12">
      <c r="A234" s="18" t="s">
        <v>1002</v>
      </c>
      <c r="B234" s="134" t="s">
        <v>919</v>
      </c>
      <c r="C234" s="37"/>
      <c r="D234" s="37"/>
      <c r="E234" s="37"/>
      <c r="F234" s="37"/>
      <c r="G234" s="37"/>
      <c r="H234" s="37"/>
      <c r="I234" s="37"/>
      <c r="J234" s="44"/>
      <c r="K234" s="44"/>
      <c r="L234" s="44"/>
    </row>
    <row r="235" spans="1:12">
      <c r="A235" s="18" t="s">
        <v>1003</v>
      </c>
      <c r="B235" s="36" t="s">
        <v>1618</v>
      </c>
      <c r="C235" s="37"/>
      <c r="D235" s="37"/>
      <c r="E235" s="37"/>
      <c r="F235" s="37"/>
      <c r="G235" s="37"/>
      <c r="H235" s="37"/>
      <c r="I235" s="37"/>
      <c r="J235" s="44"/>
      <c r="K235" s="44"/>
      <c r="L235" s="44"/>
    </row>
    <row r="236" spans="1:12">
      <c r="A236" s="18" t="s">
        <v>1004</v>
      </c>
      <c r="B236" s="36" t="s">
        <v>1618</v>
      </c>
      <c r="C236" s="37"/>
      <c r="D236" s="37"/>
      <c r="E236" s="37"/>
      <c r="F236" s="37"/>
      <c r="G236" s="37"/>
      <c r="H236" s="37"/>
      <c r="I236" s="37"/>
      <c r="J236" s="44"/>
      <c r="K236" s="44"/>
      <c r="L236" s="44"/>
    </row>
    <row r="237" spans="1:12">
      <c r="A237" s="18" t="s">
        <v>969</v>
      </c>
      <c r="B237" s="36" t="s">
        <v>970</v>
      </c>
      <c r="C237" s="37"/>
      <c r="D237" s="37"/>
      <c r="E237" s="37"/>
      <c r="F237" s="37"/>
      <c r="G237" s="37"/>
      <c r="H237" s="37"/>
      <c r="I237" s="37"/>
      <c r="J237" s="44"/>
      <c r="K237" s="44"/>
      <c r="L237" s="44"/>
    </row>
    <row r="238" spans="1:12" ht="18">
      <c r="A238" s="135" t="s">
        <v>1604</v>
      </c>
      <c r="B238" s="135"/>
      <c r="C238" s="135"/>
      <c r="D238" s="135"/>
      <c r="E238" s="135"/>
      <c r="F238" s="135"/>
      <c r="G238" s="135"/>
      <c r="H238" s="135"/>
      <c r="I238" s="135"/>
      <c r="J238" s="44"/>
      <c r="K238" s="44"/>
      <c r="L238" s="44"/>
    </row>
    <row r="239" spans="1:12">
      <c r="A239" s="17" t="s">
        <v>1313</v>
      </c>
      <c r="B239" s="17"/>
      <c r="C239" s="17"/>
      <c r="D239" s="17"/>
      <c r="E239" s="17"/>
      <c r="F239" s="17"/>
      <c r="G239" s="17"/>
      <c r="H239" s="17"/>
      <c r="I239" s="17"/>
      <c r="J239" s="44"/>
      <c r="K239" s="44"/>
      <c r="L239" s="44"/>
    </row>
    <row r="240" spans="1:12">
      <c r="A240" s="31" t="s">
        <v>1330</v>
      </c>
      <c r="B240" s="31" t="s">
        <v>27</v>
      </c>
      <c r="C240" s="37"/>
      <c r="D240" s="37"/>
      <c r="E240" s="37"/>
      <c r="F240" s="37"/>
      <c r="G240" s="37"/>
      <c r="H240" s="37"/>
      <c r="I240" s="37"/>
      <c r="J240" s="44"/>
      <c r="K240" s="44"/>
      <c r="L240" s="44"/>
    </row>
    <row r="241" spans="1:12">
      <c r="A241" s="18" t="s">
        <v>1331</v>
      </c>
      <c r="B241" s="18" t="s">
        <v>27</v>
      </c>
      <c r="C241" s="37"/>
      <c r="D241" s="37"/>
      <c r="E241" s="37"/>
      <c r="F241" s="37"/>
      <c r="G241" s="37"/>
      <c r="H241" s="37"/>
      <c r="I241" s="37"/>
      <c r="J241" s="44"/>
      <c r="K241" s="44"/>
      <c r="L241" s="44"/>
    </row>
    <row r="242" spans="1:12">
      <c r="A242" s="18" t="s">
        <v>1332</v>
      </c>
      <c r="B242" s="18" t="s">
        <v>27</v>
      </c>
      <c r="C242" s="37"/>
      <c r="D242" s="37"/>
      <c r="E242" s="37"/>
      <c r="F242" s="37"/>
      <c r="G242" s="37"/>
      <c r="H242" s="37"/>
      <c r="I242" s="37"/>
      <c r="J242" s="44"/>
      <c r="K242" s="44"/>
      <c r="L242" s="44"/>
    </row>
    <row r="243" spans="1:12">
      <c r="A243" s="18" t="s">
        <v>1333</v>
      </c>
      <c r="B243" s="18" t="s">
        <v>27</v>
      </c>
      <c r="C243" s="37"/>
      <c r="D243" s="37"/>
      <c r="E243" s="37"/>
      <c r="F243" s="37"/>
      <c r="G243" s="37"/>
      <c r="H243" s="37"/>
      <c r="I243" s="37"/>
      <c r="J243" s="44"/>
      <c r="K243" s="44"/>
      <c r="L243" s="44"/>
    </row>
    <row r="244" spans="1:12">
      <c r="A244" s="18" t="s">
        <v>964</v>
      </c>
      <c r="B244" s="18" t="s">
        <v>27</v>
      </c>
      <c r="C244" s="37"/>
      <c r="D244" s="37"/>
      <c r="E244" s="37"/>
      <c r="F244" s="37"/>
      <c r="G244" s="37"/>
      <c r="H244" s="37"/>
      <c r="I244" s="37"/>
      <c r="J244" s="44"/>
      <c r="K244" s="44"/>
      <c r="L244" s="44"/>
    </row>
    <row r="245" spans="1:12">
      <c r="A245" s="31" t="s">
        <v>1318</v>
      </c>
      <c r="B245" s="31" t="s">
        <v>27</v>
      </c>
      <c r="C245" s="37"/>
      <c r="D245" s="37"/>
      <c r="E245" s="37"/>
      <c r="F245" s="37"/>
      <c r="G245" s="37"/>
      <c r="H245" s="37"/>
      <c r="I245" s="37"/>
      <c r="J245" s="44"/>
      <c r="K245" s="44"/>
      <c r="L245" s="44"/>
    </row>
    <row r="246" spans="1:12">
      <c r="A246" s="18" t="s">
        <v>1334</v>
      </c>
      <c r="B246" s="18" t="s">
        <v>27</v>
      </c>
      <c r="C246" s="37"/>
      <c r="D246" s="37"/>
      <c r="E246" s="37"/>
      <c r="F246" s="37"/>
      <c r="G246" s="37"/>
      <c r="H246" s="37"/>
      <c r="I246" s="37"/>
      <c r="J246" s="44"/>
      <c r="K246" s="44"/>
      <c r="L246" s="44"/>
    </row>
    <row r="247" spans="1:12">
      <c r="A247" s="18" t="s">
        <v>1335</v>
      </c>
      <c r="B247" s="18" t="s">
        <v>27</v>
      </c>
      <c r="C247" s="37"/>
      <c r="D247" s="37"/>
      <c r="E247" s="37"/>
      <c r="F247" s="37"/>
      <c r="G247" s="37"/>
      <c r="H247" s="37"/>
      <c r="I247" s="37"/>
      <c r="J247" s="44"/>
      <c r="K247" s="44"/>
      <c r="L247" s="44"/>
    </row>
    <row r="248" spans="1:12">
      <c r="A248" s="18" t="s">
        <v>1336</v>
      </c>
      <c r="B248" s="18" t="s">
        <v>27</v>
      </c>
      <c r="C248" s="37"/>
      <c r="D248" s="37"/>
      <c r="E248" s="37"/>
      <c r="F248" s="37"/>
      <c r="G248" s="37"/>
      <c r="H248" s="37"/>
      <c r="I248" s="37"/>
      <c r="J248" s="44"/>
      <c r="K248" s="44"/>
      <c r="L248" s="44"/>
    </row>
    <row r="249" spans="1:12">
      <c r="A249" s="18" t="s">
        <v>964</v>
      </c>
      <c r="B249" s="18" t="s">
        <v>27</v>
      </c>
      <c r="C249" s="37"/>
      <c r="D249" s="37"/>
      <c r="E249" s="37"/>
      <c r="F249" s="37"/>
      <c r="G249" s="37"/>
      <c r="H249" s="37"/>
      <c r="I249" s="37"/>
      <c r="J249" s="44"/>
      <c r="K249" s="44"/>
      <c r="L249" s="44"/>
    </row>
    <row r="250" spans="1:12">
      <c r="A250" s="17" t="s">
        <v>1651</v>
      </c>
      <c r="B250" s="17"/>
      <c r="C250" s="17"/>
      <c r="D250" s="17"/>
      <c r="E250" s="17"/>
      <c r="F250" s="17"/>
      <c r="G250" s="17"/>
      <c r="H250" s="17"/>
      <c r="I250" s="17"/>
      <c r="J250" s="44"/>
      <c r="K250" s="44"/>
      <c r="L250" s="44"/>
    </row>
    <row r="251" spans="1:12">
      <c r="A251" s="173" t="s">
        <v>1557</v>
      </c>
      <c r="B251" s="31" t="s">
        <v>28</v>
      </c>
      <c r="C251" s="37"/>
      <c r="D251" s="37"/>
      <c r="E251" s="37"/>
      <c r="F251" s="37"/>
      <c r="G251" s="37"/>
      <c r="H251" s="37"/>
      <c r="I251" s="37"/>
      <c r="J251" s="44"/>
      <c r="K251" s="44"/>
      <c r="L251" s="44"/>
    </row>
    <row r="252" spans="1:12">
      <c r="A252" s="134" t="s">
        <v>1337</v>
      </c>
      <c r="B252" s="18" t="s">
        <v>28</v>
      </c>
      <c r="C252" s="37"/>
      <c r="D252" s="37"/>
      <c r="E252" s="37"/>
      <c r="F252" s="37"/>
      <c r="G252" s="37"/>
      <c r="H252" s="37"/>
      <c r="I252" s="37"/>
      <c r="J252" s="44"/>
      <c r="K252" s="44"/>
      <c r="L252" s="44"/>
    </row>
    <row r="253" spans="1:12">
      <c r="A253" s="134" t="s">
        <v>1311</v>
      </c>
      <c r="B253" s="18" t="s">
        <v>28</v>
      </c>
      <c r="C253" s="37"/>
      <c r="D253" s="37"/>
      <c r="E253" s="37"/>
      <c r="F253" s="37"/>
      <c r="G253" s="37"/>
      <c r="H253" s="37"/>
      <c r="I253" s="37"/>
      <c r="J253" s="44"/>
      <c r="K253" s="44"/>
      <c r="L253" s="44"/>
    </row>
    <row r="254" spans="1:12">
      <c r="A254" s="173" t="s">
        <v>1558</v>
      </c>
      <c r="B254" s="31" t="s">
        <v>1619</v>
      </c>
      <c r="C254" s="37"/>
      <c r="D254" s="37"/>
      <c r="E254" s="37"/>
      <c r="F254" s="37"/>
      <c r="G254" s="37"/>
      <c r="H254" s="37"/>
      <c r="I254" s="37"/>
      <c r="J254" s="44"/>
      <c r="K254" s="44"/>
      <c r="L254" s="44"/>
    </row>
    <row r="255" spans="1:12">
      <c r="A255" s="134" t="s">
        <v>1337</v>
      </c>
      <c r="B255" s="18" t="s">
        <v>1619</v>
      </c>
      <c r="C255" s="37"/>
      <c r="D255" s="37"/>
      <c r="E255" s="37"/>
      <c r="F255" s="37"/>
      <c r="G255" s="37"/>
      <c r="H255" s="37"/>
      <c r="I255" s="37"/>
      <c r="J255" s="44"/>
      <c r="K255" s="44"/>
      <c r="L255" s="44"/>
    </row>
    <row r="256" spans="1:12">
      <c r="A256" s="134" t="s">
        <v>1311</v>
      </c>
      <c r="B256" s="18" t="s">
        <v>1619</v>
      </c>
      <c r="C256" s="37"/>
      <c r="D256" s="37"/>
      <c r="E256" s="37"/>
      <c r="F256" s="37"/>
      <c r="G256" s="37"/>
      <c r="H256" s="37"/>
      <c r="I256" s="37"/>
      <c r="J256" s="44"/>
      <c r="K256" s="44"/>
      <c r="L256" s="44"/>
    </row>
    <row r="257" spans="1:12">
      <c r="A257" s="17" t="s">
        <v>25</v>
      </c>
      <c r="B257" s="17"/>
      <c r="C257" s="17"/>
      <c r="D257" s="17"/>
      <c r="E257" s="17"/>
      <c r="F257" s="17"/>
      <c r="G257" s="17"/>
      <c r="H257" s="17"/>
      <c r="I257" s="17"/>
      <c r="J257" s="44"/>
      <c r="K257" s="44"/>
      <c r="L257" s="44"/>
    </row>
    <row r="258" spans="1:12">
      <c r="A258" s="173" t="s">
        <v>1242</v>
      </c>
      <c r="B258" s="173" t="s">
        <v>12</v>
      </c>
      <c r="C258" s="37"/>
      <c r="D258" s="37"/>
      <c r="E258" s="37"/>
      <c r="F258" s="37"/>
      <c r="G258" s="37"/>
      <c r="H258" s="37"/>
      <c r="I258" s="37"/>
      <c r="J258" s="44"/>
      <c r="K258" s="44"/>
      <c r="L258" s="44"/>
    </row>
    <row r="259" spans="1:12">
      <c r="A259" s="134" t="s">
        <v>1337</v>
      </c>
      <c r="B259" s="18" t="s">
        <v>12</v>
      </c>
      <c r="C259" s="37"/>
      <c r="D259" s="37"/>
      <c r="E259" s="37"/>
      <c r="F259" s="37"/>
      <c r="G259" s="37"/>
      <c r="H259" s="37"/>
      <c r="I259" s="37"/>
      <c r="J259" s="44"/>
      <c r="K259" s="44"/>
      <c r="L259" s="44"/>
    </row>
    <row r="260" spans="1:12">
      <c r="A260" s="134" t="s">
        <v>1311</v>
      </c>
      <c r="B260" s="18" t="s">
        <v>12</v>
      </c>
      <c r="C260" s="37"/>
      <c r="D260" s="37"/>
      <c r="E260" s="37"/>
      <c r="F260" s="37"/>
      <c r="G260" s="37"/>
      <c r="H260" s="37"/>
      <c r="I260" s="37"/>
      <c r="J260" s="44"/>
      <c r="K260" s="44"/>
      <c r="L260" s="44"/>
    </row>
    <row r="261" spans="1:12">
      <c r="A261" s="173" t="s">
        <v>924</v>
      </c>
      <c r="B261" s="173" t="s">
        <v>712</v>
      </c>
      <c r="C261" s="37"/>
      <c r="D261" s="37"/>
      <c r="E261" s="37"/>
      <c r="F261" s="37"/>
      <c r="G261" s="37"/>
      <c r="H261" s="37"/>
      <c r="I261" s="37"/>
      <c r="J261" s="44"/>
      <c r="K261" s="44"/>
      <c r="L261" s="44"/>
    </row>
    <row r="262" spans="1:12">
      <c r="A262" s="134" t="s">
        <v>1337</v>
      </c>
      <c r="B262" s="18" t="s">
        <v>712</v>
      </c>
      <c r="C262" s="37"/>
      <c r="D262" s="37"/>
      <c r="E262" s="37"/>
      <c r="F262" s="37"/>
      <c r="G262" s="37"/>
      <c r="H262" s="37"/>
      <c r="I262" s="37"/>
      <c r="J262" s="44"/>
      <c r="K262" s="44"/>
      <c r="L262" s="44"/>
    </row>
    <row r="263" spans="1:12">
      <c r="A263" s="134" t="s">
        <v>1311</v>
      </c>
      <c r="B263" s="18" t="s">
        <v>712</v>
      </c>
      <c r="C263" s="37"/>
      <c r="D263" s="37"/>
      <c r="E263" s="37"/>
      <c r="F263" s="37"/>
      <c r="G263" s="37"/>
      <c r="H263" s="37"/>
      <c r="I263" s="37"/>
      <c r="J263" s="44"/>
      <c r="K263" s="44"/>
      <c r="L263" s="44"/>
    </row>
    <row r="264" spans="1:12">
      <c r="A264" s="173" t="s">
        <v>925</v>
      </c>
      <c r="B264" s="173" t="s">
        <v>12</v>
      </c>
      <c r="C264" s="37"/>
      <c r="D264" s="37"/>
      <c r="E264" s="37"/>
      <c r="F264" s="37"/>
      <c r="G264" s="37"/>
      <c r="H264" s="37"/>
      <c r="I264" s="37"/>
      <c r="J264" s="44"/>
      <c r="K264" s="44"/>
      <c r="L264" s="44"/>
    </row>
    <row r="265" spans="1:12">
      <c r="A265" s="134" t="s">
        <v>1337</v>
      </c>
      <c r="B265" s="18" t="s">
        <v>12</v>
      </c>
      <c r="C265" s="37"/>
      <c r="D265" s="37"/>
      <c r="E265" s="37"/>
      <c r="F265" s="37"/>
      <c r="G265" s="37"/>
      <c r="H265" s="37"/>
      <c r="I265" s="37"/>
      <c r="J265" s="44"/>
      <c r="K265" s="44"/>
      <c r="L265" s="44"/>
    </row>
    <row r="266" spans="1:12">
      <c r="A266" s="134" t="s">
        <v>1311</v>
      </c>
      <c r="B266" s="18" t="s">
        <v>12</v>
      </c>
      <c r="C266" s="37"/>
      <c r="D266" s="37"/>
      <c r="E266" s="37"/>
      <c r="F266" s="37"/>
      <c r="G266" s="37"/>
      <c r="H266" s="37"/>
      <c r="I266" s="37"/>
      <c r="J266" s="44"/>
      <c r="K266" s="44"/>
      <c r="L266" s="44"/>
    </row>
    <row r="267" spans="1:12">
      <c r="A267" s="173" t="s">
        <v>926</v>
      </c>
      <c r="B267" s="173" t="s">
        <v>712</v>
      </c>
      <c r="C267" s="37"/>
      <c r="D267" s="37"/>
      <c r="E267" s="37"/>
      <c r="F267" s="37"/>
      <c r="G267" s="37"/>
      <c r="H267" s="37"/>
      <c r="I267" s="37"/>
      <c r="J267" s="44"/>
      <c r="K267" s="44"/>
      <c r="L267" s="44"/>
    </row>
    <row r="268" spans="1:12">
      <c r="A268" s="134" t="s">
        <v>1337</v>
      </c>
      <c r="B268" s="18" t="s">
        <v>712</v>
      </c>
      <c r="C268" s="37"/>
      <c r="D268" s="37"/>
      <c r="E268" s="37"/>
      <c r="F268" s="37"/>
      <c r="G268" s="37"/>
      <c r="H268" s="37"/>
      <c r="I268" s="37"/>
      <c r="J268" s="44"/>
      <c r="K268" s="44"/>
      <c r="L268" s="44"/>
    </row>
    <row r="269" spans="1:12">
      <c r="A269" s="134" t="s">
        <v>1311</v>
      </c>
      <c r="B269" s="18" t="s">
        <v>712</v>
      </c>
      <c r="C269" s="37"/>
      <c r="D269" s="37"/>
      <c r="E269" s="37"/>
      <c r="F269" s="37"/>
      <c r="G269" s="37"/>
      <c r="H269" s="37"/>
      <c r="I269" s="37"/>
      <c r="J269" s="44"/>
      <c r="K269" s="44"/>
      <c r="L269" s="44"/>
    </row>
    <row r="270" spans="1:12">
      <c r="A270" s="17" t="s">
        <v>905</v>
      </c>
      <c r="B270" s="17"/>
      <c r="C270" s="17"/>
      <c r="D270" s="17"/>
      <c r="E270" s="17"/>
      <c r="F270" s="17"/>
      <c r="G270" s="17"/>
      <c r="H270" s="17"/>
      <c r="I270" s="17"/>
      <c r="J270" s="44"/>
      <c r="K270" s="44"/>
      <c r="L270" s="44"/>
    </row>
    <row r="271" spans="1:12">
      <c r="A271" s="19" t="s">
        <v>906</v>
      </c>
      <c r="B271" s="99" t="s">
        <v>1609</v>
      </c>
      <c r="C271" s="37"/>
      <c r="D271" s="37"/>
      <c r="E271" s="37"/>
      <c r="F271" s="37"/>
      <c r="G271" s="37"/>
      <c r="H271" s="37"/>
      <c r="I271" s="37"/>
      <c r="J271" s="44"/>
      <c r="K271" s="44"/>
      <c r="L271" s="44"/>
    </row>
    <row r="272" spans="1:12">
      <c r="A272" s="30" t="s">
        <v>1359</v>
      </c>
      <c r="B272" s="99" t="s">
        <v>1609</v>
      </c>
      <c r="C272" s="37"/>
      <c r="D272" s="37"/>
      <c r="E272" s="37"/>
      <c r="F272" s="37"/>
      <c r="G272" s="37"/>
      <c r="H272" s="37"/>
      <c r="I272" s="37"/>
      <c r="J272" s="44"/>
      <c r="K272" s="44"/>
      <c r="L272" s="44"/>
    </row>
    <row r="273" spans="1:12">
      <c r="A273" s="16" t="s">
        <v>1605</v>
      </c>
      <c r="B273" s="16"/>
      <c r="C273" s="16"/>
      <c r="D273" s="16"/>
      <c r="E273" s="16"/>
      <c r="F273" s="16"/>
      <c r="G273" s="16"/>
      <c r="H273" s="16"/>
      <c r="I273" s="16"/>
      <c r="J273" s="44"/>
      <c r="K273" s="44"/>
      <c r="L273" s="44"/>
    </row>
    <row r="274" spans="1:12">
      <c r="A274" s="17" t="s">
        <v>1005</v>
      </c>
      <c r="B274" s="17"/>
      <c r="C274" s="17"/>
      <c r="D274" s="17"/>
      <c r="E274" s="17"/>
      <c r="F274" s="17"/>
      <c r="G274" s="17"/>
      <c r="H274" s="17"/>
      <c r="I274" s="17"/>
      <c r="J274" s="44"/>
      <c r="K274" s="44"/>
      <c r="L274" s="44"/>
    </row>
    <row r="275" spans="1:12">
      <c r="A275" s="18" t="s">
        <v>881</v>
      </c>
      <c r="B275" s="18" t="s">
        <v>550</v>
      </c>
      <c r="C275" s="37"/>
      <c r="D275" s="37"/>
      <c r="E275" s="37"/>
      <c r="F275" s="37"/>
      <c r="G275" s="37"/>
      <c r="H275" s="37"/>
      <c r="I275" s="37"/>
      <c r="J275" s="44"/>
      <c r="K275" s="44"/>
      <c r="L275" s="44"/>
    </row>
    <row r="276" spans="1:12">
      <c r="A276" s="18" t="s">
        <v>933</v>
      </c>
      <c r="B276" s="18" t="s">
        <v>550</v>
      </c>
      <c r="C276" s="37"/>
      <c r="D276" s="37"/>
      <c r="E276" s="37"/>
      <c r="F276" s="37"/>
      <c r="G276" s="37"/>
      <c r="H276" s="37"/>
      <c r="I276" s="37"/>
      <c r="J276" s="44"/>
      <c r="K276" s="44"/>
      <c r="L276" s="44"/>
    </row>
    <row r="277" spans="1:12">
      <c r="A277" s="18" t="s">
        <v>934</v>
      </c>
      <c r="B277" s="18" t="s">
        <v>550</v>
      </c>
      <c r="C277" s="37"/>
      <c r="D277" s="37"/>
      <c r="E277" s="37"/>
      <c r="F277" s="37"/>
      <c r="G277" s="37"/>
      <c r="H277" s="37"/>
      <c r="I277" s="37"/>
      <c r="J277" s="44"/>
      <c r="K277" s="44"/>
      <c r="L277" s="44"/>
    </row>
    <row r="278" spans="1:12">
      <c r="A278" s="18" t="s">
        <v>935</v>
      </c>
      <c r="B278" s="18" t="s">
        <v>550</v>
      </c>
      <c r="C278" s="37"/>
      <c r="D278" s="37"/>
      <c r="E278" s="37"/>
      <c r="F278" s="37"/>
      <c r="G278" s="37"/>
      <c r="H278" s="37"/>
      <c r="I278" s="37"/>
      <c r="J278" s="44"/>
      <c r="K278" s="44"/>
      <c r="L278" s="44"/>
    </row>
    <row r="279" spans="1:12">
      <c r="A279" s="18" t="s">
        <v>936</v>
      </c>
      <c r="B279" s="18" t="s">
        <v>550</v>
      </c>
      <c r="C279" s="37"/>
      <c r="D279" s="37"/>
      <c r="E279" s="37"/>
      <c r="F279" s="37"/>
      <c r="G279" s="37"/>
      <c r="H279" s="37"/>
      <c r="I279" s="37"/>
      <c r="J279" s="44"/>
      <c r="K279" s="44"/>
      <c r="L279" s="44"/>
    </row>
    <row r="280" spans="1:12">
      <c r="A280" s="18" t="s">
        <v>937</v>
      </c>
      <c r="B280" s="18" t="s">
        <v>550</v>
      </c>
      <c r="C280" s="37"/>
      <c r="D280" s="37"/>
      <c r="E280" s="37"/>
      <c r="F280" s="37"/>
      <c r="G280" s="37"/>
      <c r="H280" s="37"/>
      <c r="I280" s="37"/>
      <c r="J280" s="44"/>
      <c r="K280" s="44"/>
      <c r="L280" s="44"/>
    </row>
    <row r="281" spans="1:12">
      <c r="A281" s="18" t="s">
        <v>938</v>
      </c>
      <c r="B281" s="18" t="s">
        <v>550</v>
      </c>
      <c r="C281" s="37"/>
      <c r="D281" s="37"/>
      <c r="E281" s="37"/>
      <c r="F281" s="37"/>
      <c r="G281" s="37"/>
      <c r="H281" s="37"/>
      <c r="I281" s="37"/>
      <c r="J281" s="44"/>
      <c r="K281" s="44"/>
      <c r="L281" s="44"/>
    </row>
    <row r="282" spans="1:12">
      <c r="A282" s="18" t="s">
        <v>382</v>
      </c>
      <c r="B282" s="18" t="s">
        <v>550</v>
      </c>
      <c r="C282" s="37"/>
      <c r="D282" s="37"/>
      <c r="E282" s="37"/>
      <c r="F282" s="37"/>
      <c r="G282" s="37"/>
      <c r="H282" s="37"/>
      <c r="I282" s="37"/>
      <c r="J282" s="44"/>
      <c r="K282" s="44"/>
      <c r="L282" s="44"/>
    </row>
    <row r="283" spans="1:12">
      <c r="A283" s="18" t="s">
        <v>881</v>
      </c>
      <c r="B283" s="18" t="s">
        <v>1619</v>
      </c>
      <c r="C283" s="37"/>
      <c r="D283" s="37"/>
      <c r="E283" s="37"/>
      <c r="F283" s="37"/>
      <c r="G283" s="37"/>
      <c r="H283" s="37"/>
      <c r="I283" s="37"/>
      <c r="J283" s="44"/>
      <c r="K283" s="44"/>
      <c r="L283" s="44"/>
    </row>
    <row r="284" spans="1:12">
      <c r="A284" s="18" t="s">
        <v>933</v>
      </c>
      <c r="B284" s="18" t="s">
        <v>1619</v>
      </c>
      <c r="C284" s="37"/>
      <c r="D284" s="37"/>
      <c r="E284" s="37"/>
      <c r="F284" s="37"/>
      <c r="G284" s="37"/>
      <c r="H284" s="37"/>
      <c r="I284" s="37"/>
      <c r="J284" s="44"/>
      <c r="K284" s="44"/>
      <c r="L284" s="44"/>
    </row>
    <row r="285" spans="1:12">
      <c r="A285" s="18" t="s">
        <v>934</v>
      </c>
      <c r="B285" s="18" t="s">
        <v>1619</v>
      </c>
      <c r="C285" s="37"/>
      <c r="D285" s="37"/>
      <c r="E285" s="37"/>
      <c r="F285" s="37"/>
      <c r="G285" s="37"/>
      <c r="H285" s="37"/>
      <c r="I285" s="37"/>
      <c r="J285" s="44"/>
      <c r="K285" s="44"/>
      <c r="L285" s="44"/>
    </row>
    <row r="286" spans="1:12">
      <c r="A286" s="18" t="s">
        <v>935</v>
      </c>
      <c r="B286" s="18" t="s">
        <v>1619</v>
      </c>
      <c r="C286" s="37"/>
      <c r="D286" s="37"/>
      <c r="E286" s="37"/>
      <c r="F286" s="37"/>
      <c r="G286" s="37"/>
      <c r="H286" s="37"/>
      <c r="I286" s="37"/>
      <c r="J286" s="44"/>
      <c r="K286" s="44"/>
      <c r="L286" s="44"/>
    </row>
    <row r="287" spans="1:12">
      <c r="A287" s="18" t="s">
        <v>936</v>
      </c>
      <c r="B287" s="18" t="s">
        <v>1619</v>
      </c>
      <c r="C287" s="37"/>
      <c r="D287" s="37"/>
      <c r="E287" s="37"/>
      <c r="F287" s="37"/>
      <c r="G287" s="37"/>
      <c r="H287" s="37"/>
      <c r="I287" s="37"/>
      <c r="J287" s="44"/>
      <c r="K287" s="44"/>
      <c r="L287" s="44"/>
    </row>
    <row r="288" spans="1:12">
      <c r="A288" s="18" t="s">
        <v>937</v>
      </c>
      <c r="B288" s="18" t="s">
        <v>1619</v>
      </c>
      <c r="C288" s="37"/>
      <c r="D288" s="37"/>
      <c r="E288" s="37"/>
      <c r="F288" s="37"/>
      <c r="G288" s="37"/>
      <c r="H288" s="37"/>
      <c r="I288" s="37"/>
      <c r="J288" s="44"/>
      <c r="K288" s="44"/>
      <c r="L288" s="44"/>
    </row>
    <row r="289" spans="1:12">
      <c r="A289" s="18" t="s">
        <v>938</v>
      </c>
      <c r="B289" s="18" t="s">
        <v>1619</v>
      </c>
      <c r="C289" s="37"/>
      <c r="D289" s="37"/>
      <c r="E289" s="37"/>
      <c r="F289" s="37"/>
      <c r="G289" s="37"/>
      <c r="H289" s="37"/>
      <c r="I289" s="37"/>
      <c r="J289" s="44"/>
      <c r="K289" s="44"/>
      <c r="L289" s="44"/>
    </row>
    <row r="290" spans="1:12">
      <c r="A290" s="18" t="s">
        <v>382</v>
      </c>
      <c r="B290" s="18" t="s">
        <v>1619</v>
      </c>
      <c r="C290" s="37"/>
      <c r="D290" s="37"/>
      <c r="E290" s="37"/>
      <c r="F290" s="37"/>
      <c r="G290" s="37"/>
      <c r="H290" s="37"/>
      <c r="I290" s="37"/>
      <c r="J290" s="44"/>
      <c r="K290" s="44"/>
      <c r="L290" s="44"/>
    </row>
    <row r="291" spans="1:12">
      <c r="A291" s="17" t="s">
        <v>917</v>
      </c>
      <c r="B291" s="17"/>
      <c r="C291" s="17"/>
      <c r="D291" s="17"/>
      <c r="E291" s="17"/>
      <c r="F291" s="17"/>
      <c r="G291" s="17"/>
      <c r="H291" s="17"/>
      <c r="I291" s="17"/>
      <c r="J291" s="44"/>
      <c r="K291" s="44"/>
      <c r="L291" s="44"/>
    </row>
    <row r="292" spans="1:12">
      <c r="A292" s="18" t="s">
        <v>1006</v>
      </c>
      <c r="B292" s="134" t="s">
        <v>919</v>
      </c>
      <c r="C292" s="37"/>
      <c r="D292" s="37"/>
      <c r="E292" s="37"/>
      <c r="F292" s="37"/>
      <c r="G292" s="37"/>
      <c r="H292" s="37"/>
      <c r="I292" s="37"/>
      <c r="J292" s="44"/>
      <c r="K292" s="44"/>
      <c r="L292" s="44"/>
    </row>
    <row r="293" spans="1:12">
      <c r="A293" s="18" t="s">
        <v>1007</v>
      </c>
      <c r="B293" s="36" t="s">
        <v>1618</v>
      </c>
      <c r="C293" s="37"/>
      <c r="D293" s="37"/>
      <c r="E293" s="37"/>
      <c r="F293" s="37"/>
      <c r="G293" s="37"/>
      <c r="H293" s="37"/>
      <c r="I293" s="37"/>
      <c r="J293" s="44"/>
      <c r="K293" s="44"/>
      <c r="L293" s="44"/>
    </row>
    <row r="294" spans="1:12">
      <c r="A294" s="18" t="s">
        <v>969</v>
      </c>
      <c r="B294" s="36" t="s">
        <v>970</v>
      </c>
      <c r="C294" s="37"/>
      <c r="D294" s="37"/>
      <c r="E294" s="37"/>
      <c r="F294" s="37"/>
      <c r="G294" s="37"/>
      <c r="H294" s="37"/>
      <c r="I294" s="37"/>
      <c r="J294" s="44"/>
      <c r="K294" s="44"/>
      <c r="L294" s="44"/>
    </row>
    <row r="295" spans="1:12">
      <c r="A295" s="16" t="s">
        <v>1606</v>
      </c>
      <c r="B295" s="16"/>
      <c r="C295" s="16"/>
      <c r="D295" s="16"/>
      <c r="E295" s="16"/>
      <c r="F295" s="16"/>
      <c r="G295" s="16"/>
      <c r="H295" s="16"/>
      <c r="I295" s="16"/>
      <c r="J295" s="44"/>
      <c r="K295" s="44"/>
      <c r="L295" s="44"/>
    </row>
    <row r="296" spans="1:12">
      <c r="A296" s="17" t="s">
        <v>972</v>
      </c>
      <c r="B296" s="17"/>
      <c r="C296" s="17"/>
      <c r="D296" s="17"/>
      <c r="E296" s="17"/>
      <c r="F296" s="17"/>
      <c r="G296" s="17"/>
      <c r="H296" s="17"/>
      <c r="I296" s="17"/>
      <c r="J296" s="44"/>
      <c r="K296" s="44"/>
      <c r="L296" s="44"/>
    </row>
    <row r="297" spans="1:12">
      <c r="A297" s="18" t="s">
        <v>881</v>
      </c>
      <c r="B297" s="18" t="s">
        <v>550</v>
      </c>
      <c r="C297" s="37"/>
      <c r="D297" s="37"/>
      <c r="E297" s="37"/>
      <c r="F297" s="37"/>
      <c r="G297" s="37"/>
      <c r="H297" s="37"/>
      <c r="I297" s="37"/>
      <c r="J297" s="44"/>
      <c r="K297" s="44"/>
      <c r="L297" s="44"/>
    </row>
    <row r="298" spans="1:12">
      <c r="A298" s="18" t="s">
        <v>941</v>
      </c>
      <c r="B298" s="18" t="s">
        <v>550</v>
      </c>
      <c r="C298" s="37"/>
      <c r="D298" s="37"/>
      <c r="E298" s="37"/>
      <c r="F298" s="37"/>
      <c r="G298" s="37"/>
      <c r="H298" s="37"/>
      <c r="I298" s="37"/>
      <c r="J298" s="44"/>
      <c r="K298" s="44"/>
      <c r="L298" s="44"/>
    </row>
    <row r="299" spans="1:12">
      <c r="A299" s="18" t="s">
        <v>945</v>
      </c>
      <c r="B299" s="18" t="s">
        <v>550</v>
      </c>
      <c r="C299" s="37"/>
      <c r="D299" s="37"/>
      <c r="E299" s="37"/>
      <c r="F299" s="37"/>
      <c r="G299" s="37"/>
      <c r="H299" s="37"/>
      <c r="I299" s="37"/>
      <c r="J299" s="44"/>
      <c r="K299" s="44"/>
      <c r="L299" s="44"/>
    </row>
    <row r="300" spans="1:12">
      <c r="A300" s="18" t="s">
        <v>947</v>
      </c>
      <c r="B300" s="18" t="s">
        <v>550</v>
      </c>
      <c r="C300" s="37"/>
      <c r="D300" s="37"/>
      <c r="E300" s="37"/>
      <c r="F300" s="37"/>
      <c r="G300" s="37"/>
      <c r="H300" s="37"/>
      <c r="I300" s="37"/>
      <c r="J300" s="44"/>
      <c r="K300" s="44"/>
      <c r="L300" s="44"/>
    </row>
    <row r="301" spans="1:12">
      <c r="A301" s="18" t="s">
        <v>881</v>
      </c>
      <c r="B301" s="18" t="s">
        <v>1619</v>
      </c>
      <c r="C301" s="37"/>
      <c r="D301" s="37"/>
      <c r="E301" s="37"/>
      <c r="F301" s="37"/>
      <c r="G301" s="37"/>
      <c r="H301" s="37"/>
      <c r="I301" s="37"/>
      <c r="J301" s="44"/>
      <c r="K301" s="44"/>
      <c r="L301" s="44"/>
    </row>
    <row r="302" spans="1:12">
      <c r="A302" s="18" t="s">
        <v>941</v>
      </c>
      <c r="B302" s="18" t="s">
        <v>1619</v>
      </c>
      <c r="C302" s="37"/>
      <c r="D302" s="37"/>
      <c r="E302" s="37"/>
      <c r="F302" s="37"/>
      <c r="G302" s="37"/>
      <c r="H302" s="37"/>
      <c r="I302" s="37"/>
      <c r="J302" s="44"/>
      <c r="K302" s="44"/>
      <c r="L302" s="44"/>
    </row>
    <row r="303" spans="1:12">
      <c r="A303" s="18" t="s">
        <v>945</v>
      </c>
      <c r="B303" s="18" t="s">
        <v>1619</v>
      </c>
      <c r="C303" s="37"/>
      <c r="D303" s="37"/>
      <c r="E303" s="37"/>
      <c r="F303" s="37"/>
      <c r="G303" s="37"/>
      <c r="H303" s="37"/>
      <c r="I303" s="37"/>
      <c r="J303" s="44"/>
      <c r="K303" s="44"/>
      <c r="L303" s="44"/>
    </row>
    <row r="304" spans="1:12">
      <c r="A304" s="18" t="s">
        <v>947</v>
      </c>
      <c r="B304" s="18" t="s">
        <v>1619</v>
      </c>
      <c r="C304" s="37"/>
      <c r="D304" s="37"/>
      <c r="E304" s="37"/>
      <c r="F304" s="37"/>
      <c r="G304" s="37"/>
      <c r="H304" s="37"/>
      <c r="I304" s="37"/>
      <c r="J304" s="44"/>
      <c r="K304" s="44"/>
      <c r="L304" s="44"/>
    </row>
    <row r="305" spans="1:12">
      <c r="A305" s="17" t="s">
        <v>917</v>
      </c>
      <c r="B305" s="17"/>
      <c r="C305" s="17"/>
      <c r="D305" s="17"/>
      <c r="E305" s="17"/>
      <c r="F305" s="17"/>
      <c r="G305" s="17"/>
      <c r="H305" s="17"/>
      <c r="I305" s="17"/>
      <c r="J305" s="44"/>
      <c r="K305" s="44"/>
      <c r="L305" s="44"/>
    </row>
    <row r="306" spans="1:12">
      <c r="A306" s="18" t="s">
        <v>1008</v>
      </c>
      <c r="B306" s="134" t="s">
        <v>919</v>
      </c>
      <c r="C306" s="37"/>
      <c r="D306" s="37"/>
      <c r="E306" s="37"/>
      <c r="F306" s="37"/>
      <c r="G306" s="37"/>
      <c r="H306" s="37"/>
      <c r="I306" s="37"/>
      <c r="J306" s="44"/>
      <c r="K306" s="44"/>
      <c r="L306" s="44"/>
    </row>
    <row r="307" spans="1:12">
      <c r="A307" s="18" t="s">
        <v>1009</v>
      </c>
      <c r="B307" s="134" t="s">
        <v>919</v>
      </c>
      <c r="C307" s="37"/>
      <c r="D307" s="37"/>
      <c r="E307" s="37"/>
      <c r="F307" s="37"/>
      <c r="G307" s="37"/>
      <c r="H307" s="37"/>
      <c r="I307" s="37"/>
      <c r="J307" s="44"/>
      <c r="K307" s="44"/>
      <c r="L307" s="44"/>
    </row>
    <row r="308" spans="1:12">
      <c r="A308" s="18" t="s">
        <v>1010</v>
      </c>
      <c r="B308" s="36" t="s">
        <v>1618</v>
      </c>
      <c r="C308" s="37"/>
      <c r="D308" s="37"/>
      <c r="E308" s="37"/>
      <c r="F308" s="37"/>
      <c r="G308" s="37"/>
      <c r="H308" s="37"/>
      <c r="I308" s="37"/>
      <c r="J308" s="44"/>
      <c r="K308" s="44"/>
      <c r="L308" s="44"/>
    </row>
    <row r="309" spans="1:12">
      <c r="A309" s="18" t="s">
        <v>1011</v>
      </c>
      <c r="B309" s="36" t="s">
        <v>1618</v>
      </c>
      <c r="C309" s="37"/>
      <c r="D309" s="37"/>
      <c r="E309" s="37"/>
      <c r="F309" s="37"/>
      <c r="G309" s="37"/>
      <c r="H309" s="37"/>
      <c r="I309" s="37"/>
      <c r="J309" s="44"/>
      <c r="K309" s="44"/>
      <c r="L309" s="44"/>
    </row>
    <row r="310" spans="1:12">
      <c r="A310" s="18" t="s">
        <v>969</v>
      </c>
      <c r="B310" s="36" t="s">
        <v>970</v>
      </c>
      <c r="C310" s="37"/>
      <c r="D310" s="37"/>
      <c r="E310" s="37"/>
      <c r="F310" s="37"/>
      <c r="G310" s="37"/>
      <c r="H310" s="37"/>
      <c r="I310" s="37"/>
      <c r="J310" s="44"/>
      <c r="K310" s="44"/>
      <c r="L310" s="44"/>
    </row>
    <row r="311" spans="1:12" ht="18">
      <c r="A311" s="135" t="s">
        <v>1343</v>
      </c>
      <c r="B311" s="135"/>
      <c r="C311" s="135"/>
      <c r="D311" s="135"/>
      <c r="E311" s="135"/>
      <c r="F311" s="135"/>
      <c r="G311" s="135"/>
      <c r="H311" s="135"/>
      <c r="I311" s="135"/>
      <c r="J311" s="44"/>
      <c r="K311" s="44"/>
      <c r="L311" s="44"/>
    </row>
    <row r="312" spans="1:12">
      <c r="A312" s="17" t="s">
        <v>1370</v>
      </c>
      <c r="B312" s="17"/>
      <c r="C312" s="17"/>
      <c r="D312" s="17"/>
      <c r="E312" s="17"/>
      <c r="F312" s="17"/>
      <c r="G312" s="17"/>
      <c r="H312" s="17"/>
      <c r="I312" s="17"/>
      <c r="J312" s="44"/>
      <c r="K312" s="44"/>
      <c r="L312" s="44"/>
    </row>
    <row r="313" spans="1:12">
      <c r="A313" s="31" t="s">
        <v>1348</v>
      </c>
      <c r="B313" s="18" t="s">
        <v>1430</v>
      </c>
      <c r="C313" s="37"/>
      <c r="D313" s="37"/>
      <c r="E313" s="37"/>
      <c r="F313" s="37"/>
      <c r="G313" s="37"/>
      <c r="H313" s="37"/>
      <c r="I313" s="37"/>
      <c r="J313" s="44"/>
      <c r="K313" s="44"/>
      <c r="L313" s="44"/>
    </row>
    <row r="314" spans="1:12">
      <c r="A314" s="18" t="s">
        <v>1012</v>
      </c>
      <c r="B314" s="18" t="s">
        <v>1430</v>
      </c>
      <c r="C314" s="37"/>
      <c r="D314" s="37"/>
      <c r="E314" s="37"/>
      <c r="F314" s="37"/>
      <c r="G314" s="37"/>
      <c r="H314" s="37"/>
      <c r="I314" s="37"/>
      <c r="J314" s="44"/>
      <c r="K314" s="44"/>
      <c r="L314" s="44"/>
    </row>
    <row r="315" spans="1:12">
      <c r="A315" s="18" t="s">
        <v>1013</v>
      </c>
      <c r="B315" s="18" t="s">
        <v>1430</v>
      </c>
      <c r="C315" s="37"/>
      <c r="D315" s="37"/>
      <c r="E315" s="37"/>
      <c r="F315" s="37"/>
      <c r="G315" s="37"/>
      <c r="H315" s="37"/>
      <c r="I315" s="37"/>
      <c r="J315" s="44"/>
      <c r="K315" s="44"/>
      <c r="L315" s="44"/>
    </row>
    <row r="316" spans="1:12">
      <c r="A316" s="18" t="s">
        <v>1014</v>
      </c>
      <c r="B316" s="18" t="s">
        <v>1430</v>
      </c>
      <c r="C316" s="37"/>
      <c r="D316" s="37"/>
      <c r="E316" s="37"/>
      <c r="F316" s="37"/>
      <c r="G316" s="37"/>
      <c r="H316" s="37"/>
      <c r="I316" s="37"/>
      <c r="J316" s="44"/>
      <c r="K316" s="44"/>
      <c r="L316" s="44"/>
    </row>
    <row r="317" spans="1:12">
      <c r="A317" s="31" t="s">
        <v>1349</v>
      </c>
      <c r="B317" s="18" t="s">
        <v>1430</v>
      </c>
      <c r="C317" s="37"/>
      <c r="D317" s="37"/>
      <c r="E317" s="37"/>
      <c r="F317" s="37"/>
      <c r="G317" s="37"/>
      <c r="H317" s="37"/>
      <c r="I317" s="37"/>
      <c r="J317" s="44"/>
      <c r="K317" s="44"/>
      <c r="L317" s="44"/>
    </row>
    <row r="318" spans="1:12">
      <c r="A318" s="18" t="s">
        <v>1012</v>
      </c>
      <c r="B318" s="18" t="s">
        <v>1430</v>
      </c>
      <c r="C318" s="37"/>
      <c r="D318" s="37"/>
      <c r="E318" s="37"/>
      <c r="F318" s="37"/>
      <c r="G318" s="37"/>
      <c r="H318" s="37"/>
      <c r="I318" s="37"/>
      <c r="J318" s="44"/>
      <c r="K318" s="44"/>
      <c r="L318" s="44"/>
    </row>
    <row r="319" spans="1:12">
      <c r="A319" s="18" t="s">
        <v>1013</v>
      </c>
      <c r="B319" s="18" t="s">
        <v>1430</v>
      </c>
      <c r="C319" s="37"/>
      <c r="D319" s="37"/>
      <c r="E319" s="37"/>
      <c r="F319" s="37"/>
      <c r="G319" s="37"/>
      <c r="H319" s="37"/>
      <c r="I319" s="37"/>
      <c r="J319" s="44"/>
      <c r="K319" s="44"/>
      <c r="L319" s="44"/>
    </row>
    <row r="320" spans="1:12">
      <c r="A320" s="31" t="s">
        <v>1350</v>
      </c>
      <c r="B320" s="18" t="s">
        <v>550</v>
      </c>
      <c r="C320" s="37"/>
      <c r="D320" s="37"/>
      <c r="E320" s="37"/>
      <c r="F320" s="37"/>
      <c r="G320" s="37"/>
      <c r="H320" s="37"/>
      <c r="I320" s="37"/>
      <c r="J320" s="44"/>
      <c r="K320" s="44"/>
      <c r="L320" s="44"/>
    </row>
    <row r="321" spans="1:12">
      <c r="A321" s="18" t="s">
        <v>1016</v>
      </c>
      <c r="B321" s="18" t="s">
        <v>550</v>
      </c>
      <c r="C321" s="37"/>
      <c r="D321" s="37"/>
      <c r="E321" s="37"/>
      <c r="F321" s="37"/>
      <c r="G321" s="37"/>
      <c r="H321" s="37"/>
      <c r="I321" s="37"/>
      <c r="J321" s="44"/>
      <c r="K321" s="44"/>
      <c r="L321" s="44"/>
    </row>
    <row r="322" spans="1:12">
      <c r="A322" s="18" t="s">
        <v>1017</v>
      </c>
      <c r="B322" s="18" t="s">
        <v>550</v>
      </c>
      <c r="C322" s="37"/>
      <c r="D322" s="37"/>
      <c r="E322" s="37"/>
      <c r="F322" s="37"/>
      <c r="G322" s="37"/>
      <c r="H322" s="37"/>
      <c r="I322" s="37"/>
      <c r="J322" s="44"/>
      <c r="K322" s="44"/>
      <c r="L322" s="44"/>
    </row>
    <row r="323" spans="1:12">
      <c r="A323" s="31" t="s">
        <v>1351</v>
      </c>
      <c r="B323" s="18" t="s">
        <v>1430</v>
      </c>
      <c r="C323" s="37"/>
      <c r="D323" s="37"/>
      <c r="E323" s="37"/>
      <c r="F323" s="37"/>
      <c r="G323" s="37"/>
      <c r="H323" s="37"/>
      <c r="I323" s="37"/>
      <c r="J323" s="44"/>
      <c r="K323" s="44"/>
      <c r="L323" s="44"/>
    </row>
    <row r="324" spans="1:12">
      <c r="A324" s="18" t="s">
        <v>1012</v>
      </c>
      <c r="B324" s="18" t="s">
        <v>1430</v>
      </c>
      <c r="C324" s="37"/>
      <c r="D324" s="37"/>
      <c r="E324" s="37"/>
      <c r="F324" s="37"/>
      <c r="G324" s="37"/>
      <c r="H324" s="37"/>
      <c r="I324" s="37"/>
      <c r="J324" s="44"/>
      <c r="K324" s="44"/>
      <c r="L324" s="44"/>
    </row>
    <row r="325" spans="1:12">
      <c r="A325" s="18" t="s">
        <v>1013</v>
      </c>
      <c r="B325" s="18" t="s">
        <v>1430</v>
      </c>
      <c r="C325" s="37"/>
      <c r="D325" s="37"/>
      <c r="E325" s="37"/>
      <c r="F325" s="37"/>
      <c r="G325" s="37"/>
      <c r="H325" s="37"/>
      <c r="I325" s="37"/>
      <c r="J325" s="44"/>
      <c r="K325" s="44"/>
      <c r="L325" s="44"/>
    </row>
    <row r="326" spans="1:12">
      <c r="A326" s="31" t="s">
        <v>1348</v>
      </c>
      <c r="B326" s="18" t="s">
        <v>1619</v>
      </c>
      <c r="C326" s="37"/>
      <c r="D326" s="37"/>
      <c r="E326" s="37"/>
      <c r="F326" s="37"/>
      <c r="G326" s="37"/>
      <c r="H326" s="37"/>
      <c r="I326" s="37"/>
      <c r="J326" s="44"/>
      <c r="K326" s="44"/>
      <c r="L326" s="44"/>
    </row>
    <row r="327" spans="1:12">
      <c r="A327" s="18" t="s">
        <v>1012</v>
      </c>
      <c r="B327" s="18" t="s">
        <v>1619</v>
      </c>
      <c r="C327" s="37"/>
      <c r="D327" s="37"/>
      <c r="E327" s="37"/>
      <c r="F327" s="37"/>
      <c r="G327" s="37"/>
      <c r="H327" s="37"/>
      <c r="I327" s="37"/>
      <c r="J327" s="44"/>
      <c r="K327" s="44"/>
      <c r="L327" s="44"/>
    </row>
    <row r="328" spans="1:12">
      <c r="A328" s="18" t="s">
        <v>1013</v>
      </c>
      <c r="B328" s="18" t="s">
        <v>1619</v>
      </c>
      <c r="C328" s="37"/>
      <c r="D328" s="37"/>
      <c r="E328" s="37"/>
      <c r="F328" s="37"/>
      <c r="G328" s="37"/>
      <c r="H328" s="37"/>
      <c r="I328" s="37"/>
      <c r="J328" s="44"/>
      <c r="K328" s="44"/>
      <c r="L328" s="44"/>
    </row>
    <row r="329" spans="1:12">
      <c r="A329" s="18" t="s">
        <v>1014</v>
      </c>
      <c r="B329" s="18" t="s">
        <v>1619</v>
      </c>
      <c r="C329" s="37"/>
      <c r="D329" s="37"/>
      <c r="E329" s="37"/>
      <c r="F329" s="37"/>
      <c r="G329" s="37"/>
      <c r="H329" s="37"/>
      <c r="I329" s="37"/>
      <c r="J329" s="44"/>
      <c r="K329" s="44"/>
      <c r="L329" s="44"/>
    </row>
    <row r="330" spans="1:12">
      <c r="A330" s="31" t="s">
        <v>1349</v>
      </c>
      <c r="B330" s="18" t="s">
        <v>1619</v>
      </c>
      <c r="C330" s="37"/>
      <c r="D330" s="37"/>
      <c r="E330" s="37"/>
      <c r="F330" s="37"/>
      <c r="G330" s="37"/>
      <c r="H330" s="37"/>
      <c r="I330" s="37"/>
      <c r="J330" s="44"/>
      <c r="K330" s="44"/>
      <c r="L330" s="44"/>
    </row>
    <row r="331" spans="1:12">
      <c r="A331" s="18" t="s">
        <v>1012</v>
      </c>
      <c r="B331" s="18" t="s">
        <v>1619</v>
      </c>
      <c r="C331" s="37"/>
      <c r="D331" s="37"/>
      <c r="E331" s="37"/>
      <c r="F331" s="37"/>
      <c r="G331" s="37"/>
      <c r="H331" s="37"/>
      <c r="I331" s="37"/>
      <c r="J331" s="44"/>
      <c r="K331" s="44"/>
      <c r="L331" s="44"/>
    </row>
    <row r="332" spans="1:12">
      <c r="A332" s="18" t="s">
        <v>1013</v>
      </c>
      <c r="B332" s="18" t="s">
        <v>1619</v>
      </c>
      <c r="C332" s="37"/>
      <c r="D332" s="37"/>
      <c r="E332" s="37"/>
      <c r="F332" s="37"/>
      <c r="G332" s="37"/>
      <c r="H332" s="37"/>
      <c r="I332" s="37"/>
      <c r="J332" s="44"/>
      <c r="K332" s="44"/>
      <c r="L332" s="44"/>
    </row>
    <row r="333" spans="1:12">
      <c r="A333" s="31" t="s">
        <v>1350</v>
      </c>
      <c r="B333" s="18" t="s">
        <v>1619</v>
      </c>
      <c r="C333" s="37"/>
      <c r="D333" s="37"/>
      <c r="E333" s="37"/>
      <c r="F333" s="37"/>
      <c r="G333" s="37"/>
      <c r="H333" s="37"/>
      <c r="I333" s="37"/>
      <c r="J333" s="44"/>
      <c r="K333" s="44"/>
      <c r="L333" s="44"/>
    </row>
    <row r="334" spans="1:12">
      <c r="A334" s="18" t="s">
        <v>1016</v>
      </c>
      <c r="B334" s="18" t="s">
        <v>1619</v>
      </c>
      <c r="C334" s="37"/>
      <c r="D334" s="37"/>
      <c r="E334" s="37"/>
      <c r="F334" s="37"/>
      <c r="G334" s="37"/>
      <c r="H334" s="37"/>
      <c r="I334" s="37"/>
      <c r="J334" s="44"/>
      <c r="K334" s="44"/>
      <c r="L334" s="44"/>
    </row>
    <row r="335" spans="1:12">
      <c r="A335" s="18" t="s">
        <v>1017</v>
      </c>
      <c r="B335" s="18" t="s">
        <v>1619</v>
      </c>
      <c r="C335" s="37"/>
      <c r="D335" s="37"/>
      <c r="E335" s="37"/>
      <c r="F335" s="37"/>
      <c r="G335" s="37"/>
      <c r="H335" s="37"/>
      <c r="I335" s="37"/>
      <c r="J335" s="44"/>
      <c r="K335" s="44"/>
      <c r="L335" s="44"/>
    </row>
    <row r="336" spans="1:12">
      <c r="A336" s="31" t="s">
        <v>1351</v>
      </c>
      <c r="B336" s="18" t="s">
        <v>1619</v>
      </c>
      <c r="C336" s="37"/>
      <c r="D336" s="37"/>
      <c r="E336" s="37"/>
      <c r="F336" s="37"/>
      <c r="G336" s="37"/>
      <c r="H336" s="37"/>
      <c r="I336" s="37"/>
      <c r="J336" s="44"/>
      <c r="K336" s="44"/>
      <c r="L336" s="44"/>
    </row>
    <row r="337" spans="1:12">
      <c r="A337" s="18" t="s">
        <v>1012</v>
      </c>
      <c r="B337" s="18" t="s">
        <v>1619</v>
      </c>
      <c r="C337" s="37"/>
      <c r="D337" s="37"/>
      <c r="E337" s="37"/>
      <c r="F337" s="37"/>
      <c r="G337" s="37"/>
      <c r="H337" s="37"/>
      <c r="I337" s="37"/>
      <c r="J337" s="44"/>
      <c r="K337" s="44"/>
      <c r="L337" s="44"/>
    </row>
    <row r="338" spans="1:12">
      <c r="A338" s="18" t="s">
        <v>1013</v>
      </c>
      <c r="B338" s="18" t="s">
        <v>1619</v>
      </c>
      <c r="C338" s="37"/>
      <c r="D338" s="37"/>
      <c r="E338" s="37"/>
      <c r="F338" s="37"/>
      <c r="G338" s="37"/>
      <c r="H338" s="37"/>
      <c r="I338" s="37"/>
      <c r="J338" s="44"/>
      <c r="K338" s="44"/>
      <c r="L338" s="44"/>
    </row>
    <row r="339" spans="1:12">
      <c r="A339" s="17" t="s">
        <v>1300</v>
      </c>
      <c r="B339" s="17"/>
      <c r="C339" s="17"/>
      <c r="D339" s="17"/>
      <c r="E339" s="17"/>
      <c r="F339" s="17"/>
      <c r="G339" s="17"/>
      <c r="H339" s="17"/>
      <c r="I339" s="17"/>
      <c r="J339" s="44"/>
      <c r="K339" s="44"/>
      <c r="L339" s="44"/>
    </row>
    <row r="340" spans="1:12">
      <c r="A340" s="18" t="s">
        <v>1347</v>
      </c>
      <c r="B340" s="18" t="s">
        <v>1430</v>
      </c>
      <c r="C340" s="37"/>
      <c r="D340" s="37"/>
      <c r="E340" s="37"/>
      <c r="F340" s="37"/>
      <c r="G340" s="37"/>
      <c r="H340" s="37"/>
      <c r="I340" s="37"/>
      <c r="J340" s="44"/>
      <c r="K340" s="44"/>
      <c r="L340" s="44"/>
    </row>
    <row r="341" spans="1:12">
      <c r="A341" s="18" t="s">
        <v>1345</v>
      </c>
      <c r="B341" s="18" t="s">
        <v>1430</v>
      </c>
      <c r="C341" s="37"/>
      <c r="D341" s="37"/>
      <c r="E341" s="37"/>
      <c r="F341" s="37"/>
      <c r="G341" s="37"/>
      <c r="H341" s="37"/>
      <c r="I341" s="37"/>
      <c r="J341" s="44"/>
      <c r="K341" s="44"/>
      <c r="L341" s="44"/>
    </row>
    <row r="342" spans="1:12">
      <c r="A342" s="18" t="s">
        <v>1015</v>
      </c>
      <c r="B342" s="18" t="s">
        <v>550</v>
      </c>
      <c r="C342" s="37"/>
      <c r="D342" s="37"/>
      <c r="E342" s="37"/>
      <c r="F342" s="37"/>
      <c r="G342" s="37"/>
      <c r="H342" s="37"/>
      <c r="I342" s="37"/>
      <c r="J342" s="44"/>
      <c r="K342" s="44"/>
      <c r="L342" s="44"/>
    </row>
    <row r="343" spans="1:12">
      <c r="A343" s="18" t="s">
        <v>1346</v>
      </c>
      <c r="B343" s="18" t="s">
        <v>1430</v>
      </c>
      <c r="C343" s="37"/>
      <c r="D343" s="37"/>
      <c r="E343" s="37"/>
      <c r="F343" s="37"/>
      <c r="G343" s="37"/>
      <c r="H343" s="37"/>
      <c r="I343" s="37"/>
      <c r="J343" s="44"/>
      <c r="K343" s="44"/>
      <c r="L343" s="44"/>
    </row>
    <row r="344" spans="1:12">
      <c r="A344" s="17" t="s">
        <v>1299</v>
      </c>
      <c r="B344" s="17"/>
      <c r="C344" s="17"/>
      <c r="D344" s="17"/>
      <c r="E344" s="17"/>
      <c r="F344" s="17"/>
      <c r="G344" s="17"/>
      <c r="H344" s="17"/>
      <c r="I344" s="17"/>
      <c r="J344" s="44"/>
      <c r="K344" s="44"/>
      <c r="L344" s="44"/>
    </row>
    <row r="345" spans="1:12">
      <c r="A345" s="18" t="s">
        <v>1347</v>
      </c>
      <c r="B345" s="18" t="s">
        <v>1430</v>
      </c>
      <c r="C345" s="37"/>
      <c r="D345" s="37"/>
      <c r="E345" s="37"/>
      <c r="F345" s="37"/>
      <c r="G345" s="37"/>
      <c r="H345" s="37"/>
      <c r="I345" s="37"/>
      <c r="J345" s="44"/>
      <c r="K345" s="44"/>
      <c r="L345" s="44"/>
    </row>
    <row r="346" spans="1:12">
      <c r="A346" s="18" t="s">
        <v>1345</v>
      </c>
      <c r="B346" s="18" t="s">
        <v>1430</v>
      </c>
      <c r="C346" s="37"/>
      <c r="D346" s="37"/>
      <c r="E346" s="37"/>
      <c r="F346" s="37"/>
      <c r="G346" s="37"/>
      <c r="H346" s="37"/>
      <c r="I346" s="37"/>
      <c r="J346" s="44"/>
      <c r="K346" s="44"/>
      <c r="L346" s="44"/>
    </row>
    <row r="347" spans="1:12">
      <c r="A347" s="18" t="s">
        <v>1015</v>
      </c>
      <c r="B347" s="18" t="s">
        <v>550</v>
      </c>
      <c r="C347" s="37"/>
      <c r="D347" s="37"/>
      <c r="E347" s="37"/>
      <c r="F347" s="37"/>
      <c r="G347" s="37"/>
      <c r="H347" s="37"/>
      <c r="I347" s="37"/>
      <c r="J347" s="44"/>
      <c r="K347" s="44"/>
      <c r="L347" s="44"/>
    </row>
    <row r="348" spans="1:12">
      <c r="A348" s="18" t="s">
        <v>1346</v>
      </c>
      <c r="B348" s="18" t="s">
        <v>1430</v>
      </c>
      <c r="C348" s="37"/>
      <c r="D348" s="37"/>
      <c r="E348" s="37"/>
      <c r="F348" s="37"/>
      <c r="G348" s="37"/>
      <c r="H348" s="37"/>
      <c r="I348" s="37"/>
      <c r="J348" s="44"/>
      <c r="K348" s="44"/>
      <c r="L348" s="44"/>
    </row>
    <row r="349" spans="1:12">
      <c r="A349" s="17" t="s">
        <v>1371</v>
      </c>
      <c r="B349" s="17"/>
      <c r="C349" s="17"/>
      <c r="D349" s="17"/>
      <c r="E349" s="17"/>
      <c r="F349" s="17"/>
      <c r="G349" s="17"/>
      <c r="H349" s="17"/>
      <c r="I349" s="17"/>
      <c r="J349" s="44"/>
      <c r="K349" s="44"/>
      <c r="L349" s="44"/>
    </row>
    <row r="350" spans="1:12">
      <c r="A350" s="31" t="s">
        <v>1348</v>
      </c>
      <c r="B350" s="18" t="s">
        <v>27</v>
      </c>
      <c r="C350" s="37"/>
      <c r="D350" s="37"/>
      <c r="E350" s="37"/>
      <c r="F350" s="37"/>
      <c r="G350" s="37"/>
      <c r="H350" s="37"/>
      <c r="I350" s="37"/>
      <c r="J350" s="44"/>
      <c r="K350" s="44"/>
      <c r="L350" s="44"/>
    </row>
    <row r="351" spans="1:12">
      <c r="A351" s="18" t="s">
        <v>876</v>
      </c>
      <c r="B351" s="18" t="s">
        <v>27</v>
      </c>
      <c r="C351" s="37"/>
      <c r="D351" s="37"/>
      <c r="E351" s="37"/>
      <c r="F351" s="37"/>
      <c r="G351" s="37"/>
      <c r="H351" s="37"/>
      <c r="I351" s="37"/>
      <c r="J351" s="44"/>
      <c r="K351" s="44"/>
      <c r="L351" s="44"/>
    </row>
    <row r="352" spans="1:12">
      <c r="A352" s="18" t="s">
        <v>877</v>
      </c>
      <c r="B352" s="18" t="s">
        <v>27</v>
      </c>
      <c r="C352" s="37"/>
      <c r="D352" s="37"/>
      <c r="E352" s="37"/>
      <c r="F352" s="37"/>
      <c r="G352" s="37"/>
      <c r="H352" s="37"/>
      <c r="I352" s="37"/>
      <c r="J352" s="44"/>
      <c r="K352" s="44"/>
      <c r="L352" s="44"/>
    </row>
    <row r="353" spans="1:12">
      <c r="A353" s="18" t="s">
        <v>31</v>
      </c>
      <c r="B353" s="18" t="s">
        <v>27</v>
      </c>
      <c r="C353" s="37"/>
      <c r="D353" s="37"/>
      <c r="E353" s="37"/>
      <c r="F353" s="37"/>
      <c r="G353" s="37"/>
      <c r="H353" s="37"/>
      <c r="I353" s="37"/>
      <c r="J353" s="44"/>
      <c r="K353" s="44"/>
      <c r="L353" s="44"/>
    </row>
    <row r="354" spans="1:12">
      <c r="A354" s="18" t="s">
        <v>878</v>
      </c>
      <c r="B354" s="18" t="s">
        <v>27</v>
      </c>
      <c r="C354" s="37"/>
      <c r="D354" s="37"/>
      <c r="E354" s="37"/>
      <c r="F354" s="37"/>
      <c r="G354" s="37"/>
      <c r="H354" s="37"/>
      <c r="I354" s="37"/>
      <c r="J354" s="44"/>
      <c r="K354" s="44"/>
      <c r="L354" s="44"/>
    </row>
    <row r="355" spans="1:12">
      <c r="A355" s="18" t="s">
        <v>879</v>
      </c>
      <c r="B355" s="18" t="s">
        <v>27</v>
      </c>
      <c r="C355" s="37"/>
      <c r="D355" s="37"/>
      <c r="E355" s="37"/>
      <c r="F355" s="37"/>
      <c r="G355" s="37"/>
      <c r="H355" s="37"/>
      <c r="I355" s="37"/>
      <c r="J355" s="44"/>
      <c r="K355" s="44"/>
      <c r="L355" s="44"/>
    </row>
    <row r="356" spans="1:12">
      <c r="A356" s="18" t="s">
        <v>880</v>
      </c>
      <c r="B356" s="18" t="s">
        <v>27</v>
      </c>
      <c r="C356" s="37"/>
      <c r="D356" s="37"/>
      <c r="E356" s="37"/>
      <c r="F356" s="37"/>
      <c r="G356" s="37"/>
      <c r="H356" s="37"/>
      <c r="I356" s="37"/>
      <c r="J356" s="44"/>
      <c r="K356" s="44"/>
      <c r="L356" s="44"/>
    </row>
    <row r="357" spans="1:12">
      <c r="A357" s="18" t="s">
        <v>75</v>
      </c>
      <c r="B357" s="18" t="s">
        <v>27</v>
      </c>
      <c r="C357" s="37"/>
      <c r="D357" s="37"/>
      <c r="E357" s="37"/>
      <c r="F357" s="37"/>
      <c r="G357" s="37"/>
      <c r="H357" s="37"/>
      <c r="I357" s="37"/>
      <c r="J357" s="44"/>
      <c r="K357" s="44"/>
      <c r="L357" s="44"/>
    </row>
    <row r="358" spans="1:12">
      <c r="A358" s="18" t="s">
        <v>1171</v>
      </c>
      <c r="B358" s="18" t="s">
        <v>27</v>
      </c>
      <c r="C358" s="37"/>
      <c r="D358" s="37"/>
      <c r="E358" s="37"/>
      <c r="F358" s="37"/>
      <c r="G358" s="37"/>
      <c r="H358" s="37"/>
      <c r="I358" s="37"/>
      <c r="J358" s="44"/>
      <c r="K358" s="44"/>
      <c r="L358" s="44"/>
    </row>
    <row r="359" spans="1:12" ht="15.75" customHeight="1">
      <c r="A359" s="18" t="s">
        <v>1654</v>
      </c>
      <c r="B359" s="18" t="s">
        <v>27</v>
      </c>
      <c r="C359" s="37"/>
      <c r="D359" s="37"/>
      <c r="E359" s="37"/>
      <c r="F359" s="37"/>
      <c r="G359" s="37"/>
      <c r="H359" s="37"/>
      <c r="I359" s="37"/>
      <c r="J359" s="44"/>
      <c r="K359" s="44"/>
      <c r="L359" s="44"/>
    </row>
    <row r="360" spans="1:12">
      <c r="A360" s="31" t="s">
        <v>1349</v>
      </c>
      <c r="B360" s="18" t="s">
        <v>27</v>
      </c>
      <c r="C360" s="37"/>
      <c r="D360" s="37"/>
      <c r="E360" s="37"/>
      <c r="F360" s="37"/>
      <c r="G360" s="37"/>
      <c r="H360" s="37"/>
      <c r="I360" s="37"/>
      <c r="J360" s="44"/>
      <c r="K360" s="44"/>
      <c r="L360" s="44"/>
    </row>
    <row r="361" spans="1:12">
      <c r="A361" s="18" t="s">
        <v>876</v>
      </c>
      <c r="B361" s="18" t="s">
        <v>27</v>
      </c>
      <c r="C361" s="37"/>
      <c r="D361" s="37"/>
      <c r="E361" s="37"/>
      <c r="F361" s="37"/>
      <c r="G361" s="37"/>
      <c r="H361" s="37"/>
      <c r="I361" s="37"/>
      <c r="J361" s="44"/>
      <c r="K361" s="44"/>
      <c r="L361" s="44"/>
    </row>
    <row r="362" spans="1:12">
      <c r="A362" s="18" t="s">
        <v>877</v>
      </c>
      <c r="B362" s="18" t="s">
        <v>27</v>
      </c>
      <c r="C362" s="37"/>
      <c r="D362" s="37"/>
      <c r="E362" s="37"/>
      <c r="F362" s="37"/>
      <c r="G362" s="37"/>
      <c r="H362" s="37"/>
      <c r="I362" s="37"/>
      <c r="J362" s="44"/>
      <c r="K362" s="44"/>
      <c r="L362" s="44"/>
    </row>
    <row r="363" spans="1:12">
      <c r="A363" s="18" t="s">
        <v>31</v>
      </c>
      <c r="B363" s="18" t="s">
        <v>27</v>
      </c>
      <c r="C363" s="37"/>
      <c r="D363" s="37"/>
      <c r="E363" s="37"/>
      <c r="F363" s="37"/>
      <c r="G363" s="37"/>
      <c r="H363" s="37"/>
      <c r="I363" s="37"/>
      <c r="J363" s="44"/>
      <c r="K363" s="44"/>
      <c r="L363" s="44"/>
    </row>
    <row r="364" spans="1:12">
      <c r="A364" s="18" t="s">
        <v>878</v>
      </c>
      <c r="B364" s="18" t="s">
        <v>27</v>
      </c>
      <c r="C364" s="37"/>
      <c r="D364" s="37"/>
      <c r="E364" s="37"/>
      <c r="F364" s="37"/>
      <c r="G364" s="37"/>
      <c r="H364" s="37"/>
      <c r="I364" s="37"/>
      <c r="J364" s="44"/>
      <c r="K364" s="44"/>
      <c r="L364" s="44"/>
    </row>
    <row r="365" spans="1:12">
      <c r="A365" s="18" t="s">
        <v>879</v>
      </c>
      <c r="B365" s="18" t="s">
        <v>27</v>
      </c>
      <c r="C365" s="37"/>
      <c r="D365" s="37"/>
      <c r="E365" s="37"/>
      <c r="F365" s="37"/>
      <c r="G365" s="37"/>
      <c r="H365" s="37"/>
      <c r="I365" s="37"/>
      <c r="J365" s="44"/>
      <c r="K365" s="44"/>
      <c r="L365" s="44"/>
    </row>
    <row r="366" spans="1:12">
      <c r="A366" s="18" t="s">
        <v>880</v>
      </c>
      <c r="B366" s="18" t="s">
        <v>27</v>
      </c>
      <c r="C366" s="37"/>
      <c r="D366" s="37"/>
      <c r="E366" s="37"/>
      <c r="F366" s="37"/>
      <c r="G366" s="37"/>
      <c r="H366" s="37"/>
      <c r="I366" s="37"/>
      <c r="J366" s="44"/>
      <c r="K366" s="44"/>
      <c r="L366" s="44"/>
    </row>
    <row r="367" spans="1:12">
      <c r="A367" s="18" t="s">
        <v>75</v>
      </c>
      <c r="B367" s="18" t="s">
        <v>27</v>
      </c>
      <c r="C367" s="37"/>
      <c r="D367" s="37"/>
      <c r="E367" s="37"/>
      <c r="F367" s="37"/>
      <c r="G367" s="37"/>
      <c r="H367" s="37"/>
      <c r="I367" s="37"/>
      <c r="J367" s="44"/>
      <c r="K367" s="44"/>
      <c r="L367" s="44"/>
    </row>
    <row r="368" spans="1:12">
      <c r="A368" s="18" t="s">
        <v>1171</v>
      </c>
      <c r="B368" s="18" t="s">
        <v>27</v>
      </c>
      <c r="C368" s="37"/>
      <c r="D368" s="37"/>
      <c r="E368" s="37"/>
      <c r="F368" s="37"/>
      <c r="G368" s="37"/>
      <c r="H368" s="37"/>
      <c r="I368" s="37"/>
      <c r="J368" s="44"/>
      <c r="K368" s="44"/>
      <c r="L368" s="44"/>
    </row>
    <row r="369" spans="1:12" ht="15.75" customHeight="1">
      <c r="A369" s="18" t="s">
        <v>1654</v>
      </c>
      <c r="B369" s="18" t="s">
        <v>27</v>
      </c>
      <c r="C369" s="37"/>
      <c r="D369" s="37"/>
      <c r="E369" s="37"/>
      <c r="F369" s="37"/>
      <c r="G369" s="37"/>
      <c r="H369" s="37"/>
      <c r="I369" s="37"/>
      <c r="J369" s="44"/>
      <c r="K369" s="44"/>
      <c r="L369" s="44"/>
    </row>
    <row r="370" spans="1:12">
      <c r="A370" s="31" t="s">
        <v>1350</v>
      </c>
      <c r="B370" s="18" t="s">
        <v>27</v>
      </c>
      <c r="C370" s="37"/>
      <c r="D370" s="37"/>
      <c r="E370" s="37"/>
      <c r="F370" s="37"/>
      <c r="G370" s="37"/>
      <c r="H370" s="37"/>
      <c r="I370" s="37"/>
      <c r="J370" s="44"/>
      <c r="K370" s="44"/>
      <c r="L370" s="44"/>
    </row>
    <row r="371" spans="1:12">
      <c r="A371" s="18" t="s">
        <v>876</v>
      </c>
      <c r="B371" s="18" t="s">
        <v>27</v>
      </c>
      <c r="C371" s="37"/>
      <c r="D371" s="37"/>
      <c r="E371" s="37"/>
      <c r="F371" s="37"/>
      <c r="G371" s="37"/>
      <c r="H371" s="37"/>
      <c r="I371" s="37"/>
      <c r="J371" s="44"/>
      <c r="K371" s="44"/>
      <c r="L371" s="44"/>
    </row>
    <row r="372" spans="1:12">
      <c r="A372" s="18" t="s">
        <v>877</v>
      </c>
      <c r="B372" s="18" t="s">
        <v>27</v>
      </c>
      <c r="C372" s="37"/>
      <c r="D372" s="37"/>
      <c r="E372" s="37"/>
      <c r="F372" s="37"/>
      <c r="G372" s="37"/>
      <c r="H372" s="37"/>
      <c r="I372" s="37"/>
      <c r="J372" s="44"/>
      <c r="K372" s="44"/>
      <c r="L372" s="44"/>
    </row>
    <row r="373" spans="1:12">
      <c r="A373" s="18" t="s">
        <v>31</v>
      </c>
      <c r="B373" s="18" t="s">
        <v>27</v>
      </c>
      <c r="C373" s="37"/>
      <c r="D373" s="37"/>
      <c r="E373" s="37"/>
      <c r="F373" s="37"/>
      <c r="G373" s="37"/>
      <c r="H373" s="37"/>
      <c r="I373" s="37"/>
      <c r="J373" s="44"/>
      <c r="K373" s="44"/>
      <c r="L373" s="44"/>
    </row>
    <row r="374" spans="1:12">
      <c r="A374" s="18" t="s">
        <v>878</v>
      </c>
      <c r="B374" s="18" t="s">
        <v>27</v>
      </c>
      <c r="C374" s="37"/>
      <c r="D374" s="37"/>
      <c r="E374" s="37"/>
      <c r="F374" s="37"/>
      <c r="G374" s="37"/>
      <c r="H374" s="37"/>
      <c r="I374" s="37"/>
      <c r="J374" s="44"/>
      <c r="K374" s="44"/>
      <c r="L374" s="44"/>
    </row>
    <row r="375" spans="1:12">
      <c r="A375" s="18" t="s">
        <v>879</v>
      </c>
      <c r="B375" s="18" t="s">
        <v>27</v>
      </c>
      <c r="C375" s="37"/>
      <c r="D375" s="37"/>
      <c r="E375" s="37"/>
      <c r="F375" s="37"/>
      <c r="G375" s="37"/>
      <c r="H375" s="37"/>
      <c r="I375" s="37"/>
      <c r="J375" s="44"/>
      <c r="K375" s="44"/>
      <c r="L375" s="44"/>
    </row>
    <row r="376" spans="1:12">
      <c r="A376" s="18" t="s">
        <v>880</v>
      </c>
      <c r="B376" s="18" t="s">
        <v>27</v>
      </c>
      <c r="C376" s="37"/>
      <c r="D376" s="37"/>
      <c r="E376" s="37"/>
      <c r="F376" s="37"/>
      <c r="G376" s="37"/>
      <c r="H376" s="37"/>
      <c r="I376" s="37"/>
      <c r="J376" s="44"/>
      <c r="K376" s="44"/>
      <c r="L376" s="44"/>
    </row>
    <row r="377" spans="1:12">
      <c r="A377" s="18" t="s">
        <v>75</v>
      </c>
      <c r="B377" s="18" t="s">
        <v>27</v>
      </c>
      <c r="C377" s="37"/>
      <c r="D377" s="37"/>
      <c r="E377" s="37"/>
      <c r="F377" s="37"/>
      <c r="G377" s="37"/>
      <c r="H377" s="37"/>
      <c r="I377" s="37"/>
      <c r="J377" s="44"/>
      <c r="K377" s="44"/>
      <c r="L377" s="44"/>
    </row>
    <row r="378" spans="1:12">
      <c r="A378" s="18" t="s">
        <v>1171</v>
      </c>
      <c r="B378" s="18" t="s">
        <v>27</v>
      </c>
      <c r="C378" s="37"/>
      <c r="D378" s="37"/>
      <c r="E378" s="37"/>
      <c r="F378" s="37"/>
      <c r="G378" s="37"/>
      <c r="H378" s="37"/>
      <c r="I378" s="37"/>
      <c r="J378" s="44"/>
      <c r="K378" s="44"/>
      <c r="L378" s="44"/>
    </row>
    <row r="379" spans="1:12" ht="15.75" customHeight="1">
      <c r="A379" s="18" t="s">
        <v>1654</v>
      </c>
      <c r="B379" s="18" t="s">
        <v>27</v>
      </c>
      <c r="C379" s="37"/>
      <c r="D379" s="37"/>
      <c r="E379" s="37"/>
      <c r="F379" s="37"/>
      <c r="G379" s="37"/>
      <c r="H379" s="37"/>
      <c r="I379" s="37"/>
      <c r="J379" s="44"/>
      <c r="K379" s="44"/>
      <c r="L379" s="44"/>
    </row>
    <row r="380" spans="1:12">
      <c r="A380" s="31" t="s">
        <v>1351</v>
      </c>
      <c r="B380" s="18" t="s">
        <v>27</v>
      </c>
      <c r="C380" s="37"/>
      <c r="D380" s="37"/>
      <c r="E380" s="37"/>
      <c r="F380" s="37"/>
      <c r="G380" s="37"/>
      <c r="H380" s="37"/>
      <c r="I380" s="37"/>
      <c r="J380" s="44"/>
      <c r="K380" s="44"/>
      <c r="L380" s="44"/>
    </row>
    <row r="381" spans="1:12">
      <c r="A381" s="18" t="s">
        <v>876</v>
      </c>
      <c r="B381" s="18" t="s">
        <v>27</v>
      </c>
      <c r="C381" s="37"/>
      <c r="D381" s="37"/>
      <c r="E381" s="37"/>
      <c r="F381" s="37"/>
      <c r="G381" s="37"/>
      <c r="H381" s="37"/>
      <c r="I381" s="37"/>
      <c r="J381" s="44"/>
      <c r="K381" s="44"/>
      <c r="L381" s="44"/>
    </row>
    <row r="382" spans="1:12">
      <c r="A382" s="18" t="s">
        <v>877</v>
      </c>
      <c r="B382" s="18" t="s">
        <v>27</v>
      </c>
      <c r="C382" s="37"/>
      <c r="D382" s="37"/>
      <c r="E382" s="37"/>
      <c r="F382" s="37"/>
      <c r="G382" s="37"/>
      <c r="H382" s="37"/>
      <c r="I382" s="37"/>
      <c r="J382" s="44"/>
      <c r="K382" s="44"/>
      <c r="L382" s="44"/>
    </row>
    <row r="383" spans="1:12">
      <c r="A383" s="18" t="s">
        <v>31</v>
      </c>
      <c r="B383" s="18" t="s">
        <v>27</v>
      </c>
      <c r="C383" s="37"/>
      <c r="D383" s="37"/>
      <c r="E383" s="37"/>
      <c r="F383" s="37"/>
      <c r="G383" s="37"/>
      <c r="H383" s="37"/>
      <c r="I383" s="37"/>
      <c r="J383" s="44"/>
      <c r="K383" s="44"/>
      <c r="L383" s="44"/>
    </row>
    <row r="384" spans="1:12">
      <c r="A384" s="18" t="s">
        <v>878</v>
      </c>
      <c r="B384" s="18" t="s">
        <v>27</v>
      </c>
      <c r="C384" s="37"/>
      <c r="D384" s="37"/>
      <c r="E384" s="37"/>
      <c r="F384" s="37"/>
      <c r="G384" s="37"/>
      <c r="H384" s="37"/>
      <c r="I384" s="37"/>
      <c r="J384" s="44"/>
      <c r="K384" s="44"/>
      <c r="L384" s="44"/>
    </row>
    <row r="385" spans="1:12">
      <c r="A385" s="18" t="s">
        <v>879</v>
      </c>
      <c r="B385" s="18" t="s">
        <v>27</v>
      </c>
      <c r="C385" s="37"/>
      <c r="D385" s="37"/>
      <c r="E385" s="37"/>
      <c r="F385" s="37"/>
      <c r="G385" s="37"/>
      <c r="H385" s="37"/>
      <c r="I385" s="37"/>
      <c r="J385" s="44"/>
      <c r="K385" s="44"/>
      <c r="L385" s="44"/>
    </row>
    <row r="386" spans="1:12">
      <c r="A386" s="18" t="s">
        <v>880</v>
      </c>
      <c r="B386" s="18" t="s">
        <v>27</v>
      </c>
      <c r="C386" s="37"/>
      <c r="D386" s="37"/>
      <c r="E386" s="37"/>
      <c r="F386" s="37"/>
      <c r="G386" s="37"/>
      <c r="H386" s="37"/>
      <c r="I386" s="37"/>
      <c r="J386" s="44"/>
      <c r="K386" s="44"/>
      <c r="L386" s="44"/>
    </row>
    <row r="387" spans="1:12">
      <c r="A387" s="18" t="s">
        <v>75</v>
      </c>
      <c r="B387" s="18" t="s">
        <v>27</v>
      </c>
      <c r="C387" s="37"/>
      <c r="D387" s="37"/>
      <c r="E387" s="37"/>
      <c r="F387" s="37"/>
      <c r="G387" s="37"/>
      <c r="H387" s="37"/>
      <c r="I387" s="37"/>
      <c r="J387" s="44"/>
      <c r="K387" s="44"/>
      <c r="L387" s="44"/>
    </row>
    <row r="388" spans="1:12">
      <c r="A388" s="18" t="s">
        <v>1171</v>
      </c>
      <c r="B388" s="18" t="s">
        <v>27</v>
      </c>
      <c r="C388" s="37"/>
      <c r="D388" s="37"/>
      <c r="E388" s="37"/>
      <c r="F388" s="37"/>
      <c r="G388" s="37"/>
      <c r="H388" s="37"/>
      <c r="I388" s="37"/>
      <c r="J388" s="44"/>
      <c r="K388" s="44"/>
      <c r="L388" s="44"/>
    </row>
    <row r="389" spans="1:12" ht="15.75" customHeight="1">
      <c r="A389" s="18" t="s">
        <v>1654</v>
      </c>
      <c r="B389" s="18" t="s">
        <v>27</v>
      </c>
      <c r="C389" s="37"/>
      <c r="D389" s="37"/>
      <c r="E389" s="37"/>
      <c r="F389" s="37"/>
      <c r="G389" s="37"/>
      <c r="H389" s="37"/>
      <c r="I389" s="37"/>
      <c r="J389" s="44"/>
      <c r="K389" s="44"/>
      <c r="L389" s="44"/>
    </row>
    <row r="390" spans="1:12">
      <c r="A390" s="136"/>
      <c r="B390" s="96"/>
      <c r="J390" s="44"/>
      <c r="K390" s="44"/>
      <c r="L390" s="44"/>
    </row>
    <row r="391" spans="1:12" ht="18">
      <c r="A391" s="135" t="s">
        <v>1342</v>
      </c>
      <c r="B391" s="135"/>
      <c r="C391" s="135"/>
      <c r="D391" s="135"/>
      <c r="E391" s="135"/>
      <c r="F391" s="135"/>
      <c r="G391" s="135"/>
      <c r="H391" s="135"/>
      <c r="I391" s="135"/>
      <c r="J391" s="44"/>
      <c r="K391" s="44"/>
      <c r="L391" s="44"/>
    </row>
    <row r="392" spans="1:12" ht="18">
      <c r="A392" s="135" t="s">
        <v>1338</v>
      </c>
      <c r="B392" s="135"/>
      <c r="C392" s="135"/>
      <c r="D392" s="135"/>
      <c r="E392" s="135"/>
      <c r="F392" s="135"/>
      <c r="G392" s="135"/>
      <c r="H392" s="135"/>
      <c r="I392" s="135"/>
      <c r="J392" s="44"/>
      <c r="K392" s="44"/>
      <c r="L392" s="44"/>
    </row>
    <row r="393" spans="1:12">
      <c r="A393" s="18" t="s">
        <v>931</v>
      </c>
      <c r="B393" s="134" t="s">
        <v>12</v>
      </c>
      <c r="C393" s="37"/>
      <c r="D393" s="37"/>
      <c r="E393" s="37"/>
      <c r="F393" s="37"/>
      <c r="G393" s="37"/>
      <c r="H393" s="37"/>
      <c r="I393" s="37"/>
      <c r="J393" s="44"/>
      <c r="K393" s="44"/>
      <c r="L393" s="44"/>
    </row>
    <row r="394" spans="1:12">
      <c r="A394" s="18" t="s">
        <v>932</v>
      </c>
      <c r="B394" s="36" t="s">
        <v>712</v>
      </c>
      <c r="C394" s="37"/>
      <c r="D394" s="37"/>
      <c r="E394" s="37"/>
      <c r="F394" s="37"/>
      <c r="G394" s="37"/>
      <c r="H394" s="37"/>
      <c r="I394" s="37"/>
      <c r="J394" s="44"/>
      <c r="K394" s="44"/>
      <c r="L394" s="44"/>
    </row>
    <row r="395" spans="1:12">
      <c r="A395" s="18" t="s">
        <v>925</v>
      </c>
      <c r="B395" s="36" t="s">
        <v>12</v>
      </c>
      <c r="C395" s="37"/>
      <c r="D395" s="37"/>
      <c r="E395" s="37"/>
      <c r="F395" s="37"/>
      <c r="G395" s="37"/>
      <c r="H395" s="37"/>
      <c r="I395" s="37"/>
      <c r="J395" s="44"/>
      <c r="K395" s="44"/>
      <c r="L395" s="44"/>
    </row>
    <row r="396" spans="1:12">
      <c r="A396" s="18" t="s">
        <v>971</v>
      </c>
      <c r="B396" s="36" t="s">
        <v>712</v>
      </c>
      <c r="C396" s="37"/>
      <c r="D396" s="37"/>
      <c r="E396" s="37"/>
      <c r="F396" s="37"/>
      <c r="G396" s="37"/>
      <c r="H396" s="37"/>
      <c r="I396" s="37"/>
      <c r="J396" s="44"/>
      <c r="K396" s="44"/>
      <c r="L396" s="44"/>
    </row>
    <row r="397" spans="1:12" ht="18">
      <c r="A397" s="135" t="s">
        <v>1339</v>
      </c>
      <c r="B397" s="135"/>
      <c r="C397" s="135"/>
      <c r="D397" s="135"/>
      <c r="E397" s="135"/>
      <c r="F397" s="135"/>
      <c r="G397" s="135"/>
      <c r="H397" s="135"/>
      <c r="I397" s="135"/>
      <c r="J397" s="44"/>
      <c r="K397" s="44"/>
      <c r="L397" s="44"/>
    </row>
    <row r="398" spans="1:12">
      <c r="A398" s="18" t="s">
        <v>1340</v>
      </c>
      <c r="B398" s="134" t="s">
        <v>12</v>
      </c>
      <c r="C398" s="37"/>
      <c r="D398" s="37"/>
      <c r="E398" s="37"/>
      <c r="F398" s="37"/>
      <c r="G398" s="37"/>
      <c r="H398" s="37"/>
      <c r="I398" s="37"/>
      <c r="J398" s="44"/>
      <c r="K398" s="44"/>
      <c r="L398" s="44"/>
    </row>
    <row r="399" spans="1:12">
      <c r="A399" s="18" t="s">
        <v>1341</v>
      </c>
      <c r="B399" s="36" t="s">
        <v>712</v>
      </c>
      <c r="C399" s="37"/>
      <c r="D399" s="37"/>
      <c r="E399" s="37"/>
      <c r="F399" s="37"/>
      <c r="G399" s="37"/>
      <c r="H399" s="37"/>
      <c r="I399" s="37"/>
      <c r="J399" s="44"/>
      <c r="K399" s="44"/>
      <c r="L399"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11CA-3E8A-4F1C-8C6E-90FB3FE16C50}">
  <sheetPr>
    <tabColor rgb="FF7030A0"/>
  </sheetPr>
  <dimension ref="A1:F18"/>
  <sheetViews>
    <sheetView topLeftCell="A10" zoomScale="55" zoomScaleNormal="55" workbookViewId="0">
      <selection activeCell="A10" sqref="A10"/>
    </sheetView>
  </sheetViews>
  <sheetFormatPr defaultColWidth="11.5546875" defaultRowHeight="14.4"/>
  <cols>
    <col min="1" max="3" width="55.77734375" customWidth="1"/>
    <col min="4" max="4" width="61" customWidth="1"/>
    <col min="5" max="5" width="40.21875" customWidth="1"/>
  </cols>
  <sheetData>
    <row r="1" spans="1:6" ht="15.6">
      <c r="A1" s="1" t="s">
        <v>1018</v>
      </c>
      <c r="B1" s="1"/>
      <c r="C1" s="1"/>
    </row>
    <row r="2" spans="1:6" ht="15.6">
      <c r="A2" s="2" t="s">
        <v>1390</v>
      </c>
      <c r="B2" s="1"/>
      <c r="C2" s="1"/>
    </row>
    <row r="3" spans="1:6" ht="15.6">
      <c r="A3" s="15" t="s">
        <v>0</v>
      </c>
      <c r="B3" s="174" t="str">
        <f>'[1]User guide'!B12</f>
        <v>to define in the "User guide"</v>
      </c>
      <c r="C3" s="15"/>
    </row>
    <row r="5" spans="1:6" ht="31.2">
      <c r="A5" s="40" t="s">
        <v>1023</v>
      </c>
      <c r="B5" s="40" t="s">
        <v>104</v>
      </c>
      <c r="C5" s="40" t="s">
        <v>105</v>
      </c>
      <c r="D5" s="40" t="s">
        <v>1394</v>
      </c>
      <c r="E5" s="40" t="s">
        <v>107</v>
      </c>
    </row>
    <row r="6" spans="1:6" ht="81.75" customHeight="1">
      <c r="A6" s="41" t="s">
        <v>1278</v>
      </c>
      <c r="B6" s="172"/>
      <c r="C6" s="172"/>
      <c r="D6" s="59" t="s">
        <v>1279</v>
      </c>
      <c r="E6" s="44"/>
      <c r="F6" s="14"/>
    </row>
    <row r="7" spans="1:6" ht="81.75" customHeight="1">
      <c r="A7" s="41" t="s">
        <v>1614</v>
      </c>
      <c r="B7" s="145">
        <f>'MACRO_DEMO_ECO (STL)'!B6</f>
        <v>0</v>
      </c>
      <c r="C7" s="145">
        <f>'MACRO_DEMO_ECO (STL)'!C6</f>
        <v>0</v>
      </c>
      <c r="D7" s="59"/>
      <c r="E7" s="44"/>
      <c r="F7" s="14"/>
    </row>
    <row r="8" spans="1:6" ht="131.25" customHeight="1">
      <c r="A8" s="41" t="s">
        <v>1567</v>
      </c>
      <c r="B8" s="145">
        <f>'TRANSP_PASS (STL)'!B6</f>
        <v>0</v>
      </c>
      <c r="C8" s="145">
        <f>'TRANSP_PASS (STL)'!C6</f>
        <v>0</v>
      </c>
      <c r="D8" s="59" t="s">
        <v>1568</v>
      </c>
      <c r="E8" s="67"/>
      <c r="F8" s="14"/>
    </row>
    <row r="9" spans="1:6" ht="138.75" customHeight="1">
      <c r="A9" s="41" t="s">
        <v>1569</v>
      </c>
      <c r="B9" s="145">
        <f>'TRANSP_FREIGHT (STL)'!B6</f>
        <v>0</v>
      </c>
      <c r="C9" s="145">
        <f>'TRANSP_FREIGHT (STL)'!C6</f>
        <v>0</v>
      </c>
      <c r="D9" s="59" t="s">
        <v>1570</v>
      </c>
      <c r="E9" s="67"/>
      <c r="F9" s="14"/>
    </row>
    <row r="10" spans="1:6" ht="138.75" customHeight="1">
      <c r="A10" s="41" t="s">
        <v>1571</v>
      </c>
      <c r="B10" s="145">
        <f>'INDUSTRY_EII (STL)'!B9</f>
        <v>0</v>
      </c>
      <c r="C10" s="145">
        <f>'INDUSTRY_EII (STL)'!C9</f>
        <v>0</v>
      </c>
      <c r="D10" s="59" t="s">
        <v>1572</v>
      </c>
      <c r="E10" s="67"/>
      <c r="F10" s="14"/>
    </row>
    <row r="11" spans="1:6" ht="166.5" customHeight="1">
      <c r="A11" s="41" t="s">
        <v>1573</v>
      </c>
      <c r="B11" s="145">
        <f>'INDUSTRY_Light (STL)'!B8</f>
        <v>0</v>
      </c>
      <c r="C11" s="145">
        <f>'INDUSTRY_Light (STL)'!C8</f>
        <v>0</v>
      </c>
      <c r="D11" s="59" t="s">
        <v>1574</v>
      </c>
      <c r="E11" s="67"/>
      <c r="F11" s="14"/>
    </row>
    <row r="12" spans="1:6" ht="166.5" customHeight="1">
      <c r="A12" s="41" t="s">
        <v>1575</v>
      </c>
      <c r="B12" s="145">
        <f>'BUILDINGS_RESID (STL)'!B6</f>
        <v>0</v>
      </c>
      <c r="C12" s="145">
        <f>'BUILDINGS_RESID (STL)'!C6</f>
        <v>0</v>
      </c>
      <c r="D12" s="59" t="s">
        <v>1576</v>
      </c>
      <c r="E12" s="67"/>
      <c r="F12" s="14"/>
    </row>
    <row r="13" spans="1:6" ht="166.5" customHeight="1">
      <c r="A13" s="41" t="s">
        <v>1577</v>
      </c>
      <c r="B13" s="145">
        <f>'BUILDINGS_COM (STL)'!B6</f>
        <v>0</v>
      </c>
      <c r="C13" s="145">
        <f>'BUILDINGS_COM (STL)'!C6</f>
        <v>0</v>
      </c>
      <c r="D13" s="59" t="s">
        <v>1576</v>
      </c>
      <c r="E13" s="67"/>
      <c r="F13" s="14"/>
    </row>
    <row r="14" spans="1:6" ht="166.5" customHeight="1">
      <c r="A14" s="41" t="s">
        <v>1578</v>
      </c>
      <c r="B14" s="145">
        <f>'AFOLU (STL)'!B6</f>
        <v>0</v>
      </c>
      <c r="C14" s="145">
        <f>'AFOLU (STL)'!C6</f>
        <v>0</v>
      </c>
      <c r="D14" s="59" t="s">
        <v>1280</v>
      </c>
      <c r="E14" s="67"/>
      <c r="F14" s="14"/>
    </row>
    <row r="15" spans="1:6" ht="166.5" customHeight="1">
      <c r="A15" s="41" t="s">
        <v>1579</v>
      </c>
      <c r="B15" s="145">
        <f>'WASTE (STL)'!B6</f>
        <v>0</v>
      </c>
      <c r="C15" s="145">
        <f>'WASTE (STL)'!C6</f>
        <v>0</v>
      </c>
      <c r="D15" s="59"/>
      <c r="E15" s="67"/>
      <c r="F15" s="14"/>
    </row>
    <row r="16" spans="1:6" ht="166.5" customHeight="1">
      <c r="A16" s="41" t="s">
        <v>1580</v>
      </c>
      <c r="B16" s="145">
        <f>'POWER (STL)'!B6</f>
        <v>0</v>
      </c>
      <c r="C16" s="145">
        <f>'POWER (STL)'!C6</f>
        <v>0</v>
      </c>
      <c r="D16" s="59" t="s">
        <v>1587</v>
      </c>
      <c r="E16" s="67"/>
      <c r="F16" s="14"/>
    </row>
    <row r="17" spans="1:6" ht="166.5" customHeight="1">
      <c r="A17" s="41" t="s">
        <v>1581</v>
      </c>
      <c r="B17" s="145">
        <f>'EXTRACTIVE ENERGY INDUSTR (STL)'!B6</f>
        <v>0</v>
      </c>
      <c r="C17" s="145">
        <f>'EXTRACTIVE ENERGY INDUSTR (STL)'!C6</f>
        <v>0</v>
      </c>
      <c r="D17" s="59" t="s">
        <v>1588</v>
      </c>
      <c r="E17" s="67"/>
      <c r="F17" s="14"/>
    </row>
    <row r="18" spans="1:6" ht="166.5" customHeight="1">
      <c r="A18" s="41" t="s">
        <v>1582</v>
      </c>
      <c r="B18" s="145">
        <f>'OTHER ENERGY INDUSTRIES (STL) '!B6</f>
        <v>0</v>
      </c>
      <c r="C18" s="145">
        <f>'OTHER ENERGY INDUSTRIES (STL) '!C6</f>
        <v>0</v>
      </c>
      <c r="D18" s="59" t="s">
        <v>1589</v>
      </c>
      <c r="E18" s="67"/>
      <c r="F18"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BA236"/>
  <sheetViews>
    <sheetView topLeftCell="A212" zoomScale="55" zoomScaleNormal="55" workbookViewId="0">
      <selection activeCell="C234" sqref="C234"/>
    </sheetView>
  </sheetViews>
  <sheetFormatPr defaultColWidth="11.5546875" defaultRowHeight="14.4"/>
  <cols>
    <col min="1" max="1" width="90.88671875" customWidth="1"/>
    <col min="2" max="2" width="35.88671875" customWidth="1"/>
    <col min="10" max="10" width="30.6640625" customWidth="1"/>
    <col min="11" max="11" width="16.77734375" bestFit="1" customWidth="1"/>
    <col min="12" max="12" width="17.44140625" bestFit="1" customWidth="1"/>
  </cols>
  <sheetData>
    <row r="1" spans="1:12" ht="15.6">
      <c r="A1" s="1" t="s">
        <v>1019</v>
      </c>
      <c r="B1" s="1"/>
      <c r="C1" s="1"/>
      <c r="D1" s="1"/>
      <c r="E1" s="1"/>
      <c r="F1" s="1"/>
      <c r="G1" s="1"/>
      <c r="H1" s="1"/>
      <c r="I1" s="1"/>
      <c r="J1" s="1"/>
    </row>
    <row r="2" spans="1:12" ht="15.6">
      <c r="A2" s="2" t="s">
        <v>1390</v>
      </c>
      <c r="B2" s="1"/>
      <c r="C2" s="1"/>
      <c r="D2" s="1"/>
      <c r="E2" s="1"/>
      <c r="F2" s="1"/>
      <c r="G2" s="1"/>
      <c r="H2" s="1"/>
      <c r="I2" s="1"/>
      <c r="J2" s="1"/>
    </row>
    <row r="3" spans="1:12" ht="15.6">
      <c r="A3" s="15" t="s">
        <v>0</v>
      </c>
      <c r="B3" s="174" t="str">
        <f>'User guide'!B12</f>
        <v>to define in the "User guide"</v>
      </c>
      <c r="C3" s="15"/>
      <c r="D3" s="15"/>
      <c r="E3" s="15"/>
      <c r="F3" s="15"/>
      <c r="G3" s="15"/>
      <c r="H3" s="15"/>
      <c r="I3" s="15"/>
      <c r="J3" s="15"/>
    </row>
    <row r="4" spans="1:12">
      <c r="A4" s="175"/>
    </row>
    <row r="5" spans="1:12" ht="15" thickBot="1">
      <c r="A5" s="176"/>
      <c r="B5" s="176"/>
      <c r="C5" s="176"/>
      <c r="D5" s="176"/>
      <c r="E5" s="176"/>
      <c r="F5" s="176"/>
      <c r="G5" s="176"/>
      <c r="H5" s="176"/>
      <c r="I5" s="176"/>
    </row>
    <row r="6" spans="1:12" ht="43.2">
      <c r="A6" s="68" t="s">
        <v>1</v>
      </c>
      <c r="B6" s="68" t="s">
        <v>2</v>
      </c>
      <c r="C6" s="68">
        <v>2010</v>
      </c>
      <c r="D6" s="179" t="str">
        <f>'User guide'!B16</f>
        <v>to define in the "User guide"</v>
      </c>
      <c r="E6" s="68">
        <v>2030</v>
      </c>
      <c r="F6" s="68">
        <v>2040</v>
      </c>
      <c r="G6" s="68">
        <v>2050</v>
      </c>
      <c r="H6" s="68">
        <v>2060</v>
      </c>
      <c r="I6" s="180">
        <v>2070</v>
      </c>
      <c r="J6" s="67" t="s">
        <v>3</v>
      </c>
      <c r="K6" s="67" t="s">
        <v>110</v>
      </c>
      <c r="L6" s="67" t="s">
        <v>1378</v>
      </c>
    </row>
    <row r="7" spans="1:12">
      <c r="A7" s="16" t="s">
        <v>4</v>
      </c>
      <c r="B7" s="16"/>
      <c r="C7" s="16"/>
      <c r="D7" s="16"/>
      <c r="E7" s="16"/>
      <c r="F7" s="16"/>
      <c r="G7" s="16"/>
      <c r="H7" s="16"/>
      <c r="I7" s="16"/>
      <c r="J7" s="44"/>
      <c r="K7" s="44"/>
      <c r="L7" s="44"/>
    </row>
    <row r="8" spans="1:12">
      <c r="A8" s="17" t="s">
        <v>5</v>
      </c>
      <c r="B8" s="17"/>
      <c r="C8" s="17"/>
      <c r="D8" s="17"/>
      <c r="E8" s="17"/>
      <c r="F8" s="17"/>
      <c r="G8" s="17"/>
      <c r="H8" s="17"/>
      <c r="I8" s="17"/>
      <c r="J8" s="44"/>
      <c r="K8" s="44"/>
      <c r="L8" s="44"/>
    </row>
    <row r="9" spans="1:12">
      <c r="A9" s="18" t="s">
        <v>6</v>
      </c>
      <c r="B9" s="18" t="s">
        <v>7</v>
      </c>
      <c r="C9" s="144">
        <f>'MACRO-DEMO_ECO (DB)'!C8</f>
        <v>0</v>
      </c>
      <c r="D9" s="144">
        <f>'MACRO-DEMO_ECO (DB)'!D18</f>
        <v>0</v>
      </c>
      <c r="E9" s="144">
        <f>'MACRO-DEMO_ECO (DB)'!E18</f>
        <v>0</v>
      </c>
      <c r="F9" s="144">
        <f>'MACRO-DEMO_ECO (DB)'!F18</f>
        <v>0</v>
      </c>
      <c r="G9" s="144">
        <f>'MACRO-DEMO_ECO (DB)'!G18</f>
        <v>0</v>
      </c>
      <c r="H9" s="144">
        <f>'MACRO-DEMO_ECO (DB)'!H18</f>
        <v>0</v>
      </c>
      <c r="I9" s="144">
        <f>'MACRO-DEMO_ECO (DB)'!I18</f>
        <v>0</v>
      </c>
      <c r="J9" s="181" t="s">
        <v>8</v>
      </c>
      <c r="K9" s="44"/>
      <c r="L9" s="44"/>
    </row>
    <row r="10" spans="1:12">
      <c r="A10" s="18" t="s">
        <v>9</v>
      </c>
      <c r="B10" s="19" t="s">
        <v>10</v>
      </c>
      <c r="C10" s="144">
        <f>'MACRO-DEMO_ECO (DB)'!C9</f>
        <v>0</v>
      </c>
      <c r="D10" s="144">
        <f>'MACRO-DEMO_ECO (DB)'!D45</f>
        <v>0</v>
      </c>
      <c r="E10" s="144">
        <f>'MACRO-DEMO_ECO (DB)'!E45</f>
        <v>0</v>
      </c>
      <c r="F10" s="144">
        <f>'MACRO-DEMO_ECO (DB)'!F45</f>
        <v>0</v>
      </c>
      <c r="G10" s="144">
        <f>'MACRO-DEMO_ECO (DB)'!G45</f>
        <v>0</v>
      </c>
      <c r="H10" s="144">
        <f>'MACRO-DEMO_ECO (DB)'!H45</f>
        <v>0</v>
      </c>
      <c r="I10" s="144">
        <f>'MACRO-DEMO_ECO (DB)'!I45</f>
        <v>0</v>
      </c>
      <c r="J10" s="181" t="s">
        <v>8</v>
      </c>
      <c r="K10" s="44"/>
      <c r="L10" s="44"/>
    </row>
    <row r="11" spans="1:12">
      <c r="A11" s="22" t="s">
        <v>1415</v>
      </c>
      <c r="B11" s="19" t="s">
        <v>10</v>
      </c>
      <c r="C11" s="144">
        <f>'MACRO-DEMO_ECO (DB)'!C10</f>
        <v>0</v>
      </c>
      <c r="D11" s="144">
        <f>'MACRO-DEMO_ECO (DB)'!D10</f>
        <v>0</v>
      </c>
      <c r="E11" s="144">
        <f>'MACRO-DEMO_ECO (DB)'!E10</f>
        <v>0</v>
      </c>
      <c r="F11" s="144">
        <f>'MACRO-DEMO_ECO (DB)'!F10</f>
        <v>0</v>
      </c>
      <c r="G11" s="144">
        <f>'MACRO-DEMO_ECO (DB)'!G10</f>
        <v>0</v>
      </c>
      <c r="H11" s="144">
        <f>'MACRO-DEMO_ECO (DB)'!H10</f>
        <v>0</v>
      </c>
      <c r="I11" s="144">
        <f>'MACRO-DEMO_ECO (DB)'!I10</f>
        <v>0</v>
      </c>
      <c r="J11" s="181" t="s">
        <v>8</v>
      </c>
      <c r="K11" s="44"/>
      <c r="L11" s="44"/>
    </row>
    <row r="12" spans="1:12">
      <c r="A12" s="22" t="s">
        <v>1416</v>
      </c>
      <c r="B12" s="19" t="s">
        <v>10</v>
      </c>
      <c r="C12" s="144">
        <f>'MACRO-DEMO_ECO (DB)'!C11</f>
        <v>0</v>
      </c>
      <c r="D12" s="144">
        <f>'MACRO-DEMO_ECO (DB)'!D11</f>
        <v>0</v>
      </c>
      <c r="E12" s="144">
        <f>'MACRO-DEMO_ECO (DB)'!E11</f>
        <v>0</v>
      </c>
      <c r="F12" s="144">
        <f>'MACRO-DEMO_ECO (DB)'!F11</f>
        <v>0</v>
      </c>
      <c r="G12" s="144">
        <f>'MACRO-DEMO_ECO (DB)'!G11</f>
        <v>0</v>
      </c>
      <c r="H12" s="144">
        <f>'MACRO-DEMO_ECO (DB)'!H11</f>
        <v>0</v>
      </c>
      <c r="I12" s="144">
        <f>'MACRO-DEMO_ECO (DB)'!I11</f>
        <v>0</v>
      </c>
      <c r="J12" s="181" t="s">
        <v>8</v>
      </c>
      <c r="K12" s="44"/>
      <c r="L12" s="44"/>
    </row>
    <row r="13" spans="1:12">
      <c r="A13" s="22" t="s">
        <v>1417</v>
      </c>
      <c r="B13" s="19" t="s">
        <v>10</v>
      </c>
      <c r="C13" s="144">
        <f>'MACRO-DEMO_ECO (DB)'!C12</f>
        <v>0</v>
      </c>
      <c r="D13" s="144">
        <f>'MACRO-DEMO_ECO (DB)'!D12</f>
        <v>0</v>
      </c>
      <c r="E13" s="144">
        <f>'MACRO-DEMO_ECO (DB)'!E12</f>
        <v>0</v>
      </c>
      <c r="F13" s="144">
        <f>'MACRO-DEMO_ECO (DB)'!F12</f>
        <v>0</v>
      </c>
      <c r="G13" s="144">
        <f>'MACRO-DEMO_ECO (DB)'!G12</f>
        <v>0</v>
      </c>
      <c r="H13" s="144">
        <f>'MACRO-DEMO_ECO (DB)'!H12</f>
        <v>0</v>
      </c>
      <c r="I13" s="144">
        <f>'MACRO-DEMO_ECO (DB)'!I12</f>
        <v>0</v>
      </c>
      <c r="J13" s="181" t="s">
        <v>8</v>
      </c>
      <c r="K13" s="44"/>
      <c r="L13" s="44"/>
    </row>
    <row r="14" spans="1:12">
      <c r="A14" s="22" t="s">
        <v>1413</v>
      </c>
      <c r="B14" s="19" t="s">
        <v>10</v>
      </c>
      <c r="C14" s="144">
        <f>'INDUSTRY_EII (DB)'!C43</f>
        <v>0</v>
      </c>
      <c r="D14" s="144">
        <f>'INDUSTRY_EII (DB)'!D43</f>
        <v>0</v>
      </c>
      <c r="E14" s="144">
        <f>'INDUSTRY_EII (DB)'!E43</f>
        <v>0</v>
      </c>
      <c r="F14" s="144">
        <f>'INDUSTRY_EII (DB)'!F43</f>
        <v>0</v>
      </c>
      <c r="G14" s="144">
        <f>'INDUSTRY_EII (DB)'!G43</f>
        <v>0</v>
      </c>
      <c r="H14" s="144">
        <f>'INDUSTRY_EII (DB)'!H43</f>
        <v>0</v>
      </c>
      <c r="I14" s="144">
        <f>'INDUSTRY_EII (DB)'!I43</f>
        <v>0</v>
      </c>
      <c r="J14" s="184" t="s">
        <v>57</v>
      </c>
      <c r="K14" s="44"/>
      <c r="L14" s="44"/>
    </row>
    <row r="15" spans="1:12">
      <c r="A15" s="22" t="s">
        <v>1414</v>
      </c>
      <c r="B15" s="19" t="s">
        <v>10</v>
      </c>
      <c r="C15" s="144">
        <f>'INDUSTRY_Light (DB)'!C34</f>
        <v>0</v>
      </c>
      <c r="D15" s="144">
        <f>'INDUSTRY_Light (DB)'!D34</f>
        <v>0</v>
      </c>
      <c r="E15" s="144">
        <f>'INDUSTRY_Light (DB)'!E34</f>
        <v>0</v>
      </c>
      <c r="F15" s="144">
        <f>'INDUSTRY_Light (DB)'!F34</f>
        <v>0</v>
      </c>
      <c r="G15" s="144">
        <f>'INDUSTRY_Light (DB)'!G34</f>
        <v>0</v>
      </c>
      <c r="H15" s="144">
        <f>'INDUSTRY_Light (DB)'!H34</f>
        <v>0</v>
      </c>
      <c r="I15" s="144">
        <f>'INDUSTRY_Light (DB)'!I34</f>
        <v>0</v>
      </c>
      <c r="J15" s="184" t="s">
        <v>68</v>
      </c>
      <c r="K15" s="44"/>
      <c r="L15" s="44"/>
    </row>
    <row r="16" spans="1:12">
      <c r="A16" s="22" t="s">
        <v>1510</v>
      </c>
      <c r="B16" s="19" t="s">
        <v>10</v>
      </c>
      <c r="C16" s="144">
        <f>'POWER (DB)'!C22</f>
        <v>0</v>
      </c>
      <c r="D16" s="144">
        <f>'POWER (DB)'!D22</f>
        <v>0</v>
      </c>
      <c r="E16" s="144">
        <f>'POWER (DB)'!E22</f>
        <v>0</v>
      </c>
      <c r="F16" s="144">
        <f>'POWER (DB)'!F22</f>
        <v>0</v>
      </c>
      <c r="G16" s="144">
        <f>'POWER (DB)'!G22</f>
        <v>0</v>
      </c>
      <c r="H16" s="144">
        <f>'POWER (DB)'!H22</f>
        <v>0</v>
      </c>
      <c r="I16" s="144">
        <f>'POWER (DB)'!I22</f>
        <v>0</v>
      </c>
      <c r="J16" s="181" t="s">
        <v>29</v>
      </c>
      <c r="K16" s="44"/>
      <c r="L16" s="44"/>
    </row>
    <row r="17" spans="1:12">
      <c r="A17" s="17" t="s">
        <v>1511</v>
      </c>
      <c r="B17" s="17"/>
      <c r="C17" s="17"/>
      <c r="D17" s="17"/>
      <c r="E17" s="17"/>
      <c r="F17" s="17"/>
      <c r="G17" s="17"/>
      <c r="H17" s="17"/>
      <c r="I17" s="17"/>
      <c r="J17" s="44"/>
      <c r="K17" s="44"/>
      <c r="L17" s="44"/>
    </row>
    <row r="18" spans="1:12">
      <c r="A18" s="20" t="s">
        <v>11</v>
      </c>
      <c r="B18" s="18" t="s">
        <v>12</v>
      </c>
      <c r="C18" s="144">
        <f t="shared" ref="C18:I18" si="0">SUM(C19:C23)</f>
        <v>0</v>
      </c>
      <c r="D18" s="144">
        <f t="shared" si="0"/>
        <v>0</v>
      </c>
      <c r="E18" s="144">
        <f t="shared" si="0"/>
        <v>0</v>
      </c>
      <c r="F18" s="144">
        <f t="shared" si="0"/>
        <v>0</v>
      </c>
      <c r="G18" s="144">
        <f t="shared" si="0"/>
        <v>0</v>
      </c>
      <c r="H18" s="144">
        <f t="shared" si="0"/>
        <v>0</v>
      </c>
      <c r="I18" s="144">
        <f t="shared" si="0"/>
        <v>0</v>
      </c>
      <c r="J18" s="44"/>
      <c r="K18" s="44"/>
      <c r="L18" s="44"/>
    </row>
    <row r="19" spans="1:12">
      <c r="A19" s="21" t="s">
        <v>13</v>
      </c>
      <c r="B19" s="18" t="s">
        <v>12</v>
      </c>
      <c r="C19" s="144">
        <f>C95+C102+C110+C117+C131+C142+C148+C161+C163+C171+C183+C185</f>
        <v>0</v>
      </c>
      <c r="D19" s="144">
        <f t="shared" ref="D19:I19" si="1">D95+D102+D110+D117+D131+D142+D148+D161+D163+D171+D183+D185</f>
        <v>0</v>
      </c>
      <c r="E19" s="144">
        <f t="shared" si="1"/>
        <v>0</v>
      </c>
      <c r="F19" s="144">
        <f t="shared" si="1"/>
        <v>0</v>
      </c>
      <c r="G19" s="144">
        <f t="shared" si="1"/>
        <v>0</v>
      </c>
      <c r="H19" s="144">
        <f t="shared" si="1"/>
        <v>0</v>
      </c>
      <c r="I19" s="144">
        <f t="shared" si="1"/>
        <v>0</v>
      </c>
      <c r="J19" s="44"/>
      <c r="K19" s="44"/>
      <c r="L19" s="44"/>
    </row>
    <row r="20" spans="1:12">
      <c r="A20" s="22" t="s">
        <v>14</v>
      </c>
      <c r="B20" s="18" t="s">
        <v>12</v>
      </c>
      <c r="C20" s="144">
        <f>C120+C134+C187</f>
        <v>0</v>
      </c>
      <c r="D20" s="144">
        <f t="shared" ref="D20:I20" si="2">D120+D134+D187</f>
        <v>0</v>
      </c>
      <c r="E20" s="144">
        <f t="shared" si="2"/>
        <v>0</v>
      </c>
      <c r="F20" s="144">
        <f t="shared" si="2"/>
        <v>0</v>
      </c>
      <c r="G20" s="144">
        <f t="shared" si="2"/>
        <v>0</v>
      </c>
      <c r="H20" s="144">
        <f t="shared" si="2"/>
        <v>0</v>
      </c>
      <c r="I20" s="144">
        <f t="shared" si="2"/>
        <v>0</v>
      </c>
      <c r="J20" s="44"/>
      <c r="K20" s="44"/>
      <c r="L20" s="44"/>
    </row>
    <row r="21" spans="1:12">
      <c r="A21" s="22" t="s">
        <v>15</v>
      </c>
      <c r="B21" s="18" t="s">
        <v>12</v>
      </c>
      <c r="C21" s="144">
        <f>C149</f>
        <v>0</v>
      </c>
      <c r="D21" s="144">
        <f t="shared" ref="D21:I21" si="3">D149</f>
        <v>0</v>
      </c>
      <c r="E21" s="144">
        <f t="shared" si="3"/>
        <v>0</v>
      </c>
      <c r="F21" s="144">
        <f t="shared" si="3"/>
        <v>0</v>
      </c>
      <c r="G21" s="144">
        <f t="shared" si="3"/>
        <v>0</v>
      </c>
      <c r="H21" s="144">
        <f t="shared" si="3"/>
        <v>0</v>
      </c>
      <c r="I21" s="144">
        <f t="shared" si="3"/>
        <v>0</v>
      </c>
      <c r="J21" s="44"/>
      <c r="K21" s="44"/>
      <c r="L21" s="44"/>
    </row>
    <row r="22" spans="1:12">
      <c r="A22" s="22" t="s">
        <v>16</v>
      </c>
      <c r="B22" s="18" t="s">
        <v>12</v>
      </c>
      <c r="C22" s="144">
        <f>C153+C154</f>
        <v>0</v>
      </c>
      <c r="D22" s="144">
        <f t="shared" ref="D22:I22" si="4">D153+D154</f>
        <v>0</v>
      </c>
      <c r="E22" s="144">
        <f t="shared" si="4"/>
        <v>0</v>
      </c>
      <c r="F22" s="144">
        <f t="shared" si="4"/>
        <v>0</v>
      </c>
      <c r="G22" s="144">
        <f t="shared" si="4"/>
        <v>0</v>
      </c>
      <c r="H22" s="144">
        <f t="shared" si="4"/>
        <v>0</v>
      </c>
      <c r="I22" s="144">
        <f t="shared" si="4"/>
        <v>0</v>
      </c>
      <c r="J22" s="44"/>
      <c r="K22" s="44"/>
      <c r="L22" s="44"/>
    </row>
    <row r="23" spans="1:12">
      <c r="A23" s="22" t="s">
        <v>17</v>
      </c>
      <c r="B23" s="18" t="s">
        <v>12</v>
      </c>
      <c r="C23" s="144">
        <f t="shared" ref="C23:I23" si="5">C193</f>
        <v>0</v>
      </c>
      <c r="D23" s="144">
        <f t="shared" si="5"/>
        <v>0</v>
      </c>
      <c r="E23" s="144">
        <f t="shared" si="5"/>
        <v>0</v>
      </c>
      <c r="F23" s="144">
        <f t="shared" si="5"/>
        <v>0</v>
      </c>
      <c r="G23" s="144">
        <f t="shared" si="5"/>
        <v>0</v>
      </c>
      <c r="H23" s="144">
        <f t="shared" si="5"/>
        <v>0</v>
      </c>
      <c r="I23" s="144">
        <f t="shared" si="5"/>
        <v>0</v>
      </c>
      <c r="J23" s="44"/>
      <c r="K23" s="44"/>
      <c r="L23" s="44"/>
    </row>
    <row r="24" spans="1:12">
      <c r="A24" s="23" t="s">
        <v>18</v>
      </c>
      <c r="B24" s="18" t="s">
        <v>12</v>
      </c>
      <c r="C24" s="145">
        <f>C18-C22</f>
        <v>0</v>
      </c>
      <c r="D24" s="145">
        <f t="shared" ref="D24:I24" si="6">D18-D22</f>
        <v>0</v>
      </c>
      <c r="E24" s="145">
        <f t="shared" si="6"/>
        <v>0</v>
      </c>
      <c r="F24" s="145">
        <f t="shared" si="6"/>
        <v>0</v>
      </c>
      <c r="G24" s="145">
        <f t="shared" si="6"/>
        <v>0</v>
      </c>
      <c r="H24" s="145">
        <f t="shared" si="6"/>
        <v>0</v>
      </c>
      <c r="I24" s="145">
        <f t="shared" si="6"/>
        <v>0</v>
      </c>
      <c r="J24" s="44"/>
      <c r="K24" s="44"/>
      <c r="L24" s="44"/>
    </row>
    <row r="25" spans="1:12">
      <c r="A25" s="23" t="s">
        <v>1508</v>
      </c>
      <c r="B25" s="18" t="s">
        <v>12</v>
      </c>
      <c r="C25" s="145">
        <f>C18</f>
        <v>0</v>
      </c>
      <c r="D25" s="24"/>
      <c r="E25" s="24"/>
      <c r="F25" s="24"/>
      <c r="G25" s="24"/>
      <c r="H25" s="24"/>
      <c r="I25" s="24"/>
      <c r="J25" s="44"/>
      <c r="K25" s="44"/>
      <c r="L25" s="44"/>
    </row>
    <row r="26" spans="1:12">
      <c r="A26" s="23" t="s">
        <v>19</v>
      </c>
      <c r="B26" s="18" t="s">
        <v>20</v>
      </c>
      <c r="C26" s="146">
        <f t="shared" ref="C26" si="7">SUM(C27:C30)</f>
        <v>0</v>
      </c>
      <c r="D26" s="146">
        <v>0</v>
      </c>
      <c r="E26" s="146">
        <v>0</v>
      </c>
      <c r="F26" s="146">
        <v>0</v>
      </c>
      <c r="G26" s="146">
        <v>0</v>
      </c>
      <c r="H26" s="146">
        <v>0</v>
      </c>
      <c r="I26" s="146">
        <v>0</v>
      </c>
      <c r="J26" s="44"/>
      <c r="K26" s="44"/>
      <c r="L26" s="44"/>
    </row>
    <row r="27" spans="1:12">
      <c r="A27" s="22" t="s">
        <v>1375</v>
      </c>
      <c r="B27" s="18" t="s">
        <v>20</v>
      </c>
      <c r="C27" s="24"/>
      <c r="D27" s="24"/>
      <c r="E27" s="24"/>
      <c r="F27" s="24"/>
      <c r="G27" s="24"/>
      <c r="H27" s="24"/>
      <c r="I27" s="24"/>
      <c r="J27" s="182"/>
      <c r="K27" s="44"/>
      <c r="L27" s="44"/>
    </row>
    <row r="28" spans="1:12">
      <c r="A28" s="22" t="s">
        <v>1376</v>
      </c>
      <c r="B28" s="18" t="s">
        <v>20</v>
      </c>
      <c r="C28" s="24"/>
      <c r="D28" s="24"/>
      <c r="E28" s="24"/>
      <c r="F28" s="24"/>
      <c r="G28" s="24"/>
      <c r="H28" s="24"/>
      <c r="I28" s="24"/>
      <c r="J28" s="182"/>
      <c r="K28" s="44"/>
      <c r="L28" s="44"/>
    </row>
    <row r="29" spans="1:12">
      <c r="A29" s="22" t="s">
        <v>15</v>
      </c>
      <c r="B29" s="18" t="s">
        <v>20</v>
      </c>
      <c r="C29" s="146">
        <f>C150</f>
        <v>0</v>
      </c>
      <c r="D29" s="146">
        <f t="shared" ref="D29:I29" si="8">D150</f>
        <v>0</v>
      </c>
      <c r="E29" s="146">
        <f t="shared" si="8"/>
        <v>0</v>
      </c>
      <c r="F29" s="146">
        <f t="shared" si="8"/>
        <v>0</v>
      </c>
      <c r="G29" s="146">
        <f t="shared" si="8"/>
        <v>0</v>
      </c>
      <c r="H29" s="146">
        <f t="shared" si="8"/>
        <v>0</v>
      </c>
      <c r="I29" s="146">
        <f t="shared" si="8"/>
        <v>0</v>
      </c>
      <c r="J29" s="44"/>
      <c r="K29" s="44"/>
      <c r="L29" s="44"/>
    </row>
    <row r="30" spans="1:12">
      <c r="A30" s="22" t="s">
        <v>17</v>
      </c>
      <c r="B30" s="18" t="s">
        <v>20</v>
      </c>
      <c r="C30" s="146">
        <f t="shared" ref="C30:I30" si="9">C194</f>
        <v>0</v>
      </c>
      <c r="D30" s="146">
        <f t="shared" si="9"/>
        <v>0</v>
      </c>
      <c r="E30" s="146">
        <f t="shared" si="9"/>
        <v>0</v>
      </c>
      <c r="F30" s="146">
        <f t="shared" si="9"/>
        <v>0</v>
      </c>
      <c r="G30" s="146">
        <f t="shared" si="9"/>
        <v>0</v>
      </c>
      <c r="H30" s="146">
        <f t="shared" si="9"/>
        <v>0</v>
      </c>
      <c r="I30" s="146">
        <f t="shared" si="9"/>
        <v>0</v>
      </c>
      <c r="J30" s="44"/>
      <c r="K30" s="44"/>
      <c r="L30" s="44"/>
    </row>
    <row r="31" spans="1:12">
      <c r="A31" s="23" t="s">
        <v>21</v>
      </c>
      <c r="B31" s="18" t="s">
        <v>20</v>
      </c>
      <c r="C31" s="146">
        <f t="shared" ref="C31:I31" si="10">SUM(C32:C35)</f>
        <v>0</v>
      </c>
      <c r="D31" s="146">
        <f t="shared" si="10"/>
        <v>0</v>
      </c>
      <c r="E31" s="146">
        <f t="shared" si="10"/>
        <v>0</v>
      </c>
      <c r="F31" s="146">
        <f t="shared" si="10"/>
        <v>0</v>
      </c>
      <c r="G31" s="146">
        <f t="shared" si="10"/>
        <v>0</v>
      </c>
      <c r="H31" s="146">
        <f t="shared" si="10"/>
        <v>0</v>
      </c>
      <c r="I31" s="146">
        <f t="shared" si="10"/>
        <v>0</v>
      </c>
      <c r="J31" s="44"/>
      <c r="K31" s="44"/>
      <c r="L31" s="44"/>
    </row>
    <row r="32" spans="1:12">
      <c r="A32" s="22" t="s">
        <v>1375</v>
      </c>
      <c r="B32" s="18" t="s">
        <v>20</v>
      </c>
      <c r="C32" s="24"/>
      <c r="D32" s="24"/>
      <c r="E32" s="24"/>
      <c r="F32" s="24"/>
      <c r="G32" s="24"/>
      <c r="H32" s="24"/>
      <c r="I32" s="24"/>
      <c r="J32" s="182"/>
      <c r="K32" s="44"/>
      <c r="L32" s="44"/>
    </row>
    <row r="33" spans="1:12">
      <c r="A33" s="22" t="s">
        <v>1376</v>
      </c>
      <c r="B33" s="18" t="s">
        <v>20</v>
      </c>
      <c r="C33" s="24"/>
      <c r="D33" s="24"/>
      <c r="E33" s="24"/>
      <c r="F33" s="24"/>
      <c r="G33" s="24"/>
      <c r="H33" s="24"/>
      <c r="I33" s="24"/>
      <c r="J33" s="182"/>
      <c r="K33" s="44"/>
      <c r="L33" s="44"/>
    </row>
    <row r="34" spans="1:12">
      <c r="A34" s="22" t="s">
        <v>15</v>
      </c>
      <c r="B34" s="18" t="s">
        <v>20</v>
      </c>
      <c r="C34" s="146">
        <f>C151</f>
        <v>0</v>
      </c>
      <c r="D34" s="146">
        <f t="shared" ref="D34:I34" si="11">D151</f>
        <v>0</v>
      </c>
      <c r="E34" s="146">
        <f t="shared" si="11"/>
        <v>0</v>
      </c>
      <c r="F34" s="146">
        <f t="shared" si="11"/>
        <v>0</v>
      </c>
      <c r="G34" s="146">
        <f t="shared" si="11"/>
        <v>0</v>
      </c>
      <c r="H34" s="146">
        <f t="shared" si="11"/>
        <v>0</v>
      </c>
      <c r="I34" s="146">
        <f t="shared" si="11"/>
        <v>0</v>
      </c>
      <c r="J34" s="44"/>
      <c r="K34" s="44"/>
      <c r="L34" s="44"/>
    </row>
    <row r="35" spans="1:12">
      <c r="A35" s="22" t="s">
        <v>17</v>
      </c>
      <c r="B35" s="18" t="s">
        <v>20</v>
      </c>
      <c r="C35" s="146">
        <f t="shared" ref="C35:I35" si="12">C195</f>
        <v>0</v>
      </c>
      <c r="D35" s="146">
        <f t="shared" si="12"/>
        <v>0</v>
      </c>
      <c r="E35" s="146">
        <f t="shared" si="12"/>
        <v>0</v>
      </c>
      <c r="F35" s="146">
        <f t="shared" si="12"/>
        <v>0</v>
      </c>
      <c r="G35" s="146">
        <f t="shared" si="12"/>
        <v>0</v>
      </c>
      <c r="H35" s="146">
        <f t="shared" si="12"/>
        <v>0</v>
      </c>
      <c r="I35" s="146">
        <f t="shared" si="12"/>
        <v>0</v>
      </c>
      <c r="J35" s="44"/>
      <c r="K35" s="44"/>
      <c r="L35" s="44"/>
    </row>
    <row r="36" spans="1:12">
      <c r="A36" s="23" t="s">
        <v>22</v>
      </c>
      <c r="B36" s="18" t="s">
        <v>20</v>
      </c>
      <c r="C36" s="147">
        <f t="shared" ref="C36:I36" si="13">C37+C38</f>
        <v>0</v>
      </c>
      <c r="D36" s="147">
        <f t="shared" si="13"/>
        <v>0</v>
      </c>
      <c r="E36" s="147">
        <f t="shared" si="13"/>
        <v>0</v>
      </c>
      <c r="F36" s="147">
        <f t="shared" si="13"/>
        <v>0</v>
      </c>
      <c r="G36" s="147">
        <f t="shared" si="13"/>
        <v>0</v>
      </c>
      <c r="H36" s="147">
        <f t="shared" si="13"/>
        <v>0</v>
      </c>
      <c r="I36" s="147">
        <f t="shared" si="13"/>
        <v>0</v>
      </c>
      <c r="J36" s="182"/>
      <c r="K36" s="44"/>
      <c r="L36" s="44"/>
    </row>
    <row r="37" spans="1:12">
      <c r="A37" s="22" t="s">
        <v>1375</v>
      </c>
      <c r="B37" s="18" t="s">
        <v>20</v>
      </c>
      <c r="C37" s="24"/>
      <c r="D37" s="24"/>
      <c r="E37" s="24"/>
      <c r="F37" s="24"/>
      <c r="G37" s="24"/>
      <c r="H37" s="24"/>
      <c r="I37" s="24"/>
      <c r="J37" s="182"/>
      <c r="K37" s="44"/>
      <c r="L37" s="44"/>
    </row>
    <row r="38" spans="1:12">
      <c r="A38" s="22" t="s">
        <v>1376</v>
      </c>
      <c r="B38" s="18" t="s">
        <v>20</v>
      </c>
      <c r="C38" s="24"/>
      <c r="D38" s="24"/>
      <c r="E38" s="24"/>
      <c r="F38" s="24"/>
      <c r="G38" s="24"/>
      <c r="H38" s="24"/>
      <c r="I38" s="24"/>
      <c r="J38" s="182"/>
      <c r="K38" s="44"/>
      <c r="L38" s="44"/>
    </row>
    <row r="39" spans="1:12">
      <c r="A39" s="23" t="s">
        <v>23</v>
      </c>
      <c r="B39" s="18" t="s">
        <v>20</v>
      </c>
      <c r="C39" s="146">
        <f t="shared" ref="C39:I39" si="14">SUM(C40:C43)</f>
        <v>0</v>
      </c>
      <c r="D39" s="146">
        <f t="shared" si="14"/>
        <v>0</v>
      </c>
      <c r="E39" s="146">
        <f t="shared" si="14"/>
        <v>0</v>
      </c>
      <c r="F39" s="146">
        <f t="shared" si="14"/>
        <v>0</v>
      </c>
      <c r="G39" s="146">
        <f t="shared" si="14"/>
        <v>0</v>
      </c>
      <c r="H39" s="146">
        <f t="shared" si="14"/>
        <v>0</v>
      </c>
      <c r="I39" s="146">
        <f t="shared" si="14"/>
        <v>0</v>
      </c>
      <c r="J39" s="181" t="s">
        <v>1613</v>
      </c>
      <c r="K39" s="44"/>
      <c r="L39" s="44"/>
    </row>
    <row r="40" spans="1:12">
      <c r="A40" s="22" t="s">
        <v>24</v>
      </c>
      <c r="B40" s="18" t="s">
        <v>20</v>
      </c>
      <c r="C40" s="146">
        <f>C27+C32+C37</f>
        <v>0</v>
      </c>
      <c r="D40" s="146">
        <f t="shared" ref="D40:I40" si="15">D27+D32+D37</f>
        <v>0</v>
      </c>
      <c r="E40" s="146">
        <f t="shared" si="15"/>
        <v>0</v>
      </c>
      <c r="F40" s="146">
        <f t="shared" si="15"/>
        <v>0</v>
      </c>
      <c r="G40" s="146">
        <f t="shared" si="15"/>
        <v>0</v>
      </c>
      <c r="H40" s="146">
        <f t="shared" si="15"/>
        <v>0</v>
      </c>
      <c r="I40" s="146">
        <f t="shared" si="15"/>
        <v>0</v>
      </c>
      <c r="J40" s="197"/>
      <c r="K40" s="44"/>
      <c r="L40" s="44"/>
    </row>
    <row r="41" spans="1:12">
      <c r="A41" s="22" t="s">
        <v>14</v>
      </c>
      <c r="B41" s="18" t="s">
        <v>20</v>
      </c>
      <c r="C41" s="146">
        <f t="shared" ref="C41:I41" si="16">C28+C33+C38</f>
        <v>0</v>
      </c>
      <c r="D41" s="146">
        <f t="shared" si="16"/>
        <v>0</v>
      </c>
      <c r="E41" s="146">
        <f t="shared" si="16"/>
        <v>0</v>
      </c>
      <c r="F41" s="146">
        <f t="shared" si="16"/>
        <v>0</v>
      </c>
      <c r="G41" s="146">
        <f t="shared" si="16"/>
        <v>0</v>
      </c>
      <c r="H41" s="146">
        <f t="shared" si="16"/>
        <v>0</v>
      </c>
      <c r="I41" s="146">
        <f t="shared" si="16"/>
        <v>0</v>
      </c>
      <c r="J41" s="44"/>
      <c r="K41" s="44"/>
      <c r="L41" s="44"/>
    </row>
    <row r="42" spans="1:12">
      <c r="A42" s="22" t="s">
        <v>15</v>
      </c>
      <c r="B42" s="18" t="s">
        <v>20</v>
      </c>
      <c r="C42" s="146">
        <f t="shared" ref="C42:I43" si="17">C29+C34</f>
        <v>0</v>
      </c>
      <c r="D42" s="146">
        <f t="shared" si="17"/>
        <v>0</v>
      </c>
      <c r="E42" s="146">
        <f t="shared" si="17"/>
        <v>0</v>
      </c>
      <c r="F42" s="146">
        <f t="shared" si="17"/>
        <v>0</v>
      </c>
      <c r="G42" s="146">
        <f t="shared" si="17"/>
        <v>0</v>
      </c>
      <c r="H42" s="146">
        <f t="shared" si="17"/>
        <v>0</v>
      </c>
      <c r="I42" s="146">
        <f t="shared" si="17"/>
        <v>0</v>
      </c>
      <c r="J42" s="44"/>
      <c r="K42" s="44"/>
      <c r="L42" s="44"/>
    </row>
    <row r="43" spans="1:12">
      <c r="A43" s="22" t="s">
        <v>17</v>
      </c>
      <c r="B43" s="18" t="s">
        <v>20</v>
      </c>
      <c r="C43" s="146">
        <f t="shared" si="17"/>
        <v>0</v>
      </c>
      <c r="D43" s="146">
        <f t="shared" si="17"/>
        <v>0</v>
      </c>
      <c r="E43" s="146">
        <f t="shared" si="17"/>
        <v>0</v>
      </c>
      <c r="F43" s="146">
        <f t="shared" si="17"/>
        <v>0</v>
      </c>
      <c r="G43" s="146">
        <f t="shared" si="17"/>
        <v>0</v>
      </c>
      <c r="H43" s="146">
        <f t="shared" si="17"/>
        <v>0</v>
      </c>
      <c r="I43" s="146">
        <f t="shared" si="17"/>
        <v>0</v>
      </c>
      <c r="J43" s="44"/>
      <c r="K43" s="44"/>
      <c r="L43" s="44"/>
    </row>
    <row r="44" spans="1:12">
      <c r="A44" s="23" t="s">
        <v>1509</v>
      </c>
      <c r="B44" s="18" t="s">
        <v>20</v>
      </c>
      <c r="C44" s="146">
        <f>C39</f>
        <v>0</v>
      </c>
      <c r="D44" s="24"/>
      <c r="E44" s="24"/>
      <c r="F44" s="24"/>
      <c r="G44" s="24"/>
      <c r="H44" s="24"/>
      <c r="I44" s="24"/>
      <c r="J44" s="44"/>
      <c r="K44" s="44"/>
      <c r="L44" s="44"/>
    </row>
    <row r="45" spans="1:12">
      <c r="A45" s="17" t="s">
        <v>1512</v>
      </c>
      <c r="B45" s="17"/>
      <c r="C45" s="17"/>
      <c r="D45" s="17"/>
      <c r="E45" s="17"/>
      <c r="F45" s="17"/>
      <c r="G45" s="17"/>
      <c r="H45" s="17"/>
      <c r="I45" s="17"/>
      <c r="J45" s="44"/>
      <c r="K45" s="44"/>
      <c r="L45" s="44"/>
    </row>
    <row r="46" spans="1:12">
      <c r="A46" s="23" t="s">
        <v>25</v>
      </c>
      <c r="B46" s="18" t="s">
        <v>20</v>
      </c>
      <c r="C46" s="145">
        <f>C18+C39</f>
        <v>0</v>
      </c>
      <c r="D46" s="145">
        <f t="shared" ref="C46:I49" si="18">D18+D39</f>
        <v>0</v>
      </c>
      <c r="E46" s="145">
        <f t="shared" si="18"/>
        <v>0</v>
      </c>
      <c r="F46" s="145">
        <f t="shared" si="18"/>
        <v>0</v>
      </c>
      <c r="G46" s="145">
        <f t="shared" si="18"/>
        <v>0</v>
      </c>
      <c r="H46" s="145">
        <f t="shared" si="18"/>
        <v>0</v>
      </c>
      <c r="I46" s="145">
        <f t="shared" si="18"/>
        <v>0</v>
      </c>
      <c r="J46" s="182"/>
      <c r="K46" s="44"/>
      <c r="L46" s="44"/>
    </row>
    <row r="47" spans="1:12">
      <c r="A47" s="22" t="s">
        <v>24</v>
      </c>
      <c r="B47" s="18" t="s">
        <v>20</v>
      </c>
      <c r="C47" s="145">
        <f t="shared" si="18"/>
        <v>0</v>
      </c>
      <c r="D47" s="145">
        <f t="shared" si="18"/>
        <v>0</v>
      </c>
      <c r="E47" s="145">
        <f t="shared" si="18"/>
        <v>0</v>
      </c>
      <c r="F47" s="145">
        <f t="shared" si="18"/>
        <v>0</v>
      </c>
      <c r="G47" s="145">
        <f t="shared" si="18"/>
        <v>0</v>
      </c>
      <c r="H47" s="145">
        <f t="shared" si="18"/>
        <v>0</v>
      </c>
      <c r="I47" s="145">
        <f t="shared" si="18"/>
        <v>0</v>
      </c>
      <c r="J47" s="182"/>
      <c r="K47" s="44"/>
      <c r="L47" s="44"/>
    </row>
    <row r="48" spans="1:12">
      <c r="A48" s="22" t="s">
        <v>14</v>
      </c>
      <c r="B48" s="18" t="s">
        <v>20</v>
      </c>
      <c r="C48" s="145">
        <f t="shared" si="18"/>
        <v>0</v>
      </c>
      <c r="D48" s="145">
        <f t="shared" si="18"/>
        <v>0</v>
      </c>
      <c r="E48" s="145">
        <f t="shared" si="18"/>
        <v>0</v>
      </c>
      <c r="F48" s="145">
        <f t="shared" si="18"/>
        <v>0</v>
      </c>
      <c r="G48" s="145">
        <f t="shared" si="18"/>
        <v>0</v>
      </c>
      <c r="H48" s="145">
        <f t="shared" si="18"/>
        <v>0</v>
      </c>
      <c r="I48" s="145">
        <f t="shared" si="18"/>
        <v>0</v>
      </c>
      <c r="J48" s="182"/>
      <c r="K48" s="44"/>
      <c r="L48" s="44"/>
    </row>
    <row r="49" spans="1:12">
      <c r="A49" s="22" t="s">
        <v>15</v>
      </c>
      <c r="B49" s="18" t="s">
        <v>20</v>
      </c>
      <c r="C49" s="145">
        <f t="shared" si="18"/>
        <v>0</v>
      </c>
      <c r="D49" s="145">
        <f t="shared" si="18"/>
        <v>0</v>
      </c>
      <c r="E49" s="145">
        <f t="shared" si="18"/>
        <v>0</v>
      </c>
      <c r="F49" s="145">
        <f t="shared" si="18"/>
        <v>0</v>
      </c>
      <c r="G49" s="145">
        <f t="shared" si="18"/>
        <v>0</v>
      </c>
      <c r="H49" s="145">
        <f t="shared" si="18"/>
        <v>0</v>
      </c>
      <c r="I49" s="145">
        <f t="shared" si="18"/>
        <v>0</v>
      </c>
      <c r="J49" s="182"/>
      <c r="K49" s="44"/>
      <c r="L49" s="44"/>
    </row>
    <row r="50" spans="1:12">
      <c r="A50" s="22" t="s">
        <v>16</v>
      </c>
      <c r="B50" s="18" t="s">
        <v>20</v>
      </c>
      <c r="C50" s="145">
        <f>C22</f>
        <v>0</v>
      </c>
      <c r="D50" s="145">
        <f t="shared" ref="D50:I50" si="19">D22</f>
        <v>0</v>
      </c>
      <c r="E50" s="145">
        <f t="shared" si="19"/>
        <v>0</v>
      </c>
      <c r="F50" s="145">
        <f t="shared" si="19"/>
        <v>0</v>
      </c>
      <c r="G50" s="145">
        <f t="shared" si="19"/>
        <v>0</v>
      </c>
      <c r="H50" s="145">
        <f t="shared" si="19"/>
        <v>0</v>
      </c>
      <c r="I50" s="145">
        <f t="shared" si="19"/>
        <v>0</v>
      </c>
      <c r="J50" s="182"/>
      <c r="K50" s="44"/>
      <c r="L50" s="44"/>
    </row>
    <row r="51" spans="1:12">
      <c r="A51" s="22" t="s">
        <v>17</v>
      </c>
      <c r="B51" s="18" t="s">
        <v>20</v>
      </c>
      <c r="C51" s="145">
        <f t="shared" ref="C51:I51" si="20">C23+C43</f>
        <v>0</v>
      </c>
      <c r="D51" s="145">
        <f t="shared" si="20"/>
        <v>0</v>
      </c>
      <c r="E51" s="145">
        <f t="shared" si="20"/>
        <v>0</v>
      </c>
      <c r="F51" s="145">
        <f t="shared" si="20"/>
        <v>0</v>
      </c>
      <c r="G51" s="145">
        <f t="shared" si="20"/>
        <v>0</v>
      </c>
      <c r="H51" s="145">
        <f t="shared" si="20"/>
        <v>0</v>
      </c>
      <c r="I51" s="145">
        <f t="shared" si="20"/>
        <v>0</v>
      </c>
      <c r="J51" s="182"/>
      <c r="K51" s="44"/>
      <c r="L51" s="44"/>
    </row>
    <row r="52" spans="1:12">
      <c r="A52" s="165" t="s">
        <v>1192</v>
      </c>
      <c r="B52" s="165"/>
      <c r="C52" s="165"/>
      <c r="D52" s="165"/>
      <c r="E52" s="165"/>
      <c r="F52" s="165"/>
      <c r="G52" s="165"/>
      <c r="H52" s="165"/>
      <c r="I52" s="165"/>
      <c r="J52" s="44"/>
      <c r="K52" s="44"/>
      <c r="L52" s="44"/>
    </row>
    <row r="53" spans="1:12">
      <c r="A53" s="22" t="s">
        <v>1198</v>
      </c>
      <c r="B53" s="18" t="s">
        <v>1608</v>
      </c>
      <c r="C53" s="156">
        <f>C122</f>
        <v>0</v>
      </c>
      <c r="D53" s="142">
        <f t="shared" ref="D53:I53" si="21">D122</f>
        <v>0</v>
      </c>
      <c r="E53" s="142">
        <f t="shared" si="21"/>
        <v>0</v>
      </c>
      <c r="F53" s="142">
        <f t="shared" si="21"/>
        <v>0</v>
      </c>
      <c r="G53" s="142">
        <f t="shared" si="21"/>
        <v>0</v>
      </c>
      <c r="H53" s="142">
        <f t="shared" si="21"/>
        <v>0</v>
      </c>
      <c r="I53" s="142">
        <f t="shared" si="21"/>
        <v>0</v>
      </c>
      <c r="J53" s="44"/>
      <c r="K53" s="44"/>
      <c r="L53" s="44"/>
    </row>
    <row r="54" spans="1:12">
      <c r="A54" s="22" t="s">
        <v>1193</v>
      </c>
      <c r="B54" s="18" t="s">
        <v>1608</v>
      </c>
      <c r="C54" s="142">
        <f t="shared" ref="C54:I56" si="22">C123</f>
        <v>0</v>
      </c>
      <c r="D54" s="142">
        <f t="shared" si="22"/>
        <v>0</v>
      </c>
      <c r="E54" s="142">
        <f t="shared" si="22"/>
        <v>0</v>
      </c>
      <c r="F54" s="142">
        <f t="shared" si="22"/>
        <v>0</v>
      </c>
      <c r="G54" s="142">
        <f t="shared" si="22"/>
        <v>0</v>
      </c>
      <c r="H54" s="142">
        <f t="shared" si="22"/>
        <v>0</v>
      </c>
      <c r="I54" s="142">
        <f t="shared" si="22"/>
        <v>0</v>
      </c>
      <c r="J54" s="183"/>
      <c r="K54" s="44"/>
      <c r="L54" s="44"/>
    </row>
    <row r="55" spans="1:12">
      <c r="A55" s="22" t="s">
        <v>1194</v>
      </c>
      <c r="B55" s="18" t="s">
        <v>1608</v>
      </c>
      <c r="C55" s="142">
        <f t="shared" si="22"/>
        <v>0</v>
      </c>
      <c r="D55" s="142">
        <f t="shared" si="22"/>
        <v>0</v>
      </c>
      <c r="E55" s="142">
        <f t="shared" si="22"/>
        <v>0</v>
      </c>
      <c r="F55" s="142">
        <f t="shared" si="22"/>
        <v>0</v>
      </c>
      <c r="G55" s="142">
        <f t="shared" si="22"/>
        <v>0</v>
      </c>
      <c r="H55" s="142">
        <f t="shared" si="22"/>
        <v>0</v>
      </c>
      <c r="I55" s="142">
        <f t="shared" si="22"/>
        <v>0</v>
      </c>
      <c r="J55" s="183"/>
      <c r="K55" s="44"/>
      <c r="L55" s="44"/>
    </row>
    <row r="56" spans="1:12">
      <c r="A56" s="22" t="s">
        <v>1195</v>
      </c>
      <c r="B56" s="18" t="s">
        <v>1608</v>
      </c>
      <c r="C56" s="142">
        <f>C125</f>
        <v>0</v>
      </c>
      <c r="D56" s="142">
        <f t="shared" si="22"/>
        <v>0</v>
      </c>
      <c r="E56" s="142">
        <f t="shared" si="22"/>
        <v>0</v>
      </c>
      <c r="F56" s="142">
        <f t="shared" si="22"/>
        <v>0</v>
      </c>
      <c r="G56" s="142">
        <f t="shared" si="22"/>
        <v>0</v>
      </c>
      <c r="H56" s="142">
        <f t="shared" si="22"/>
        <v>0</v>
      </c>
      <c r="I56" s="142">
        <f t="shared" si="22"/>
        <v>0</v>
      </c>
      <c r="J56" s="183"/>
      <c r="K56" s="44"/>
      <c r="L56" s="44"/>
    </row>
    <row r="57" spans="1:12">
      <c r="A57" s="22" t="s">
        <v>1610</v>
      </c>
      <c r="B57" s="18" t="s">
        <v>1608</v>
      </c>
      <c r="C57" s="156">
        <f>C136</f>
        <v>0</v>
      </c>
      <c r="D57" s="156">
        <f t="shared" ref="D57:I57" si="23">D136</f>
        <v>0</v>
      </c>
      <c r="E57" s="156">
        <f t="shared" si="23"/>
        <v>0</v>
      </c>
      <c r="F57" s="156">
        <f t="shared" si="23"/>
        <v>0</v>
      </c>
      <c r="G57" s="156">
        <f t="shared" si="23"/>
        <v>0</v>
      </c>
      <c r="H57" s="156">
        <f t="shared" si="23"/>
        <v>0</v>
      </c>
      <c r="I57" s="156">
        <f t="shared" si="23"/>
        <v>0</v>
      </c>
      <c r="J57" s="183"/>
      <c r="K57" s="44"/>
      <c r="L57" s="44"/>
    </row>
    <row r="58" spans="1:12">
      <c r="A58" s="22" t="s">
        <v>1199</v>
      </c>
      <c r="B58" s="18" t="s">
        <v>1608</v>
      </c>
      <c r="C58" s="142">
        <f t="shared" ref="C58:I62" si="24">C173</f>
        <v>0</v>
      </c>
      <c r="D58" s="142">
        <f t="shared" si="24"/>
        <v>0</v>
      </c>
      <c r="E58" s="142">
        <f t="shared" si="24"/>
        <v>0</v>
      </c>
      <c r="F58" s="142">
        <f t="shared" si="24"/>
        <v>0</v>
      </c>
      <c r="G58" s="142">
        <f t="shared" si="24"/>
        <v>0</v>
      </c>
      <c r="H58" s="142">
        <f t="shared" si="24"/>
        <v>0</v>
      </c>
      <c r="I58" s="142">
        <f t="shared" si="24"/>
        <v>0</v>
      </c>
      <c r="J58" s="183"/>
      <c r="K58" s="44"/>
      <c r="L58" s="44"/>
    </row>
    <row r="59" spans="1:12">
      <c r="A59" s="22" t="s">
        <v>1196</v>
      </c>
      <c r="B59" s="18" t="s">
        <v>1608</v>
      </c>
      <c r="C59" s="142">
        <f t="shared" si="24"/>
        <v>0</v>
      </c>
      <c r="D59" s="142">
        <f t="shared" si="24"/>
        <v>0</v>
      </c>
      <c r="E59" s="142">
        <f t="shared" si="24"/>
        <v>0</v>
      </c>
      <c r="F59" s="142">
        <f t="shared" si="24"/>
        <v>0</v>
      </c>
      <c r="G59" s="142">
        <f t="shared" si="24"/>
        <v>0</v>
      </c>
      <c r="H59" s="142">
        <f t="shared" si="24"/>
        <v>0</v>
      </c>
      <c r="I59" s="142">
        <f t="shared" si="24"/>
        <v>0</v>
      </c>
      <c r="J59" s="183"/>
      <c r="K59" s="44"/>
      <c r="L59" s="44"/>
    </row>
    <row r="60" spans="1:12">
      <c r="A60" s="100" t="s">
        <v>1214</v>
      </c>
      <c r="B60" s="18" t="s">
        <v>1608</v>
      </c>
      <c r="C60" s="142">
        <f t="shared" si="24"/>
        <v>0</v>
      </c>
      <c r="D60" s="142">
        <f t="shared" si="24"/>
        <v>0</v>
      </c>
      <c r="E60" s="142">
        <f t="shared" si="24"/>
        <v>0</v>
      </c>
      <c r="F60" s="142">
        <f t="shared" si="24"/>
        <v>0</v>
      </c>
      <c r="G60" s="142">
        <f t="shared" si="24"/>
        <v>0</v>
      </c>
      <c r="H60" s="142">
        <f t="shared" si="24"/>
        <v>0</v>
      </c>
      <c r="I60" s="142">
        <f t="shared" si="24"/>
        <v>0</v>
      </c>
      <c r="J60" s="183"/>
      <c r="K60" s="44"/>
      <c r="L60" s="44"/>
    </row>
    <row r="61" spans="1:12">
      <c r="A61" s="100" t="s">
        <v>1213</v>
      </c>
      <c r="B61" s="18" t="s">
        <v>1608</v>
      </c>
      <c r="C61" s="142">
        <f t="shared" si="24"/>
        <v>0</v>
      </c>
      <c r="D61" s="142">
        <f t="shared" si="24"/>
        <v>0</v>
      </c>
      <c r="E61" s="142">
        <f t="shared" si="24"/>
        <v>0</v>
      </c>
      <c r="F61" s="142">
        <f t="shared" si="24"/>
        <v>0</v>
      </c>
      <c r="G61" s="142">
        <f t="shared" si="24"/>
        <v>0</v>
      </c>
      <c r="H61" s="142">
        <f t="shared" si="24"/>
        <v>0</v>
      </c>
      <c r="I61" s="142">
        <f t="shared" si="24"/>
        <v>0</v>
      </c>
      <c r="J61" s="183"/>
      <c r="K61" s="44"/>
      <c r="L61" s="44"/>
    </row>
    <row r="62" spans="1:12">
      <c r="A62" s="22" t="s">
        <v>1197</v>
      </c>
      <c r="B62" s="18" t="s">
        <v>1608</v>
      </c>
      <c r="C62" s="142">
        <f t="shared" si="24"/>
        <v>0</v>
      </c>
      <c r="D62" s="142">
        <f t="shared" si="24"/>
        <v>0</v>
      </c>
      <c r="E62" s="142">
        <f t="shared" si="24"/>
        <v>0</v>
      </c>
      <c r="F62" s="142">
        <f t="shared" si="24"/>
        <v>0</v>
      </c>
      <c r="G62" s="142">
        <f t="shared" si="24"/>
        <v>0</v>
      </c>
      <c r="H62" s="142">
        <f t="shared" si="24"/>
        <v>0</v>
      </c>
      <c r="I62" s="142">
        <f t="shared" si="24"/>
        <v>0</v>
      </c>
      <c r="J62" s="183"/>
      <c r="K62" s="44"/>
      <c r="L62" s="44"/>
    </row>
    <row r="63" spans="1:12">
      <c r="A63" s="22" t="s">
        <v>1593</v>
      </c>
      <c r="B63" s="18" t="s">
        <v>1608</v>
      </c>
      <c r="C63" s="156">
        <f>C165</f>
        <v>0</v>
      </c>
      <c r="D63" s="156">
        <f t="shared" ref="D63:I63" si="25">D165</f>
        <v>0</v>
      </c>
      <c r="E63" s="156">
        <f t="shared" si="25"/>
        <v>0</v>
      </c>
      <c r="F63" s="156">
        <f t="shared" si="25"/>
        <v>0</v>
      </c>
      <c r="G63" s="156">
        <f t="shared" si="25"/>
        <v>0</v>
      </c>
      <c r="H63" s="156">
        <f t="shared" si="25"/>
        <v>0</v>
      </c>
      <c r="I63" s="156">
        <f t="shared" si="25"/>
        <v>0</v>
      </c>
      <c r="J63" s="183"/>
      <c r="K63" s="44"/>
      <c r="L63" s="44"/>
    </row>
    <row r="64" spans="1:12">
      <c r="A64" s="22" t="s">
        <v>1594</v>
      </c>
      <c r="B64" s="18" t="s">
        <v>1608</v>
      </c>
      <c r="C64" s="156">
        <f>C190</f>
        <v>0</v>
      </c>
      <c r="D64" s="156">
        <f t="shared" ref="D64:I64" si="26">D190</f>
        <v>0</v>
      </c>
      <c r="E64" s="156">
        <f t="shared" si="26"/>
        <v>0</v>
      </c>
      <c r="F64" s="156">
        <f t="shared" si="26"/>
        <v>0</v>
      </c>
      <c r="G64" s="156">
        <f t="shared" si="26"/>
        <v>0</v>
      </c>
      <c r="H64" s="156">
        <f t="shared" si="26"/>
        <v>0</v>
      </c>
      <c r="I64" s="156">
        <f t="shared" si="26"/>
        <v>0</v>
      </c>
      <c r="J64" s="183"/>
      <c r="K64" s="44"/>
      <c r="L64" s="44"/>
    </row>
    <row r="65" spans="1:12">
      <c r="A65" s="22" t="s">
        <v>1200</v>
      </c>
      <c r="B65" s="18" t="s">
        <v>1608</v>
      </c>
      <c r="C65" s="37"/>
      <c r="D65" s="37"/>
      <c r="E65" s="37"/>
      <c r="F65" s="37"/>
      <c r="G65" s="37"/>
      <c r="H65" s="37"/>
      <c r="I65" s="37"/>
      <c r="J65" s="183"/>
      <c r="K65" s="44"/>
      <c r="L65" s="44"/>
    </row>
    <row r="66" spans="1:12">
      <c r="A66" s="23" t="s">
        <v>1105</v>
      </c>
      <c r="B66" s="18" t="s">
        <v>1608</v>
      </c>
      <c r="C66" s="145">
        <f t="shared" ref="C66:I66" si="27">SUM(C53:C65)</f>
        <v>0</v>
      </c>
      <c r="D66" s="145">
        <f t="shared" si="27"/>
        <v>0</v>
      </c>
      <c r="E66" s="145">
        <f t="shared" si="27"/>
        <v>0</v>
      </c>
      <c r="F66" s="145">
        <f t="shared" si="27"/>
        <v>0</v>
      </c>
      <c r="G66" s="145">
        <f t="shared" si="27"/>
        <v>0</v>
      </c>
      <c r="H66" s="145">
        <f t="shared" si="27"/>
        <v>0</v>
      </c>
      <c r="I66" s="145">
        <f t="shared" si="27"/>
        <v>0</v>
      </c>
      <c r="J66" s="182"/>
      <c r="K66" s="44"/>
      <c r="L66" s="44"/>
    </row>
    <row r="67" spans="1:12">
      <c r="A67" s="23" t="s">
        <v>1513</v>
      </c>
      <c r="B67" s="18" t="s">
        <v>1608</v>
      </c>
      <c r="C67" s="145">
        <f>C66</f>
        <v>0</v>
      </c>
      <c r="D67" s="37"/>
      <c r="E67" s="37"/>
      <c r="F67" s="37"/>
      <c r="G67" s="37"/>
      <c r="H67" s="37"/>
      <c r="I67" s="37"/>
      <c r="J67" s="182"/>
      <c r="K67" s="44"/>
      <c r="L67" s="44"/>
    </row>
    <row r="68" spans="1:12">
      <c r="A68" s="165" t="s">
        <v>1419</v>
      </c>
      <c r="B68" s="165"/>
      <c r="C68" s="165"/>
      <c r="D68" s="165"/>
      <c r="E68" s="165"/>
      <c r="F68" s="165"/>
      <c r="G68" s="165"/>
      <c r="H68" s="165"/>
      <c r="I68" s="165"/>
      <c r="J68" s="44"/>
      <c r="K68" s="44"/>
      <c r="L68" s="44"/>
    </row>
    <row r="69" spans="1:12">
      <c r="A69" s="23" t="s">
        <v>1418</v>
      </c>
      <c r="B69" s="23"/>
      <c r="C69" s="156">
        <f>C46-C66</f>
        <v>0</v>
      </c>
      <c r="D69" s="156">
        <f t="shared" ref="D69:I69" si="28">D46-D66</f>
        <v>0</v>
      </c>
      <c r="E69" s="156">
        <f t="shared" si="28"/>
        <v>0</v>
      </c>
      <c r="F69" s="156">
        <f t="shared" si="28"/>
        <v>0</v>
      </c>
      <c r="G69" s="156">
        <f t="shared" si="28"/>
        <v>0</v>
      </c>
      <c r="H69" s="156">
        <f t="shared" si="28"/>
        <v>0</v>
      </c>
      <c r="I69" s="156">
        <f t="shared" si="28"/>
        <v>0</v>
      </c>
      <c r="J69" s="44"/>
      <c r="K69" s="44"/>
      <c r="L69" s="44"/>
    </row>
    <row r="70" spans="1:12">
      <c r="A70" s="16" t="s">
        <v>1514</v>
      </c>
      <c r="B70" s="16"/>
      <c r="C70" s="16"/>
      <c r="D70" s="16"/>
      <c r="E70" s="16"/>
      <c r="F70" s="16"/>
      <c r="G70" s="16"/>
      <c r="H70" s="16"/>
      <c r="I70" s="16"/>
      <c r="J70" s="44"/>
      <c r="K70" s="44"/>
      <c r="L70" s="44"/>
    </row>
    <row r="71" spans="1:12">
      <c r="A71" s="17" t="s">
        <v>1515</v>
      </c>
      <c r="B71" s="17"/>
      <c r="C71" s="17"/>
      <c r="D71" s="17"/>
      <c r="E71" s="17"/>
      <c r="F71" s="17"/>
      <c r="G71" s="17"/>
      <c r="H71" s="17"/>
      <c r="I71" s="17"/>
      <c r="J71" s="44"/>
      <c r="K71" s="44"/>
      <c r="L71" s="44"/>
    </row>
    <row r="72" spans="1:12">
      <c r="A72" s="23" t="s">
        <v>1420</v>
      </c>
      <c r="B72" s="18" t="s">
        <v>12</v>
      </c>
      <c r="C72" s="156">
        <f>SUM(C73:C80)</f>
        <v>0</v>
      </c>
      <c r="D72" s="156">
        <f t="shared" ref="D72:I72" si="29">SUM(D73:D87)</f>
        <v>0</v>
      </c>
      <c r="E72" s="156">
        <f t="shared" si="29"/>
        <v>0</v>
      </c>
      <c r="F72" s="156">
        <f t="shared" si="29"/>
        <v>0</v>
      </c>
      <c r="G72" s="156">
        <f t="shared" si="29"/>
        <v>0</v>
      </c>
      <c r="H72" s="156">
        <f t="shared" si="29"/>
        <v>0</v>
      </c>
      <c r="I72" s="156">
        <f t="shared" si="29"/>
        <v>0</v>
      </c>
      <c r="J72" s="44"/>
      <c r="K72" s="44"/>
      <c r="L72" s="44"/>
    </row>
    <row r="73" spans="1:12">
      <c r="A73" s="19" t="s">
        <v>1421</v>
      </c>
      <c r="B73" s="18" t="s">
        <v>12</v>
      </c>
      <c r="C73" s="145">
        <f>C95</f>
        <v>0</v>
      </c>
      <c r="D73" s="145">
        <f t="shared" ref="D73:I73" si="30">D95</f>
        <v>0</v>
      </c>
      <c r="E73" s="145">
        <f t="shared" si="30"/>
        <v>0</v>
      </c>
      <c r="F73" s="145">
        <f t="shared" si="30"/>
        <v>0</v>
      </c>
      <c r="G73" s="145">
        <f t="shared" si="30"/>
        <v>0</v>
      </c>
      <c r="H73" s="145">
        <f t="shared" si="30"/>
        <v>0</v>
      </c>
      <c r="I73" s="145">
        <f t="shared" si="30"/>
        <v>0</v>
      </c>
      <c r="J73" s="44"/>
      <c r="K73" s="44"/>
      <c r="L73" s="44"/>
    </row>
    <row r="74" spans="1:12">
      <c r="A74" s="19" t="s">
        <v>1422</v>
      </c>
      <c r="B74" s="18" t="s">
        <v>12</v>
      </c>
      <c r="C74" s="145">
        <f>C102</f>
        <v>0</v>
      </c>
      <c r="D74" s="145">
        <f t="shared" ref="D74:I74" si="31">D102</f>
        <v>0</v>
      </c>
      <c r="E74" s="145">
        <f t="shared" si="31"/>
        <v>0</v>
      </c>
      <c r="F74" s="145">
        <f t="shared" si="31"/>
        <v>0</v>
      </c>
      <c r="G74" s="145">
        <f t="shared" si="31"/>
        <v>0</v>
      </c>
      <c r="H74" s="145">
        <f t="shared" si="31"/>
        <v>0</v>
      </c>
      <c r="I74" s="145">
        <f t="shared" si="31"/>
        <v>0</v>
      </c>
      <c r="J74" s="44"/>
      <c r="K74" s="44"/>
      <c r="L74" s="44"/>
    </row>
    <row r="75" spans="1:12">
      <c r="A75" s="19" t="s">
        <v>1423</v>
      </c>
      <c r="B75" s="18" t="s">
        <v>12</v>
      </c>
      <c r="C75" s="145">
        <f>C110</f>
        <v>0</v>
      </c>
      <c r="D75" s="145">
        <f t="shared" ref="D75:I75" si="32">D110</f>
        <v>0</v>
      </c>
      <c r="E75" s="145">
        <f t="shared" si="32"/>
        <v>0</v>
      </c>
      <c r="F75" s="145">
        <f t="shared" si="32"/>
        <v>0</v>
      </c>
      <c r="G75" s="145">
        <f t="shared" si="32"/>
        <v>0</v>
      </c>
      <c r="H75" s="145">
        <f t="shared" si="32"/>
        <v>0</v>
      </c>
      <c r="I75" s="145">
        <f t="shared" si="32"/>
        <v>0</v>
      </c>
      <c r="J75" s="44"/>
      <c r="K75" s="44"/>
      <c r="L75" s="44"/>
    </row>
    <row r="76" spans="1:12">
      <c r="A76" s="19" t="s">
        <v>1424</v>
      </c>
      <c r="B76" s="18" t="s">
        <v>12</v>
      </c>
      <c r="C76" s="145">
        <f>C117</f>
        <v>0</v>
      </c>
      <c r="D76" s="145">
        <f t="shared" ref="D76:I76" si="33">D117</f>
        <v>0</v>
      </c>
      <c r="E76" s="145">
        <f t="shared" si="33"/>
        <v>0</v>
      </c>
      <c r="F76" s="145">
        <f t="shared" si="33"/>
        <v>0</v>
      </c>
      <c r="G76" s="145">
        <f t="shared" si="33"/>
        <v>0</v>
      </c>
      <c r="H76" s="145">
        <f t="shared" si="33"/>
        <v>0</v>
      </c>
      <c r="I76" s="145">
        <f t="shared" si="33"/>
        <v>0</v>
      </c>
      <c r="J76" s="44"/>
      <c r="K76" s="44"/>
      <c r="L76" s="44"/>
    </row>
    <row r="77" spans="1:12">
      <c r="A77" s="19" t="s">
        <v>1425</v>
      </c>
      <c r="B77" s="18" t="s">
        <v>12</v>
      </c>
      <c r="C77" s="145">
        <f>C131</f>
        <v>0</v>
      </c>
      <c r="D77" s="145">
        <f t="shared" ref="D77:I77" si="34">D131</f>
        <v>0</v>
      </c>
      <c r="E77" s="145">
        <f t="shared" si="34"/>
        <v>0</v>
      </c>
      <c r="F77" s="145">
        <f t="shared" si="34"/>
        <v>0</v>
      </c>
      <c r="G77" s="145">
        <f t="shared" si="34"/>
        <v>0</v>
      </c>
      <c r="H77" s="145">
        <f t="shared" si="34"/>
        <v>0</v>
      </c>
      <c r="I77" s="145">
        <f t="shared" si="34"/>
        <v>0</v>
      </c>
      <c r="J77" s="44"/>
      <c r="K77" s="44"/>
      <c r="L77" s="44"/>
    </row>
    <row r="78" spans="1:12">
      <c r="A78" s="19" t="s">
        <v>1426</v>
      </c>
      <c r="B78" s="18" t="s">
        <v>12</v>
      </c>
      <c r="C78" s="145">
        <f>C142</f>
        <v>0</v>
      </c>
      <c r="D78" s="145">
        <f t="shared" ref="D78:I78" si="35">D142</f>
        <v>0</v>
      </c>
      <c r="E78" s="145">
        <f t="shared" si="35"/>
        <v>0</v>
      </c>
      <c r="F78" s="145">
        <f t="shared" si="35"/>
        <v>0</v>
      </c>
      <c r="G78" s="145">
        <f t="shared" si="35"/>
        <v>0</v>
      </c>
      <c r="H78" s="145">
        <f t="shared" si="35"/>
        <v>0</v>
      </c>
      <c r="I78" s="145">
        <f t="shared" si="35"/>
        <v>0</v>
      </c>
      <c r="J78" s="44"/>
      <c r="K78" s="44"/>
      <c r="L78" s="44"/>
    </row>
    <row r="79" spans="1:12">
      <c r="A79" s="19" t="s">
        <v>1427</v>
      </c>
      <c r="B79" s="18" t="s">
        <v>12</v>
      </c>
      <c r="C79" s="145">
        <f>C148</f>
        <v>0</v>
      </c>
      <c r="D79" s="145">
        <f t="shared" ref="D79:I79" si="36">D148</f>
        <v>0</v>
      </c>
      <c r="E79" s="145">
        <f t="shared" si="36"/>
        <v>0</v>
      </c>
      <c r="F79" s="145">
        <f t="shared" si="36"/>
        <v>0</v>
      </c>
      <c r="G79" s="145">
        <f t="shared" si="36"/>
        <v>0</v>
      </c>
      <c r="H79" s="145">
        <f t="shared" si="36"/>
        <v>0</v>
      </c>
      <c r="I79" s="145">
        <f t="shared" si="36"/>
        <v>0</v>
      </c>
      <c r="J79" s="44"/>
      <c r="K79" s="44"/>
      <c r="L79" s="44"/>
    </row>
    <row r="80" spans="1:12">
      <c r="A80" s="19" t="s">
        <v>1428</v>
      </c>
      <c r="B80" s="18" t="s">
        <v>12</v>
      </c>
      <c r="C80" s="145">
        <f>SUM(C81:C83)</f>
        <v>0</v>
      </c>
      <c r="D80" s="145">
        <f t="shared" ref="D80:I80" si="37">SUM(D81:D83)</f>
        <v>0</v>
      </c>
      <c r="E80" s="145">
        <f t="shared" si="37"/>
        <v>0</v>
      </c>
      <c r="F80" s="145">
        <f t="shared" si="37"/>
        <v>0</v>
      </c>
      <c r="G80" s="145">
        <f t="shared" si="37"/>
        <v>0</v>
      </c>
      <c r="H80" s="145">
        <f t="shared" si="37"/>
        <v>0</v>
      </c>
      <c r="I80" s="145">
        <f t="shared" si="37"/>
        <v>0</v>
      </c>
      <c r="J80" s="44"/>
      <c r="K80" s="44"/>
      <c r="L80" s="44"/>
    </row>
    <row r="81" spans="1:12">
      <c r="A81" s="19" t="s">
        <v>1516</v>
      </c>
      <c r="B81" s="18" t="s">
        <v>12</v>
      </c>
      <c r="C81" s="145">
        <f>C161</f>
        <v>0</v>
      </c>
      <c r="D81" s="145">
        <f t="shared" ref="D81:I81" si="38">D161</f>
        <v>0</v>
      </c>
      <c r="E81" s="145">
        <f t="shared" si="38"/>
        <v>0</v>
      </c>
      <c r="F81" s="145">
        <f t="shared" si="38"/>
        <v>0</v>
      </c>
      <c r="G81" s="145">
        <f t="shared" si="38"/>
        <v>0</v>
      </c>
      <c r="H81" s="145">
        <f t="shared" si="38"/>
        <v>0</v>
      </c>
      <c r="I81" s="145">
        <f t="shared" si="38"/>
        <v>0</v>
      </c>
      <c r="J81" s="44"/>
      <c r="K81" s="44"/>
      <c r="L81" s="44"/>
    </row>
    <row r="82" spans="1:12">
      <c r="A82" s="19" t="s">
        <v>1517</v>
      </c>
      <c r="B82" s="18" t="s">
        <v>12</v>
      </c>
      <c r="C82" s="145">
        <f>C171</f>
        <v>0</v>
      </c>
      <c r="D82" s="145">
        <f t="shared" ref="D82:I82" si="39">D171</f>
        <v>0</v>
      </c>
      <c r="E82" s="145">
        <f t="shared" si="39"/>
        <v>0</v>
      </c>
      <c r="F82" s="145">
        <f t="shared" si="39"/>
        <v>0</v>
      </c>
      <c r="G82" s="145">
        <f t="shared" si="39"/>
        <v>0</v>
      </c>
      <c r="H82" s="145">
        <f t="shared" si="39"/>
        <v>0</v>
      </c>
      <c r="I82" s="145">
        <f t="shared" si="39"/>
        <v>0</v>
      </c>
      <c r="J82" s="44"/>
      <c r="K82" s="44"/>
      <c r="L82" s="44"/>
    </row>
    <row r="83" spans="1:12">
      <c r="A83" s="19" t="s">
        <v>1518</v>
      </c>
      <c r="B83" s="18" t="s">
        <v>12</v>
      </c>
      <c r="C83" s="145">
        <f>C183</f>
        <v>0</v>
      </c>
      <c r="D83" s="145">
        <f t="shared" ref="D83:I83" si="40">D183</f>
        <v>0</v>
      </c>
      <c r="E83" s="145">
        <f t="shared" si="40"/>
        <v>0</v>
      </c>
      <c r="F83" s="145">
        <f t="shared" si="40"/>
        <v>0</v>
      </c>
      <c r="G83" s="145">
        <f t="shared" si="40"/>
        <v>0</v>
      </c>
      <c r="H83" s="145">
        <f t="shared" si="40"/>
        <v>0</v>
      </c>
      <c r="I83" s="145">
        <f t="shared" si="40"/>
        <v>0</v>
      </c>
      <c r="J83" s="44"/>
      <c r="K83" s="44"/>
      <c r="L83" s="44"/>
    </row>
    <row r="84" spans="1:12">
      <c r="A84" s="17" t="s">
        <v>1519</v>
      </c>
      <c r="B84" s="17"/>
      <c r="C84" s="17"/>
      <c r="D84" s="17"/>
      <c r="E84" s="17"/>
      <c r="F84" s="17"/>
      <c r="G84" s="17"/>
      <c r="H84" s="17"/>
      <c r="I84" s="17"/>
      <c r="J84" s="44"/>
      <c r="K84" s="44"/>
      <c r="L84" s="44"/>
    </row>
    <row r="85" spans="1:12">
      <c r="A85" s="19" t="s">
        <v>1520</v>
      </c>
      <c r="B85" s="18" t="s">
        <v>12</v>
      </c>
      <c r="C85" s="145">
        <f t="shared" ref="C85:I85" si="41">SUM(C86:C87)</f>
        <v>0</v>
      </c>
      <c r="D85" s="145">
        <f t="shared" si="41"/>
        <v>0</v>
      </c>
      <c r="E85" s="145">
        <f t="shared" si="41"/>
        <v>0</v>
      </c>
      <c r="F85" s="145">
        <f t="shared" si="41"/>
        <v>0</v>
      </c>
      <c r="G85" s="145">
        <f t="shared" si="41"/>
        <v>0</v>
      </c>
      <c r="H85" s="145">
        <f t="shared" si="41"/>
        <v>0</v>
      </c>
      <c r="I85" s="145">
        <f t="shared" si="41"/>
        <v>0</v>
      </c>
      <c r="J85" s="44"/>
      <c r="K85" s="44"/>
      <c r="L85" s="44"/>
    </row>
    <row r="86" spans="1:12">
      <c r="A86" s="19" t="s">
        <v>1516</v>
      </c>
      <c r="B86" s="18" t="s">
        <v>12</v>
      </c>
      <c r="C86" s="145">
        <f>C163</f>
        <v>0</v>
      </c>
      <c r="D86" s="145">
        <f t="shared" ref="D86:I86" si="42">D163</f>
        <v>0</v>
      </c>
      <c r="E86" s="145">
        <f t="shared" si="42"/>
        <v>0</v>
      </c>
      <c r="F86" s="145">
        <f t="shared" si="42"/>
        <v>0</v>
      </c>
      <c r="G86" s="145">
        <f t="shared" si="42"/>
        <v>0</v>
      </c>
      <c r="H86" s="145">
        <f t="shared" si="42"/>
        <v>0</v>
      </c>
      <c r="I86" s="145">
        <f t="shared" si="42"/>
        <v>0</v>
      </c>
      <c r="J86" s="44"/>
      <c r="K86" s="44"/>
      <c r="L86" s="44"/>
    </row>
    <row r="87" spans="1:12">
      <c r="A87" s="19" t="s">
        <v>1518</v>
      </c>
      <c r="B87" s="18" t="s">
        <v>12</v>
      </c>
      <c r="C87" s="145">
        <f>C185</f>
        <v>0</v>
      </c>
      <c r="D87" s="145">
        <f t="shared" ref="D87:I87" si="43">D185</f>
        <v>0</v>
      </c>
      <c r="E87" s="145">
        <f t="shared" si="43"/>
        <v>0</v>
      </c>
      <c r="F87" s="145">
        <f t="shared" si="43"/>
        <v>0</v>
      </c>
      <c r="G87" s="145">
        <f t="shared" si="43"/>
        <v>0</v>
      </c>
      <c r="H87" s="145">
        <f t="shared" si="43"/>
        <v>0</v>
      </c>
      <c r="I87" s="145">
        <f t="shared" si="43"/>
        <v>0</v>
      </c>
      <c r="J87" s="44"/>
      <c r="K87" s="44"/>
      <c r="L87" s="44"/>
    </row>
    <row r="88" spans="1:12">
      <c r="A88" s="16" t="s">
        <v>26</v>
      </c>
      <c r="B88" s="16"/>
      <c r="C88" s="16"/>
      <c r="D88" s="16"/>
      <c r="E88" s="16"/>
      <c r="F88" s="16"/>
      <c r="G88" s="16"/>
      <c r="H88" s="16"/>
      <c r="I88" s="16"/>
      <c r="J88" s="44"/>
      <c r="K88" s="44"/>
      <c r="L88" s="44"/>
    </row>
    <row r="89" spans="1:12">
      <c r="A89" s="17" t="s">
        <v>30</v>
      </c>
      <c r="B89" s="17"/>
      <c r="C89" s="17"/>
      <c r="D89" s="17"/>
      <c r="E89" s="17"/>
      <c r="F89" s="17"/>
      <c r="G89" s="17"/>
      <c r="H89" s="17"/>
      <c r="I89" s="17"/>
      <c r="J89" s="44"/>
      <c r="K89" s="44"/>
      <c r="L89" s="44"/>
    </row>
    <row r="90" spans="1:12">
      <c r="A90" s="27" t="s">
        <v>31</v>
      </c>
      <c r="B90" s="27"/>
      <c r="C90" s="27"/>
      <c r="D90" s="27"/>
      <c r="E90" s="27"/>
      <c r="F90" s="27"/>
      <c r="G90" s="27"/>
      <c r="H90" s="27"/>
      <c r="I90" s="27"/>
      <c r="J90" s="44"/>
      <c r="K90" s="44"/>
      <c r="L90" s="44"/>
    </row>
    <row r="91" spans="1:12">
      <c r="A91" s="19" t="s">
        <v>32</v>
      </c>
      <c r="B91" s="19" t="s">
        <v>33</v>
      </c>
      <c r="C91" s="145" t="e">
        <f>'BUILDINGS_RESID (DB)'!C8</f>
        <v>#DIV/0!</v>
      </c>
      <c r="D91" s="145" t="e">
        <f>'BUILDINGS_RESID (DB)'!D8</f>
        <v>#DIV/0!</v>
      </c>
      <c r="E91" s="145" t="e">
        <f>'BUILDINGS_RESID (DB)'!E8</f>
        <v>#DIV/0!</v>
      </c>
      <c r="F91" s="145" t="e">
        <f>'BUILDINGS_RESID (DB)'!F8</f>
        <v>#DIV/0!</v>
      </c>
      <c r="G91" s="145" t="e">
        <f>'BUILDINGS_RESID (DB)'!G8</f>
        <v>#DIV/0!</v>
      </c>
      <c r="H91" s="145" t="e">
        <f>'BUILDINGS_RESID (DB)'!H8</f>
        <v>#DIV/0!</v>
      </c>
      <c r="I91" s="145" t="e">
        <f>'BUILDINGS_RESID (DB)'!I8</f>
        <v>#DIV/0!</v>
      </c>
      <c r="J91" s="184" t="s">
        <v>34</v>
      </c>
      <c r="K91" s="44"/>
      <c r="L91" s="44"/>
    </row>
    <row r="92" spans="1:12">
      <c r="A92" s="19" t="s">
        <v>35</v>
      </c>
      <c r="B92" s="19" t="s">
        <v>36</v>
      </c>
      <c r="C92" s="145" t="e">
        <f>'BUILDINGS_RESID (DB)'!C9</f>
        <v>#DIV/0!</v>
      </c>
      <c r="D92" s="145" t="e">
        <f>'BUILDINGS_RESID (DB)'!D9</f>
        <v>#DIV/0!</v>
      </c>
      <c r="E92" s="145" t="e">
        <f>'BUILDINGS_RESID (DB)'!E9</f>
        <v>#DIV/0!</v>
      </c>
      <c r="F92" s="145" t="e">
        <f>'BUILDINGS_RESID (DB)'!F9</f>
        <v>#DIV/0!</v>
      </c>
      <c r="G92" s="145" t="e">
        <f>'BUILDINGS_RESID (DB)'!G9</f>
        <v>#DIV/0!</v>
      </c>
      <c r="H92" s="145" t="e">
        <f>'BUILDINGS_RESID (DB)'!H9</f>
        <v>#DIV/0!</v>
      </c>
      <c r="I92" s="145" t="e">
        <f>'BUILDINGS_RESID (DB)'!I9</f>
        <v>#DIV/0!</v>
      </c>
      <c r="J92" s="184" t="s">
        <v>34</v>
      </c>
      <c r="K92" s="44"/>
      <c r="L92" s="44"/>
    </row>
    <row r="93" spans="1:12">
      <c r="A93" s="19" t="s">
        <v>37</v>
      </c>
      <c r="B93" s="19" t="s">
        <v>38</v>
      </c>
      <c r="C93" s="145" t="e">
        <f>'BUILDINGS_RESID (DB)'!C10</f>
        <v>#DIV/0!</v>
      </c>
      <c r="D93" s="145" t="e">
        <f>'BUILDINGS_RESID (DB)'!D10</f>
        <v>#DIV/0!</v>
      </c>
      <c r="E93" s="145" t="e">
        <f>'BUILDINGS_RESID (DB)'!E10</f>
        <v>#DIV/0!</v>
      </c>
      <c r="F93" s="145" t="e">
        <f>'BUILDINGS_RESID (DB)'!F10</f>
        <v>#DIV/0!</v>
      </c>
      <c r="G93" s="145" t="e">
        <f>'BUILDINGS_RESID (DB)'!G10</f>
        <v>#DIV/0!</v>
      </c>
      <c r="H93" s="145" t="e">
        <f>'BUILDINGS_RESID (DB)'!H10</f>
        <v>#DIV/0!</v>
      </c>
      <c r="I93" s="145" t="e">
        <f>'BUILDINGS_RESID (DB)'!I10</f>
        <v>#DIV/0!</v>
      </c>
      <c r="J93" s="184" t="s">
        <v>34</v>
      </c>
      <c r="K93" s="44"/>
      <c r="L93" s="44"/>
    </row>
    <row r="94" spans="1:12">
      <c r="A94" s="19" t="s">
        <v>39</v>
      </c>
      <c r="B94" s="19" t="s">
        <v>40</v>
      </c>
      <c r="C94" s="145">
        <f>'BUILDINGS_RESID (DB)'!C11</f>
        <v>0</v>
      </c>
      <c r="D94" s="145">
        <f>'BUILDINGS_RESID (DB)'!D11</f>
        <v>0</v>
      </c>
      <c r="E94" s="145">
        <f>'BUILDINGS_RESID (DB)'!E11</f>
        <v>0</v>
      </c>
      <c r="F94" s="145">
        <f>'BUILDINGS_RESID (DB)'!F11</f>
        <v>0</v>
      </c>
      <c r="G94" s="145">
        <f>'BUILDINGS_RESID (DB)'!G11</f>
        <v>0</v>
      </c>
      <c r="H94" s="145">
        <f>'BUILDINGS_RESID (DB)'!H11</f>
        <v>0</v>
      </c>
      <c r="I94" s="145">
        <f>'BUILDINGS_RESID (DB)'!I11</f>
        <v>0</v>
      </c>
      <c r="J94" s="184" t="s">
        <v>34</v>
      </c>
      <c r="K94" s="44"/>
      <c r="L94" s="44"/>
    </row>
    <row r="95" spans="1:12">
      <c r="A95" s="19" t="s">
        <v>41</v>
      </c>
      <c r="B95" s="19" t="s">
        <v>12</v>
      </c>
      <c r="C95" s="145">
        <f>'BUILDINGS_RESID (DB)'!C12</f>
        <v>0</v>
      </c>
      <c r="D95" s="145">
        <f>'BUILDINGS_RESID (DB)'!D12</f>
        <v>0</v>
      </c>
      <c r="E95" s="145">
        <f>'BUILDINGS_RESID (DB)'!E12</f>
        <v>0</v>
      </c>
      <c r="F95" s="145">
        <f>'BUILDINGS_RESID (DB)'!F12</f>
        <v>0</v>
      </c>
      <c r="G95" s="145">
        <f>'BUILDINGS_RESID (DB)'!G12</f>
        <v>0</v>
      </c>
      <c r="H95" s="145">
        <f>'BUILDINGS_RESID (DB)'!H12</f>
        <v>0</v>
      </c>
      <c r="I95" s="145">
        <f>'BUILDINGS_RESID (DB)'!I12</f>
        <v>0</v>
      </c>
      <c r="J95" s="184" t="s">
        <v>34</v>
      </c>
      <c r="K95" s="44"/>
      <c r="L95" s="44"/>
    </row>
    <row r="96" spans="1:12">
      <c r="A96" s="19" t="s">
        <v>42</v>
      </c>
      <c r="B96" s="19" t="s">
        <v>20</v>
      </c>
      <c r="C96" s="145">
        <f>'BUILDINGS_RESID (DB)'!C13</f>
        <v>0</v>
      </c>
      <c r="D96" s="145">
        <f>'BUILDINGS_RESID (DB)'!D13</f>
        <v>0</v>
      </c>
      <c r="E96" s="145">
        <f>'BUILDINGS_RESID (DB)'!E13</f>
        <v>0</v>
      </c>
      <c r="F96" s="145">
        <f>'BUILDINGS_RESID (DB)'!F13</f>
        <v>0</v>
      </c>
      <c r="G96" s="145">
        <f>'BUILDINGS_RESID (DB)'!G13</f>
        <v>0</v>
      </c>
      <c r="H96" s="145">
        <f>'BUILDINGS_RESID (DB)'!H13</f>
        <v>0</v>
      </c>
      <c r="I96" s="145">
        <f>'BUILDINGS_RESID (DB)'!I13</f>
        <v>0</v>
      </c>
      <c r="J96" s="184" t="s">
        <v>34</v>
      </c>
      <c r="K96" s="44"/>
      <c r="L96" s="44"/>
    </row>
    <row r="97" spans="1:12">
      <c r="A97" s="27" t="s">
        <v>43</v>
      </c>
      <c r="B97" s="28"/>
      <c r="C97" s="27"/>
      <c r="D97" s="27"/>
      <c r="E97" s="27"/>
      <c r="F97" s="27"/>
      <c r="G97" s="27"/>
      <c r="H97" s="27"/>
      <c r="I97" s="27"/>
      <c r="J97" s="44"/>
      <c r="K97" s="44"/>
      <c r="L97" s="44"/>
    </row>
    <row r="98" spans="1:12">
      <c r="A98" s="18" t="s">
        <v>44</v>
      </c>
      <c r="B98" s="19" t="s">
        <v>45</v>
      </c>
      <c r="C98" s="145">
        <f>'TRANSP_PASS (DB)'!C8</f>
        <v>0</v>
      </c>
      <c r="D98" s="145">
        <f>'TRANSP_PASS (DB)'!D8</f>
        <v>0</v>
      </c>
      <c r="E98" s="145">
        <f>'TRANSP_PASS (DB)'!E8</f>
        <v>0</v>
      </c>
      <c r="F98" s="145">
        <f>'TRANSP_PASS (DB)'!F8</f>
        <v>0</v>
      </c>
      <c r="G98" s="145">
        <f>'TRANSP_PASS (DB)'!G8</f>
        <v>0</v>
      </c>
      <c r="H98" s="145">
        <f>'TRANSP_PASS (DB)'!H8</f>
        <v>0</v>
      </c>
      <c r="I98" s="145">
        <f>'TRANSP_PASS (DB)'!I8</f>
        <v>0</v>
      </c>
      <c r="J98" s="184" t="s">
        <v>46</v>
      </c>
      <c r="K98" s="44"/>
      <c r="L98" s="44"/>
    </row>
    <row r="99" spans="1:12">
      <c r="A99" s="19" t="s">
        <v>47</v>
      </c>
      <c r="B99" s="19" t="s">
        <v>48</v>
      </c>
      <c r="C99" s="145" t="e">
        <f>'TRANSP_PASS (DB)'!C9</f>
        <v>#DIV/0!</v>
      </c>
      <c r="D99" s="145" t="e">
        <f>'TRANSP_PASS (DB)'!D9</f>
        <v>#DIV/0!</v>
      </c>
      <c r="E99" s="145" t="e">
        <f>'TRANSP_PASS (DB)'!E9</f>
        <v>#DIV/0!</v>
      </c>
      <c r="F99" s="145" t="e">
        <f>'TRANSP_PASS (DB)'!F9</f>
        <v>#DIV/0!</v>
      </c>
      <c r="G99" s="145" t="e">
        <f>'TRANSP_PASS (DB)'!G9</f>
        <v>#DIV/0!</v>
      </c>
      <c r="H99" s="145" t="e">
        <f>'TRANSP_PASS (DB)'!H9</f>
        <v>#DIV/0!</v>
      </c>
      <c r="I99" s="145" t="e">
        <f>'TRANSP_PASS (DB)'!I9</f>
        <v>#DIV/0!</v>
      </c>
      <c r="J99" s="184" t="s">
        <v>46</v>
      </c>
      <c r="K99" s="44"/>
      <c r="L99" s="44"/>
    </row>
    <row r="100" spans="1:12">
      <c r="A100" s="19" t="s">
        <v>37</v>
      </c>
      <c r="B100" s="19" t="s">
        <v>38</v>
      </c>
      <c r="C100" s="145" t="e">
        <f>'TRANSP_PASS (DB)'!C10</f>
        <v>#DIV/0!</v>
      </c>
      <c r="D100" s="145" t="e">
        <f>'TRANSP_PASS (DB)'!D10</f>
        <v>#DIV/0!</v>
      </c>
      <c r="E100" s="145" t="e">
        <f>'TRANSP_PASS (DB)'!E10</f>
        <v>#DIV/0!</v>
      </c>
      <c r="F100" s="145" t="e">
        <f>'TRANSP_PASS (DB)'!F10</f>
        <v>#DIV/0!</v>
      </c>
      <c r="G100" s="145" t="e">
        <f>'TRANSP_PASS (DB)'!G10</f>
        <v>#DIV/0!</v>
      </c>
      <c r="H100" s="145" t="e">
        <f>'TRANSP_PASS (DB)'!H10</f>
        <v>#DIV/0!</v>
      </c>
      <c r="I100" s="145" t="e">
        <f>'TRANSP_PASS (DB)'!I10</f>
        <v>#DIV/0!</v>
      </c>
      <c r="J100" s="184" t="s">
        <v>46</v>
      </c>
      <c r="K100" s="44"/>
      <c r="L100" s="44"/>
    </row>
    <row r="101" spans="1:12">
      <c r="A101" s="19" t="s">
        <v>39</v>
      </c>
      <c r="B101" s="19" t="s">
        <v>40</v>
      </c>
      <c r="C101" s="145">
        <f>'TRANSP_PASS (DB)'!C11</f>
        <v>0</v>
      </c>
      <c r="D101" s="145">
        <f>'TRANSP_PASS (DB)'!D11</f>
        <v>0</v>
      </c>
      <c r="E101" s="145">
        <f>'TRANSP_PASS (DB)'!E11</f>
        <v>0</v>
      </c>
      <c r="F101" s="145">
        <f>'TRANSP_PASS (DB)'!F11</f>
        <v>0</v>
      </c>
      <c r="G101" s="145">
        <f>'TRANSP_PASS (DB)'!G11</f>
        <v>0</v>
      </c>
      <c r="H101" s="145">
        <f>'TRANSP_PASS (DB)'!H11</f>
        <v>0</v>
      </c>
      <c r="I101" s="145">
        <f>'TRANSP_PASS (DB)'!I11</f>
        <v>0</v>
      </c>
      <c r="J101" s="184" t="s">
        <v>46</v>
      </c>
      <c r="K101" s="44"/>
      <c r="L101" s="44"/>
    </row>
    <row r="102" spans="1:12">
      <c r="A102" s="19" t="s">
        <v>41</v>
      </c>
      <c r="B102" s="19" t="s">
        <v>12</v>
      </c>
      <c r="C102" s="145">
        <f>'TRANSP_PASS (DB)'!C12</f>
        <v>0</v>
      </c>
      <c r="D102" s="145">
        <f>'TRANSP_PASS (DB)'!D12</f>
        <v>0</v>
      </c>
      <c r="E102" s="145">
        <f>'TRANSP_PASS (DB)'!E12</f>
        <v>0</v>
      </c>
      <c r="F102" s="145">
        <f>'TRANSP_PASS (DB)'!F12</f>
        <v>0</v>
      </c>
      <c r="G102" s="145">
        <f>'TRANSP_PASS (DB)'!G12</f>
        <v>0</v>
      </c>
      <c r="H102" s="145">
        <f>'TRANSP_PASS (DB)'!H12</f>
        <v>0</v>
      </c>
      <c r="I102" s="145">
        <f>'TRANSP_PASS (DB)'!I12</f>
        <v>0</v>
      </c>
      <c r="J102" s="184" t="s">
        <v>46</v>
      </c>
      <c r="K102" s="44"/>
      <c r="L102" s="44"/>
    </row>
    <row r="103" spans="1:12">
      <c r="A103" s="19" t="s">
        <v>42</v>
      </c>
      <c r="B103" s="19" t="s">
        <v>20</v>
      </c>
      <c r="C103" s="145">
        <f>'TRANSP_PASS (DB)'!C13</f>
        <v>0</v>
      </c>
      <c r="D103" s="145">
        <f>'TRANSP_PASS (DB)'!D13</f>
        <v>0</v>
      </c>
      <c r="E103" s="145">
        <f>'TRANSP_PASS (DB)'!E13</f>
        <v>0</v>
      </c>
      <c r="F103" s="145">
        <f>'TRANSP_PASS (DB)'!F13</f>
        <v>0</v>
      </c>
      <c r="G103" s="145">
        <f>'TRANSP_PASS (DB)'!G13</f>
        <v>0</v>
      </c>
      <c r="H103" s="145">
        <f>'TRANSP_PASS (DB)'!H13</f>
        <v>0</v>
      </c>
      <c r="I103" s="145">
        <f>'TRANSP_PASS (DB)'!I13</f>
        <v>0</v>
      </c>
      <c r="J103" s="184" t="s">
        <v>46</v>
      </c>
      <c r="K103" s="44"/>
      <c r="L103" s="44"/>
    </row>
    <row r="104" spans="1:12">
      <c r="A104" s="17" t="s">
        <v>49</v>
      </c>
      <c r="B104" s="29"/>
      <c r="C104" s="17"/>
      <c r="D104" s="17"/>
      <c r="E104" s="17"/>
      <c r="F104" s="17"/>
      <c r="G104" s="17"/>
      <c r="H104" s="17"/>
      <c r="I104" s="17"/>
      <c r="J104" s="44"/>
      <c r="K104" s="44"/>
      <c r="L104" s="44"/>
    </row>
    <row r="105" spans="1:12">
      <c r="A105" s="27" t="s">
        <v>50</v>
      </c>
      <c r="B105" s="28"/>
      <c r="C105" s="27"/>
      <c r="D105" s="27"/>
      <c r="E105" s="27"/>
      <c r="F105" s="27"/>
      <c r="G105" s="27"/>
      <c r="H105" s="27"/>
      <c r="I105" s="27"/>
      <c r="J105" s="44"/>
      <c r="K105" s="44"/>
      <c r="L105" s="44"/>
    </row>
    <row r="106" spans="1:12">
      <c r="A106" s="19" t="s">
        <v>51</v>
      </c>
      <c r="B106" s="19" t="s">
        <v>52</v>
      </c>
      <c r="C106" s="145" t="e">
        <f>'BUILDINGS_COM (DB)'!C8</f>
        <v>#DIV/0!</v>
      </c>
      <c r="D106" s="145" t="e">
        <f>'BUILDINGS_COM (DB)'!D8</f>
        <v>#DIV/0!</v>
      </c>
      <c r="E106" s="145" t="e">
        <f>'BUILDINGS_COM (DB)'!E8</f>
        <v>#DIV/0!</v>
      </c>
      <c r="F106" s="145" t="e">
        <f>'BUILDINGS_COM (DB)'!F8</f>
        <v>#DIV/0!</v>
      </c>
      <c r="G106" s="145" t="e">
        <f>'BUILDINGS_COM (DB)'!G8</f>
        <v>#DIV/0!</v>
      </c>
      <c r="H106" s="145" t="e">
        <f>'BUILDINGS_COM (DB)'!H8</f>
        <v>#DIV/0!</v>
      </c>
      <c r="I106" s="145" t="e">
        <f>'BUILDINGS_COM (DB)'!I8</f>
        <v>#DIV/0!</v>
      </c>
      <c r="J106" s="184" t="s">
        <v>53</v>
      </c>
      <c r="K106" s="44"/>
      <c r="L106" s="44"/>
    </row>
    <row r="107" spans="1:12">
      <c r="A107" s="19" t="s">
        <v>35</v>
      </c>
      <c r="B107" s="19" t="s">
        <v>36</v>
      </c>
      <c r="C107" s="145" t="e">
        <f>'BUILDINGS_COM (DB)'!C9</f>
        <v>#DIV/0!</v>
      </c>
      <c r="D107" s="145" t="e">
        <f>'BUILDINGS_COM (DB)'!D9</f>
        <v>#DIV/0!</v>
      </c>
      <c r="E107" s="145" t="e">
        <f>'BUILDINGS_COM (DB)'!E9</f>
        <v>#DIV/0!</v>
      </c>
      <c r="F107" s="145" t="e">
        <f>'BUILDINGS_COM (DB)'!F9</f>
        <v>#DIV/0!</v>
      </c>
      <c r="G107" s="145" t="e">
        <f>'BUILDINGS_COM (DB)'!G9</f>
        <v>#DIV/0!</v>
      </c>
      <c r="H107" s="145" t="e">
        <f>'BUILDINGS_COM (DB)'!H9</f>
        <v>#DIV/0!</v>
      </c>
      <c r="I107" s="145" t="e">
        <f>'BUILDINGS_COM (DB)'!I9</f>
        <v>#DIV/0!</v>
      </c>
      <c r="J107" s="184" t="s">
        <v>53</v>
      </c>
      <c r="K107" s="44"/>
      <c r="L107" s="44"/>
    </row>
    <row r="108" spans="1:12">
      <c r="A108" s="19" t="s">
        <v>37</v>
      </c>
      <c r="B108" s="19" t="s">
        <v>38</v>
      </c>
      <c r="C108" s="145" t="e">
        <f>'BUILDINGS_COM (DB)'!C10</f>
        <v>#DIV/0!</v>
      </c>
      <c r="D108" s="145" t="e">
        <f>'BUILDINGS_COM (DB)'!D10</f>
        <v>#DIV/0!</v>
      </c>
      <c r="E108" s="145" t="e">
        <f>'BUILDINGS_COM (DB)'!E10</f>
        <v>#DIV/0!</v>
      </c>
      <c r="F108" s="145" t="e">
        <f>'BUILDINGS_COM (DB)'!F10</f>
        <v>#DIV/0!</v>
      </c>
      <c r="G108" s="145" t="e">
        <f>'BUILDINGS_COM (DB)'!G10</f>
        <v>#DIV/0!</v>
      </c>
      <c r="H108" s="145" t="e">
        <f>'BUILDINGS_COM (DB)'!H10</f>
        <v>#DIV/0!</v>
      </c>
      <c r="I108" s="145" t="e">
        <f>'BUILDINGS_COM (DB)'!I10</f>
        <v>#DIV/0!</v>
      </c>
      <c r="J108" s="184" t="s">
        <v>53</v>
      </c>
      <c r="K108" s="44"/>
      <c r="L108" s="44"/>
    </row>
    <row r="109" spans="1:12">
      <c r="A109" s="19" t="s">
        <v>39</v>
      </c>
      <c r="B109" s="19" t="s">
        <v>40</v>
      </c>
      <c r="C109" s="145">
        <f>'BUILDINGS_COM (DB)'!C11</f>
        <v>0</v>
      </c>
      <c r="D109" s="145">
        <f>'BUILDINGS_COM (DB)'!D11</f>
        <v>0</v>
      </c>
      <c r="E109" s="145">
        <f>'BUILDINGS_COM (DB)'!E11</f>
        <v>0</v>
      </c>
      <c r="F109" s="145">
        <f>'BUILDINGS_COM (DB)'!F11</f>
        <v>0</v>
      </c>
      <c r="G109" s="145">
        <f>'BUILDINGS_COM (DB)'!G11</f>
        <v>0</v>
      </c>
      <c r="H109" s="145">
        <f>'BUILDINGS_COM (DB)'!H11</f>
        <v>0</v>
      </c>
      <c r="I109" s="145">
        <f>'BUILDINGS_COM (DB)'!I11</f>
        <v>0</v>
      </c>
      <c r="J109" s="184" t="s">
        <v>53</v>
      </c>
      <c r="K109" s="44"/>
      <c r="L109" s="44"/>
    </row>
    <row r="110" spans="1:12">
      <c r="A110" s="19" t="s">
        <v>41</v>
      </c>
      <c r="B110" s="19" t="s">
        <v>12</v>
      </c>
      <c r="C110" s="145">
        <f>'BUILDINGS_COM (DB)'!C12</f>
        <v>0</v>
      </c>
      <c r="D110" s="145">
        <f>'BUILDINGS_COM (DB)'!D12</f>
        <v>0</v>
      </c>
      <c r="E110" s="145">
        <f>'BUILDINGS_COM (DB)'!E12</f>
        <v>0</v>
      </c>
      <c r="F110" s="145">
        <f>'BUILDINGS_COM (DB)'!F12</f>
        <v>0</v>
      </c>
      <c r="G110" s="145">
        <f>'BUILDINGS_COM (DB)'!G12</f>
        <v>0</v>
      </c>
      <c r="H110" s="145">
        <f>'BUILDINGS_COM (DB)'!H12</f>
        <v>0</v>
      </c>
      <c r="I110" s="145">
        <f>'BUILDINGS_COM (DB)'!I12</f>
        <v>0</v>
      </c>
      <c r="J110" s="184" t="s">
        <v>53</v>
      </c>
      <c r="K110" s="44"/>
      <c r="L110" s="44"/>
    </row>
    <row r="111" spans="1:12">
      <c r="A111" s="19" t="s">
        <v>42</v>
      </c>
      <c r="B111" s="19" t="s">
        <v>20</v>
      </c>
      <c r="C111" s="145">
        <f>'BUILDINGS_COM (DB)'!C13</f>
        <v>0</v>
      </c>
      <c r="D111" s="145">
        <f>'BUILDINGS_COM (DB)'!D13</f>
        <v>0</v>
      </c>
      <c r="E111" s="145">
        <f>'BUILDINGS_COM (DB)'!E13</f>
        <v>0</v>
      </c>
      <c r="F111" s="145">
        <f>'BUILDINGS_COM (DB)'!F13</f>
        <v>0</v>
      </c>
      <c r="G111" s="145">
        <f>'BUILDINGS_COM (DB)'!G13</f>
        <v>0</v>
      </c>
      <c r="H111" s="145">
        <f>'BUILDINGS_COM (DB)'!H13</f>
        <v>0</v>
      </c>
      <c r="I111" s="145">
        <f>'BUILDINGS_COM (DB)'!I13</f>
        <v>0</v>
      </c>
      <c r="J111" s="184" t="s">
        <v>53</v>
      </c>
      <c r="K111" s="44"/>
      <c r="L111" s="44"/>
    </row>
    <row r="112" spans="1:12">
      <c r="A112" s="27" t="s">
        <v>54</v>
      </c>
      <c r="B112" s="28"/>
      <c r="C112" s="27"/>
      <c r="D112" s="27"/>
      <c r="E112" s="27"/>
      <c r="F112" s="27"/>
      <c r="G112" s="27"/>
      <c r="H112" s="27"/>
      <c r="I112" s="27"/>
      <c r="J112" s="44"/>
      <c r="K112" s="44"/>
      <c r="L112" s="44"/>
    </row>
    <row r="113" spans="1:12">
      <c r="A113" s="19" t="s">
        <v>55</v>
      </c>
      <c r="B113" s="30" t="s">
        <v>56</v>
      </c>
      <c r="C113" s="145" t="e">
        <f>'INDUSTRY_EII (DB)'!C7</f>
        <v>#DIV/0!</v>
      </c>
      <c r="D113" s="145" t="e">
        <f>'INDUSTRY_EII (DB)'!D7</f>
        <v>#DIV/0!</v>
      </c>
      <c r="E113" s="145" t="e">
        <f>'INDUSTRY_EII (DB)'!E7</f>
        <v>#DIV/0!</v>
      </c>
      <c r="F113" s="145" t="e">
        <f>'INDUSTRY_EII (DB)'!F7</f>
        <v>#DIV/0!</v>
      </c>
      <c r="G113" s="145" t="e">
        <f>'INDUSTRY_EII (DB)'!G7</f>
        <v>#DIV/0!</v>
      </c>
      <c r="H113" s="145" t="e">
        <f>'INDUSTRY_EII (DB)'!H7</f>
        <v>#DIV/0!</v>
      </c>
      <c r="I113" s="145" t="e">
        <f>'INDUSTRY_EII (DB)'!I7</f>
        <v>#DIV/0!</v>
      </c>
      <c r="J113" s="184" t="s">
        <v>57</v>
      </c>
      <c r="K113" s="44"/>
      <c r="L113" s="44"/>
    </row>
    <row r="114" spans="1:12">
      <c r="A114" s="19" t="s">
        <v>58</v>
      </c>
      <c r="B114" s="19" t="s">
        <v>59</v>
      </c>
      <c r="C114" s="145" t="e">
        <f>'INDUSTRY_EII (DB)'!C8</f>
        <v>#DIV/0!</v>
      </c>
      <c r="D114" s="145" t="e">
        <f>'INDUSTRY_EII (DB)'!D8</f>
        <v>#DIV/0!</v>
      </c>
      <c r="E114" s="145" t="e">
        <f>'INDUSTRY_EII (DB)'!E8</f>
        <v>#DIV/0!</v>
      </c>
      <c r="F114" s="145" t="e">
        <f>'INDUSTRY_EII (DB)'!F8</f>
        <v>#DIV/0!</v>
      </c>
      <c r="G114" s="145" t="e">
        <f>'INDUSTRY_EII (DB)'!G8</f>
        <v>#DIV/0!</v>
      </c>
      <c r="H114" s="145" t="e">
        <f>'INDUSTRY_EII (DB)'!H8</f>
        <v>#DIV/0!</v>
      </c>
      <c r="I114" s="145" t="e">
        <f>'INDUSTRY_EII (DB)'!I8</f>
        <v>#DIV/0!</v>
      </c>
      <c r="J114" s="184" t="s">
        <v>57</v>
      </c>
      <c r="K114" s="44"/>
      <c r="L114" s="44"/>
    </row>
    <row r="115" spans="1:12">
      <c r="A115" s="19" t="s">
        <v>37</v>
      </c>
      <c r="B115" s="19" t="s">
        <v>38</v>
      </c>
      <c r="C115" s="145" t="e">
        <f>'INDUSTRY_EII (DB)'!C9</f>
        <v>#DIV/0!</v>
      </c>
      <c r="D115" s="145" t="e">
        <f>'INDUSTRY_EII (DB)'!D9</f>
        <v>#DIV/0!</v>
      </c>
      <c r="E115" s="145" t="e">
        <f>'INDUSTRY_EII (DB)'!E9</f>
        <v>#DIV/0!</v>
      </c>
      <c r="F115" s="145" t="e">
        <f>'INDUSTRY_EII (DB)'!F9</f>
        <v>#DIV/0!</v>
      </c>
      <c r="G115" s="145" t="e">
        <f>'INDUSTRY_EII (DB)'!G9</f>
        <v>#DIV/0!</v>
      </c>
      <c r="H115" s="145" t="e">
        <f>'INDUSTRY_EII (DB)'!H9</f>
        <v>#DIV/0!</v>
      </c>
      <c r="I115" s="145" t="e">
        <f>'INDUSTRY_EII (DB)'!I9</f>
        <v>#DIV/0!</v>
      </c>
      <c r="J115" s="184" t="s">
        <v>57</v>
      </c>
      <c r="K115" s="44"/>
      <c r="L115" s="44"/>
    </row>
    <row r="116" spans="1:12">
      <c r="A116" s="19" t="s">
        <v>39</v>
      </c>
      <c r="B116" s="19" t="s">
        <v>40</v>
      </c>
      <c r="C116" s="145">
        <f>'INDUSTRY_EII (DB)'!C10</f>
        <v>0</v>
      </c>
      <c r="D116" s="145">
        <f>'INDUSTRY_EII (DB)'!D10</f>
        <v>0</v>
      </c>
      <c r="E116" s="145">
        <f>'INDUSTRY_EII (DB)'!E10</f>
        <v>0</v>
      </c>
      <c r="F116" s="145">
        <f>'INDUSTRY_EII (DB)'!F10</f>
        <v>0</v>
      </c>
      <c r="G116" s="145">
        <f>'INDUSTRY_EII (DB)'!G10</f>
        <v>0</v>
      </c>
      <c r="H116" s="145">
        <f>'INDUSTRY_EII (DB)'!H10</f>
        <v>0</v>
      </c>
      <c r="I116" s="145">
        <f>'INDUSTRY_EII (DB)'!I10</f>
        <v>0</v>
      </c>
      <c r="J116" s="184" t="s">
        <v>57</v>
      </c>
      <c r="K116" s="44"/>
      <c r="L116" s="44"/>
    </row>
    <row r="117" spans="1:12">
      <c r="A117" s="31" t="s">
        <v>60</v>
      </c>
      <c r="B117" s="32" t="s">
        <v>12</v>
      </c>
      <c r="C117" s="145">
        <f>'INDUSTRY_EII (DB)'!C11</f>
        <v>0</v>
      </c>
      <c r="D117" s="145">
        <f>'INDUSTRY_EII (DB)'!D11</f>
        <v>0</v>
      </c>
      <c r="E117" s="145">
        <f>'INDUSTRY_EII (DB)'!E11</f>
        <v>0</v>
      </c>
      <c r="F117" s="145">
        <f>'INDUSTRY_EII (DB)'!F11</f>
        <v>0</v>
      </c>
      <c r="G117" s="145">
        <f>'INDUSTRY_EII (DB)'!G11</f>
        <v>0</v>
      </c>
      <c r="H117" s="145">
        <f>'INDUSTRY_EII (DB)'!H11</f>
        <v>0</v>
      </c>
      <c r="I117" s="145">
        <f>'INDUSTRY_EII (DB)'!I11</f>
        <v>0</v>
      </c>
      <c r="J117" s="184" t="s">
        <v>57</v>
      </c>
      <c r="K117" s="44"/>
      <c r="L117" s="44"/>
    </row>
    <row r="118" spans="1:12">
      <c r="A118" s="31" t="s">
        <v>61</v>
      </c>
      <c r="B118" s="32" t="s">
        <v>20</v>
      </c>
      <c r="C118" s="145">
        <f>'INDUSTRY_EII (DB)'!C12</f>
        <v>0</v>
      </c>
      <c r="D118" s="145">
        <f>'INDUSTRY_EII (DB)'!D12</f>
        <v>0</v>
      </c>
      <c r="E118" s="145">
        <f>'INDUSTRY_EII (DB)'!E12</f>
        <v>0</v>
      </c>
      <c r="F118" s="145">
        <f>'INDUSTRY_EII (DB)'!F12</f>
        <v>0</v>
      </c>
      <c r="G118" s="145">
        <f>'INDUSTRY_EII (DB)'!G12</f>
        <v>0</v>
      </c>
      <c r="H118" s="145">
        <f>'INDUSTRY_EII (DB)'!H12</f>
        <v>0</v>
      </c>
      <c r="I118" s="145">
        <f>'INDUSTRY_EII (DB)'!I12</f>
        <v>0</v>
      </c>
      <c r="J118" s="184" t="s">
        <v>57</v>
      </c>
      <c r="K118" s="44"/>
      <c r="L118" s="44"/>
    </row>
    <row r="119" spans="1:12">
      <c r="A119" s="18" t="s">
        <v>62</v>
      </c>
      <c r="B119" s="19" t="s">
        <v>63</v>
      </c>
      <c r="C119" s="145" t="e">
        <f>'INDUSTRY_EII (DB)'!C13</f>
        <v>#DIV/0!</v>
      </c>
      <c r="D119" s="145" t="e">
        <f>'INDUSTRY_EII (DB)'!D13</f>
        <v>#DIV/0!</v>
      </c>
      <c r="E119" s="145" t="e">
        <f>'INDUSTRY_EII (DB)'!E13</f>
        <v>#DIV/0!</v>
      </c>
      <c r="F119" s="145" t="e">
        <f>'INDUSTRY_EII (DB)'!F13</f>
        <v>#DIV/0!</v>
      </c>
      <c r="G119" s="145" t="e">
        <f>'INDUSTRY_EII (DB)'!G13</f>
        <v>#DIV/0!</v>
      </c>
      <c r="H119" s="145" t="e">
        <f>'INDUSTRY_EII (DB)'!H13</f>
        <v>#DIV/0!</v>
      </c>
      <c r="I119" s="145" t="e">
        <f>'INDUSTRY_EII (DB)'!I13</f>
        <v>#DIV/0!</v>
      </c>
      <c r="J119" s="184" t="s">
        <v>57</v>
      </c>
      <c r="K119" s="44"/>
      <c r="L119" s="44"/>
    </row>
    <row r="120" spans="1:12">
      <c r="A120" s="31" t="s">
        <v>64</v>
      </c>
      <c r="B120" s="32" t="s">
        <v>12</v>
      </c>
      <c r="C120" s="145">
        <f>'INDUSTRY_EII (DB)'!C14</f>
        <v>0</v>
      </c>
      <c r="D120" s="145">
        <f>'INDUSTRY_EII (DB)'!D14</f>
        <v>0</v>
      </c>
      <c r="E120" s="145">
        <f>'INDUSTRY_EII (DB)'!E14</f>
        <v>0</v>
      </c>
      <c r="F120" s="145">
        <f>'INDUSTRY_EII (DB)'!F14</f>
        <v>0</v>
      </c>
      <c r="G120" s="145">
        <f>'INDUSTRY_EII (DB)'!G14</f>
        <v>0</v>
      </c>
      <c r="H120" s="145">
        <f>'INDUSTRY_EII (DB)'!H14</f>
        <v>0</v>
      </c>
      <c r="I120" s="145">
        <f>'INDUSTRY_EII (DB)'!I14</f>
        <v>0</v>
      </c>
      <c r="J120" s="184" t="s">
        <v>57</v>
      </c>
      <c r="K120" s="44"/>
      <c r="L120" s="44"/>
    </row>
    <row r="121" spans="1:12">
      <c r="A121" s="32" t="s">
        <v>65</v>
      </c>
      <c r="B121" s="32" t="s">
        <v>20</v>
      </c>
      <c r="C121" s="145">
        <f>'INDUSTRY_EII (DB)'!C15</f>
        <v>0</v>
      </c>
      <c r="D121" s="145">
        <f>'INDUSTRY_EII (DB)'!D15</f>
        <v>0</v>
      </c>
      <c r="E121" s="145">
        <f>'INDUSTRY_EII (DB)'!E15</f>
        <v>0</v>
      </c>
      <c r="F121" s="145">
        <f>'INDUSTRY_EII (DB)'!F15</f>
        <v>0</v>
      </c>
      <c r="G121" s="145">
        <f>'INDUSTRY_EII (DB)'!G15</f>
        <v>0</v>
      </c>
      <c r="H121" s="145">
        <f>'INDUSTRY_EII (DB)'!H15</f>
        <v>0</v>
      </c>
      <c r="I121" s="145">
        <f>'INDUSTRY_EII (DB)'!I15</f>
        <v>0</v>
      </c>
      <c r="J121" s="184" t="s">
        <v>57</v>
      </c>
      <c r="K121" s="44"/>
      <c r="L121" s="44"/>
    </row>
    <row r="122" spans="1:12">
      <c r="A122" s="19" t="s">
        <v>1105</v>
      </c>
      <c r="B122" s="99" t="s">
        <v>1608</v>
      </c>
      <c r="C122" s="145">
        <f>'INDUSTRY_EII (DB)'!C16</f>
        <v>0</v>
      </c>
      <c r="D122" s="145">
        <f>'INDUSTRY_EII (DB)'!D16</f>
        <v>0</v>
      </c>
      <c r="E122" s="145">
        <f>'INDUSTRY_EII (DB)'!E16</f>
        <v>0</v>
      </c>
      <c r="F122" s="145">
        <f>'INDUSTRY_EII (DB)'!F16</f>
        <v>0</v>
      </c>
      <c r="G122" s="145">
        <f>'INDUSTRY_EII (DB)'!G16</f>
        <v>0</v>
      </c>
      <c r="H122" s="145">
        <f>'INDUSTRY_EII (DB)'!H16</f>
        <v>0</v>
      </c>
      <c r="I122" s="145">
        <f>'INDUSTRY_EII (DB)'!I16</f>
        <v>0</v>
      </c>
      <c r="J122" s="184" t="s">
        <v>57</v>
      </c>
      <c r="K122" s="44"/>
      <c r="L122" s="44"/>
    </row>
    <row r="123" spans="1:12">
      <c r="A123" s="22" t="s">
        <v>1193</v>
      </c>
      <c r="B123" s="99" t="s">
        <v>1608</v>
      </c>
      <c r="C123" s="145">
        <f>'INDUSTRY_EII (DB)'!C17</f>
        <v>0</v>
      </c>
      <c r="D123" s="145">
        <f>'INDUSTRY_EII (DB)'!D17</f>
        <v>0</v>
      </c>
      <c r="E123" s="145">
        <f>'INDUSTRY_EII (DB)'!E17</f>
        <v>0</v>
      </c>
      <c r="F123" s="145">
        <f>'INDUSTRY_EII (DB)'!F17</f>
        <v>0</v>
      </c>
      <c r="G123" s="145">
        <f>'INDUSTRY_EII (DB)'!G17</f>
        <v>0</v>
      </c>
      <c r="H123" s="145">
        <f>'INDUSTRY_EII (DB)'!H17</f>
        <v>0</v>
      </c>
      <c r="I123" s="145">
        <f>'INDUSTRY_EII (DB)'!I17</f>
        <v>0</v>
      </c>
      <c r="J123" s="184" t="s">
        <v>57</v>
      </c>
      <c r="K123" s="44"/>
      <c r="L123" s="44"/>
    </row>
    <row r="124" spans="1:12">
      <c r="A124" s="22" t="s">
        <v>1194</v>
      </c>
      <c r="B124" s="99" t="s">
        <v>1608</v>
      </c>
      <c r="C124" s="145">
        <f>'INDUSTRY_EII (DB)'!C18</f>
        <v>0</v>
      </c>
      <c r="D124" s="145">
        <f>'INDUSTRY_EII (DB)'!D18</f>
        <v>0</v>
      </c>
      <c r="E124" s="145">
        <f>'INDUSTRY_EII (DB)'!E18</f>
        <v>0</v>
      </c>
      <c r="F124" s="145">
        <f>'INDUSTRY_EII (DB)'!F18</f>
        <v>0</v>
      </c>
      <c r="G124" s="145">
        <f>'INDUSTRY_EII (DB)'!G18</f>
        <v>0</v>
      </c>
      <c r="H124" s="145">
        <f>'INDUSTRY_EII (DB)'!H18</f>
        <v>0</v>
      </c>
      <c r="I124" s="145">
        <f>'INDUSTRY_EII (DB)'!I18</f>
        <v>0</v>
      </c>
      <c r="J124" s="184" t="s">
        <v>57</v>
      </c>
      <c r="K124" s="44"/>
      <c r="L124" s="44"/>
    </row>
    <row r="125" spans="1:12">
      <c r="A125" s="22" t="s">
        <v>1195</v>
      </c>
      <c r="B125" s="99" t="s">
        <v>1608</v>
      </c>
      <c r="C125" s="145">
        <f>'INDUSTRY_EII (DB)'!C19</f>
        <v>0</v>
      </c>
      <c r="D125" s="145">
        <f>'INDUSTRY_EII (DB)'!D19</f>
        <v>0</v>
      </c>
      <c r="E125" s="145">
        <f>'INDUSTRY_EII (DB)'!E19</f>
        <v>0</v>
      </c>
      <c r="F125" s="145">
        <f>'INDUSTRY_EII (DB)'!F19</f>
        <v>0</v>
      </c>
      <c r="G125" s="145">
        <f>'INDUSTRY_EII (DB)'!G19</f>
        <v>0</v>
      </c>
      <c r="H125" s="145">
        <f>'INDUSTRY_EII (DB)'!H19</f>
        <v>0</v>
      </c>
      <c r="I125" s="145">
        <f>'INDUSTRY_EII (DB)'!I19</f>
        <v>0</v>
      </c>
      <c r="J125" s="184" t="s">
        <v>57</v>
      </c>
      <c r="K125" s="44"/>
      <c r="L125" s="44"/>
    </row>
    <row r="126" spans="1:12">
      <c r="A126" s="27" t="s">
        <v>66</v>
      </c>
      <c r="B126" s="28"/>
      <c r="C126" s="27"/>
      <c r="D126" s="27"/>
      <c r="E126" s="27"/>
      <c r="F126" s="27"/>
      <c r="G126" s="27"/>
      <c r="H126" s="27"/>
      <c r="I126" s="27"/>
      <c r="J126" s="44"/>
      <c r="K126" s="44"/>
      <c r="L126" s="44"/>
    </row>
    <row r="127" spans="1:12">
      <c r="A127" s="19" t="s">
        <v>67</v>
      </c>
      <c r="B127" s="30" t="s">
        <v>56</v>
      </c>
      <c r="C127" s="145" t="e">
        <f>'INDUSTRY_Light (DB)'!C8</f>
        <v>#DIV/0!</v>
      </c>
      <c r="D127" s="145" t="e">
        <f>'INDUSTRY_Light (DB)'!D8</f>
        <v>#DIV/0!</v>
      </c>
      <c r="E127" s="145" t="e">
        <f>'INDUSTRY_Light (DB)'!E8</f>
        <v>#DIV/0!</v>
      </c>
      <c r="F127" s="145" t="e">
        <f>'INDUSTRY_Light (DB)'!F8</f>
        <v>#DIV/0!</v>
      </c>
      <c r="G127" s="145" t="e">
        <f>'INDUSTRY_Light (DB)'!G8</f>
        <v>#DIV/0!</v>
      </c>
      <c r="H127" s="145" t="e">
        <f>'INDUSTRY_Light (DB)'!H8</f>
        <v>#DIV/0!</v>
      </c>
      <c r="I127" s="145" t="e">
        <f>'INDUSTRY_Light (DB)'!I8</f>
        <v>#DIV/0!</v>
      </c>
      <c r="J127" s="184" t="s">
        <v>68</v>
      </c>
      <c r="K127" s="44"/>
      <c r="L127" s="44"/>
    </row>
    <row r="128" spans="1:12">
      <c r="A128" s="19" t="s">
        <v>58</v>
      </c>
      <c r="B128" s="19" t="s">
        <v>59</v>
      </c>
      <c r="C128" s="145" t="e">
        <f>'INDUSTRY_Light (DB)'!C9</f>
        <v>#DIV/0!</v>
      </c>
      <c r="D128" s="145" t="e">
        <f>'INDUSTRY_Light (DB)'!D9</f>
        <v>#DIV/0!</v>
      </c>
      <c r="E128" s="145" t="e">
        <f>'INDUSTRY_Light (DB)'!E9</f>
        <v>#DIV/0!</v>
      </c>
      <c r="F128" s="145" t="e">
        <f>'INDUSTRY_Light (DB)'!F9</f>
        <v>#DIV/0!</v>
      </c>
      <c r="G128" s="145" t="e">
        <f>'INDUSTRY_Light (DB)'!G9</f>
        <v>#DIV/0!</v>
      </c>
      <c r="H128" s="145" t="e">
        <f>'INDUSTRY_Light (DB)'!H9</f>
        <v>#DIV/0!</v>
      </c>
      <c r="I128" s="145" t="e">
        <f>'INDUSTRY_Light (DB)'!I9</f>
        <v>#DIV/0!</v>
      </c>
      <c r="J128" s="184" t="s">
        <v>68</v>
      </c>
      <c r="K128" s="44"/>
      <c r="L128" s="44"/>
    </row>
    <row r="129" spans="1:12">
      <c r="A129" s="19" t="s">
        <v>37</v>
      </c>
      <c r="B129" s="19" t="s">
        <v>38</v>
      </c>
      <c r="C129" s="145" t="e">
        <f>'INDUSTRY_Light (DB)'!C10</f>
        <v>#DIV/0!</v>
      </c>
      <c r="D129" s="145" t="e">
        <f>'INDUSTRY_Light (DB)'!D10</f>
        <v>#DIV/0!</v>
      </c>
      <c r="E129" s="145" t="e">
        <f>'INDUSTRY_Light (DB)'!E10</f>
        <v>#DIV/0!</v>
      </c>
      <c r="F129" s="145" t="e">
        <f>'INDUSTRY_Light (DB)'!F10</f>
        <v>#DIV/0!</v>
      </c>
      <c r="G129" s="145" t="e">
        <f>'INDUSTRY_Light (DB)'!G10</f>
        <v>#DIV/0!</v>
      </c>
      <c r="H129" s="145" t="e">
        <f>'INDUSTRY_Light (DB)'!H10</f>
        <v>#DIV/0!</v>
      </c>
      <c r="I129" s="145" t="e">
        <f>'INDUSTRY_Light (DB)'!I10</f>
        <v>#DIV/0!</v>
      </c>
      <c r="J129" s="184" t="s">
        <v>68</v>
      </c>
      <c r="K129" s="44"/>
      <c r="L129" s="44"/>
    </row>
    <row r="130" spans="1:12">
      <c r="A130" s="19" t="s">
        <v>39</v>
      </c>
      <c r="B130" s="19" t="s">
        <v>40</v>
      </c>
      <c r="C130" s="145">
        <f>'INDUSTRY_Light (DB)'!C11</f>
        <v>0</v>
      </c>
      <c r="D130" s="145">
        <f>'INDUSTRY_Light (DB)'!D11</f>
        <v>0</v>
      </c>
      <c r="E130" s="145">
        <f>'INDUSTRY_Light (DB)'!E11</f>
        <v>0</v>
      </c>
      <c r="F130" s="145">
        <f>'INDUSTRY_Light (DB)'!F11</f>
        <v>0</v>
      </c>
      <c r="G130" s="145">
        <f>'INDUSTRY_Light (DB)'!G11</f>
        <v>0</v>
      </c>
      <c r="H130" s="145">
        <f>'INDUSTRY_Light (DB)'!H11</f>
        <v>0</v>
      </c>
      <c r="I130" s="145">
        <f>'INDUSTRY_Light (DB)'!I11</f>
        <v>0</v>
      </c>
      <c r="J130" s="184" t="s">
        <v>68</v>
      </c>
      <c r="K130" s="44"/>
      <c r="L130" s="44"/>
    </row>
    <row r="131" spans="1:12">
      <c r="A131" s="31" t="s">
        <v>60</v>
      </c>
      <c r="B131" s="32" t="s">
        <v>12</v>
      </c>
      <c r="C131" s="145">
        <f>'INDUSTRY_Light (DB)'!C12</f>
        <v>0</v>
      </c>
      <c r="D131" s="145">
        <f>'INDUSTRY_Light (DB)'!D12</f>
        <v>0</v>
      </c>
      <c r="E131" s="145">
        <f>'INDUSTRY_Light (DB)'!E12</f>
        <v>0</v>
      </c>
      <c r="F131" s="145">
        <f>'INDUSTRY_Light (DB)'!F12</f>
        <v>0</v>
      </c>
      <c r="G131" s="145">
        <f>'INDUSTRY_Light (DB)'!G12</f>
        <v>0</v>
      </c>
      <c r="H131" s="145">
        <f>'INDUSTRY_Light (DB)'!H12</f>
        <v>0</v>
      </c>
      <c r="I131" s="145">
        <f>'INDUSTRY_Light (DB)'!I12</f>
        <v>0</v>
      </c>
      <c r="J131" s="184" t="s">
        <v>68</v>
      </c>
      <c r="K131" s="44"/>
      <c r="L131" s="44"/>
    </row>
    <row r="132" spans="1:12">
      <c r="A132" s="31" t="s">
        <v>61</v>
      </c>
      <c r="B132" s="32" t="s">
        <v>20</v>
      </c>
      <c r="C132" s="145">
        <f>'INDUSTRY_Light (DB)'!C13</f>
        <v>0</v>
      </c>
      <c r="D132" s="145">
        <f>'INDUSTRY_Light (DB)'!D13</f>
        <v>0</v>
      </c>
      <c r="E132" s="145">
        <f>'INDUSTRY_Light (DB)'!E13</f>
        <v>0</v>
      </c>
      <c r="F132" s="145">
        <f>'INDUSTRY_Light (DB)'!F13</f>
        <v>0</v>
      </c>
      <c r="G132" s="145">
        <f>'INDUSTRY_Light (DB)'!G13</f>
        <v>0</v>
      </c>
      <c r="H132" s="145">
        <f>'INDUSTRY_Light (DB)'!H13</f>
        <v>0</v>
      </c>
      <c r="I132" s="145">
        <f>'INDUSTRY_Light (DB)'!I13</f>
        <v>0</v>
      </c>
      <c r="J132" s="184" t="s">
        <v>68</v>
      </c>
      <c r="K132" s="44"/>
      <c r="L132" s="44"/>
    </row>
    <row r="133" spans="1:12">
      <c r="A133" s="18" t="s">
        <v>62</v>
      </c>
      <c r="B133" s="19" t="s">
        <v>63</v>
      </c>
      <c r="C133" s="145" t="e">
        <f>'INDUSTRY_Light (DB)'!C14</f>
        <v>#DIV/0!</v>
      </c>
      <c r="D133" s="145" t="e">
        <f>'INDUSTRY_Light (DB)'!D14</f>
        <v>#DIV/0!</v>
      </c>
      <c r="E133" s="145" t="e">
        <f>'INDUSTRY_Light (DB)'!E14</f>
        <v>#DIV/0!</v>
      </c>
      <c r="F133" s="145" t="e">
        <f>'INDUSTRY_Light (DB)'!F14</f>
        <v>#DIV/0!</v>
      </c>
      <c r="G133" s="145" t="e">
        <f>'INDUSTRY_Light (DB)'!G14</f>
        <v>#DIV/0!</v>
      </c>
      <c r="H133" s="145" t="e">
        <f>'INDUSTRY_Light (DB)'!H14</f>
        <v>#DIV/0!</v>
      </c>
      <c r="I133" s="145" t="e">
        <f>'INDUSTRY_Light (DB)'!I14</f>
        <v>#DIV/0!</v>
      </c>
      <c r="J133" s="184" t="s">
        <v>68</v>
      </c>
      <c r="K133" s="44"/>
      <c r="L133" s="44"/>
    </row>
    <row r="134" spans="1:12">
      <c r="A134" s="31" t="s">
        <v>64</v>
      </c>
      <c r="B134" s="32" t="s">
        <v>12</v>
      </c>
      <c r="C134" s="145">
        <f>'INDUSTRY_Light (DB)'!C15</f>
        <v>0</v>
      </c>
      <c r="D134" s="145">
        <f>'INDUSTRY_Light (DB)'!D15</f>
        <v>0</v>
      </c>
      <c r="E134" s="145">
        <f>'INDUSTRY_Light (DB)'!E15</f>
        <v>0</v>
      </c>
      <c r="F134" s="145">
        <f>'INDUSTRY_Light (DB)'!F15</f>
        <v>0</v>
      </c>
      <c r="G134" s="145">
        <f>'INDUSTRY_Light (DB)'!G15</f>
        <v>0</v>
      </c>
      <c r="H134" s="145">
        <f>'INDUSTRY_Light (DB)'!H15</f>
        <v>0</v>
      </c>
      <c r="I134" s="145">
        <f>'INDUSTRY_Light (DB)'!I15</f>
        <v>0</v>
      </c>
      <c r="J134" s="184" t="s">
        <v>68</v>
      </c>
      <c r="K134" s="44"/>
      <c r="L134" s="44"/>
    </row>
    <row r="135" spans="1:12">
      <c r="A135" s="32" t="s">
        <v>65</v>
      </c>
      <c r="B135" s="32" t="s">
        <v>20</v>
      </c>
      <c r="C135" s="145">
        <f>'INDUSTRY_Light (DB)'!C16</f>
        <v>0</v>
      </c>
      <c r="D135" s="145">
        <f>'INDUSTRY_Light (DB)'!D16</f>
        <v>0</v>
      </c>
      <c r="E135" s="145">
        <f>'INDUSTRY_Light (DB)'!E16</f>
        <v>0</v>
      </c>
      <c r="F135" s="145">
        <f>'INDUSTRY_Light (DB)'!F16</f>
        <v>0</v>
      </c>
      <c r="G135" s="145">
        <f>'INDUSTRY_Light (DB)'!G16</f>
        <v>0</v>
      </c>
      <c r="H135" s="145">
        <f>'INDUSTRY_Light (DB)'!H16</f>
        <v>0</v>
      </c>
      <c r="I135" s="145">
        <f>'INDUSTRY_Light (DB)'!I16</f>
        <v>0</v>
      </c>
      <c r="J135" s="184" t="s">
        <v>68</v>
      </c>
      <c r="K135" s="44"/>
      <c r="L135" s="44"/>
    </row>
    <row r="136" spans="1:12">
      <c r="A136" s="19" t="s">
        <v>1105</v>
      </c>
      <c r="B136" s="99" t="s">
        <v>1609</v>
      </c>
      <c r="C136" s="145">
        <f>'INDUSTRY_Light (DB)'!C17</f>
        <v>0</v>
      </c>
      <c r="D136" s="145">
        <f>'INDUSTRY_Light (DB)'!D17</f>
        <v>0</v>
      </c>
      <c r="E136" s="145">
        <f>'INDUSTRY_Light (DB)'!E17</f>
        <v>0</v>
      </c>
      <c r="F136" s="145">
        <f>'INDUSTRY_Light (DB)'!F17</f>
        <v>0</v>
      </c>
      <c r="G136" s="145">
        <f>'INDUSTRY_Light (DB)'!G17</f>
        <v>0</v>
      </c>
      <c r="H136" s="145">
        <f>'INDUSTRY_Light (DB)'!H17</f>
        <v>0</v>
      </c>
      <c r="I136" s="145">
        <f>'INDUSTRY_Light (DB)'!I17</f>
        <v>0</v>
      </c>
      <c r="J136" s="184" t="s">
        <v>68</v>
      </c>
    </row>
    <row r="137" spans="1:12">
      <c r="A137" s="27" t="s">
        <v>69</v>
      </c>
      <c r="B137" s="28"/>
      <c r="C137" s="27"/>
      <c r="D137" s="27"/>
      <c r="E137" s="27"/>
      <c r="F137" s="27"/>
      <c r="G137" s="27"/>
      <c r="H137" s="27"/>
      <c r="I137" s="27"/>
      <c r="J137" s="44"/>
      <c r="K137" s="44"/>
      <c r="L137" s="44"/>
    </row>
    <row r="138" spans="1:12">
      <c r="A138" s="18" t="s">
        <v>70</v>
      </c>
      <c r="B138" s="19" t="s">
        <v>71</v>
      </c>
      <c r="C138" s="145" t="e">
        <f>'TRANSP_FREIGHT (DB)'!C7</f>
        <v>#DIV/0!</v>
      </c>
      <c r="D138" s="145" t="e">
        <f>'TRANSP_FREIGHT (DB)'!D7</f>
        <v>#DIV/0!</v>
      </c>
      <c r="E138" s="145" t="e">
        <f>'TRANSP_FREIGHT (DB)'!E7</f>
        <v>#DIV/0!</v>
      </c>
      <c r="F138" s="145" t="e">
        <f>'TRANSP_FREIGHT (DB)'!F7</f>
        <v>#DIV/0!</v>
      </c>
      <c r="G138" s="145" t="e">
        <f>'TRANSP_FREIGHT (DB)'!G7</f>
        <v>#DIV/0!</v>
      </c>
      <c r="H138" s="145" t="e">
        <f>'TRANSP_FREIGHT (DB)'!H7</f>
        <v>#DIV/0!</v>
      </c>
      <c r="I138" s="145" t="e">
        <f>'TRANSP_FREIGHT (DB)'!I7</f>
        <v>#DIV/0!</v>
      </c>
      <c r="J138" s="184" t="s">
        <v>72</v>
      </c>
      <c r="K138" s="44"/>
      <c r="L138" s="44"/>
    </row>
    <row r="139" spans="1:12">
      <c r="A139" s="18" t="s">
        <v>73</v>
      </c>
      <c r="B139" s="19" t="s">
        <v>74</v>
      </c>
      <c r="C139" s="145" t="e">
        <f>'TRANSP_FREIGHT (DB)'!C8</f>
        <v>#DIV/0!</v>
      </c>
      <c r="D139" s="145" t="e">
        <f>'TRANSP_FREIGHT (DB)'!D8</f>
        <v>#DIV/0!</v>
      </c>
      <c r="E139" s="145" t="e">
        <f>'TRANSP_FREIGHT (DB)'!E8</f>
        <v>#DIV/0!</v>
      </c>
      <c r="F139" s="145" t="e">
        <f>'TRANSP_FREIGHT (DB)'!F8</f>
        <v>#DIV/0!</v>
      </c>
      <c r="G139" s="145" t="e">
        <f>'TRANSP_FREIGHT (DB)'!G8</f>
        <v>#DIV/0!</v>
      </c>
      <c r="H139" s="145" t="e">
        <f>'TRANSP_FREIGHT (DB)'!H8</f>
        <v>#DIV/0!</v>
      </c>
      <c r="I139" s="145" t="e">
        <f>'TRANSP_FREIGHT (DB)'!I8</f>
        <v>#DIV/0!</v>
      </c>
      <c r="J139" s="184" t="s">
        <v>72</v>
      </c>
      <c r="K139" s="44"/>
      <c r="L139" s="44"/>
    </row>
    <row r="140" spans="1:12">
      <c r="A140" s="18" t="s">
        <v>37</v>
      </c>
      <c r="B140" s="19" t="s">
        <v>38</v>
      </c>
      <c r="C140" s="145" t="e">
        <f>'TRANSP_FREIGHT (DB)'!C9</f>
        <v>#DIV/0!</v>
      </c>
      <c r="D140" s="145" t="e">
        <f>'TRANSP_FREIGHT (DB)'!D9</f>
        <v>#DIV/0!</v>
      </c>
      <c r="E140" s="145" t="e">
        <f>'TRANSP_FREIGHT (DB)'!E9</f>
        <v>#DIV/0!</v>
      </c>
      <c r="F140" s="145" t="e">
        <f>'TRANSP_FREIGHT (DB)'!F9</f>
        <v>#DIV/0!</v>
      </c>
      <c r="G140" s="145" t="e">
        <f>'TRANSP_FREIGHT (DB)'!G9</f>
        <v>#DIV/0!</v>
      </c>
      <c r="H140" s="145" t="e">
        <f>'TRANSP_FREIGHT (DB)'!H9</f>
        <v>#DIV/0!</v>
      </c>
      <c r="I140" s="145" t="e">
        <f>'TRANSP_FREIGHT (DB)'!I9</f>
        <v>#DIV/0!</v>
      </c>
      <c r="J140" s="184" t="s">
        <v>72</v>
      </c>
      <c r="K140" s="44"/>
      <c r="L140" s="44"/>
    </row>
    <row r="141" spans="1:12">
      <c r="A141" s="19" t="s">
        <v>39</v>
      </c>
      <c r="B141" s="19" t="s">
        <v>40</v>
      </c>
      <c r="C141" s="145">
        <f>'TRANSP_FREIGHT (DB)'!C10</f>
        <v>0</v>
      </c>
      <c r="D141" s="145">
        <f>'TRANSP_FREIGHT (DB)'!D10</f>
        <v>0</v>
      </c>
      <c r="E141" s="145">
        <f>'TRANSP_FREIGHT (DB)'!E10</f>
        <v>0</v>
      </c>
      <c r="F141" s="145">
        <f>'TRANSP_FREIGHT (DB)'!F10</f>
        <v>0</v>
      </c>
      <c r="G141" s="145">
        <f>'TRANSP_FREIGHT (DB)'!G10</f>
        <v>0</v>
      </c>
      <c r="H141" s="145">
        <f>'TRANSP_FREIGHT (DB)'!H10</f>
        <v>0</v>
      </c>
      <c r="I141" s="145">
        <f>'TRANSP_FREIGHT (DB)'!I10</f>
        <v>0</v>
      </c>
      <c r="J141" s="184" t="s">
        <v>72</v>
      </c>
      <c r="K141" s="44"/>
      <c r="L141" s="44"/>
    </row>
    <row r="142" spans="1:12">
      <c r="A142" s="19" t="s">
        <v>41</v>
      </c>
      <c r="B142" s="19" t="s">
        <v>12</v>
      </c>
      <c r="C142" s="145">
        <f>'TRANSP_FREIGHT (DB)'!C11</f>
        <v>0</v>
      </c>
      <c r="D142" s="145">
        <f>'TRANSP_FREIGHT (DB)'!D11</f>
        <v>0</v>
      </c>
      <c r="E142" s="145">
        <f>'TRANSP_FREIGHT (DB)'!E11</f>
        <v>0</v>
      </c>
      <c r="F142" s="145">
        <f>'TRANSP_FREIGHT (DB)'!F11</f>
        <v>0</v>
      </c>
      <c r="G142" s="145">
        <f>'TRANSP_FREIGHT (DB)'!G11</f>
        <v>0</v>
      </c>
      <c r="H142" s="145">
        <f>'TRANSP_FREIGHT (DB)'!H11</f>
        <v>0</v>
      </c>
      <c r="I142" s="145">
        <f>'TRANSP_FREIGHT (DB)'!I11</f>
        <v>0</v>
      </c>
      <c r="J142" s="184" t="s">
        <v>72</v>
      </c>
      <c r="K142" s="44"/>
      <c r="L142" s="44"/>
    </row>
    <row r="143" spans="1:12">
      <c r="A143" s="19" t="s">
        <v>42</v>
      </c>
      <c r="B143" s="19" t="s">
        <v>20</v>
      </c>
      <c r="C143" s="145">
        <f>'TRANSP_FREIGHT (DB)'!C12</f>
        <v>0</v>
      </c>
      <c r="D143" s="145">
        <f>'TRANSP_FREIGHT (DB)'!D12</f>
        <v>0</v>
      </c>
      <c r="E143" s="145">
        <f>'TRANSP_FREIGHT (DB)'!E12</f>
        <v>0</v>
      </c>
      <c r="F143" s="145">
        <f>'TRANSP_FREIGHT (DB)'!F12</f>
        <v>0</v>
      </c>
      <c r="G143" s="145">
        <f>'TRANSP_FREIGHT (DB)'!G12</f>
        <v>0</v>
      </c>
      <c r="H143" s="145">
        <f>'TRANSP_FREIGHT (DB)'!H12</f>
        <v>0</v>
      </c>
      <c r="I143" s="145">
        <f>'TRANSP_FREIGHT (DB)'!I12</f>
        <v>0</v>
      </c>
      <c r="J143" s="184" t="s">
        <v>72</v>
      </c>
      <c r="K143" s="44"/>
      <c r="L143" s="44"/>
    </row>
    <row r="144" spans="1:12">
      <c r="A144" s="27" t="s">
        <v>75</v>
      </c>
      <c r="B144" s="28"/>
      <c r="C144" s="27"/>
      <c r="D144" s="27"/>
      <c r="E144" s="27"/>
      <c r="F144" s="27"/>
      <c r="G144" s="27"/>
      <c r="H144" s="27"/>
      <c r="I144" s="27"/>
      <c r="J144" s="44"/>
      <c r="K144" s="44"/>
      <c r="L144" s="44"/>
    </row>
    <row r="145" spans="1:12">
      <c r="A145" s="19" t="s">
        <v>76</v>
      </c>
      <c r="B145" s="19" t="s">
        <v>77</v>
      </c>
      <c r="C145" s="145" t="e">
        <f>'AFOLU (DB)'!C8</f>
        <v>#DIV/0!</v>
      </c>
      <c r="D145" s="145" t="e">
        <f>'AFOLU (DB)'!D8</f>
        <v>#DIV/0!</v>
      </c>
      <c r="E145" s="145" t="e">
        <f>'AFOLU (DB)'!E8</f>
        <v>#DIV/0!</v>
      </c>
      <c r="F145" s="145" t="e">
        <f>'AFOLU (DB)'!F8</f>
        <v>#DIV/0!</v>
      </c>
      <c r="G145" s="145" t="e">
        <f>'AFOLU (DB)'!G8</f>
        <v>#DIV/0!</v>
      </c>
      <c r="H145" s="145" t="e">
        <f>'AFOLU (DB)'!H8</f>
        <v>#DIV/0!</v>
      </c>
      <c r="I145" s="145" t="e">
        <f>'AFOLU (DB)'!I8</f>
        <v>#DIV/0!</v>
      </c>
      <c r="J145" s="184" t="s">
        <v>78</v>
      </c>
      <c r="K145" s="44"/>
      <c r="L145" s="44"/>
    </row>
    <row r="146" spans="1:12">
      <c r="A146" s="18" t="s">
        <v>79</v>
      </c>
      <c r="B146" s="19" t="s">
        <v>38</v>
      </c>
      <c r="C146" s="145" t="e">
        <f>'AFOLU (DB)'!C9</f>
        <v>#DIV/0!</v>
      </c>
      <c r="D146" s="145" t="e">
        <f>'AFOLU (DB)'!D9</f>
        <v>#DIV/0!</v>
      </c>
      <c r="E146" s="145" t="e">
        <f>'AFOLU (DB)'!E9</f>
        <v>#DIV/0!</v>
      </c>
      <c r="F146" s="145" t="e">
        <f>'AFOLU (DB)'!F9</f>
        <v>#DIV/0!</v>
      </c>
      <c r="G146" s="145" t="e">
        <f>'AFOLU (DB)'!G9</f>
        <v>#DIV/0!</v>
      </c>
      <c r="H146" s="145" t="e">
        <f>'AFOLU (DB)'!H9</f>
        <v>#DIV/0!</v>
      </c>
      <c r="I146" s="145" t="e">
        <f>'AFOLU (DB)'!I9</f>
        <v>#DIV/0!</v>
      </c>
      <c r="J146" s="184" t="s">
        <v>78</v>
      </c>
      <c r="K146" s="44"/>
      <c r="L146" s="44"/>
    </row>
    <row r="147" spans="1:12">
      <c r="A147" s="19" t="s">
        <v>39</v>
      </c>
      <c r="B147" s="19" t="s">
        <v>40</v>
      </c>
      <c r="C147" s="145">
        <f>'AFOLU (DB)'!C10</f>
        <v>0</v>
      </c>
      <c r="D147" s="145">
        <f>'AFOLU (DB)'!D10</f>
        <v>0</v>
      </c>
      <c r="E147" s="145">
        <f>'AFOLU (DB)'!E10</f>
        <v>0</v>
      </c>
      <c r="F147" s="145">
        <f>'AFOLU (DB)'!F10</f>
        <v>0</v>
      </c>
      <c r="G147" s="145">
        <f>'AFOLU (DB)'!G10</f>
        <v>0</v>
      </c>
      <c r="H147" s="145">
        <f>'AFOLU (DB)'!H10</f>
        <v>0</v>
      </c>
      <c r="I147" s="145">
        <f>'AFOLU (DB)'!I10</f>
        <v>0</v>
      </c>
      <c r="J147" s="184" t="s">
        <v>78</v>
      </c>
      <c r="K147" s="44"/>
      <c r="L147" s="44"/>
    </row>
    <row r="148" spans="1:12">
      <c r="A148" s="18" t="s">
        <v>80</v>
      </c>
      <c r="B148" s="19" t="s">
        <v>12</v>
      </c>
      <c r="C148" s="145">
        <f>'AFOLU (DB)'!C11</f>
        <v>0</v>
      </c>
      <c r="D148" s="145">
        <f>'AFOLU (DB)'!D11</f>
        <v>0</v>
      </c>
      <c r="E148" s="145">
        <f>'AFOLU (DB)'!E11</f>
        <v>0</v>
      </c>
      <c r="F148" s="145">
        <f>'AFOLU (DB)'!F11</f>
        <v>0</v>
      </c>
      <c r="G148" s="145">
        <f>'AFOLU (DB)'!G11</f>
        <v>0</v>
      </c>
      <c r="H148" s="145">
        <f>'AFOLU (DB)'!H11</f>
        <v>0</v>
      </c>
      <c r="I148" s="145">
        <f>'AFOLU (DB)'!I11</f>
        <v>0</v>
      </c>
      <c r="J148" s="184" t="s">
        <v>78</v>
      </c>
      <c r="K148" s="44"/>
      <c r="L148" s="44"/>
    </row>
    <row r="149" spans="1:12">
      <c r="A149" s="18" t="s">
        <v>81</v>
      </c>
      <c r="B149" s="19" t="s">
        <v>12</v>
      </c>
      <c r="C149" s="145">
        <f>'AFOLU (DB)'!C12</f>
        <v>0</v>
      </c>
      <c r="D149" s="145">
        <f>'AFOLU (DB)'!D12</f>
        <v>0</v>
      </c>
      <c r="E149" s="145">
        <f>'AFOLU (DB)'!E12</f>
        <v>0</v>
      </c>
      <c r="F149" s="145">
        <f>'AFOLU (DB)'!F12</f>
        <v>0</v>
      </c>
      <c r="G149" s="145">
        <f>'AFOLU (DB)'!G12</f>
        <v>0</v>
      </c>
      <c r="H149" s="145">
        <f>'AFOLU (DB)'!H12</f>
        <v>0</v>
      </c>
      <c r="I149" s="145">
        <f>'AFOLU (DB)'!I12</f>
        <v>0</v>
      </c>
      <c r="J149" s="184" t="s">
        <v>78</v>
      </c>
      <c r="K149" s="44"/>
      <c r="L149" s="44"/>
    </row>
    <row r="150" spans="1:12">
      <c r="A150" s="18" t="s">
        <v>83</v>
      </c>
      <c r="B150" s="18" t="s">
        <v>20</v>
      </c>
      <c r="C150" s="145">
        <f>'AFOLU (DB)'!C13</f>
        <v>0</v>
      </c>
      <c r="D150" s="145">
        <f>'AFOLU (DB)'!D13</f>
        <v>0</v>
      </c>
      <c r="E150" s="145">
        <f>'AFOLU (DB)'!E13</f>
        <v>0</v>
      </c>
      <c r="F150" s="145">
        <f>'AFOLU (DB)'!F13</f>
        <v>0</v>
      </c>
      <c r="G150" s="145">
        <f>'AFOLU (DB)'!G13</f>
        <v>0</v>
      </c>
      <c r="H150" s="145">
        <f>'AFOLU (DB)'!H13</f>
        <v>0</v>
      </c>
      <c r="I150" s="145">
        <f>'AFOLU (DB)'!I13</f>
        <v>0</v>
      </c>
      <c r="J150" s="184" t="s">
        <v>78</v>
      </c>
      <c r="K150" s="44"/>
      <c r="L150" s="44"/>
    </row>
    <row r="151" spans="1:12">
      <c r="A151" s="18" t="s">
        <v>82</v>
      </c>
      <c r="B151" s="18" t="s">
        <v>20</v>
      </c>
      <c r="C151" s="145">
        <f>'AFOLU (DB)'!C14</f>
        <v>0</v>
      </c>
      <c r="D151" s="145">
        <f>'AFOLU (DB)'!D14</f>
        <v>0</v>
      </c>
      <c r="E151" s="145">
        <f>'AFOLU (DB)'!E14</f>
        <v>0</v>
      </c>
      <c r="F151" s="145">
        <f>'AFOLU (DB)'!F14</f>
        <v>0</v>
      </c>
      <c r="G151" s="145">
        <f>'AFOLU (DB)'!G14</f>
        <v>0</v>
      </c>
      <c r="H151" s="145">
        <f>'AFOLU (DB)'!H14</f>
        <v>0</v>
      </c>
      <c r="I151" s="145">
        <f>'AFOLU (DB)'!I14</f>
        <v>0</v>
      </c>
      <c r="J151" s="184" t="s">
        <v>78</v>
      </c>
      <c r="K151" s="44"/>
      <c r="L151" s="44"/>
    </row>
    <row r="152" spans="1:12">
      <c r="A152" s="27" t="s">
        <v>84</v>
      </c>
      <c r="B152" s="28"/>
      <c r="C152" s="28"/>
      <c r="D152" s="27"/>
      <c r="E152" s="27"/>
      <c r="F152" s="27"/>
      <c r="G152" s="27"/>
      <c r="H152" s="27"/>
      <c r="I152" s="27"/>
      <c r="J152" s="44"/>
      <c r="K152" s="44"/>
      <c r="L152" s="44"/>
    </row>
    <row r="153" spans="1:12">
      <c r="A153" s="23" t="s">
        <v>85</v>
      </c>
      <c r="B153" s="18" t="s">
        <v>12</v>
      </c>
      <c r="C153" s="145">
        <f>'AFOLU (DB)'!C16</f>
        <v>0</v>
      </c>
      <c r="D153" s="145">
        <f>'AFOLU (DB)'!D16</f>
        <v>0</v>
      </c>
      <c r="E153" s="145">
        <f>'AFOLU (DB)'!E16</f>
        <v>0</v>
      </c>
      <c r="F153" s="145">
        <f>'AFOLU (DB)'!F16</f>
        <v>0</v>
      </c>
      <c r="G153" s="145">
        <f>'AFOLU (DB)'!G16</f>
        <v>0</v>
      </c>
      <c r="H153" s="145">
        <f>'AFOLU (DB)'!H16</f>
        <v>0</v>
      </c>
      <c r="I153" s="145">
        <f>'AFOLU (DB)'!I16</f>
        <v>0</v>
      </c>
      <c r="J153" s="184" t="s">
        <v>78</v>
      </c>
      <c r="K153" s="44"/>
      <c r="L153" s="44"/>
    </row>
    <row r="154" spans="1:12">
      <c r="A154" s="18" t="s">
        <v>86</v>
      </c>
      <c r="B154" s="18" t="s">
        <v>12</v>
      </c>
      <c r="C154" s="145">
        <f>'AFOLU (DB)'!C17</f>
        <v>0</v>
      </c>
      <c r="D154" s="145">
        <f>'AFOLU (DB)'!D17</f>
        <v>0</v>
      </c>
      <c r="E154" s="145">
        <f>'AFOLU (DB)'!E17</f>
        <v>0</v>
      </c>
      <c r="F154" s="145">
        <f>'AFOLU (DB)'!F17</f>
        <v>0</v>
      </c>
      <c r="G154" s="145">
        <f>'AFOLU (DB)'!G17</f>
        <v>0</v>
      </c>
      <c r="H154" s="145">
        <f>'AFOLU (DB)'!H17</f>
        <v>0</v>
      </c>
      <c r="I154" s="145">
        <f>'AFOLU (DB)'!I17</f>
        <v>0</v>
      </c>
      <c r="J154" s="184" t="s">
        <v>78</v>
      </c>
      <c r="K154" s="44"/>
      <c r="L154" s="44"/>
    </row>
    <row r="155" spans="1:12">
      <c r="A155" s="17" t="s">
        <v>1521</v>
      </c>
      <c r="B155" s="17"/>
      <c r="C155" s="17"/>
      <c r="D155" s="17"/>
      <c r="E155" s="17"/>
      <c r="F155" s="17"/>
      <c r="G155" s="17"/>
      <c r="H155" s="17"/>
      <c r="I155" s="17"/>
      <c r="J155" s="44"/>
      <c r="K155" s="44"/>
      <c r="L155" s="44"/>
    </row>
    <row r="156" spans="1:12">
      <c r="A156" s="27" t="s">
        <v>1522</v>
      </c>
      <c r="B156" s="33"/>
      <c r="C156" s="27"/>
      <c r="D156" s="27"/>
      <c r="E156" s="27"/>
      <c r="F156" s="27"/>
      <c r="G156" s="27"/>
      <c r="H156" s="27"/>
      <c r="I156" s="27"/>
      <c r="J156" s="44"/>
      <c r="K156" s="44"/>
      <c r="L156" s="44"/>
    </row>
    <row r="157" spans="1:12">
      <c r="A157" s="18" t="s">
        <v>1523</v>
      </c>
      <c r="B157" s="19" t="s">
        <v>1635</v>
      </c>
      <c r="C157" s="156" t="e">
        <f>'EXTRACTIVE ENERGY INDUSTR (DB)'!C8</f>
        <v>#DIV/0!</v>
      </c>
      <c r="D157" s="156" t="e">
        <f>'EXTRACTIVE ENERGY INDUSTR (DB)'!D8</f>
        <v>#DIV/0!</v>
      </c>
      <c r="E157" s="156" t="e">
        <f>'EXTRACTIVE ENERGY INDUSTR (DB)'!E8</f>
        <v>#DIV/0!</v>
      </c>
      <c r="F157" s="156" t="e">
        <f>'EXTRACTIVE ENERGY INDUSTR (DB)'!F8</f>
        <v>#DIV/0!</v>
      </c>
      <c r="G157" s="156" t="e">
        <f>'EXTRACTIVE ENERGY INDUSTR (DB)'!G8</f>
        <v>#DIV/0!</v>
      </c>
      <c r="H157" s="156" t="e">
        <f>'EXTRACTIVE ENERGY INDUSTR (DB)'!H8</f>
        <v>#DIV/0!</v>
      </c>
      <c r="I157" s="156" t="e">
        <f>'EXTRACTIVE ENERGY INDUSTR (DB)'!I8</f>
        <v>#DIV/0!</v>
      </c>
      <c r="J157" s="184" t="s">
        <v>1591</v>
      </c>
      <c r="K157" s="44"/>
      <c r="L157" s="44"/>
    </row>
    <row r="158" spans="1:12">
      <c r="A158" s="18" t="s">
        <v>1360</v>
      </c>
      <c r="B158" s="19" t="s">
        <v>1636</v>
      </c>
      <c r="C158" s="156" t="e">
        <f>'EXTRACTIVE ENERGY INDUSTR (DB)'!C9</f>
        <v>#DIV/0!</v>
      </c>
      <c r="D158" s="156" t="e">
        <f>'EXTRACTIVE ENERGY INDUSTR (DB)'!D9</f>
        <v>#DIV/0!</v>
      </c>
      <c r="E158" s="156" t="e">
        <f>'EXTRACTIVE ENERGY INDUSTR (DB)'!E9</f>
        <v>#DIV/0!</v>
      </c>
      <c r="F158" s="156" t="e">
        <f>'EXTRACTIVE ENERGY INDUSTR (DB)'!F9</f>
        <v>#DIV/0!</v>
      </c>
      <c r="G158" s="156" t="e">
        <f>'EXTRACTIVE ENERGY INDUSTR (DB)'!G9</f>
        <v>#DIV/0!</v>
      </c>
      <c r="H158" s="156" t="e">
        <f>'EXTRACTIVE ENERGY INDUSTR (DB)'!H9</f>
        <v>#DIV/0!</v>
      </c>
      <c r="I158" s="156" t="e">
        <f>'EXTRACTIVE ENERGY INDUSTR (DB)'!I9</f>
        <v>#DIV/0!</v>
      </c>
      <c r="J158" s="184" t="s">
        <v>1591</v>
      </c>
      <c r="K158" s="44"/>
      <c r="L158" s="44"/>
    </row>
    <row r="159" spans="1:12">
      <c r="A159" s="34" t="s">
        <v>1524</v>
      </c>
      <c r="B159" s="19" t="s">
        <v>1637</v>
      </c>
      <c r="C159" s="156">
        <f>'EXTRACTIVE ENERGY INDUSTR (DB)'!C10</f>
        <v>0</v>
      </c>
      <c r="D159" s="156">
        <f>'EXTRACTIVE ENERGY INDUSTR (DB)'!D10</f>
        <v>0</v>
      </c>
      <c r="E159" s="156">
        <f>'EXTRACTIVE ENERGY INDUSTR (DB)'!E10</f>
        <v>0</v>
      </c>
      <c r="F159" s="156">
        <f>'EXTRACTIVE ENERGY INDUSTR (DB)'!F10</f>
        <v>0</v>
      </c>
      <c r="G159" s="156">
        <f>'EXTRACTIVE ENERGY INDUSTR (DB)'!G10</f>
        <v>0</v>
      </c>
      <c r="H159" s="156">
        <f>'EXTRACTIVE ENERGY INDUSTR (DB)'!H10</f>
        <v>0</v>
      </c>
      <c r="I159" s="156">
        <f>'EXTRACTIVE ENERGY INDUSTR (DB)'!I10</f>
        <v>0</v>
      </c>
      <c r="J159" s="184" t="s">
        <v>1591</v>
      </c>
      <c r="K159" s="44"/>
      <c r="L159" s="44"/>
    </row>
    <row r="160" spans="1:12">
      <c r="A160" s="34" t="s">
        <v>1644</v>
      </c>
      <c r="B160" s="19" t="s">
        <v>1637</v>
      </c>
      <c r="C160" s="156">
        <f>'EXTRACTIVE ENERGY INDUSTR (DB)'!C11</f>
        <v>0</v>
      </c>
      <c r="D160" s="156">
        <f>'EXTRACTIVE ENERGY INDUSTR (DB)'!D11</f>
        <v>0</v>
      </c>
      <c r="E160" s="156">
        <f>'EXTRACTIVE ENERGY INDUSTR (DB)'!E11</f>
        <v>0</v>
      </c>
      <c r="F160" s="156">
        <f>'EXTRACTIVE ENERGY INDUSTR (DB)'!F11</f>
        <v>0</v>
      </c>
      <c r="G160" s="156">
        <f>'EXTRACTIVE ENERGY INDUSTR (DB)'!G11</f>
        <v>0</v>
      </c>
      <c r="H160" s="156">
        <f>'EXTRACTIVE ENERGY INDUSTR (DB)'!H11</f>
        <v>0</v>
      </c>
      <c r="I160" s="156">
        <f>'EXTRACTIVE ENERGY INDUSTR (DB)'!I11</f>
        <v>0</v>
      </c>
      <c r="J160" s="184" t="s">
        <v>1591</v>
      </c>
      <c r="K160" s="44"/>
      <c r="L160" s="44"/>
    </row>
    <row r="161" spans="1:12">
      <c r="A161" s="34" t="s">
        <v>1525</v>
      </c>
      <c r="B161" s="19" t="s">
        <v>12</v>
      </c>
      <c r="C161" s="156">
        <f>'EXTRACTIVE ENERGY INDUSTR (DB)'!C12</f>
        <v>0</v>
      </c>
      <c r="D161" s="156">
        <f>'EXTRACTIVE ENERGY INDUSTR (DB)'!D12</f>
        <v>0</v>
      </c>
      <c r="E161" s="156">
        <f>'EXTRACTIVE ENERGY INDUSTR (DB)'!E12</f>
        <v>0</v>
      </c>
      <c r="F161" s="156">
        <f>'EXTRACTIVE ENERGY INDUSTR (DB)'!F12</f>
        <v>0</v>
      </c>
      <c r="G161" s="156">
        <f>'EXTRACTIVE ENERGY INDUSTR (DB)'!G12</f>
        <v>0</v>
      </c>
      <c r="H161" s="156">
        <f>'EXTRACTIVE ENERGY INDUSTR (DB)'!H12</f>
        <v>0</v>
      </c>
      <c r="I161" s="156">
        <f>'EXTRACTIVE ENERGY INDUSTR (DB)'!I12</f>
        <v>0</v>
      </c>
      <c r="J161" s="184" t="s">
        <v>1591</v>
      </c>
      <c r="K161" s="44"/>
      <c r="L161" s="44"/>
    </row>
    <row r="162" spans="1:12">
      <c r="A162" s="34" t="s">
        <v>1526</v>
      </c>
      <c r="B162" s="19" t="s">
        <v>20</v>
      </c>
      <c r="C162" s="156">
        <f>'EXTRACTIVE ENERGY INDUSTR (DB)'!C13</f>
        <v>0</v>
      </c>
      <c r="D162" s="156">
        <f>'EXTRACTIVE ENERGY INDUSTR (DB)'!D13</f>
        <v>0</v>
      </c>
      <c r="E162" s="156">
        <f>'EXTRACTIVE ENERGY INDUSTR (DB)'!E13</f>
        <v>0</v>
      </c>
      <c r="F162" s="156">
        <f>'EXTRACTIVE ENERGY INDUSTR (DB)'!F13</f>
        <v>0</v>
      </c>
      <c r="G162" s="156">
        <f>'EXTRACTIVE ENERGY INDUSTR (DB)'!G13</f>
        <v>0</v>
      </c>
      <c r="H162" s="156">
        <f>'EXTRACTIVE ENERGY INDUSTR (DB)'!H13</f>
        <v>0</v>
      </c>
      <c r="I162" s="156">
        <f>'EXTRACTIVE ENERGY INDUSTR (DB)'!I13</f>
        <v>0</v>
      </c>
      <c r="J162" s="184" t="s">
        <v>1591</v>
      </c>
      <c r="K162" s="44"/>
      <c r="L162" s="44"/>
    </row>
    <row r="163" spans="1:12">
      <c r="A163" s="35" t="s">
        <v>1527</v>
      </c>
      <c r="B163" s="19" t="s">
        <v>12</v>
      </c>
      <c r="C163" s="156">
        <f>'EXTRACTIVE ENERGY INDUSTR (DB)'!C14</f>
        <v>0</v>
      </c>
      <c r="D163" s="156">
        <f>'EXTRACTIVE ENERGY INDUSTR (DB)'!D14</f>
        <v>0</v>
      </c>
      <c r="E163" s="156">
        <f>'EXTRACTIVE ENERGY INDUSTR (DB)'!E14</f>
        <v>0</v>
      </c>
      <c r="F163" s="156">
        <f>'EXTRACTIVE ENERGY INDUSTR (DB)'!F14</f>
        <v>0</v>
      </c>
      <c r="G163" s="156">
        <f>'EXTRACTIVE ENERGY INDUSTR (DB)'!G14</f>
        <v>0</v>
      </c>
      <c r="H163" s="156">
        <f>'EXTRACTIVE ENERGY INDUSTR (DB)'!H14</f>
        <v>0</v>
      </c>
      <c r="I163" s="156">
        <f>'EXTRACTIVE ENERGY INDUSTR (DB)'!I14</f>
        <v>0</v>
      </c>
      <c r="J163" s="184" t="s">
        <v>1591</v>
      </c>
      <c r="K163" s="44"/>
      <c r="L163" s="44"/>
    </row>
    <row r="164" spans="1:12">
      <c r="A164" s="35" t="s">
        <v>1528</v>
      </c>
      <c r="B164" s="19" t="s">
        <v>20</v>
      </c>
      <c r="C164" s="156">
        <f>'EXTRACTIVE ENERGY INDUSTR (DB)'!C15</f>
        <v>0</v>
      </c>
      <c r="D164" s="156">
        <f>'EXTRACTIVE ENERGY INDUSTR (DB)'!D15</f>
        <v>0</v>
      </c>
      <c r="E164" s="156">
        <f>'EXTRACTIVE ENERGY INDUSTR (DB)'!E15</f>
        <v>0</v>
      </c>
      <c r="F164" s="156">
        <f>'EXTRACTIVE ENERGY INDUSTR (DB)'!F15</f>
        <v>0</v>
      </c>
      <c r="G164" s="156">
        <f>'EXTRACTIVE ENERGY INDUSTR (DB)'!G15</f>
        <v>0</v>
      </c>
      <c r="H164" s="156">
        <f>'EXTRACTIVE ENERGY INDUSTR (DB)'!H15</f>
        <v>0</v>
      </c>
      <c r="I164" s="156">
        <f>'EXTRACTIVE ENERGY INDUSTR (DB)'!I15</f>
        <v>0</v>
      </c>
      <c r="J164" s="184" t="s">
        <v>1591</v>
      </c>
      <c r="K164" s="44"/>
      <c r="L164" s="44"/>
    </row>
    <row r="165" spans="1:12">
      <c r="A165" s="19" t="s">
        <v>906</v>
      </c>
      <c r="B165" s="18" t="s">
        <v>1608</v>
      </c>
      <c r="C165" s="156">
        <f>'EXTRACTIVE ENERGY INDUSTR (DB)'!C16</f>
        <v>0</v>
      </c>
      <c r="D165" s="156">
        <f>'EXTRACTIVE ENERGY INDUSTR (DB)'!D16</f>
        <v>0</v>
      </c>
      <c r="E165" s="156">
        <f>'EXTRACTIVE ENERGY INDUSTR (DB)'!E16</f>
        <v>0</v>
      </c>
      <c r="F165" s="156">
        <f>'EXTRACTIVE ENERGY INDUSTR (DB)'!F16</f>
        <v>0</v>
      </c>
      <c r="G165" s="156">
        <f>'EXTRACTIVE ENERGY INDUSTR (DB)'!G16</f>
        <v>0</v>
      </c>
      <c r="H165" s="156">
        <f>'EXTRACTIVE ENERGY INDUSTR (DB)'!H16</f>
        <v>0</v>
      </c>
      <c r="I165" s="156">
        <f>'EXTRACTIVE ENERGY INDUSTR (DB)'!I16</f>
        <v>0</v>
      </c>
      <c r="J165" s="184" t="s">
        <v>1591</v>
      </c>
      <c r="K165" s="44"/>
      <c r="L165" s="44"/>
    </row>
    <row r="166" spans="1:12">
      <c r="A166" s="27" t="s">
        <v>87</v>
      </c>
      <c r="B166" s="27"/>
      <c r="C166" s="27"/>
      <c r="D166" s="27"/>
      <c r="E166" s="27"/>
      <c r="F166" s="27"/>
      <c r="G166" s="27"/>
      <c r="H166" s="27"/>
      <c r="I166" s="27"/>
      <c r="J166" s="44"/>
      <c r="K166" s="44"/>
      <c r="L166" s="44"/>
    </row>
    <row r="167" spans="1:12">
      <c r="A167" s="18" t="s">
        <v>1529</v>
      </c>
      <c r="B167" s="18" t="s">
        <v>1638</v>
      </c>
      <c r="C167" s="156" t="e">
        <f>'POWER (DB)'!C6</f>
        <v>#DIV/0!</v>
      </c>
      <c r="D167" s="156" t="e">
        <f>'POWER (DB)'!D6</f>
        <v>#DIV/0!</v>
      </c>
      <c r="E167" s="156" t="e">
        <f>'POWER (DB)'!E6</f>
        <v>#DIV/0!</v>
      </c>
      <c r="F167" s="156" t="e">
        <f>'POWER (DB)'!F6</f>
        <v>#DIV/0!</v>
      </c>
      <c r="G167" s="156" t="e">
        <f>'POWER (DB)'!G6</f>
        <v>#DIV/0!</v>
      </c>
      <c r="H167" s="156" t="e">
        <f>'POWER (DB)'!H6</f>
        <v>#DIV/0!</v>
      </c>
      <c r="I167" s="156" t="e">
        <f>'POWER (DB)'!I6</f>
        <v>#DIV/0!</v>
      </c>
      <c r="J167" s="181" t="s">
        <v>29</v>
      </c>
      <c r="K167" s="44"/>
      <c r="L167" s="44"/>
    </row>
    <row r="168" spans="1:12">
      <c r="A168" s="18" t="s">
        <v>1215</v>
      </c>
      <c r="B168" s="18" t="s">
        <v>1639</v>
      </c>
      <c r="C168" s="156" t="e">
        <f>'POWER (DB)'!C7</f>
        <v>#DIV/0!</v>
      </c>
      <c r="D168" s="156" t="e">
        <f>'POWER (DB)'!D7</f>
        <v>#DIV/0!</v>
      </c>
      <c r="E168" s="156" t="e">
        <f>'POWER (DB)'!E7</f>
        <v>#DIV/0!</v>
      </c>
      <c r="F168" s="156" t="e">
        <f>'POWER (DB)'!F7</f>
        <v>#DIV/0!</v>
      </c>
      <c r="G168" s="156" t="e">
        <f>'POWER (DB)'!G7</f>
        <v>#DIV/0!</v>
      </c>
      <c r="H168" s="156" t="e">
        <f>'POWER (DB)'!H7</f>
        <v>#DIV/0!</v>
      </c>
      <c r="I168" s="156" t="e">
        <f>'POWER (DB)'!I7</f>
        <v>#DIV/0!</v>
      </c>
      <c r="J168" s="181" t="s">
        <v>29</v>
      </c>
      <c r="K168" s="44"/>
      <c r="L168" s="44"/>
    </row>
    <row r="169" spans="1:12">
      <c r="A169" s="34" t="s">
        <v>1530</v>
      </c>
      <c r="B169" s="18" t="s">
        <v>1634</v>
      </c>
      <c r="C169" s="156">
        <f>'POWER (DB)'!C8</f>
        <v>0</v>
      </c>
      <c r="D169" s="156">
        <f>'POWER (DB)'!D8</f>
        <v>0</v>
      </c>
      <c r="E169" s="156">
        <f>'POWER (DB)'!E8</f>
        <v>0</v>
      </c>
      <c r="F169" s="156">
        <f>'POWER (DB)'!F8</f>
        <v>0</v>
      </c>
      <c r="G169" s="156">
        <f>'POWER (DB)'!G8</f>
        <v>0</v>
      </c>
      <c r="H169" s="156">
        <f>'POWER (DB)'!H8</f>
        <v>0</v>
      </c>
      <c r="I169" s="156">
        <f>'POWER (DB)'!I8</f>
        <v>0</v>
      </c>
      <c r="J169" s="181" t="s">
        <v>29</v>
      </c>
      <c r="K169" s="44"/>
      <c r="L169" s="44"/>
    </row>
    <row r="170" spans="1:12" ht="15.45" customHeight="1">
      <c r="A170" s="34" t="s">
        <v>1649</v>
      </c>
      <c r="B170" s="18" t="s">
        <v>28</v>
      </c>
      <c r="C170" s="156">
        <f>'POWER (DB)'!C9</f>
        <v>0</v>
      </c>
      <c r="D170" s="156">
        <f>'POWER (DB)'!D9</f>
        <v>0</v>
      </c>
      <c r="E170" s="156">
        <f>'POWER (DB)'!E9</f>
        <v>0</v>
      </c>
      <c r="F170" s="156">
        <f>'POWER (DB)'!F9</f>
        <v>0</v>
      </c>
      <c r="G170" s="156">
        <f>'POWER (DB)'!G9</f>
        <v>0</v>
      </c>
      <c r="H170" s="156">
        <f>'POWER (DB)'!H9</f>
        <v>0</v>
      </c>
      <c r="I170" s="156">
        <f>'POWER (DB)'!I9</f>
        <v>0</v>
      </c>
      <c r="J170" s="181" t="s">
        <v>29</v>
      </c>
    </row>
    <row r="171" spans="1:12">
      <c r="A171" s="18" t="s">
        <v>1531</v>
      </c>
      <c r="B171" s="18" t="s">
        <v>12</v>
      </c>
      <c r="C171" s="156">
        <f>'POWER (DB)'!C10</f>
        <v>0</v>
      </c>
      <c r="D171" s="156">
        <f>'POWER (DB)'!D10</f>
        <v>0</v>
      </c>
      <c r="E171" s="156">
        <f>'POWER (DB)'!E10</f>
        <v>0</v>
      </c>
      <c r="F171" s="156">
        <f>'POWER (DB)'!F10</f>
        <v>0</v>
      </c>
      <c r="G171" s="156">
        <f>'POWER (DB)'!G10</f>
        <v>0</v>
      </c>
      <c r="H171" s="156">
        <f>'POWER (DB)'!H10</f>
        <v>0</v>
      </c>
      <c r="I171" s="156">
        <f>'POWER (DB)'!I10</f>
        <v>0</v>
      </c>
      <c r="J171" s="181" t="s">
        <v>29</v>
      </c>
      <c r="K171" s="44"/>
      <c r="L171" s="44"/>
    </row>
    <row r="172" spans="1:12">
      <c r="A172" s="18" t="s">
        <v>1532</v>
      </c>
      <c r="B172" s="18" t="s">
        <v>20</v>
      </c>
      <c r="C172" s="156">
        <f>'POWER (DB)'!C11</f>
        <v>0</v>
      </c>
      <c r="D172" s="156">
        <f>'POWER (DB)'!D11</f>
        <v>0</v>
      </c>
      <c r="E172" s="156">
        <f>'POWER (DB)'!E11</f>
        <v>0</v>
      </c>
      <c r="F172" s="156">
        <f>'POWER (DB)'!F11</f>
        <v>0</v>
      </c>
      <c r="G172" s="156">
        <f>'POWER (DB)'!G11</f>
        <v>0</v>
      </c>
      <c r="H172" s="156">
        <f>'POWER (DB)'!H11</f>
        <v>0</v>
      </c>
      <c r="I172" s="156">
        <f>'POWER (DB)'!I11</f>
        <v>0</v>
      </c>
      <c r="J172" s="181" t="s">
        <v>29</v>
      </c>
      <c r="K172" s="44"/>
      <c r="L172" s="44"/>
    </row>
    <row r="173" spans="1:12">
      <c r="A173" s="19" t="s">
        <v>906</v>
      </c>
      <c r="B173" s="18" t="s">
        <v>1608</v>
      </c>
      <c r="C173" s="156">
        <f>'POWER (DB)'!C12</f>
        <v>0</v>
      </c>
      <c r="D173" s="156">
        <f>'POWER (DB)'!D12</f>
        <v>0</v>
      </c>
      <c r="E173" s="156">
        <f>'POWER (DB)'!E12</f>
        <v>0</v>
      </c>
      <c r="F173" s="156">
        <f>'POWER (DB)'!F12</f>
        <v>0</v>
      </c>
      <c r="G173" s="156">
        <f>'POWER (DB)'!G12</f>
        <v>0</v>
      </c>
      <c r="H173" s="156">
        <f>'POWER (DB)'!H12</f>
        <v>0</v>
      </c>
      <c r="I173" s="156">
        <f>'POWER (DB)'!I12</f>
        <v>0</v>
      </c>
      <c r="J173" s="181" t="s">
        <v>29</v>
      </c>
      <c r="K173" s="44"/>
      <c r="L173" s="44"/>
    </row>
    <row r="174" spans="1:12">
      <c r="A174" s="99" t="s">
        <v>1533</v>
      </c>
      <c r="B174" s="18" t="s">
        <v>1608</v>
      </c>
      <c r="C174" s="156">
        <f>'POWER (DB)'!C13</f>
        <v>0</v>
      </c>
      <c r="D174" s="156">
        <f>'POWER (DB)'!D13</f>
        <v>0</v>
      </c>
      <c r="E174" s="156">
        <f>'POWER (DB)'!E13</f>
        <v>0</v>
      </c>
      <c r="F174" s="156">
        <f>'POWER (DB)'!F13</f>
        <v>0</v>
      </c>
      <c r="G174" s="156">
        <f>'POWER (DB)'!G13</f>
        <v>0</v>
      </c>
      <c r="H174" s="156">
        <f>'POWER (DB)'!H13</f>
        <v>0</v>
      </c>
      <c r="I174" s="156">
        <f>'POWER (DB)'!I13</f>
        <v>0</v>
      </c>
      <c r="J174" s="181" t="s">
        <v>29</v>
      </c>
      <c r="K174" s="44"/>
      <c r="L174" s="44"/>
    </row>
    <row r="175" spans="1:12">
      <c r="A175" s="30" t="s">
        <v>1534</v>
      </c>
      <c r="B175" s="18" t="s">
        <v>1608</v>
      </c>
      <c r="C175" s="156">
        <f>'POWER (DB)'!C14</f>
        <v>0</v>
      </c>
      <c r="D175" s="156">
        <f>'POWER (DB)'!D14</f>
        <v>0</v>
      </c>
      <c r="E175" s="156">
        <f>'POWER (DB)'!E14</f>
        <v>0</v>
      </c>
      <c r="F175" s="156">
        <f>'POWER (DB)'!F14</f>
        <v>0</v>
      </c>
      <c r="G175" s="156">
        <f>'POWER (DB)'!G14</f>
        <v>0</v>
      </c>
      <c r="H175" s="156">
        <f>'POWER (DB)'!H14</f>
        <v>0</v>
      </c>
      <c r="I175" s="156">
        <f>'POWER (DB)'!I14</f>
        <v>0</v>
      </c>
      <c r="J175" s="181" t="s">
        <v>29</v>
      </c>
      <c r="K175" s="44"/>
      <c r="L175" s="44"/>
    </row>
    <row r="176" spans="1:12">
      <c r="A176" s="30" t="s">
        <v>1535</v>
      </c>
      <c r="B176" s="18" t="s">
        <v>1608</v>
      </c>
      <c r="C176" s="156">
        <f>'POWER (DB)'!C15</f>
        <v>0</v>
      </c>
      <c r="D176" s="156">
        <f>'POWER (DB)'!D15</f>
        <v>0</v>
      </c>
      <c r="E176" s="156">
        <f>'POWER (DB)'!E15</f>
        <v>0</v>
      </c>
      <c r="F176" s="156">
        <f>'POWER (DB)'!F15</f>
        <v>0</v>
      </c>
      <c r="G176" s="156">
        <f>'POWER (DB)'!G15</f>
        <v>0</v>
      </c>
      <c r="H176" s="156">
        <f>'POWER (DB)'!H15</f>
        <v>0</v>
      </c>
      <c r="I176" s="156">
        <f>'POWER (DB)'!I15</f>
        <v>0</v>
      </c>
      <c r="J176" s="181" t="s">
        <v>29</v>
      </c>
      <c r="K176" s="44"/>
      <c r="L176" s="44"/>
    </row>
    <row r="177" spans="1:53">
      <c r="A177" s="30" t="s">
        <v>1536</v>
      </c>
      <c r="B177" s="18" t="s">
        <v>1608</v>
      </c>
      <c r="C177" s="156">
        <f>'POWER (DB)'!C16</f>
        <v>0</v>
      </c>
      <c r="D177" s="156">
        <f>'POWER (DB)'!D16</f>
        <v>0</v>
      </c>
      <c r="E177" s="156">
        <f>'POWER (DB)'!E16</f>
        <v>0</v>
      </c>
      <c r="F177" s="156">
        <f>'POWER (DB)'!F16</f>
        <v>0</v>
      </c>
      <c r="G177" s="156">
        <f>'POWER (DB)'!G16</f>
        <v>0</v>
      </c>
      <c r="H177" s="156">
        <f>'POWER (DB)'!H16</f>
        <v>0</v>
      </c>
      <c r="I177" s="156">
        <f>'POWER (DB)'!I16</f>
        <v>0</v>
      </c>
      <c r="J177" s="181" t="s">
        <v>29</v>
      </c>
      <c r="K177" s="44"/>
      <c r="L177" s="44"/>
    </row>
    <row r="178" spans="1:53">
      <c r="A178" s="27" t="s">
        <v>1537</v>
      </c>
      <c r="B178" s="33"/>
      <c r="C178" s="27"/>
      <c r="D178" s="27"/>
      <c r="E178" s="27"/>
      <c r="F178" s="27"/>
      <c r="G178" s="27"/>
      <c r="H178" s="27"/>
      <c r="I178" s="27"/>
      <c r="J178" s="44"/>
      <c r="K178" s="44"/>
      <c r="L178" s="44"/>
    </row>
    <row r="179" spans="1:53" s="4" customFormat="1">
      <c r="A179" s="18" t="s">
        <v>1523</v>
      </c>
      <c r="B179" s="18" t="s">
        <v>1635</v>
      </c>
      <c r="C179" s="156" t="e">
        <f>'OTHER ENERGY INDUSTRIES (DB)'!C8</f>
        <v>#DIV/0!</v>
      </c>
      <c r="D179" s="156" t="e">
        <f>'OTHER ENERGY INDUSTRIES (DB)'!D8</f>
        <v>#DIV/0!</v>
      </c>
      <c r="E179" s="156" t="e">
        <f>'OTHER ENERGY INDUSTRIES (DB)'!E8</f>
        <v>#DIV/0!</v>
      </c>
      <c r="F179" s="156" t="e">
        <f>'OTHER ENERGY INDUSTRIES (DB)'!F8</f>
        <v>#DIV/0!</v>
      </c>
      <c r="G179" s="156" t="e">
        <f>'OTHER ENERGY INDUSTRIES (DB)'!G8</f>
        <v>#DIV/0!</v>
      </c>
      <c r="H179" s="156" t="e">
        <f>'OTHER ENERGY INDUSTRIES (DB)'!H8</f>
        <v>#DIV/0!</v>
      </c>
      <c r="I179" s="156" t="e">
        <f>'OTHER ENERGY INDUSTRIES (DB)'!I8</f>
        <v>#DIV/0!</v>
      </c>
      <c r="J179" s="184" t="s">
        <v>1592</v>
      </c>
      <c r="K179" s="44"/>
      <c r="L179" s="44"/>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row>
    <row r="180" spans="1:53" s="4" customFormat="1">
      <c r="A180" s="18" t="s">
        <v>1360</v>
      </c>
      <c r="B180" s="18" t="s">
        <v>1636</v>
      </c>
      <c r="C180" s="156" t="e">
        <f>'OTHER ENERGY INDUSTRIES (DB)'!C9</f>
        <v>#DIV/0!</v>
      </c>
      <c r="D180" s="156" t="e">
        <f>'OTHER ENERGY INDUSTRIES (DB)'!D9</f>
        <v>#DIV/0!</v>
      </c>
      <c r="E180" s="156" t="e">
        <f>'OTHER ENERGY INDUSTRIES (DB)'!E9</f>
        <v>#DIV/0!</v>
      </c>
      <c r="F180" s="156" t="e">
        <f>'OTHER ENERGY INDUSTRIES (DB)'!F9</f>
        <v>#DIV/0!</v>
      </c>
      <c r="G180" s="156" t="e">
        <f>'OTHER ENERGY INDUSTRIES (DB)'!G9</f>
        <v>#DIV/0!</v>
      </c>
      <c r="H180" s="156" t="e">
        <f>'OTHER ENERGY INDUSTRIES (DB)'!H9</f>
        <v>#DIV/0!</v>
      </c>
      <c r="I180" s="156" t="e">
        <f>'OTHER ENERGY INDUSTRIES (DB)'!I9</f>
        <v>#DIV/0!</v>
      </c>
      <c r="J180" s="184" t="s">
        <v>1592</v>
      </c>
      <c r="K180" s="44"/>
      <c r="L180" s="44"/>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row>
    <row r="181" spans="1:53" ht="16.05" customHeight="1">
      <c r="A181" s="18" t="s">
        <v>1524</v>
      </c>
      <c r="B181" s="18" t="s">
        <v>1637</v>
      </c>
      <c r="C181" s="156">
        <f>'OTHER ENERGY INDUSTRIES (DB)'!C10</f>
        <v>0</v>
      </c>
      <c r="D181" s="156">
        <f>'OTHER ENERGY INDUSTRIES (DB)'!D10</f>
        <v>0</v>
      </c>
      <c r="E181" s="156">
        <f>'OTHER ENERGY INDUSTRIES (DB)'!E10</f>
        <v>0</v>
      </c>
      <c r="F181" s="156">
        <f>'OTHER ENERGY INDUSTRIES (DB)'!F10</f>
        <v>0</v>
      </c>
      <c r="G181" s="156">
        <f>'OTHER ENERGY INDUSTRIES (DB)'!G10</f>
        <v>0</v>
      </c>
      <c r="H181" s="156">
        <f>'OTHER ENERGY INDUSTRIES (DB)'!H10</f>
        <v>0</v>
      </c>
      <c r="I181" s="156">
        <f>'OTHER ENERGY INDUSTRIES (DB)'!I10</f>
        <v>0</v>
      </c>
      <c r="J181" s="184" t="s">
        <v>1592</v>
      </c>
      <c r="K181" s="44"/>
      <c r="L181" s="44"/>
    </row>
    <row r="182" spans="1:53" s="4" customFormat="1">
      <c r="A182" s="18" t="s">
        <v>1645</v>
      </c>
      <c r="B182" s="18" t="s">
        <v>1637</v>
      </c>
      <c r="C182" s="156">
        <f>'OTHER ENERGY INDUSTRIES (DB)'!C11</f>
        <v>0</v>
      </c>
      <c r="D182" s="156">
        <f>'OTHER ENERGY INDUSTRIES (DB)'!D11</f>
        <v>0</v>
      </c>
      <c r="E182" s="156">
        <f>'OTHER ENERGY INDUSTRIES (DB)'!E11</f>
        <v>0</v>
      </c>
      <c r="F182" s="156">
        <f>'OTHER ENERGY INDUSTRIES (DB)'!F11</f>
        <v>0</v>
      </c>
      <c r="G182" s="156">
        <f>'OTHER ENERGY INDUSTRIES (DB)'!G11</f>
        <v>0</v>
      </c>
      <c r="H182" s="156">
        <f>'OTHER ENERGY INDUSTRIES (DB)'!H11</f>
        <v>0</v>
      </c>
      <c r="I182" s="156">
        <f>'OTHER ENERGY INDUSTRIES (DB)'!I11</f>
        <v>0</v>
      </c>
      <c r="J182" s="184" t="s">
        <v>1592</v>
      </c>
      <c r="K182" s="44"/>
      <c r="L182" s="44"/>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row>
    <row r="183" spans="1:53" s="4" customFormat="1">
      <c r="A183" s="18" t="s">
        <v>1538</v>
      </c>
      <c r="B183" s="18" t="s">
        <v>12</v>
      </c>
      <c r="C183" s="156">
        <f>'OTHER ENERGY INDUSTRIES (DB)'!C12</f>
        <v>0</v>
      </c>
      <c r="D183" s="156">
        <f>'OTHER ENERGY INDUSTRIES (DB)'!D12</f>
        <v>0</v>
      </c>
      <c r="E183" s="156">
        <f>'OTHER ENERGY INDUSTRIES (DB)'!E12</f>
        <v>0</v>
      </c>
      <c r="F183" s="156">
        <f>'OTHER ENERGY INDUSTRIES (DB)'!F12</f>
        <v>0</v>
      </c>
      <c r="G183" s="156">
        <f>'OTHER ENERGY INDUSTRIES (DB)'!G12</f>
        <v>0</v>
      </c>
      <c r="H183" s="156">
        <f>'OTHER ENERGY INDUSTRIES (DB)'!H12</f>
        <v>0</v>
      </c>
      <c r="I183" s="156">
        <f>'OTHER ENERGY INDUSTRIES (DB)'!I12</f>
        <v>0</v>
      </c>
      <c r="J183" s="184" t="s">
        <v>1592</v>
      </c>
      <c r="K183" s="44"/>
      <c r="L183" s="44"/>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3" s="4" customFormat="1">
      <c r="A184" s="18" t="s">
        <v>1539</v>
      </c>
      <c r="B184" s="18" t="s">
        <v>12</v>
      </c>
      <c r="C184" s="156">
        <f>'OTHER ENERGY INDUSTRIES (DB)'!C13</f>
        <v>0</v>
      </c>
      <c r="D184" s="156">
        <f>'OTHER ENERGY INDUSTRIES (DB)'!D13</f>
        <v>0</v>
      </c>
      <c r="E184" s="156">
        <f>'OTHER ENERGY INDUSTRIES (DB)'!E13</f>
        <v>0</v>
      </c>
      <c r="F184" s="156">
        <f>'OTHER ENERGY INDUSTRIES (DB)'!F13</f>
        <v>0</v>
      </c>
      <c r="G184" s="156">
        <f>'OTHER ENERGY INDUSTRIES (DB)'!G13</f>
        <v>0</v>
      </c>
      <c r="H184" s="156">
        <f>'OTHER ENERGY INDUSTRIES (DB)'!H13</f>
        <v>0</v>
      </c>
      <c r="I184" s="156">
        <f>'OTHER ENERGY INDUSTRIES (DB)'!I13</f>
        <v>0</v>
      </c>
      <c r="J184" s="184" t="s">
        <v>1592</v>
      </c>
      <c r="K184" s="44"/>
      <c r="L184" s="4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3" s="4" customFormat="1">
      <c r="A185" s="18" t="s">
        <v>1540</v>
      </c>
      <c r="B185" s="18" t="s">
        <v>12</v>
      </c>
      <c r="C185" s="156">
        <f>'OTHER ENERGY INDUSTRIES (DB)'!C14</f>
        <v>0</v>
      </c>
      <c r="D185" s="156">
        <f>'OTHER ENERGY INDUSTRIES (DB)'!D14</f>
        <v>0</v>
      </c>
      <c r="E185" s="156">
        <f>'OTHER ENERGY INDUSTRIES (DB)'!E14</f>
        <v>0</v>
      </c>
      <c r="F185" s="156">
        <f>'OTHER ENERGY INDUSTRIES (DB)'!F14</f>
        <v>0</v>
      </c>
      <c r="G185" s="156">
        <f>'OTHER ENERGY INDUSTRIES (DB)'!G14</f>
        <v>0</v>
      </c>
      <c r="H185" s="156">
        <f>'OTHER ENERGY INDUSTRIES (DB)'!H14</f>
        <v>0</v>
      </c>
      <c r="I185" s="156">
        <f>'OTHER ENERGY INDUSTRIES (DB)'!I14</f>
        <v>0</v>
      </c>
      <c r="J185" s="184" t="s">
        <v>1592</v>
      </c>
      <c r="K185" s="44"/>
      <c r="L185" s="44"/>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3" s="4" customFormat="1">
      <c r="A186" s="18" t="s">
        <v>1541</v>
      </c>
      <c r="B186" s="18" t="s">
        <v>20</v>
      </c>
      <c r="C186" s="156">
        <f>'OTHER ENERGY INDUSTRIES (DB)'!C15</f>
        <v>0</v>
      </c>
      <c r="D186" s="156">
        <f>'OTHER ENERGY INDUSTRIES (DB)'!D15</f>
        <v>0</v>
      </c>
      <c r="E186" s="156">
        <f>'OTHER ENERGY INDUSTRIES (DB)'!E15</f>
        <v>0</v>
      </c>
      <c r="F186" s="156">
        <f>'OTHER ENERGY INDUSTRIES (DB)'!F15</f>
        <v>0</v>
      </c>
      <c r="G186" s="156">
        <f>'OTHER ENERGY INDUSTRIES (DB)'!G15</f>
        <v>0</v>
      </c>
      <c r="H186" s="156">
        <f>'OTHER ENERGY INDUSTRIES (DB)'!H15</f>
        <v>0</v>
      </c>
      <c r="I186" s="156">
        <f>'OTHER ENERGY INDUSTRIES (DB)'!I15</f>
        <v>0</v>
      </c>
      <c r="J186" s="184" t="s">
        <v>1592</v>
      </c>
      <c r="K186" s="44"/>
      <c r="L186" s="44"/>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3">
      <c r="A187" s="18" t="s">
        <v>1542</v>
      </c>
      <c r="B187" s="18" t="s">
        <v>12</v>
      </c>
      <c r="C187" s="156">
        <f>'OTHER ENERGY INDUSTRIES (DB)'!C16</f>
        <v>0</v>
      </c>
      <c r="D187" s="156">
        <f>'OTHER ENERGY INDUSTRIES (DB)'!D16</f>
        <v>0</v>
      </c>
      <c r="E187" s="156">
        <f>'OTHER ENERGY INDUSTRIES (DB)'!E16</f>
        <v>0</v>
      </c>
      <c r="F187" s="156">
        <f>'OTHER ENERGY INDUSTRIES (DB)'!F16</f>
        <v>0</v>
      </c>
      <c r="G187" s="156">
        <f>'OTHER ENERGY INDUSTRIES (DB)'!G16</f>
        <v>0</v>
      </c>
      <c r="H187" s="156">
        <f>'OTHER ENERGY INDUSTRIES (DB)'!H16</f>
        <v>0</v>
      </c>
      <c r="I187" s="156">
        <f>'OTHER ENERGY INDUSTRIES (DB)'!I16</f>
        <v>0</v>
      </c>
      <c r="J187" s="184" t="s">
        <v>1592</v>
      </c>
      <c r="K187" s="44"/>
      <c r="L187" s="44"/>
    </row>
    <row r="188" spans="1:53">
      <c r="A188" s="18" t="s">
        <v>1543</v>
      </c>
      <c r="B188" s="18" t="s">
        <v>712</v>
      </c>
      <c r="C188" s="156">
        <f>'OTHER ENERGY INDUSTRIES (DB)'!C17</f>
        <v>0</v>
      </c>
      <c r="D188" s="156">
        <f>'OTHER ENERGY INDUSTRIES (DB)'!D17</f>
        <v>0</v>
      </c>
      <c r="E188" s="156">
        <f>'OTHER ENERGY INDUSTRIES (DB)'!E17</f>
        <v>0</v>
      </c>
      <c r="F188" s="156">
        <f>'OTHER ENERGY INDUSTRIES (DB)'!F17</f>
        <v>0</v>
      </c>
      <c r="G188" s="156">
        <f>'OTHER ENERGY INDUSTRIES (DB)'!G17</f>
        <v>0</v>
      </c>
      <c r="H188" s="156">
        <f>'OTHER ENERGY INDUSTRIES (DB)'!H17</f>
        <v>0</v>
      </c>
      <c r="I188" s="156">
        <f>'OTHER ENERGY INDUSTRIES (DB)'!I17</f>
        <v>0</v>
      </c>
      <c r="J188" s="184" t="s">
        <v>1592</v>
      </c>
      <c r="K188" s="44"/>
      <c r="L188" s="44"/>
    </row>
    <row r="189" spans="1:53">
      <c r="A189" s="18" t="s">
        <v>1397</v>
      </c>
      <c r="B189" s="18" t="s">
        <v>712</v>
      </c>
      <c r="C189" s="156">
        <f>'OTHER ENERGY INDUSTRIES (DB)'!C18</f>
        <v>0</v>
      </c>
      <c r="D189" s="156">
        <f>'OTHER ENERGY INDUSTRIES (DB)'!D18</f>
        <v>0</v>
      </c>
      <c r="E189" s="156">
        <f>'OTHER ENERGY INDUSTRIES (DB)'!E18</f>
        <v>0</v>
      </c>
      <c r="F189" s="156">
        <f>'OTHER ENERGY INDUSTRIES (DB)'!F18</f>
        <v>0</v>
      </c>
      <c r="G189" s="156">
        <f>'OTHER ENERGY INDUSTRIES (DB)'!G18</f>
        <v>0</v>
      </c>
      <c r="H189" s="156">
        <f>'OTHER ENERGY INDUSTRIES (DB)'!H18</f>
        <v>0</v>
      </c>
      <c r="I189" s="156">
        <f>'OTHER ENERGY INDUSTRIES (DB)'!I18</f>
        <v>0</v>
      </c>
      <c r="J189" s="184" t="s">
        <v>1592</v>
      </c>
      <c r="K189" s="44"/>
      <c r="L189" s="44"/>
    </row>
    <row r="190" spans="1:53">
      <c r="A190" s="18" t="s">
        <v>906</v>
      </c>
      <c r="B190" s="18" t="s">
        <v>1608</v>
      </c>
      <c r="C190" s="156">
        <f>'OTHER ENERGY INDUSTRIES (DB)'!C19</f>
        <v>0</v>
      </c>
      <c r="D190" s="156">
        <f>'OTHER ENERGY INDUSTRIES (DB)'!D19</f>
        <v>0</v>
      </c>
      <c r="E190" s="156">
        <f>'OTHER ENERGY INDUSTRIES (DB)'!E19</f>
        <v>0</v>
      </c>
      <c r="F190" s="156">
        <f>'OTHER ENERGY INDUSTRIES (DB)'!F19</f>
        <v>0</v>
      </c>
      <c r="G190" s="156">
        <f>'OTHER ENERGY INDUSTRIES (DB)'!G19</f>
        <v>0</v>
      </c>
      <c r="H190" s="156">
        <f>'OTHER ENERGY INDUSTRIES (DB)'!H19</f>
        <v>0</v>
      </c>
      <c r="I190" s="156">
        <f>'OTHER ENERGY INDUSTRIES (DB)'!I19</f>
        <v>0</v>
      </c>
      <c r="J190" s="184" t="s">
        <v>1592</v>
      </c>
      <c r="K190" s="44"/>
      <c r="L190" s="44"/>
    </row>
    <row r="191" spans="1:53">
      <c r="A191" s="17" t="s">
        <v>88</v>
      </c>
      <c r="B191" s="17"/>
      <c r="C191" s="17"/>
      <c r="D191" s="17"/>
      <c r="E191" s="17"/>
      <c r="F191" s="17"/>
      <c r="G191" s="17"/>
      <c r="H191" s="17"/>
      <c r="I191" s="17"/>
      <c r="J191" s="185"/>
      <c r="K191" s="44"/>
      <c r="L191" s="44"/>
    </row>
    <row r="192" spans="1:53">
      <c r="A192" s="18" t="s">
        <v>89</v>
      </c>
      <c r="B192" s="18" t="s">
        <v>20</v>
      </c>
      <c r="C192" s="156">
        <f>'WASTE (DB)'!C8</f>
        <v>0</v>
      </c>
      <c r="D192" s="156">
        <f>'WASTE (DB)'!D8</f>
        <v>0</v>
      </c>
      <c r="E192" s="156">
        <f>'WASTE (DB)'!E8</f>
        <v>0</v>
      </c>
      <c r="F192" s="156">
        <f>'WASTE (DB)'!F8</f>
        <v>0</v>
      </c>
      <c r="G192" s="156">
        <f>'WASTE (DB)'!G8</f>
        <v>0</v>
      </c>
      <c r="H192" s="156">
        <f>'WASTE (DB)'!H8</f>
        <v>0</v>
      </c>
      <c r="I192" s="156">
        <f>'WASTE (DB)'!I8</f>
        <v>0</v>
      </c>
      <c r="J192" s="181" t="s">
        <v>90</v>
      </c>
      <c r="K192" s="44"/>
      <c r="L192" s="44"/>
    </row>
    <row r="193" spans="1:12">
      <c r="A193" s="22" t="s">
        <v>91</v>
      </c>
      <c r="B193" s="18" t="s">
        <v>12</v>
      </c>
      <c r="C193" s="156">
        <f>'WASTE (DB)'!C9</f>
        <v>0</v>
      </c>
      <c r="D193" s="156">
        <f>'WASTE (DB)'!D9</f>
        <v>0</v>
      </c>
      <c r="E193" s="156">
        <f>'WASTE (DB)'!E9</f>
        <v>0</v>
      </c>
      <c r="F193" s="156">
        <f>'WASTE (DB)'!F9</f>
        <v>0</v>
      </c>
      <c r="G193" s="156">
        <f>'WASTE (DB)'!G9</f>
        <v>0</v>
      </c>
      <c r="H193" s="156">
        <f>'WASTE (DB)'!H9</f>
        <v>0</v>
      </c>
      <c r="I193" s="156">
        <f>'WASTE (DB)'!I9</f>
        <v>0</v>
      </c>
      <c r="J193" s="181" t="s">
        <v>90</v>
      </c>
      <c r="K193" s="44"/>
      <c r="L193" s="44"/>
    </row>
    <row r="194" spans="1:12">
      <c r="A194" s="22" t="s">
        <v>92</v>
      </c>
      <c r="B194" s="18" t="s">
        <v>20</v>
      </c>
      <c r="C194" s="156">
        <f>'WASTE (DB)'!C10</f>
        <v>0</v>
      </c>
      <c r="D194" s="156">
        <f>'WASTE (DB)'!D10</f>
        <v>0</v>
      </c>
      <c r="E194" s="156">
        <f>'WASTE (DB)'!E10</f>
        <v>0</v>
      </c>
      <c r="F194" s="156">
        <f>'WASTE (DB)'!F10</f>
        <v>0</v>
      </c>
      <c r="G194" s="156">
        <f>'WASTE (DB)'!G10</f>
        <v>0</v>
      </c>
      <c r="H194" s="156">
        <f>'WASTE (DB)'!H10</f>
        <v>0</v>
      </c>
      <c r="I194" s="156">
        <f>'WASTE (DB)'!I10</f>
        <v>0</v>
      </c>
      <c r="J194" s="181" t="s">
        <v>90</v>
      </c>
      <c r="K194" s="44"/>
      <c r="L194" s="44"/>
    </row>
    <row r="195" spans="1:12">
      <c r="A195" s="22" t="s">
        <v>93</v>
      </c>
      <c r="B195" s="19" t="s">
        <v>20</v>
      </c>
      <c r="C195" s="156">
        <f>'WASTE (DB)'!C11</f>
        <v>0</v>
      </c>
      <c r="D195" s="156">
        <f>'WASTE (DB)'!D11</f>
        <v>0</v>
      </c>
      <c r="E195" s="156">
        <f>'WASTE (DB)'!E11</f>
        <v>0</v>
      </c>
      <c r="F195" s="156">
        <f>'WASTE (DB)'!F11</f>
        <v>0</v>
      </c>
      <c r="G195" s="156">
        <f>'WASTE (DB)'!G11</f>
        <v>0</v>
      </c>
      <c r="H195" s="156">
        <f>'WASTE (DB)'!H11</f>
        <v>0</v>
      </c>
      <c r="I195" s="156">
        <f>'WASTE (DB)'!I11</f>
        <v>0</v>
      </c>
      <c r="J195" s="181" t="s">
        <v>90</v>
      </c>
      <c r="K195" s="44"/>
      <c r="L195" s="44"/>
    </row>
    <row r="196" spans="1:12">
      <c r="A196" s="17" t="s">
        <v>94</v>
      </c>
      <c r="B196" s="29"/>
      <c r="C196" s="17"/>
      <c r="D196" s="17"/>
      <c r="E196" s="17"/>
      <c r="F196" s="17"/>
      <c r="G196" s="17"/>
      <c r="H196" s="17"/>
      <c r="I196" s="17"/>
      <c r="J196" s="44"/>
      <c r="K196" s="44"/>
      <c r="L196" s="44"/>
    </row>
    <row r="197" spans="1:12">
      <c r="A197" s="27" t="s">
        <v>95</v>
      </c>
      <c r="B197" s="28"/>
      <c r="C197" s="27"/>
      <c r="D197" s="27"/>
      <c r="E197" s="27"/>
      <c r="F197" s="27"/>
      <c r="G197" s="27"/>
      <c r="H197" s="27"/>
      <c r="I197" s="27"/>
      <c r="J197" s="44"/>
      <c r="K197" s="44"/>
      <c r="L197" s="44"/>
    </row>
    <row r="198" spans="1:12">
      <c r="A198" s="19" t="s">
        <v>96</v>
      </c>
      <c r="B198" s="19" t="s">
        <v>20</v>
      </c>
      <c r="C198" s="142">
        <f>C199+C200</f>
        <v>0</v>
      </c>
      <c r="D198" s="142">
        <f t="shared" ref="D198:I198" si="44">D199+D200</f>
        <v>0</v>
      </c>
      <c r="E198" s="142">
        <f t="shared" si="44"/>
        <v>0</v>
      </c>
      <c r="F198" s="142">
        <f t="shared" si="44"/>
        <v>0</v>
      </c>
      <c r="G198" s="142">
        <f t="shared" si="44"/>
        <v>0</v>
      </c>
      <c r="H198" s="142">
        <f t="shared" si="44"/>
        <v>0</v>
      </c>
      <c r="I198" s="142">
        <f t="shared" si="44"/>
        <v>0</v>
      </c>
      <c r="J198" s="44"/>
      <c r="K198" s="44"/>
      <c r="L198" s="44"/>
    </row>
    <row r="199" spans="1:12">
      <c r="A199" s="19" t="s">
        <v>97</v>
      </c>
      <c r="B199" s="19" t="s">
        <v>20</v>
      </c>
      <c r="C199" s="26"/>
      <c r="D199" s="26"/>
      <c r="E199" s="26"/>
      <c r="F199" s="26"/>
      <c r="G199" s="26"/>
      <c r="H199" s="26"/>
      <c r="I199" s="26"/>
      <c r="J199" s="184" t="s">
        <v>98</v>
      </c>
      <c r="K199" s="44"/>
      <c r="L199" s="44"/>
    </row>
    <row r="200" spans="1:12">
      <c r="A200" s="19" t="s">
        <v>99</v>
      </c>
      <c r="B200" s="19" t="s">
        <v>20</v>
      </c>
      <c r="C200" s="26"/>
      <c r="D200" s="26"/>
      <c r="E200" s="26"/>
      <c r="F200" s="26"/>
      <c r="G200" s="26"/>
      <c r="H200" s="26"/>
      <c r="I200" s="26"/>
      <c r="J200" s="184" t="s">
        <v>72</v>
      </c>
      <c r="K200" s="44"/>
      <c r="L200" s="44"/>
    </row>
    <row r="201" spans="1:12">
      <c r="A201" s="27" t="s">
        <v>100</v>
      </c>
      <c r="B201" s="28"/>
      <c r="C201" s="27"/>
      <c r="D201" s="27"/>
      <c r="E201" s="27"/>
      <c r="F201" s="27"/>
      <c r="G201" s="27"/>
      <c r="H201" s="27"/>
      <c r="I201" s="27"/>
      <c r="J201" s="44"/>
      <c r="K201" s="44"/>
      <c r="L201" s="44"/>
    </row>
    <row r="202" spans="1:12">
      <c r="A202" s="19" t="s">
        <v>101</v>
      </c>
      <c r="B202" s="19" t="s">
        <v>20</v>
      </c>
      <c r="C202" s="142">
        <f>C203+C204</f>
        <v>0</v>
      </c>
      <c r="D202" s="142">
        <f t="shared" ref="D202:I202" si="45">D203+D204</f>
        <v>0</v>
      </c>
      <c r="E202" s="142">
        <f t="shared" si="45"/>
        <v>0</v>
      </c>
      <c r="F202" s="142">
        <f t="shared" si="45"/>
        <v>0</v>
      </c>
      <c r="G202" s="142">
        <f t="shared" si="45"/>
        <v>0</v>
      </c>
      <c r="H202" s="142">
        <f t="shared" si="45"/>
        <v>0</v>
      </c>
      <c r="I202" s="142">
        <f t="shared" si="45"/>
        <v>0</v>
      </c>
      <c r="J202" s="44"/>
      <c r="K202" s="44"/>
      <c r="L202" s="44"/>
    </row>
    <row r="203" spans="1:12">
      <c r="A203" s="19" t="s">
        <v>102</v>
      </c>
      <c r="B203" s="19" t="s">
        <v>20</v>
      </c>
      <c r="C203" s="26"/>
      <c r="D203" s="26"/>
      <c r="E203" s="26"/>
      <c r="F203" s="26"/>
      <c r="G203" s="26"/>
      <c r="H203" s="26"/>
      <c r="I203" s="26"/>
      <c r="J203" s="184" t="s">
        <v>98</v>
      </c>
      <c r="K203" s="44"/>
      <c r="L203" s="44"/>
    </row>
    <row r="204" spans="1:12">
      <c r="A204" s="19" t="s">
        <v>103</v>
      </c>
      <c r="B204" s="19" t="s">
        <v>20</v>
      </c>
      <c r="C204" s="26"/>
      <c r="D204" s="26"/>
      <c r="E204" s="26"/>
      <c r="F204" s="26"/>
      <c r="G204" s="26"/>
      <c r="H204" s="26"/>
      <c r="I204" s="26"/>
      <c r="J204" s="184" t="s">
        <v>72</v>
      </c>
      <c r="K204" s="44"/>
      <c r="L204" s="44"/>
    </row>
    <row r="205" spans="1:12">
      <c r="A205" s="16" t="s">
        <v>39</v>
      </c>
      <c r="B205" s="16"/>
      <c r="C205" s="16"/>
      <c r="D205" s="16"/>
      <c r="E205" s="16"/>
      <c r="F205" s="16"/>
      <c r="G205" s="16"/>
      <c r="H205" s="16"/>
      <c r="I205" s="16"/>
      <c r="J205" s="44"/>
      <c r="K205" s="44"/>
      <c r="L205" s="44"/>
    </row>
    <row r="206" spans="1:12">
      <c r="A206" s="17" t="s">
        <v>1655</v>
      </c>
      <c r="B206" s="17"/>
      <c r="C206" s="17"/>
      <c r="D206" s="17"/>
      <c r="E206" s="17"/>
      <c r="F206" s="17"/>
      <c r="G206" s="17"/>
      <c r="H206" s="17"/>
      <c r="I206" s="17"/>
      <c r="J206" s="44"/>
      <c r="K206" s="44"/>
      <c r="L206" s="44"/>
    </row>
    <row r="207" spans="1:12">
      <c r="A207" s="19" t="s">
        <v>1656</v>
      </c>
      <c r="B207" s="19" t="s">
        <v>40</v>
      </c>
      <c r="C207" s="145">
        <f t="shared" ref="C207:I207" si="46">SUM(C208:C217)</f>
        <v>0</v>
      </c>
      <c r="D207" s="145">
        <f t="shared" si="46"/>
        <v>0</v>
      </c>
      <c r="E207" s="145">
        <f t="shared" si="46"/>
        <v>0</v>
      </c>
      <c r="F207" s="145">
        <f t="shared" si="46"/>
        <v>0</v>
      </c>
      <c r="G207" s="145">
        <f t="shared" si="46"/>
        <v>0</v>
      </c>
      <c r="H207" s="145">
        <f t="shared" si="46"/>
        <v>0</v>
      </c>
      <c r="I207" s="145">
        <f t="shared" si="46"/>
        <v>0</v>
      </c>
      <c r="J207" s="44"/>
      <c r="K207" s="44"/>
      <c r="L207" s="44"/>
    </row>
    <row r="208" spans="1:12">
      <c r="A208" s="19" t="s">
        <v>1421</v>
      </c>
      <c r="B208" s="19" t="s">
        <v>40</v>
      </c>
      <c r="C208" s="145">
        <f t="shared" ref="C208:I208" si="47">C94</f>
        <v>0</v>
      </c>
      <c r="D208" s="145">
        <f t="shared" si="47"/>
        <v>0</v>
      </c>
      <c r="E208" s="145">
        <f t="shared" si="47"/>
        <v>0</v>
      </c>
      <c r="F208" s="145">
        <f t="shared" si="47"/>
        <v>0</v>
      </c>
      <c r="G208" s="145">
        <f t="shared" si="47"/>
        <v>0</v>
      </c>
      <c r="H208" s="145">
        <f t="shared" si="47"/>
        <v>0</v>
      </c>
      <c r="I208" s="145">
        <f t="shared" si="47"/>
        <v>0</v>
      </c>
      <c r="J208" s="44"/>
      <c r="K208" s="44"/>
      <c r="L208" s="44"/>
    </row>
    <row r="209" spans="1:12">
      <c r="A209" s="19" t="s">
        <v>1422</v>
      </c>
      <c r="B209" s="19" t="s">
        <v>40</v>
      </c>
      <c r="C209" s="145">
        <f t="shared" ref="C209:I209" si="48">C101</f>
        <v>0</v>
      </c>
      <c r="D209" s="145">
        <f t="shared" si="48"/>
        <v>0</v>
      </c>
      <c r="E209" s="145">
        <f t="shared" si="48"/>
        <v>0</v>
      </c>
      <c r="F209" s="145">
        <f t="shared" si="48"/>
        <v>0</v>
      </c>
      <c r="G209" s="145">
        <f t="shared" si="48"/>
        <v>0</v>
      </c>
      <c r="H209" s="145">
        <f t="shared" si="48"/>
        <v>0</v>
      </c>
      <c r="I209" s="145">
        <f t="shared" si="48"/>
        <v>0</v>
      </c>
      <c r="J209" s="44"/>
      <c r="K209" s="44"/>
      <c r="L209" s="44"/>
    </row>
    <row r="210" spans="1:12">
      <c r="A210" s="19" t="s">
        <v>1423</v>
      </c>
      <c r="B210" s="19" t="s">
        <v>40</v>
      </c>
      <c r="C210" s="145">
        <f t="shared" ref="C210:I210" si="49">C109</f>
        <v>0</v>
      </c>
      <c r="D210" s="145">
        <f t="shared" si="49"/>
        <v>0</v>
      </c>
      <c r="E210" s="145">
        <f t="shared" si="49"/>
        <v>0</v>
      </c>
      <c r="F210" s="145">
        <f t="shared" si="49"/>
        <v>0</v>
      </c>
      <c r="G210" s="145">
        <f t="shared" si="49"/>
        <v>0</v>
      </c>
      <c r="H210" s="145">
        <f t="shared" si="49"/>
        <v>0</v>
      </c>
      <c r="I210" s="145">
        <f t="shared" si="49"/>
        <v>0</v>
      </c>
      <c r="J210" s="44"/>
      <c r="K210" s="44"/>
      <c r="L210" s="44"/>
    </row>
    <row r="211" spans="1:12">
      <c r="A211" s="19" t="s">
        <v>1424</v>
      </c>
      <c r="B211" s="19" t="s">
        <v>40</v>
      </c>
      <c r="C211" s="145">
        <f t="shared" ref="C211:I211" si="50">C116</f>
        <v>0</v>
      </c>
      <c r="D211" s="145">
        <f t="shared" si="50"/>
        <v>0</v>
      </c>
      <c r="E211" s="145">
        <f t="shared" si="50"/>
        <v>0</v>
      </c>
      <c r="F211" s="145">
        <f t="shared" si="50"/>
        <v>0</v>
      </c>
      <c r="G211" s="145">
        <f t="shared" si="50"/>
        <v>0</v>
      </c>
      <c r="H211" s="145">
        <f t="shared" si="50"/>
        <v>0</v>
      </c>
      <c r="I211" s="145">
        <f t="shared" si="50"/>
        <v>0</v>
      </c>
      <c r="J211" s="44"/>
      <c r="K211" s="44"/>
      <c r="L211" s="44"/>
    </row>
    <row r="212" spans="1:12">
      <c r="A212" s="19" t="s">
        <v>1425</v>
      </c>
      <c r="B212" s="19" t="s">
        <v>40</v>
      </c>
      <c r="C212" s="145">
        <f t="shared" ref="C212:I212" si="51">C130</f>
        <v>0</v>
      </c>
      <c r="D212" s="145">
        <f t="shared" si="51"/>
        <v>0</v>
      </c>
      <c r="E212" s="145">
        <f t="shared" si="51"/>
        <v>0</v>
      </c>
      <c r="F212" s="145">
        <f t="shared" si="51"/>
        <v>0</v>
      </c>
      <c r="G212" s="145">
        <f t="shared" si="51"/>
        <v>0</v>
      </c>
      <c r="H212" s="145">
        <f t="shared" si="51"/>
        <v>0</v>
      </c>
      <c r="I212" s="145">
        <f t="shared" si="51"/>
        <v>0</v>
      </c>
      <c r="J212" s="44"/>
      <c r="K212" s="44"/>
      <c r="L212" s="44"/>
    </row>
    <row r="213" spans="1:12">
      <c r="A213" s="19" t="s">
        <v>1426</v>
      </c>
      <c r="B213" s="19" t="s">
        <v>40</v>
      </c>
      <c r="C213" s="145">
        <f t="shared" ref="C213:I213" si="52">C141</f>
        <v>0</v>
      </c>
      <c r="D213" s="145">
        <f t="shared" si="52"/>
        <v>0</v>
      </c>
      <c r="E213" s="145">
        <f t="shared" si="52"/>
        <v>0</v>
      </c>
      <c r="F213" s="145">
        <f t="shared" si="52"/>
        <v>0</v>
      </c>
      <c r="G213" s="145">
        <f t="shared" si="52"/>
        <v>0</v>
      </c>
      <c r="H213" s="145">
        <f t="shared" si="52"/>
        <v>0</v>
      </c>
      <c r="I213" s="145">
        <f t="shared" si="52"/>
        <v>0</v>
      </c>
      <c r="J213" s="44"/>
      <c r="K213" s="44"/>
      <c r="L213" s="44"/>
    </row>
    <row r="214" spans="1:12">
      <c r="A214" s="19" t="s">
        <v>1427</v>
      </c>
      <c r="B214" s="19" t="s">
        <v>40</v>
      </c>
      <c r="C214" s="145">
        <f t="shared" ref="C214:I214" si="53">C147</f>
        <v>0</v>
      </c>
      <c r="D214" s="145">
        <f t="shared" si="53"/>
        <v>0</v>
      </c>
      <c r="E214" s="145">
        <f t="shared" si="53"/>
        <v>0</v>
      </c>
      <c r="F214" s="145">
        <f t="shared" si="53"/>
        <v>0</v>
      </c>
      <c r="G214" s="145">
        <f t="shared" si="53"/>
        <v>0</v>
      </c>
      <c r="H214" s="145">
        <f t="shared" si="53"/>
        <v>0</v>
      </c>
      <c r="I214" s="145">
        <f t="shared" si="53"/>
        <v>0</v>
      </c>
      <c r="J214" s="44"/>
      <c r="K214" s="44"/>
      <c r="L214" s="44"/>
    </row>
    <row r="215" spans="1:12">
      <c r="A215" s="17" t="s">
        <v>1657</v>
      </c>
      <c r="B215" s="17"/>
      <c r="C215" s="17"/>
      <c r="D215" s="17"/>
      <c r="E215" s="17"/>
      <c r="F215" s="17"/>
      <c r="G215" s="17"/>
      <c r="H215" s="17"/>
      <c r="I215" s="17"/>
      <c r="J215" s="44"/>
      <c r="K215" s="44"/>
      <c r="L215" s="44"/>
    </row>
    <row r="216" spans="1:12">
      <c r="A216" s="19" t="s">
        <v>1656</v>
      </c>
      <c r="B216" s="19" t="s">
        <v>40</v>
      </c>
      <c r="C216" s="145">
        <f>SUM(C217:C219)</f>
        <v>0</v>
      </c>
      <c r="D216" s="145">
        <f t="shared" ref="D216:I216" si="54">SUM(D217:D219)</f>
        <v>0</v>
      </c>
      <c r="E216" s="145">
        <f t="shared" si="54"/>
        <v>0</v>
      </c>
      <c r="F216" s="145">
        <f t="shared" si="54"/>
        <v>0</v>
      </c>
      <c r="G216" s="145">
        <f t="shared" si="54"/>
        <v>0</v>
      </c>
      <c r="H216" s="145">
        <f t="shared" si="54"/>
        <v>0</v>
      </c>
      <c r="I216" s="145">
        <f t="shared" si="54"/>
        <v>0</v>
      </c>
      <c r="J216" s="44"/>
      <c r="K216" s="44"/>
      <c r="L216" s="44"/>
    </row>
    <row r="217" spans="1:12">
      <c r="A217" s="19" t="s">
        <v>1646</v>
      </c>
      <c r="B217" s="19" t="s">
        <v>40</v>
      </c>
      <c r="C217" s="145">
        <f>C160</f>
        <v>0</v>
      </c>
      <c r="D217" s="145">
        <f t="shared" ref="D217:I217" si="55">D160</f>
        <v>0</v>
      </c>
      <c r="E217" s="145">
        <f t="shared" si="55"/>
        <v>0</v>
      </c>
      <c r="F217" s="145">
        <f t="shared" si="55"/>
        <v>0</v>
      </c>
      <c r="G217" s="145">
        <f t="shared" si="55"/>
        <v>0</v>
      </c>
      <c r="H217" s="145">
        <f t="shared" si="55"/>
        <v>0</v>
      </c>
      <c r="I217" s="145">
        <f t="shared" si="55"/>
        <v>0</v>
      </c>
      <c r="J217" s="44"/>
      <c r="K217" s="44"/>
      <c r="L217" s="44"/>
    </row>
    <row r="218" spans="1:12">
      <c r="A218" s="19" t="s">
        <v>1647</v>
      </c>
      <c r="B218" s="19" t="s">
        <v>40</v>
      </c>
      <c r="C218" s="145">
        <f>C170*3.6</f>
        <v>0</v>
      </c>
      <c r="D218" s="145">
        <f t="shared" ref="D218:I218" si="56">D170*3.6</f>
        <v>0</v>
      </c>
      <c r="E218" s="145">
        <f t="shared" si="56"/>
        <v>0</v>
      </c>
      <c r="F218" s="145">
        <f t="shared" si="56"/>
        <v>0</v>
      </c>
      <c r="G218" s="145">
        <f t="shared" si="56"/>
        <v>0</v>
      </c>
      <c r="H218" s="145">
        <f t="shared" si="56"/>
        <v>0</v>
      </c>
      <c r="I218" s="145">
        <f t="shared" si="56"/>
        <v>0</v>
      </c>
      <c r="J218" s="44"/>
      <c r="K218" s="44"/>
      <c r="L218" s="44"/>
    </row>
    <row r="219" spans="1:12">
      <c r="A219" s="19" t="s">
        <v>1648</v>
      </c>
      <c r="B219" s="19" t="s">
        <v>40</v>
      </c>
      <c r="C219" s="145">
        <f>C182</f>
        <v>0</v>
      </c>
      <c r="D219" s="145">
        <f t="shared" ref="D219:I219" si="57">D182</f>
        <v>0</v>
      </c>
      <c r="E219" s="145">
        <f t="shared" si="57"/>
        <v>0</v>
      </c>
      <c r="F219" s="145">
        <f t="shared" si="57"/>
        <v>0</v>
      </c>
      <c r="G219" s="145">
        <f t="shared" si="57"/>
        <v>0</v>
      </c>
      <c r="H219" s="145">
        <f t="shared" si="57"/>
        <v>0</v>
      </c>
      <c r="I219" s="145">
        <f t="shared" si="57"/>
        <v>0</v>
      </c>
      <c r="J219" s="44"/>
      <c r="K219" s="44"/>
      <c r="L219" s="44"/>
    </row>
    <row r="220" spans="1:12">
      <c r="A220" s="17" t="s">
        <v>1658</v>
      </c>
      <c r="B220" s="17"/>
      <c r="C220" s="17"/>
      <c r="D220" s="17"/>
      <c r="E220" s="17"/>
      <c r="F220" s="17"/>
      <c r="G220" s="17"/>
      <c r="H220" s="17"/>
      <c r="I220" s="17"/>
      <c r="J220" s="44"/>
      <c r="K220" s="44"/>
      <c r="L220" s="44"/>
    </row>
    <row r="221" spans="1:12">
      <c r="A221" s="19" t="s">
        <v>1659</v>
      </c>
      <c r="B221" s="19" t="s">
        <v>40</v>
      </c>
      <c r="C221" s="145">
        <f>SUM(C222:C228)</f>
        <v>0</v>
      </c>
      <c r="D221" s="145">
        <f t="shared" ref="D221:I221" si="58">SUM(D222:D228)</f>
        <v>0</v>
      </c>
      <c r="E221" s="145">
        <f t="shared" si="58"/>
        <v>0</v>
      </c>
      <c r="F221" s="145">
        <f t="shared" si="58"/>
        <v>0</v>
      </c>
      <c r="G221" s="145">
        <f t="shared" si="58"/>
        <v>0</v>
      </c>
      <c r="H221" s="145">
        <f t="shared" si="58"/>
        <v>0</v>
      </c>
      <c r="I221" s="145">
        <f t="shared" si="58"/>
        <v>0</v>
      </c>
      <c r="J221" s="44"/>
      <c r="K221" s="44"/>
      <c r="L221" s="44"/>
    </row>
    <row r="222" spans="1:12">
      <c r="A222" s="19" t="s">
        <v>1545</v>
      </c>
      <c r="B222" s="19" t="s">
        <v>40</v>
      </c>
      <c r="C222" s="145">
        <f>(SUM('INDUSTRY_EII (DB)'!C253:C257)+SUM('INDUSTRY_Light (DB)'!C42:C46)+'BUILDINGS_RESID (DB)'!C124+'BUILDINGS_COM (DB)'!C124)*10^3</f>
        <v>0</v>
      </c>
      <c r="D222" s="145">
        <f>(SUM('INDUSTRY_EII (DB)'!D253:D257)+SUM('INDUSTRY_Light (DB)'!D42:D46)+'BUILDINGS_RESID (DB)'!D124+'BUILDINGS_COM (DB)'!D124)*10^3</f>
        <v>0</v>
      </c>
      <c r="E222" s="145">
        <f>(SUM('INDUSTRY_EII (DB)'!E253:E257)+SUM('INDUSTRY_Light (DB)'!E42:E46)+'BUILDINGS_RESID (DB)'!E124+'BUILDINGS_COM (DB)'!E124)*10^3</f>
        <v>0</v>
      </c>
      <c r="F222" s="145">
        <f>(SUM('INDUSTRY_EII (DB)'!F253:F257)+SUM('INDUSTRY_Light (DB)'!F42:F46)+'BUILDINGS_RESID (DB)'!F124+'BUILDINGS_COM (DB)'!F124)*10^3</f>
        <v>0</v>
      </c>
      <c r="G222" s="145">
        <f>(SUM('INDUSTRY_EII (DB)'!G253:G257)+SUM('INDUSTRY_Light (DB)'!G42:G46)+'BUILDINGS_RESID (DB)'!G124+'BUILDINGS_COM (DB)'!G124)*10^3</f>
        <v>0</v>
      </c>
      <c r="H222" s="145">
        <f>(SUM('INDUSTRY_EII (DB)'!H253:H257)+SUM('INDUSTRY_Light (DB)'!H42:H46)+'BUILDINGS_RESID (DB)'!H124+'BUILDINGS_COM (DB)'!H124)*10^3</f>
        <v>0</v>
      </c>
      <c r="I222" s="145">
        <f>(SUM('INDUSTRY_EII (DB)'!I253:I257)+SUM('INDUSTRY_Light (DB)'!I42:I46)+'BUILDINGS_RESID (DB)'!I124+'BUILDINGS_COM (DB)'!I124)*10^3</f>
        <v>0</v>
      </c>
      <c r="J222" s="44"/>
      <c r="K222" s="44"/>
      <c r="L222" s="44"/>
    </row>
    <row r="223" spans="1:12">
      <c r="A223" s="19" t="s">
        <v>1546</v>
      </c>
      <c r="B223" s="19" t="s">
        <v>40</v>
      </c>
      <c r="C223" s="145">
        <f>SUM('INDUSTRY_EII (DB)'!C265+'INDUSTRY_Light (DB)'!C54+'BUILDINGS_RESID (DB)'!C130+'BUILDINGS_COM (DB)'!C130)*10^3</f>
        <v>0</v>
      </c>
      <c r="D223" s="145">
        <f>SUM('INDUSTRY_EII (DB)'!D265+'INDUSTRY_Light (DB)'!D54+'BUILDINGS_RESID (DB)'!D130+'BUILDINGS_COM (DB)'!D130)*10^3</f>
        <v>0</v>
      </c>
      <c r="E223" s="145">
        <f>SUM('INDUSTRY_EII (DB)'!E265+'INDUSTRY_Light (DB)'!E54+'BUILDINGS_RESID (DB)'!E130+'BUILDINGS_COM (DB)'!E130)*10^3</f>
        <v>0</v>
      </c>
      <c r="F223" s="145">
        <f>SUM('INDUSTRY_EII (DB)'!F265+'INDUSTRY_Light (DB)'!F54+'BUILDINGS_RESID (DB)'!F130+'BUILDINGS_COM (DB)'!F130)*10^3</f>
        <v>0</v>
      </c>
      <c r="G223" s="145">
        <f>SUM('INDUSTRY_EII (DB)'!G265+'INDUSTRY_Light (DB)'!G54+'BUILDINGS_RESID (DB)'!G130+'BUILDINGS_COM (DB)'!G130)*10^3</f>
        <v>0</v>
      </c>
      <c r="H223" s="145">
        <f>SUM('INDUSTRY_EII (DB)'!H265+'INDUSTRY_Light (DB)'!H54+'BUILDINGS_RESID (DB)'!H130+'BUILDINGS_COM (DB)'!H130)*10^3</f>
        <v>0</v>
      </c>
      <c r="I223" s="145">
        <f>SUM('INDUSTRY_EII (DB)'!I265+'INDUSTRY_Light (DB)'!I54+'BUILDINGS_RESID (DB)'!I130+'BUILDINGS_COM (DB)'!I130)*10^3</f>
        <v>0</v>
      </c>
      <c r="J223" s="44"/>
      <c r="K223" s="44"/>
      <c r="L223" s="44"/>
    </row>
    <row r="224" spans="1:12">
      <c r="A224" s="19" t="s">
        <v>1547</v>
      </c>
      <c r="B224" s="19" t="s">
        <v>40</v>
      </c>
      <c r="C224" s="145">
        <f>('TRANSP_PASS (DB)'!C252+'TRANSP_FREIGHT (DB)'!C149+SUM('INDUSTRY_EII (DB)'!C258:C263)+SUM('INDUSTRY_Light (DB)'!C48:C52)+'BUILDINGS_RESID (DB)'!C122+'BUILDINGS_COM (DB)'!C122+'AFOLU (DB)'!C108+'AFOLU (DB)'!C134)*10^3</f>
        <v>0</v>
      </c>
      <c r="D224" s="145">
        <f>'TRANSP_PASS (DB)'!D252+'TRANSP_FREIGHT (DB)'!D149+SUM('INDUSTRY_EII (DB)'!D258:D263)+SUM('INDUSTRY_Light (DB)'!D48:D52)+'BUILDINGS_RESID (DB)'!D122+'BUILDINGS_COM (DB)'!D122+'AFOLU (DB)'!D108+'AFOLU (DB)'!D134</f>
        <v>0</v>
      </c>
      <c r="E224" s="145">
        <f>'TRANSP_PASS (DB)'!E252+'TRANSP_FREIGHT (DB)'!E149+SUM('INDUSTRY_EII (DB)'!E258:E263)+SUM('INDUSTRY_Light (DB)'!E48:E52)+'BUILDINGS_RESID (DB)'!E122+'BUILDINGS_COM (DB)'!E122+'AFOLU (DB)'!E108+'AFOLU (DB)'!E134</f>
        <v>0</v>
      </c>
      <c r="F224" s="145">
        <f>'TRANSP_PASS (DB)'!F252+'TRANSP_FREIGHT (DB)'!F149+SUM('INDUSTRY_EII (DB)'!F258:F263)+SUM('INDUSTRY_Light (DB)'!F48:F52)+'BUILDINGS_RESID (DB)'!F122+'BUILDINGS_COM (DB)'!F122+'AFOLU (DB)'!F108+'AFOLU (DB)'!F134</f>
        <v>0</v>
      </c>
      <c r="G224" s="145">
        <f>'TRANSP_PASS (DB)'!G252+'TRANSP_FREIGHT (DB)'!G149+SUM('INDUSTRY_EII (DB)'!G258:G263)+SUM('INDUSTRY_Light (DB)'!G48:G52)+'BUILDINGS_RESID (DB)'!G122+'BUILDINGS_COM (DB)'!G122+'AFOLU (DB)'!G108+'AFOLU (DB)'!G134</f>
        <v>0</v>
      </c>
      <c r="H224" s="145">
        <f>'TRANSP_PASS (DB)'!H252+'TRANSP_FREIGHT (DB)'!H149+SUM('INDUSTRY_EII (DB)'!H258:H263)+SUM('INDUSTRY_Light (DB)'!H48:H52)+'BUILDINGS_RESID (DB)'!H122+'BUILDINGS_COM (DB)'!H122+'AFOLU (DB)'!H108+'AFOLU (DB)'!H134</f>
        <v>0</v>
      </c>
      <c r="I224" s="145">
        <f>'TRANSP_PASS (DB)'!I252+'TRANSP_FREIGHT (DB)'!I149+SUM('INDUSTRY_EII (DB)'!I258:I263)+SUM('INDUSTRY_Light (DB)'!I48:I52)+'BUILDINGS_RESID (DB)'!I122+'BUILDINGS_COM (DB)'!I122+'AFOLU (DB)'!I108+'AFOLU (DB)'!I134</f>
        <v>0</v>
      </c>
      <c r="J224" s="44"/>
      <c r="K224" s="44"/>
      <c r="L224" s="44"/>
    </row>
    <row r="225" spans="1:12">
      <c r="A225" s="19" t="s">
        <v>1548</v>
      </c>
      <c r="B225" s="19" t="s">
        <v>40</v>
      </c>
      <c r="C225" s="145">
        <f>('TRANSP_PASS (DB)'!C255+'TRANSP_FREIGHT (DB)'!C150+'BUILDINGS_RESID (DB)'!C127+'BUILDINGS_COM (DB)'!C127+'AFOLU (DB)'!C109+'AFOLU (DB)'!C135)*10^3</f>
        <v>0</v>
      </c>
      <c r="D225" s="145">
        <f>('TRANSP_PASS (DB)'!D255+'TRANSP_FREIGHT (DB)'!D150+'BUILDINGS_RESID (DB)'!D127+'BUILDINGS_COM (DB)'!D127+'AFOLU (DB)'!D109+'AFOLU (DB)'!D135)*10^3</f>
        <v>0</v>
      </c>
      <c r="E225" s="145">
        <f>('TRANSP_PASS (DB)'!E255+'TRANSP_FREIGHT (DB)'!E150+'BUILDINGS_RESID (DB)'!E127+'BUILDINGS_COM (DB)'!E127+'AFOLU (DB)'!E109+'AFOLU (DB)'!E135)*10^3</f>
        <v>0</v>
      </c>
      <c r="F225" s="145">
        <f>('TRANSP_PASS (DB)'!F255+'TRANSP_FREIGHT (DB)'!F150+'BUILDINGS_RESID (DB)'!F127+'BUILDINGS_COM (DB)'!F127+'AFOLU (DB)'!F109+'AFOLU (DB)'!F135)*10^3</f>
        <v>0</v>
      </c>
      <c r="G225" s="145">
        <f>('TRANSP_PASS (DB)'!G255+'TRANSP_FREIGHT (DB)'!G150+'BUILDINGS_RESID (DB)'!G127+'BUILDINGS_COM (DB)'!G127+'AFOLU (DB)'!G109+'AFOLU (DB)'!G135)*10^3</f>
        <v>0</v>
      </c>
      <c r="H225" s="145">
        <f>('TRANSP_PASS (DB)'!H255+'TRANSP_FREIGHT (DB)'!H150+'BUILDINGS_RESID (DB)'!H127+'BUILDINGS_COM (DB)'!H127+'AFOLU (DB)'!H109+'AFOLU (DB)'!H135)*10^3</f>
        <v>0</v>
      </c>
      <c r="I225" s="145">
        <f>('TRANSP_PASS (DB)'!I255+'TRANSP_FREIGHT (DB)'!I150+'BUILDINGS_RESID (DB)'!I127+'BUILDINGS_COM (DB)'!I127+'AFOLU (DB)'!I109+'AFOLU (DB)'!I135)*10^3</f>
        <v>0</v>
      </c>
      <c r="J225" s="44"/>
      <c r="K225" s="44"/>
      <c r="L225" s="44"/>
    </row>
    <row r="226" spans="1:12">
      <c r="A226" s="19" t="s">
        <v>1549</v>
      </c>
      <c r="B226" s="19" t="s">
        <v>40</v>
      </c>
      <c r="C226" s="145">
        <f>('TRANSP_PASS (DB)'!C389+'TRANSP_FREIGHT (DB)'!C154+'INDUSTRY_EII (DB)'!C264+'INDUSTRY_Light (DB)'!C53+'BUILDINGS_RESID (DB)'!C123+'BUILDINGS_COM (DB)'!C123)*10^3</f>
        <v>0</v>
      </c>
      <c r="D226" s="145">
        <f>('TRANSP_PASS (DB)'!D389+'TRANSP_FREIGHT (DB)'!D154+'INDUSTRY_EII (DB)'!D264+'INDUSTRY_Light (DB)'!D53+'BUILDINGS_RESID (DB)'!D123+'BUILDINGS_COM (DB)'!D123)*10^3</f>
        <v>0</v>
      </c>
      <c r="E226" s="145">
        <f>('TRANSP_PASS (DB)'!E389+'TRANSP_FREIGHT (DB)'!E154+'INDUSTRY_EII (DB)'!E264+'INDUSTRY_Light (DB)'!E53+'BUILDINGS_RESID (DB)'!E123+'BUILDINGS_COM (DB)'!E123)*10^3</f>
        <v>0</v>
      </c>
      <c r="F226" s="145">
        <f>('TRANSP_PASS (DB)'!F389+'TRANSP_FREIGHT (DB)'!F154+'INDUSTRY_EII (DB)'!F264+'INDUSTRY_Light (DB)'!F53+'BUILDINGS_RESID (DB)'!F123+'BUILDINGS_COM (DB)'!F123)*10^3</f>
        <v>0</v>
      </c>
      <c r="G226" s="145">
        <f>('TRANSP_PASS (DB)'!G389+'TRANSP_FREIGHT (DB)'!G154+'INDUSTRY_EII (DB)'!G264+'INDUSTRY_Light (DB)'!G53+'BUILDINGS_RESID (DB)'!G123+'BUILDINGS_COM (DB)'!G123)*10^3</f>
        <v>0</v>
      </c>
      <c r="H226" s="145">
        <f>('TRANSP_PASS (DB)'!H389+'TRANSP_FREIGHT (DB)'!H154+'INDUSTRY_EII (DB)'!H264+'INDUSTRY_Light (DB)'!H53+'BUILDINGS_RESID (DB)'!H123+'BUILDINGS_COM (DB)'!H123)*10^3</f>
        <v>0</v>
      </c>
      <c r="I226" s="145">
        <f>('TRANSP_PASS (DB)'!I389+'TRANSP_FREIGHT (DB)'!I154+'INDUSTRY_EII (DB)'!I264+'INDUSTRY_Light (DB)'!I53+'BUILDINGS_RESID (DB)'!I123+'BUILDINGS_COM (DB)'!I123)*10^3</f>
        <v>0</v>
      </c>
      <c r="J226" s="44"/>
      <c r="K226" s="44"/>
      <c r="L226" s="44"/>
    </row>
    <row r="227" spans="1:12">
      <c r="A227" s="19" t="s">
        <v>1550</v>
      </c>
      <c r="B227" s="19" t="s">
        <v>40</v>
      </c>
      <c r="C227" s="145">
        <f>('TRANSP_PASS (DB)'!C393+'TRANSP_FREIGHT (DB)'!C155+'BUILDINGS_RESID (DB)'!C128+'BUILDINGS_RESID (DB)'!C129+'BUILDINGS_COM (DB)'!C128+'BUILDINGS_COM (DB)'!C129)*10^3</f>
        <v>0</v>
      </c>
      <c r="D227" s="145">
        <f>('TRANSP_PASS (DB)'!D393+'TRANSP_FREIGHT (DB)'!D155+'BUILDINGS_RESID (DB)'!D128+'BUILDINGS_RESID (DB)'!D129+'BUILDINGS_COM (DB)'!D128+'BUILDINGS_COM (DB)'!D129)*10^3</f>
        <v>0</v>
      </c>
      <c r="E227" s="145">
        <f>('TRANSP_PASS (DB)'!E393+'TRANSP_FREIGHT (DB)'!E155+'BUILDINGS_RESID (DB)'!E128+'BUILDINGS_RESID (DB)'!E129+'BUILDINGS_COM (DB)'!E128+'BUILDINGS_COM (DB)'!E129)*10^3</f>
        <v>0</v>
      </c>
      <c r="F227" s="145">
        <f>('TRANSP_PASS (DB)'!F393+'TRANSP_FREIGHT (DB)'!F155+'BUILDINGS_RESID (DB)'!F128+'BUILDINGS_RESID (DB)'!F129+'BUILDINGS_COM (DB)'!F128+'BUILDINGS_COM (DB)'!F129)*10^3</f>
        <v>0</v>
      </c>
      <c r="G227" s="145">
        <f>('TRANSP_PASS (DB)'!G393+'TRANSP_FREIGHT (DB)'!G155+'BUILDINGS_RESID (DB)'!G128+'BUILDINGS_RESID (DB)'!G129+'BUILDINGS_COM (DB)'!G128+'BUILDINGS_COM (DB)'!G129)*10^3</f>
        <v>0</v>
      </c>
      <c r="H227" s="145">
        <f>('TRANSP_PASS (DB)'!H393+'TRANSP_FREIGHT (DB)'!H155+'BUILDINGS_RESID (DB)'!H128+'BUILDINGS_RESID (DB)'!H129+'BUILDINGS_COM (DB)'!H128+'BUILDINGS_COM (DB)'!H129)*10^3</f>
        <v>0</v>
      </c>
      <c r="I227" s="145">
        <f>('TRANSP_PASS (DB)'!I393+'TRANSP_FREIGHT (DB)'!I155+'BUILDINGS_RESID (DB)'!I128+'BUILDINGS_RESID (DB)'!I129+'BUILDINGS_COM (DB)'!I128+'BUILDINGS_COM (DB)'!I129)*10^3</f>
        <v>0</v>
      </c>
      <c r="J227" s="44"/>
      <c r="K227" s="44"/>
      <c r="L227" s="44"/>
    </row>
    <row r="228" spans="1:12">
      <c r="A228" s="194" t="s">
        <v>1551</v>
      </c>
      <c r="B228" s="19" t="s">
        <v>40</v>
      </c>
      <c r="C228" s="145">
        <f>('TRANSP_PASS (DB)'!C254+'TRANSP_FREIGHT (DB)'!C153+'INDUSTRY_EII (DB)'!C267+'INDUSTRY_Light (DB)'!C57+'BUILDINGS_RESID (DB)'!C126+'BUILDINGS_COM (DB)'!C126+'AFOLU (DB)'!C110+'AFOLU (DB)'!C110+'AFOLU (DB)'!C136)*10^3</f>
        <v>0</v>
      </c>
      <c r="D228" s="145">
        <f>('TRANSP_PASS (DB)'!D254+'TRANSP_FREIGHT (DB)'!D153+'INDUSTRY_EII (DB)'!D267+'INDUSTRY_Light (DB)'!D57+'BUILDINGS_RESID (DB)'!D126+'BUILDINGS_COM (DB)'!D126+'AFOLU (DB)'!D110+'AFOLU (DB)'!D110+'AFOLU (DB)'!D136)*10^3</f>
        <v>0</v>
      </c>
      <c r="E228" s="145">
        <f>('TRANSP_PASS (DB)'!E254+'TRANSP_FREIGHT (DB)'!E153+'INDUSTRY_EII (DB)'!E267+'INDUSTRY_Light (DB)'!E57+'BUILDINGS_RESID (DB)'!E126+'BUILDINGS_COM (DB)'!E126+'AFOLU (DB)'!E110+'AFOLU (DB)'!E110+'AFOLU (DB)'!E136)*10^3</f>
        <v>0</v>
      </c>
      <c r="F228" s="145">
        <f>('TRANSP_PASS (DB)'!F254+'TRANSP_FREIGHT (DB)'!F153+'INDUSTRY_EII (DB)'!F267+'INDUSTRY_Light (DB)'!F57+'BUILDINGS_RESID (DB)'!F126+'BUILDINGS_COM (DB)'!F126+'AFOLU (DB)'!F110+'AFOLU (DB)'!F110+'AFOLU (DB)'!F136)*10^3</f>
        <v>0</v>
      </c>
      <c r="G228" s="145">
        <f>('TRANSP_PASS (DB)'!G254+'TRANSP_FREIGHT (DB)'!G153+'INDUSTRY_EII (DB)'!G267+'INDUSTRY_Light (DB)'!G57+'BUILDINGS_RESID (DB)'!G126+'BUILDINGS_COM (DB)'!G126+'AFOLU (DB)'!G110+'AFOLU (DB)'!G110+'AFOLU (DB)'!G136)*10^3</f>
        <v>0</v>
      </c>
      <c r="H228" s="145">
        <f>('TRANSP_PASS (DB)'!H254+'TRANSP_FREIGHT (DB)'!H153+'INDUSTRY_EII (DB)'!H267+'INDUSTRY_Light (DB)'!H57+'BUILDINGS_RESID (DB)'!H126+'BUILDINGS_COM (DB)'!H126+'AFOLU (DB)'!H110+'AFOLU (DB)'!H110+'AFOLU (DB)'!H136)*10^3</f>
        <v>0</v>
      </c>
      <c r="I228" s="145">
        <f>('TRANSP_PASS (DB)'!I254+'TRANSP_FREIGHT (DB)'!I153+'INDUSTRY_EII (DB)'!I267+'INDUSTRY_Light (DB)'!I57+'BUILDINGS_RESID (DB)'!I126+'BUILDINGS_COM (DB)'!I126+'AFOLU (DB)'!I110+'AFOLU (DB)'!I110+'AFOLU (DB)'!I136)*10^3</f>
        <v>0</v>
      </c>
      <c r="J228" s="44"/>
      <c r="K228" s="44"/>
      <c r="L228" s="44"/>
    </row>
    <row r="229" spans="1:12" ht="13.95" customHeight="1">
      <c r="A229" s="19" t="s">
        <v>1625</v>
      </c>
      <c r="B229" s="19" t="s">
        <v>40</v>
      </c>
      <c r="C229" s="145" t="e">
        <f>(SUM('POWER (DB)'!C43:C48)/'POWER (DB)'!C59)*3.6*C228</f>
        <v>#DIV/0!</v>
      </c>
      <c r="D229" s="145" t="e">
        <f>(SUM('POWER (DB)'!D43:D48)/'POWER (DB)'!D59)*3.6*D228</f>
        <v>#DIV/0!</v>
      </c>
      <c r="E229" s="145" t="e">
        <f>(SUM('POWER (DB)'!E43:E48)/'POWER (DB)'!E59)*3.6*E228</f>
        <v>#DIV/0!</v>
      </c>
      <c r="F229" s="145" t="e">
        <f>(SUM('POWER (DB)'!F43:F48)/'POWER (DB)'!F59)*3.6*F228</f>
        <v>#DIV/0!</v>
      </c>
      <c r="G229" s="145" t="e">
        <f>(SUM('POWER (DB)'!G43:G48)/'POWER (DB)'!G59)*3.6*G228</f>
        <v>#DIV/0!</v>
      </c>
      <c r="H229" s="145" t="e">
        <f>(SUM('POWER (DB)'!H43:H48)/'POWER (DB)'!H59)*3.6*H228</f>
        <v>#DIV/0!</v>
      </c>
      <c r="I229" s="145" t="e">
        <f>(SUM('POWER (DB)'!I43:I48)/'POWER (DB)'!I59)*3.6*I228</f>
        <v>#DIV/0!</v>
      </c>
      <c r="J229" s="44"/>
      <c r="K229" s="44"/>
      <c r="L229" s="44"/>
    </row>
    <row r="230" spans="1:12">
      <c r="A230" s="19" t="s">
        <v>1626</v>
      </c>
      <c r="B230" s="19" t="s">
        <v>40</v>
      </c>
      <c r="C230" s="145" t="e">
        <f>(SUM('POWER (DB)'!C49:C58)/'POWER (DB)'!C59)*C228</f>
        <v>#DIV/0!</v>
      </c>
      <c r="D230" s="145" t="e">
        <f>(SUM('POWER (DB)'!D49:D58)/'POWER (DB)'!D59)*D228</f>
        <v>#DIV/0!</v>
      </c>
      <c r="E230" s="145" t="e">
        <f>(SUM('POWER (DB)'!E49:E58)/'POWER (DB)'!E59)*E228</f>
        <v>#DIV/0!</v>
      </c>
      <c r="F230" s="145" t="e">
        <f>(SUM('POWER (DB)'!F49:F58)/'POWER (DB)'!F59)*F228</f>
        <v>#DIV/0!</v>
      </c>
      <c r="G230" s="145" t="e">
        <f>(SUM('POWER (DB)'!G49:G58)/'POWER (DB)'!G59)*G228</f>
        <v>#DIV/0!</v>
      </c>
      <c r="H230" s="145" t="e">
        <f>(SUM('POWER (DB)'!H49:H58)/'POWER (DB)'!H59)*H228</f>
        <v>#DIV/0!</v>
      </c>
      <c r="I230" s="145" t="e">
        <f>(SUM('POWER (DB)'!I49:I58)/'POWER (DB)'!I59)*I228</f>
        <v>#DIV/0!</v>
      </c>
      <c r="J230" s="44"/>
      <c r="K230" s="44"/>
      <c r="L230" s="44"/>
    </row>
    <row r="231" spans="1:12">
      <c r="A231" s="17" t="s">
        <v>1660</v>
      </c>
      <c r="B231" s="17"/>
      <c r="C231" s="17"/>
      <c r="D231" s="17"/>
      <c r="E231" s="17"/>
      <c r="F231" s="17"/>
      <c r="G231" s="17"/>
      <c r="H231" s="17"/>
      <c r="I231" s="17"/>
      <c r="J231" s="44"/>
      <c r="K231" s="44"/>
      <c r="L231" s="44"/>
    </row>
    <row r="232" spans="1:12">
      <c r="A232" s="19" t="s">
        <v>1656</v>
      </c>
      <c r="B232" s="19" t="s">
        <v>40</v>
      </c>
      <c r="C232" s="145" t="e">
        <f t="shared" ref="C232:I232" si="59">SUM(C233:C236)</f>
        <v>#DIV/0!</v>
      </c>
      <c r="D232" s="145" t="e">
        <f t="shared" si="59"/>
        <v>#DIV/0!</v>
      </c>
      <c r="E232" s="145" t="e">
        <f t="shared" si="59"/>
        <v>#DIV/0!</v>
      </c>
      <c r="F232" s="145" t="e">
        <f t="shared" si="59"/>
        <v>#DIV/0!</v>
      </c>
      <c r="G232" s="145" t="e">
        <f t="shared" si="59"/>
        <v>#DIV/0!</v>
      </c>
      <c r="H232" s="145" t="e">
        <f t="shared" si="59"/>
        <v>#DIV/0!</v>
      </c>
      <c r="I232" s="145" t="e">
        <f t="shared" si="59"/>
        <v>#DIV/0!</v>
      </c>
      <c r="J232" s="44"/>
      <c r="K232" s="44"/>
      <c r="L232" s="44"/>
    </row>
    <row r="233" spans="1:12">
      <c r="A233" s="19" t="s">
        <v>1621</v>
      </c>
      <c r="B233" s="19" t="s">
        <v>40</v>
      </c>
      <c r="C233" s="145">
        <f>('EXTRACTIVE ENERGY INDUSTR (DB)'!C56+'OTHER ENERGY INDUSTRIES (DB)'!C57+'OTHER ENERGY INDUSTRIES (DB)'!C58+'OTHER ENERGY INDUSTRIES (DB)'!C60+'OTHER ENERGY INDUSTRIES (DB)'!C156+'OTHER ENERGY INDUSTRIES (DB)'!C158+'OTHER ENERGY INDUSTRIES (DB)'!C159+'OTHER ENERGY INDUSTRIES (DB)'!C255)*10^3</f>
        <v>0</v>
      </c>
      <c r="D233" s="145">
        <f>('EXTRACTIVE ENERGY INDUSTR (DB)'!D56+'OTHER ENERGY INDUSTRIES (DB)'!D57+'OTHER ENERGY INDUSTRIES (DB)'!D58+'OTHER ENERGY INDUSTRIES (DB)'!D60+'OTHER ENERGY INDUSTRIES (DB)'!D156+'OTHER ENERGY INDUSTRIES (DB)'!D158+'OTHER ENERGY INDUSTRIES (DB)'!D159+'OTHER ENERGY INDUSTRIES (DB)'!D255)*10^3</f>
        <v>0</v>
      </c>
      <c r="E233" s="145">
        <f>('EXTRACTIVE ENERGY INDUSTR (DB)'!E56+'OTHER ENERGY INDUSTRIES (DB)'!E57+'OTHER ENERGY INDUSTRIES (DB)'!E58+'OTHER ENERGY INDUSTRIES (DB)'!E60+'OTHER ENERGY INDUSTRIES (DB)'!E156+'OTHER ENERGY INDUSTRIES (DB)'!E158+'OTHER ENERGY INDUSTRIES (DB)'!E159+'OTHER ENERGY INDUSTRIES (DB)'!E255)*10^3</f>
        <v>0</v>
      </c>
      <c r="F233" s="145">
        <f>('EXTRACTIVE ENERGY INDUSTR (DB)'!F56+'OTHER ENERGY INDUSTRIES (DB)'!F57+'OTHER ENERGY INDUSTRIES (DB)'!F58+'OTHER ENERGY INDUSTRIES (DB)'!F60+'OTHER ENERGY INDUSTRIES (DB)'!F156+'OTHER ENERGY INDUSTRIES (DB)'!F158+'OTHER ENERGY INDUSTRIES (DB)'!F159+'OTHER ENERGY INDUSTRIES (DB)'!F255)*10^3</f>
        <v>0</v>
      </c>
      <c r="G233" s="145">
        <f>('EXTRACTIVE ENERGY INDUSTR (DB)'!G56+'OTHER ENERGY INDUSTRIES (DB)'!G57+'OTHER ENERGY INDUSTRIES (DB)'!G58+'OTHER ENERGY INDUSTRIES (DB)'!G60+'OTHER ENERGY INDUSTRIES (DB)'!G156+'OTHER ENERGY INDUSTRIES (DB)'!G158+'OTHER ENERGY INDUSTRIES (DB)'!G159+'OTHER ENERGY INDUSTRIES (DB)'!G255)*10^3</f>
        <v>0</v>
      </c>
      <c r="H233" s="145">
        <f>('EXTRACTIVE ENERGY INDUSTR (DB)'!H56+'OTHER ENERGY INDUSTRIES (DB)'!H57+'OTHER ENERGY INDUSTRIES (DB)'!H58+'OTHER ENERGY INDUSTRIES (DB)'!H60+'OTHER ENERGY INDUSTRIES (DB)'!H156+'OTHER ENERGY INDUSTRIES (DB)'!H158+'OTHER ENERGY INDUSTRIES (DB)'!H159+'OTHER ENERGY INDUSTRIES (DB)'!H255)*10^3</f>
        <v>0</v>
      </c>
      <c r="I233" s="145">
        <f>('EXTRACTIVE ENERGY INDUSTR (DB)'!I56+'OTHER ENERGY INDUSTRIES (DB)'!I57+'OTHER ENERGY INDUSTRIES (DB)'!I58+'OTHER ENERGY INDUSTRIES (DB)'!I60+'OTHER ENERGY INDUSTRIES (DB)'!I156+'OTHER ENERGY INDUSTRIES (DB)'!I158+'OTHER ENERGY INDUSTRIES (DB)'!I159+'OTHER ENERGY INDUSTRIES (DB)'!I255)*10^3</f>
        <v>0</v>
      </c>
      <c r="J233" s="44"/>
      <c r="K233" s="44"/>
      <c r="L233" s="44"/>
    </row>
    <row r="234" spans="1:12">
      <c r="A234" s="19" t="s">
        <v>1622</v>
      </c>
      <c r="B234" s="19" t="s">
        <v>40</v>
      </c>
      <c r="C234" s="145">
        <f>('OTHER ENERGY INDUSTRIES (DB)'!C59+'OTHER ENERGY INDUSTRIES (DB)'!C157+'OTHER ENERGY INDUSTRIES (DB)'!C253)*10^3</f>
        <v>0</v>
      </c>
      <c r="D234" s="145">
        <f>('OTHER ENERGY INDUSTRIES (DB)'!D59+'OTHER ENERGY INDUSTRIES (DB)'!D157+'OTHER ENERGY INDUSTRIES (DB)'!D253)*10^3</f>
        <v>0</v>
      </c>
      <c r="E234" s="145">
        <f>('OTHER ENERGY INDUSTRIES (DB)'!E59+'OTHER ENERGY INDUSTRIES (DB)'!E157+'OTHER ENERGY INDUSTRIES (DB)'!E253)*10^3</f>
        <v>0</v>
      </c>
      <c r="F234" s="145">
        <f>('OTHER ENERGY INDUSTRIES (DB)'!F59+'OTHER ENERGY INDUSTRIES (DB)'!F157+'OTHER ENERGY INDUSTRIES (DB)'!F253)*10^3</f>
        <v>0</v>
      </c>
      <c r="G234" s="145">
        <f>('OTHER ENERGY INDUSTRIES (DB)'!G59+'OTHER ENERGY INDUSTRIES (DB)'!G157+'OTHER ENERGY INDUSTRIES (DB)'!G253)*10^3</f>
        <v>0</v>
      </c>
      <c r="H234" s="145">
        <f>('OTHER ENERGY INDUSTRIES (DB)'!H59+'OTHER ENERGY INDUSTRIES (DB)'!H157+'OTHER ENERGY INDUSTRIES (DB)'!H253)*10^3</f>
        <v>0</v>
      </c>
      <c r="I234" s="145">
        <f>('OTHER ENERGY INDUSTRIES (DB)'!I59+'OTHER ENERGY INDUSTRIES (DB)'!I157+'OTHER ENERGY INDUSTRIES (DB)'!I253)*10^3</f>
        <v>0</v>
      </c>
      <c r="J234" s="44"/>
      <c r="K234" s="44"/>
      <c r="L234" s="44"/>
    </row>
    <row r="235" spans="1:12" ht="13.95" customHeight="1">
      <c r="A235" s="19" t="s">
        <v>1623</v>
      </c>
      <c r="B235" s="19" t="s">
        <v>40</v>
      </c>
      <c r="C235" s="145" t="e">
        <f>(SUM('POWER (DB)'!C43:C48)/'POWER (DB)'!C59)*(C170+'EXTRACTIVE ENERGY INDUSTR (DB)'!C53+'OTHER ENERGY INDUSTRIES (DB)'!C51+'OTHER ENERGY INDUSTRIES (DB)'!C150+'OTHER ENERGY INDUSTRIES (DB)'!C251)*3.6</f>
        <v>#DIV/0!</v>
      </c>
      <c r="D235" s="145" t="e">
        <f>(SUM('POWER (DB)'!D43:D48)/'POWER (DB)'!D59)*(D170+'EXTRACTIVE ENERGY INDUSTR (DB)'!D53+'OTHER ENERGY INDUSTRIES (DB)'!D51+'OTHER ENERGY INDUSTRIES (DB)'!D150+'OTHER ENERGY INDUSTRIES (DB)'!D251)*3.6</f>
        <v>#DIV/0!</v>
      </c>
      <c r="E235" s="145" t="e">
        <f>(SUM('POWER (DB)'!E43:E48)/'POWER (DB)'!E59)*(E170+'EXTRACTIVE ENERGY INDUSTR (DB)'!E53+'OTHER ENERGY INDUSTRIES (DB)'!E51+'OTHER ENERGY INDUSTRIES (DB)'!E150+'OTHER ENERGY INDUSTRIES (DB)'!E251)*3.6</f>
        <v>#DIV/0!</v>
      </c>
      <c r="F235" s="145" t="e">
        <f>(SUM('POWER (DB)'!F43:F48)/'POWER (DB)'!F59)*(F170+'EXTRACTIVE ENERGY INDUSTR (DB)'!F53+'OTHER ENERGY INDUSTRIES (DB)'!F51+'OTHER ENERGY INDUSTRIES (DB)'!F150+'OTHER ENERGY INDUSTRIES (DB)'!F251)*3.6</f>
        <v>#DIV/0!</v>
      </c>
      <c r="G235" s="145" t="e">
        <f>(SUM('POWER (DB)'!G43:G48)/'POWER (DB)'!G59)*(G170+'EXTRACTIVE ENERGY INDUSTR (DB)'!G53+'OTHER ENERGY INDUSTRIES (DB)'!G51+'OTHER ENERGY INDUSTRIES (DB)'!G150+'OTHER ENERGY INDUSTRIES (DB)'!G251)*3.6</f>
        <v>#DIV/0!</v>
      </c>
      <c r="H235" s="145" t="e">
        <f>(SUM('POWER (DB)'!H43:H48)/'POWER (DB)'!H59)*(H170+'EXTRACTIVE ENERGY INDUSTR (DB)'!H53+'OTHER ENERGY INDUSTRIES (DB)'!H51+'OTHER ENERGY INDUSTRIES (DB)'!H150+'OTHER ENERGY INDUSTRIES (DB)'!H251)*3.6</f>
        <v>#DIV/0!</v>
      </c>
      <c r="I235" s="145" t="e">
        <f>(SUM('POWER (DB)'!I43:I48)/'POWER (DB)'!I59)*(I170+'EXTRACTIVE ENERGY INDUSTR (DB)'!I53+'OTHER ENERGY INDUSTRIES (DB)'!I51+'OTHER ENERGY INDUSTRIES (DB)'!I150+'OTHER ENERGY INDUSTRIES (DB)'!I251)*3.6</f>
        <v>#DIV/0!</v>
      </c>
      <c r="J235" s="44"/>
      <c r="K235" s="44"/>
      <c r="L235" s="44"/>
    </row>
    <row r="236" spans="1:12">
      <c r="A236" s="19" t="s">
        <v>1624</v>
      </c>
      <c r="B236" s="19" t="s">
        <v>40</v>
      </c>
      <c r="C236" s="145" t="e">
        <f>(SUM('POWER (DB)'!C49:C58)/'POWER (DB)'!C59)*C170*3.6</f>
        <v>#DIV/0!</v>
      </c>
      <c r="D236" s="145" t="e">
        <f>(SUM('POWER (DB)'!D49:D58)/'POWER (DB)'!D59)*D170*3.6</f>
        <v>#DIV/0!</v>
      </c>
      <c r="E236" s="145" t="e">
        <f>(SUM('POWER (DB)'!E49:E58)/'POWER (DB)'!E59)*E170*3.6</f>
        <v>#DIV/0!</v>
      </c>
      <c r="F236" s="145" t="e">
        <f>(SUM('POWER (DB)'!F49:F58)/'POWER (DB)'!F59)*F170*3.6</f>
        <v>#DIV/0!</v>
      </c>
      <c r="G236" s="145" t="e">
        <f>(SUM('POWER (DB)'!G49:G58)/'POWER (DB)'!G59)*G170*3.6</f>
        <v>#DIV/0!</v>
      </c>
      <c r="H236" s="145" t="e">
        <f>(SUM('POWER (DB)'!H49:H58)/'POWER (DB)'!H59)*H170*3.6</f>
        <v>#DIV/0!</v>
      </c>
      <c r="I236" s="145" t="e">
        <f>(SUM('POWER (DB)'!I49:I58)/'POWER (DB)'!I59)*I170*3.6</f>
        <v>#DIV/0!</v>
      </c>
      <c r="J236" s="44"/>
      <c r="K236" s="44"/>
      <c r="L236" s="44"/>
    </row>
  </sheetData>
  <phoneticPr fontId="5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3"/>
  <sheetViews>
    <sheetView topLeftCell="A6" zoomScale="70" zoomScaleNormal="70" workbookViewId="0">
      <selection activeCell="A7" sqref="A7:XFD7"/>
    </sheetView>
  </sheetViews>
  <sheetFormatPr defaultColWidth="11.5546875" defaultRowHeight="14.4"/>
  <cols>
    <col min="1" max="1" width="33.44140625" customWidth="1"/>
    <col min="2" max="3" width="43.44140625" customWidth="1"/>
    <col min="4" max="4" width="67.77734375" customWidth="1"/>
    <col min="5" max="5" width="33.44140625" customWidth="1"/>
  </cols>
  <sheetData>
    <row r="1" spans="1:5" ht="15.6">
      <c r="A1" s="1" t="s">
        <v>1020</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254.25" customHeight="1">
      <c r="A6" s="41" t="s">
        <v>1614</v>
      </c>
      <c r="B6" s="42"/>
      <c r="C6" s="42"/>
      <c r="D6" s="43"/>
      <c r="E6" s="44"/>
    </row>
    <row r="7" spans="1:5" ht="15.6">
      <c r="A7" s="40"/>
      <c r="B7" s="40"/>
      <c r="C7" s="40"/>
      <c r="D7" s="40"/>
      <c r="E7" s="40"/>
    </row>
    <row r="8" spans="1:5" ht="78" customHeight="1">
      <c r="A8" s="41" t="s">
        <v>108</v>
      </c>
      <c r="B8" s="42"/>
      <c r="C8" s="42"/>
      <c r="D8" s="59" t="s">
        <v>1251</v>
      </c>
      <c r="E8" s="44"/>
    </row>
    <row r="9" spans="1:5" ht="100.5" customHeight="1">
      <c r="A9" s="41" t="s">
        <v>1252</v>
      </c>
      <c r="B9" s="42"/>
      <c r="C9" s="42"/>
      <c r="D9" s="59" t="s">
        <v>1253</v>
      </c>
      <c r="E9" s="44"/>
    </row>
    <row r="10" spans="1:5" ht="117" customHeight="1">
      <c r="A10" s="41" t="s">
        <v>1259</v>
      </c>
      <c r="B10" s="42"/>
      <c r="C10" s="42"/>
      <c r="D10" s="59" t="s">
        <v>1260</v>
      </c>
      <c r="E10" s="44"/>
    </row>
    <row r="11" spans="1:5" ht="104.25" customHeight="1">
      <c r="A11" s="41" t="s">
        <v>109</v>
      </c>
      <c r="B11" s="42"/>
      <c r="C11" s="42"/>
      <c r="D11" s="59" t="s">
        <v>1254</v>
      </c>
      <c r="E11" s="44"/>
    </row>
    <row r="12" spans="1:5" ht="72.75" customHeight="1">
      <c r="A12" s="41" t="s">
        <v>1255</v>
      </c>
      <c r="B12" s="42"/>
      <c r="C12" s="42"/>
      <c r="D12" s="59" t="s">
        <v>1256</v>
      </c>
      <c r="E12" s="44"/>
    </row>
    <row r="13" spans="1:5" ht="66" customHeight="1">
      <c r="A13" s="41" t="s">
        <v>1257</v>
      </c>
      <c r="B13" s="42"/>
      <c r="C13" s="42"/>
      <c r="D13" s="59" t="s">
        <v>1258</v>
      </c>
      <c r="E13" s="4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1"/>
  <sheetViews>
    <sheetView zoomScale="70" zoomScaleNormal="70" workbookViewId="0">
      <selection activeCell="I12" sqref="I12"/>
    </sheetView>
  </sheetViews>
  <sheetFormatPr defaultColWidth="11.5546875" defaultRowHeight="14.4"/>
  <cols>
    <col min="1" max="1" width="51.77734375" customWidth="1"/>
    <col min="2" max="2" width="23.21875" customWidth="1"/>
    <col min="10" max="10" width="35.77734375" customWidth="1"/>
    <col min="11" max="11" width="16.77734375" bestFit="1" customWidth="1"/>
    <col min="12" max="12" width="17.44140625" bestFit="1" customWidth="1"/>
  </cols>
  <sheetData>
    <row r="1" spans="1:15" ht="15.6">
      <c r="A1" s="1" t="s">
        <v>1021</v>
      </c>
      <c r="B1" s="1"/>
      <c r="C1" s="1"/>
      <c r="D1" s="1"/>
      <c r="E1" s="1"/>
      <c r="F1" s="1"/>
      <c r="G1" s="1"/>
      <c r="H1" s="1"/>
      <c r="I1" s="1"/>
      <c r="J1" s="1"/>
      <c r="K1" s="1"/>
      <c r="L1" s="1"/>
      <c r="M1" s="1"/>
      <c r="N1" s="1"/>
      <c r="O1" s="1"/>
    </row>
    <row r="2" spans="1:15" ht="15.6">
      <c r="A2" s="2" t="s">
        <v>1390</v>
      </c>
      <c r="B2" s="1"/>
      <c r="C2" s="1"/>
      <c r="D2" s="1"/>
      <c r="E2" s="1"/>
      <c r="F2" s="1"/>
      <c r="G2" s="1"/>
      <c r="H2" s="1"/>
      <c r="I2" s="1"/>
      <c r="J2" s="1"/>
      <c r="K2" s="1"/>
      <c r="L2" s="1"/>
      <c r="M2" s="1"/>
      <c r="N2" s="1"/>
      <c r="O2" s="1"/>
    </row>
    <row r="3" spans="1:15" ht="15.6">
      <c r="A3" s="15" t="s">
        <v>0</v>
      </c>
      <c r="B3" s="174" t="str">
        <f>'User guide'!B12</f>
        <v>to define in the "User guide"</v>
      </c>
      <c r="C3" s="15"/>
      <c r="D3" s="15"/>
      <c r="E3" s="15"/>
      <c r="F3" s="15"/>
      <c r="G3" s="15"/>
      <c r="H3" s="15"/>
      <c r="I3" s="15"/>
      <c r="J3" s="15"/>
      <c r="K3" s="15"/>
      <c r="L3" s="15"/>
      <c r="M3" s="15"/>
      <c r="N3" s="15"/>
      <c r="O3" s="15"/>
    </row>
    <row r="4" spans="1:15">
      <c r="A4" s="175"/>
    </row>
    <row r="5" spans="1:15" ht="15" thickBot="1">
      <c r="A5" s="176"/>
      <c r="B5" s="176"/>
      <c r="C5" s="176"/>
      <c r="D5" s="176"/>
      <c r="E5" s="176"/>
      <c r="F5" s="176"/>
      <c r="G5" s="176"/>
      <c r="H5" s="176"/>
      <c r="I5" s="176"/>
      <c r="J5" s="176"/>
    </row>
    <row r="6" spans="1:15">
      <c r="A6" s="63"/>
      <c r="B6" s="63"/>
      <c r="C6" s="63"/>
      <c r="D6" s="63"/>
      <c r="E6" s="63"/>
      <c r="F6" s="63"/>
      <c r="G6" s="63"/>
      <c r="H6" s="63"/>
      <c r="I6" s="63"/>
      <c r="J6" s="63"/>
    </row>
    <row r="7" spans="1:15">
      <c r="A7" s="64" t="s">
        <v>333</v>
      </c>
      <c r="B7" s="65"/>
      <c r="C7" s="65"/>
      <c r="D7" s="65"/>
      <c r="E7" s="65"/>
      <c r="F7" s="65"/>
      <c r="G7" s="65"/>
      <c r="H7" s="65"/>
      <c r="I7" s="65"/>
      <c r="J7" s="65"/>
    </row>
    <row r="8" spans="1:15">
      <c r="A8" s="18" t="s">
        <v>6</v>
      </c>
      <c r="B8" s="18" t="s">
        <v>7</v>
      </c>
      <c r="C8" s="195">
        <f>C18</f>
        <v>0</v>
      </c>
      <c r="D8" s="195">
        <f t="shared" ref="D8:I8" si="0">D18</f>
        <v>0</v>
      </c>
      <c r="E8" s="195">
        <f t="shared" si="0"/>
        <v>0</v>
      </c>
      <c r="F8" s="195">
        <f t="shared" si="0"/>
        <v>0</v>
      </c>
      <c r="G8" s="195">
        <f t="shared" si="0"/>
        <v>0</v>
      </c>
      <c r="H8" s="195">
        <f t="shared" si="0"/>
        <v>0</v>
      </c>
      <c r="I8" s="195">
        <f t="shared" si="0"/>
        <v>0</v>
      </c>
    </row>
    <row r="9" spans="1:15">
      <c r="A9" s="18" t="s">
        <v>9</v>
      </c>
      <c r="B9" s="19" t="s">
        <v>10</v>
      </c>
      <c r="C9" s="195">
        <f>C45</f>
        <v>0</v>
      </c>
      <c r="D9" s="195">
        <f t="shared" ref="D9:I9" si="1">D45</f>
        <v>0</v>
      </c>
      <c r="E9" s="195">
        <f t="shared" si="1"/>
        <v>0</v>
      </c>
      <c r="F9" s="195">
        <f t="shared" si="1"/>
        <v>0</v>
      </c>
      <c r="G9" s="195">
        <f t="shared" si="1"/>
        <v>0</v>
      </c>
      <c r="H9" s="195">
        <f t="shared" si="1"/>
        <v>0</v>
      </c>
      <c r="I9" s="195">
        <f t="shared" si="1"/>
        <v>0</v>
      </c>
    </row>
    <row r="10" spans="1:15">
      <c r="A10" s="22" t="s">
        <v>1415</v>
      </c>
      <c r="B10" s="19" t="s">
        <v>10</v>
      </c>
      <c r="C10" s="152">
        <f>C99</f>
        <v>0</v>
      </c>
      <c r="D10" s="152">
        <f t="shared" ref="D10:I10" si="2">D99</f>
        <v>0</v>
      </c>
      <c r="E10" s="152">
        <f t="shared" si="2"/>
        <v>0</v>
      </c>
      <c r="F10" s="152">
        <f t="shared" si="2"/>
        <v>0</v>
      </c>
      <c r="G10" s="152">
        <f t="shared" si="2"/>
        <v>0</v>
      </c>
      <c r="H10" s="152">
        <f t="shared" si="2"/>
        <v>0</v>
      </c>
      <c r="I10" s="152">
        <f t="shared" si="2"/>
        <v>0</v>
      </c>
    </row>
    <row r="11" spans="1:15">
      <c r="A11" s="22" t="s">
        <v>1416</v>
      </c>
      <c r="B11" s="19" t="s">
        <v>10</v>
      </c>
      <c r="C11" s="152">
        <f>C101</f>
        <v>0</v>
      </c>
      <c r="D11" s="152">
        <f t="shared" ref="D11:I11" si="3">D101</f>
        <v>0</v>
      </c>
      <c r="E11" s="152">
        <f t="shared" si="3"/>
        <v>0</v>
      </c>
      <c r="F11" s="152">
        <f t="shared" si="3"/>
        <v>0</v>
      </c>
      <c r="G11" s="152">
        <f t="shared" si="3"/>
        <v>0</v>
      </c>
      <c r="H11" s="152">
        <f t="shared" si="3"/>
        <v>0</v>
      </c>
      <c r="I11" s="152">
        <f t="shared" si="3"/>
        <v>0</v>
      </c>
    </row>
    <row r="12" spans="1:15">
      <c r="A12" s="22" t="s">
        <v>1417</v>
      </c>
      <c r="B12" s="19" t="s">
        <v>10</v>
      </c>
      <c r="C12" s="152">
        <f>C100</f>
        <v>0</v>
      </c>
      <c r="D12" s="152">
        <f t="shared" ref="D12:I12" si="4">D100</f>
        <v>0</v>
      </c>
      <c r="E12" s="152">
        <f t="shared" si="4"/>
        <v>0</v>
      </c>
      <c r="F12" s="152">
        <f t="shared" si="4"/>
        <v>0</v>
      </c>
      <c r="G12" s="152">
        <f t="shared" si="4"/>
        <v>0</v>
      </c>
      <c r="H12" s="152">
        <f t="shared" si="4"/>
        <v>0</v>
      </c>
      <c r="I12" s="152">
        <f t="shared" si="4"/>
        <v>0</v>
      </c>
    </row>
    <row r="13" spans="1:15">
      <c r="A13" s="65"/>
      <c r="B13" s="65"/>
      <c r="C13" s="65"/>
      <c r="D13" s="65"/>
      <c r="E13" s="65"/>
      <c r="F13" s="65"/>
      <c r="G13" s="65"/>
      <c r="H13" s="65"/>
      <c r="I13" s="65"/>
      <c r="J13" s="65"/>
    </row>
    <row r="14" spans="1:15" s="175" customFormat="1"/>
    <row r="15" spans="1:15" s="175" customFormat="1"/>
    <row r="16" spans="1:15" ht="43.2">
      <c r="A16" s="68" t="s">
        <v>1</v>
      </c>
      <c r="B16" s="68" t="s">
        <v>2</v>
      </c>
      <c r="C16" s="68">
        <v>2010</v>
      </c>
      <c r="D16" s="179" t="str">
        <f>'User guide'!B16</f>
        <v>to define in the "User guide"</v>
      </c>
      <c r="E16" s="68">
        <v>2030</v>
      </c>
      <c r="F16" s="68">
        <v>2040</v>
      </c>
      <c r="G16" s="68">
        <v>2050</v>
      </c>
      <c r="H16" s="68">
        <v>2060</v>
      </c>
      <c r="I16" s="180">
        <v>2070</v>
      </c>
      <c r="J16" s="67" t="s">
        <v>3</v>
      </c>
      <c r="K16" s="67" t="s">
        <v>110</v>
      </c>
      <c r="L16" s="67" t="s">
        <v>1378</v>
      </c>
    </row>
    <row r="17" spans="1:12">
      <c r="A17" s="16" t="s">
        <v>111</v>
      </c>
      <c r="B17" s="16"/>
      <c r="C17" s="16"/>
      <c r="D17" s="16"/>
      <c r="E17" s="16"/>
      <c r="F17" s="16"/>
      <c r="G17" s="16"/>
      <c r="H17" s="16"/>
      <c r="I17" s="16"/>
      <c r="J17" s="44"/>
      <c r="K17" s="44"/>
      <c r="L17" s="44"/>
    </row>
    <row r="18" spans="1:12">
      <c r="A18" s="18" t="s">
        <v>112</v>
      </c>
      <c r="B18" s="18" t="s">
        <v>113</v>
      </c>
      <c r="C18" s="196"/>
      <c r="D18" s="196"/>
      <c r="E18" s="196"/>
      <c r="F18" s="196"/>
      <c r="G18" s="196"/>
      <c r="H18" s="196"/>
      <c r="I18" s="196"/>
      <c r="J18" s="44"/>
      <c r="K18" s="44"/>
      <c r="L18" s="44"/>
    </row>
    <row r="19" spans="1:12">
      <c r="A19" s="18" t="s">
        <v>114</v>
      </c>
      <c r="B19" s="18" t="s">
        <v>113</v>
      </c>
      <c r="C19" s="196"/>
      <c r="D19" s="196"/>
      <c r="E19" s="196"/>
      <c r="F19" s="196"/>
      <c r="G19" s="196"/>
      <c r="H19" s="196"/>
      <c r="I19" s="196"/>
      <c r="J19" s="44"/>
      <c r="K19" s="44"/>
      <c r="L19" s="44"/>
    </row>
    <row r="20" spans="1:12">
      <c r="A20" s="18" t="s">
        <v>115</v>
      </c>
      <c r="B20" s="18" t="s">
        <v>113</v>
      </c>
      <c r="C20" s="196"/>
      <c r="D20" s="196"/>
      <c r="E20" s="196"/>
      <c r="F20" s="196"/>
      <c r="G20" s="196"/>
      <c r="H20" s="196"/>
      <c r="I20" s="196"/>
      <c r="J20" s="44"/>
      <c r="K20" s="44"/>
      <c r="L20" s="44"/>
    </row>
    <row r="21" spans="1:12">
      <c r="A21" s="17" t="s">
        <v>1031</v>
      </c>
      <c r="B21" s="17"/>
      <c r="C21" s="17"/>
      <c r="D21" s="17"/>
      <c r="E21" s="17"/>
      <c r="F21" s="17"/>
      <c r="G21" s="17"/>
      <c r="H21" s="17"/>
      <c r="I21" s="17"/>
      <c r="J21" s="44"/>
      <c r="K21" s="44"/>
      <c r="L21" s="44"/>
    </row>
    <row r="22" spans="1:12">
      <c r="A22" s="18" t="s">
        <v>1038</v>
      </c>
      <c r="B22" s="18" t="s">
        <v>113</v>
      </c>
      <c r="C22" s="196"/>
      <c r="D22" s="196"/>
      <c r="E22" s="196"/>
      <c r="F22" s="196"/>
      <c r="G22" s="196"/>
      <c r="H22" s="196"/>
      <c r="I22" s="196"/>
      <c r="J22" s="44"/>
      <c r="K22" s="44"/>
      <c r="L22" s="44"/>
    </row>
    <row r="23" spans="1:12">
      <c r="A23" s="18" t="s">
        <v>1040</v>
      </c>
      <c r="B23" s="18" t="s">
        <v>113</v>
      </c>
      <c r="C23" s="196"/>
      <c r="D23" s="196"/>
      <c r="E23" s="196"/>
      <c r="F23" s="196"/>
      <c r="G23" s="196"/>
      <c r="H23" s="196"/>
      <c r="I23" s="196"/>
      <c r="J23" s="44"/>
      <c r="K23" s="44"/>
      <c r="L23" s="44"/>
    </row>
    <row r="24" spans="1:12">
      <c r="A24" s="18" t="s">
        <v>1039</v>
      </c>
      <c r="B24" s="18" t="s">
        <v>113</v>
      </c>
      <c r="C24" s="196"/>
      <c r="D24" s="196"/>
      <c r="E24" s="196"/>
      <c r="F24" s="196"/>
      <c r="G24" s="196"/>
      <c r="H24" s="196"/>
      <c r="I24" s="196"/>
      <c r="J24" s="44"/>
      <c r="K24" s="44"/>
      <c r="L24" s="44"/>
    </row>
    <row r="25" spans="1:12" ht="19.5" customHeight="1">
      <c r="A25" s="18" t="s">
        <v>1041</v>
      </c>
      <c r="B25" s="18" t="s">
        <v>113</v>
      </c>
      <c r="C25" s="196"/>
      <c r="D25" s="196"/>
      <c r="E25" s="196"/>
      <c r="F25" s="196"/>
      <c r="G25" s="196"/>
      <c r="H25" s="196"/>
      <c r="I25" s="196"/>
      <c r="J25" s="44"/>
      <c r="K25" s="44"/>
      <c r="L25" s="44"/>
    </row>
    <row r="26" spans="1:12">
      <c r="A26" s="17" t="s">
        <v>116</v>
      </c>
      <c r="B26" s="17"/>
      <c r="C26" s="17"/>
      <c r="D26" s="17"/>
      <c r="E26" s="17"/>
      <c r="F26" s="17"/>
      <c r="G26" s="17"/>
      <c r="H26" s="17"/>
      <c r="I26" s="17"/>
      <c r="J26" s="44"/>
      <c r="K26" s="44"/>
      <c r="L26" s="44"/>
    </row>
    <row r="27" spans="1:12">
      <c r="A27" s="18" t="s">
        <v>117</v>
      </c>
      <c r="B27" s="18" t="s">
        <v>113</v>
      </c>
      <c r="C27" s="196"/>
      <c r="D27" s="196"/>
      <c r="E27" s="196"/>
      <c r="F27" s="196"/>
      <c r="G27" s="196"/>
      <c r="H27" s="196"/>
      <c r="I27" s="196"/>
      <c r="J27" s="44"/>
      <c r="K27" s="44"/>
      <c r="L27" s="44"/>
    </row>
    <row r="28" spans="1:12">
      <c r="A28" s="18" t="s">
        <v>118</v>
      </c>
      <c r="B28" s="18" t="s">
        <v>113</v>
      </c>
      <c r="C28" s="196"/>
      <c r="D28" s="196"/>
      <c r="E28" s="196"/>
      <c r="F28" s="196"/>
      <c r="G28" s="196"/>
      <c r="H28" s="196"/>
      <c r="I28" s="196"/>
      <c r="J28" s="44"/>
      <c r="K28" s="44"/>
      <c r="L28" s="44"/>
    </row>
    <row r="29" spans="1:12">
      <c r="A29" s="18" t="s">
        <v>119</v>
      </c>
      <c r="B29" s="18" t="s">
        <v>113</v>
      </c>
      <c r="C29" s="196"/>
      <c r="D29" s="196"/>
      <c r="E29" s="196"/>
      <c r="F29" s="196"/>
      <c r="G29" s="196"/>
      <c r="H29" s="196"/>
      <c r="I29" s="196"/>
      <c r="J29" s="44"/>
      <c r="K29" s="44"/>
      <c r="L29" s="44"/>
    </row>
    <row r="30" spans="1:12">
      <c r="A30" s="18" t="s">
        <v>120</v>
      </c>
      <c r="B30" s="18" t="s">
        <v>113</v>
      </c>
      <c r="C30" s="196"/>
      <c r="D30" s="196"/>
      <c r="E30" s="196"/>
      <c r="F30" s="196"/>
      <c r="G30" s="196"/>
      <c r="H30" s="196"/>
      <c r="I30" s="196"/>
      <c r="J30" s="44"/>
      <c r="K30" s="44"/>
      <c r="L30" s="44"/>
    </row>
    <row r="31" spans="1:12">
      <c r="A31" s="18" t="s">
        <v>121</v>
      </c>
      <c r="B31" s="18" t="s">
        <v>113</v>
      </c>
      <c r="C31" s="196"/>
      <c r="D31" s="196"/>
      <c r="E31" s="196"/>
      <c r="F31" s="196"/>
      <c r="G31" s="196"/>
      <c r="H31" s="196"/>
      <c r="I31" s="196"/>
      <c r="J31" s="44"/>
      <c r="K31" s="44"/>
      <c r="L31" s="44"/>
    </row>
    <row r="32" spans="1:12">
      <c r="A32" s="18" t="s">
        <v>122</v>
      </c>
      <c r="B32" s="18" t="s">
        <v>113</v>
      </c>
      <c r="C32" s="196"/>
      <c r="D32" s="196"/>
      <c r="E32" s="196"/>
      <c r="F32" s="196"/>
      <c r="G32" s="196"/>
      <c r="H32" s="196"/>
      <c r="I32" s="196"/>
      <c r="J32" s="44"/>
      <c r="K32" s="44"/>
      <c r="L32" s="44"/>
    </row>
    <row r="33" spans="1:12">
      <c r="A33" s="17" t="s">
        <v>123</v>
      </c>
      <c r="B33" s="17"/>
      <c r="C33" s="17"/>
      <c r="D33" s="17"/>
      <c r="E33" s="17"/>
      <c r="F33" s="17"/>
      <c r="G33" s="17"/>
      <c r="H33" s="17"/>
      <c r="I33" s="17"/>
      <c r="J33" s="44"/>
      <c r="K33" s="44"/>
      <c r="L33" s="44"/>
    </row>
    <row r="34" spans="1:12">
      <c r="A34" s="18" t="s">
        <v>124</v>
      </c>
      <c r="B34" s="18" t="s">
        <v>125</v>
      </c>
      <c r="C34" s="196"/>
      <c r="D34" s="196"/>
      <c r="E34" s="196"/>
      <c r="F34" s="196"/>
      <c r="G34" s="196"/>
      <c r="H34" s="196"/>
      <c r="I34" s="196"/>
      <c r="J34" s="44"/>
      <c r="K34" s="44"/>
      <c r="L34" s="44"/>
    </row>
    <row r="35" spans="1:12">
      <c r="A35" s="18" t="s">
        <v>126</v>
      </c>
      <c r="B35" s="18" t="s">
        <v>127</v>
      </c>
      <c r="C35" s="196"/>
      <c r="D35" s="196"/>
      <c r="E35" s="196"/>
      <c r="F35" s="196"/>
      <c r="G35" s="196"/>
      <c r="H35" s="196"/>
      <c r="I35" s="196"/>
      <c r="J35" s="44"/>
      <c r="K35" s="44"/>
      <c r="L35" s="44"/>
    </row>
    <row r="36" spans="1:12">
      <c r="A36" s="18" t="s">
        <v>128</v>
      </c>
      <c r="B36" s="18" t="s">
        <v>129</v>
      </c>
      <c r="C36" s="196"/>
      <c r="D36" s="196"/>
      <c r="E36" s="196"/>
      <c r="F36" s="196"/>
      <c r="G36" s="196"/>
      <c r="H36" s="196"/>
      <c r="I36" s="196"/>
      <c r="J36" s="44"/>
      <c r="K36" s="44"/>
      <c r="L36" s="44"/>
    </row>
    <row r="37" spans="1:12">
      <c r="A37" s="18" t="s">
        <v>130</v>
      </c>
      <c r="B37" s="18" t="s">
        <v>129</v>
      </c>
      <c r="C37" s="196"/>
      <c r="D37" s="196"/>
      <c r="E37" s="196"/>
      <c r="F37" s="196"/>
      <c r="G37" s="196"/>
      <c r="H37" s="196"/>
      <c r="I37" s="196"/>
      <c r="J37" s="44"/>
      <c r="K37" s="44"/>
      <c r="L37" s="44"/>
    </row>
    <row r="38" spans="1:12">
      <c r="A38" s="18" t="s">
        <v>131</v>
      </c>
      <c r="B38" s="18" t="s">
        <v>129</v>
      </c>
      <c r="C38" s="196"/>
      <c r="D38" s="196"/>
      <c r="E38" s="196"/>
      <c r="F38" s="196"/>
      <c r="G38" s="196"/>
      <c r="H38" s="196"/>
      <c r="I38" s="196"/>
      <c r="J38" s="44"/>
      <c r="K38" s="44"/>
      <c r="L38" s="44"/>
    </row>
    <row r="39" spans="1:12">
      <c r="A39" s="18" t="s">
        <v>132</v>
      </c>
      <c r="B39" s="18" t="s">
        <v>129</v>
      </c>
      <c r="C39" s="196"/>
      <c r="D39" s="196"/>
      <c r="E39" s="196"/>
      <c r="F39" s="196"/>
      <c r="G39" s="196"/>
      <c r="H39" s="196"/>
      <c r="I39" s="196"/>
      <c r="J39" s="44"/>
      <c r="K39" s="44"/>
      <c r="L39" s="44"/>
    </row>
    <row r="40" spans="1:12">
      <c r="A40" s="18" t="s">
        <v>133</v>
      </c>
      <c r="B40" s="18" t="s">
        <v>129</v>
      </c>
      <c r="C40" s="196"/>
      <c r="D40" s="196"/>
      <c r="E40" s="196"/>
      <c r="F40" s="196"/>
      <c r="G40" s="196"/>
      <c r="H40" s="196"/>
      <c r="I40" s="196"/>
      <c r="J40" s="44"/>
      <c r="K40" s="44"/>
      <c r="L40" s="44"/>
    </row>
    <row r="41" spans="1:12">
      <c r="A41" s="18" t="s">
        <v>134</v>
      </c>
      <c r="B41" s="18" t="s">
        <v>129</v>
      </c>
      <c r="C41" s="196"/>
      <c r="D41" s="196"/>
      <c r="E41" s="196"/>
      <c r="F41" s="196"/>
      <c r="G41" s="196"/>
      <c r="H41" s="196"/>
      <c r="I41" s="196"/>
      <c r="J41" s="44"/>
      <c r="K41" s="44"/>
      <c r="L41" s="44"/>
    </row>
    <row r="42" spans="1:12">
      <c r="A42" s="19" t="s">
        <v>1033</v>
      </c>
      <c r="B42" s="18" t="s">
        <v>129</v>
      </c>
      <c r="C42" s="196"/>
      <c r="D42" s="196"/>
      <c r="E42" s="196"/>
      <c r="F42" s="196"/>
      <c r="G42" s="196"/>
      <c r="H42" s="196"/>
      <c r="I42" s="196"/>
      <c r="J42" s="44"/>
      <c r="K42" s="44"/>
      <c r="L42" s="44"/>
    </row>
    <row r="43" spans="1:12">
      <c r="A43" s="19" t="s">
        <v>1034</v>
      </c>
      <c r="B43" s="18" t="s">
        <v>129</v>
      </c>
      <c r="C43" s="196"/>
      <c r="D43" s="196"/>
      <c r="E43" s="196"/>
      <c r="F43" s="196"/>
      <c r="G43" s="196"/>
      <c r="H43" s="196"/>
      <c r="I43" s="196"/>
      <c r="J43" s="44"/>
      <c r="K43" s="44"/>
      <c r="L43" s="44"/>
    </row>
    <row r="44" spans="1:12">
      <c r="A44" s="16" t="s">
        <v>135</v>
      </c>
      <c r="B44" s="16"/>
      <c r="C44" s="16"/>
      <c r="D44" s="16"/>
      <c r="E44" s="16"/>
      <c r="F44" s="16"/>
      <c r="G44" s="16"/>
      <c r="H44" s="16"/>
      <c r="I44" s="16"/>
      <c r="J44" s="44"/>
      <c r="K44" s="44"/>
      <c r="L44" s="44"/>
    </row>
    <row r="45" spans="1:12">
      <c r="A45" s="18" t="s">
        <v>136</v>
      </c>
      <c r="B45" s="18" t="s">
        <v>137</v>
      </c>
      <c r="C45" s="196"/>
      <c r="D45" s="196"/>
      <c r="E45" s="196"/>
      <c r="F45" s="196"/>
      <c r="G45" s="196"/>
      <c r="H45" s="196"/>
      <c r="I45" s="196"/>
      <c r="J45" s="44"/>
      <c r="K45" s="44"/>
      <c r="L45" s="44"/>
    </row>
    <row r="46" spans="1:12">
      <c r="A46" s="17" t="s">
        <v>138</v>
      </c>
      <c r="B46" s="17"/>
      <c r="C46" s="17"/>
      <c r="D46" s="17"/>
      <c r="E46" s="17"/>
      <c r="F46" s="17"/>
      <c r="G46" s="17"/>
      <c r="H46" s="17"/>
      <c r="I46" s="17"/>
      <c r="J46" s="44"/>
      <c r="K46" s="44"/>
      <c r="L46" s="44"/>
    </row>
    <row r="47" spans="1:12">
      <c r="A47" s="18" t="s">
        <v>139</v>
      </c>
      <c r="B47" s="18" t="s">
        <v>140</v>
      </c>
      <c r="C47" s="45"/>
      <c r="D47" s="45"/>
      <c r="E47" s="45"/>
      <c r="F47" s="45"/>
      <c r="G47" s="45"/>
      <c r="H47" s="45"/>
      <c r="I47" s="45"/>
      <c r="J47" s="44"/>
      <c r="K47" s="44"/>
      <c r="L47" s="44"/>
    </row>
    <row r="48" spans="1:12">
      <c r="A48" s="19" t="s">
        <v>141</v>
      </c>
      <c r="B48" s="18" t="s">
        <v>140</v>
      </c>
      <c r="C48" s="45"/>
      <c r="D48" s="45"/>
      <c r="E48" s="45"/>
      <c r="F48" s="45"/>
      <c r="G48" s="45"/>
      <c r="H48" s="45"/>
      <c r="I48" s="45"/>
      <c r="J48" s="44"/>
      <c r="K48" s="44"/>
      <c r="L48" s="44"/>
    </row>
    <row r="49" spans="1:13">
      <c r="A49" s="19" t="s">
        <v>142</v>
      </c>
      <c r="B49" s="18" t="s">
        <v>140</v>
      </c>
      <c r="C49" s="45"/>
      <c r="D49" s="45"/>
      <c r="E49" s="45"/>
      <c r="F49" s="45"/>
      <c r="G49" s="45"/>
      <c r="H49" s="45"/>
      <c r="I49" s="45"/>
      <c r="J49" s="44"/>
      <c r="K49" s="44"/>
      <c r="L49" s="44"/>
    </row>
    <row r="50" spans="1:13">
      <c r="A50" s="19" t="s">
        <v>143</v>
      </c>
      <c r="B50" s="18" t="s">
        <v>140</v>
      </c>
      <c r="C50" s="45"/>
      <c r="D50" s="45"/>
      <c r="E50" s="45"/>
      <c r="F50" s="45"/>
      <c r="G50" s="45"/>
      <c r="H50" s="45"/>
      <c r="I50" s="45"/>
      <c r="J50" s="44"/>
      <c r="K50" s="44"/>
      <c r="L50" s="44"/>
    </row>
    <row r="51" spans="1:13">
      <c r="A51" s="19" t="s">
        <v>144</v>
      </c>
      <c r="B51" s="18" t="s">
        <v>140</v>
      </c>
      <c r="C51" s="45"/>
      <c r="D51" s="45"/>
      <c r="E51" s="45"/>
      <c r="F51" s="45"/>
      <c r="G51" s="45"/>
      <c r="H51" s="45"/>
      <c r="I51" s="45"/>
      <c r="J51" s="44"/>
      <c r="K51" s="44"/>
      <c r="L51" s="44"/>
    </row>
    <row r="52" spans="1:13">
      <c r="A52" s="19" t="s">
        <v>145</v>
      </c>
      <c r="B52" s="18" t="s">
        <v>146</v>
      </c>
      <c r="C52" s="46">
        <f t="shared" ref="C52:I52" si="5">SUM(C47:C51)</f>
        <v>0</v>
      </c>
      <c r="D52" s="46">
        <f t="shared" si="5"/>
        <v>0</v>
      </c>
      <c r="E52" s="46">
        <f t="shared" si="5"/>
        <v>0</v>
      </c>
      <c r="F52" s="46">
        <f t="shared" si="5"/>
        <v>0</v>
      </c>
      <c r="G52" s="46">
        <f t="shared" si="5"/>
        <v>0</v>
      </c>
      <c r="H52" s="46">
        <f t="shared" si="5"/>
        <v>0</v>
      </c>
      <c r="I52" s="46">
        <f t="shared" si="5"/>
        <v>0</v>
      </c>
      <c r="J52" s="181" t="s">
        <v>147</v>
      </c>
      <c r="K52" s="44"/>
      <c r="L52" s="44"/>
    </row>
    <row r="53" spans="1:13">
      <c r="A53" s="17" t="s">
        <v>148</v>
      </c>
      <c r="B53" s="17"/>
      <c r="C53" s="17"/>
      <c r="D53" s="17"/>
      <c r="E53" s="17"/>
      <c r="F53" s="17"/>
      <c r="G53" s="17"/>
      <c r="H53" s="17"/>
      <c r="I53" s="17"/>
      <c r="J53" s="44"/>
      <c r="K53" s="44"/>
      <c r="L53" s="44"/>
    </row>
    <row r="54" spans="1:13">
      <c r="A54" s="20" t="s">
        <v>149</v>
      </c>
      <c r="B54" s="18" t="s">
        <v>140</v>
      </c>
      <c r="C54" s="45"/>
      <c r="D54" s="45"/>
      <c r="E54" s="45"/>
      <c r="F54" s="45"/>
      <c r="G54" s="45"/>
      <c r="H54" s="45"/>
      <c r="I54" s="45"/>
      <c r="J54" s="44"/>
      <c r="K54" s="44"/>
      <c r="L54" s="44"/>
      <c r="M54" t="s">
        <v>150</v>
      </c>
    </row>
    <row r="55" spans="1:13">
      <c r="A55" s="20" t="s">
        <v>151</v>
      </c>
      <c r="B55" s="18" t="s">
        <v>140</v>
      </c>
      <c r="C55" s="45"/>
      <c r="D55" s="45"/>
      <c r="E55" s="45"/>
      <c r="F55" s="45"/>
      <c r="G55" s="45"/>
      <c r="H55" s="45"/>
      <c r="I55" s="45"/>
      <c r="J55" s="44"/>
      <c r="K55" s="44"/>
      <c r="L55" s="44"/>
      <c r="M55" t="s">
        <v>152</v>
      </c>
    </row>
    <row r="56" spans="1:13">
      <c r="A56" s="21" t="s">
        <v>153</v>
      </c>
      <c r="B56" s="18" t="s">
        <v>140</v>
      </c>
      <c r="C56" s="45"/>
      <c r="D56" s="45"/>
      <c r="E56" s="45"/>
      <c r="F56" s="45"/>
      <c r="G56" s="45"/>
      <c r="H56" s="45"/>
      <c r="I56" s="45"/>
      <c r="J56" s="44"/>
      <c r="K56" s="44"/>
      <c r="L56" s="44"/>
    </row>
    <row r="57" spans="1:13">
      <c r="A57" s="21" t="s">
        <v>154</v>
      </c>
      <c r="B57" s="18" t="s">
        <v>140</v>
      </c>
      <c r="C57" s="45"/>
      <c r="D57" s="45"/>
      <c r="E57" s="45"/>
      <c r="F57" s="45"/>
      <c r="G57" s="45"/>
      <c r="H57" s="45"/>
      <c r="I57" s="45"/>
      <c r="J57" s="44"/>
      <c r="K57" s="44"/>
      <c r="L57" s="44"/>
    </row>
    <row r="58" spans="1:13">
      <c r="A58" s="21" t="s">
        <v>155</v>
      </c>
      <c r="B58" s="18" t="s">
        <v>140</v>
      </c>
      <c r="C58" s="45"/>
      <c r="D58" s="45"/>
      <c r="E58" s="45"/>
      <c r="F58" s="45"/>
      <c r="G58" s="45"/>
      <c r="H58" s="45"/>
      <c r="I58" s="45"/>
      <c r="J58" s="44"/>
      <c r="K58" s="44"/>
      <c r="L58" s="44"/>
    </row>
    <row r="59" spans="1:13">
      <c r="A59" s="21" t="s">
        <v>156</v>
      </c>
      <c r="B59" s="18" t="s">
        <v>140</v>
      </c>
      <c r="C59" s="45"/>
      <c r="D59" s="45"/>
      <c r="E59" s="45"/>
      <c r="F59" s="45"/>
      <c r="G59" s="45"/>
      <c r="H59" s="45"/>
      <c r="I59" s="45"/>
      <c r="J59" s="44"/>
      <c r="K59" s="44"/>
      <c r="L59" s="44"/>
    </row>
    <row r="60" spans="1:13">
      <c r="A60" s="21" t="s">
        <v>157</v>
      </c>
      <c r="B60" s="18" t="s">
        <v>140</v>
      </c>
      <c r="C60" s="45"/>
      <c r="D60" s="45"/>
      <c r="E60" s="45"/>
      <c r="F60" s="45"/>
      <c r="G60" s="45"/>
      <c r="H60" s="45"/>
      <c r="I60" s="45"/>
      <c r="J60" s="44"/>
      <c r="K60" s="44"/>
      <c r="L60" s="44"/>
    </row>
    <row r="61" spans="1:13">
      <c r="A61" s="19" t="s">
        <v>158</v>
      </c>
      <c r="B61" s="18" t="s">
        <v>146</v>
      </c>
      <c r="C61" s="46">
        <f t="shared" ref="C61:I61" si="6">SUM(C56:C60)</f>
        <v>0</v>
      </c>
      <c r="D61" s="46">
        <f t="shared" si="6"/>
        <v>0</v>
      </c>
      <c r="E61" s="46">
        <f t="shared" si="6"/>
        <v>0</v>
      </c>
      <c r="F61" s="46">
        <f t="shared" si="6"/>
        <v>0</v>
      </c>
      <c r="G61" s="46">
        <f t="shared" si="6"/>
        <v>0</v>
      </c>
      <c r="H61" s="46">
        <f t="shared" si="6"/>
        <v>0</v>
      </c>
      <c r="I61" s="46">
        <f t="shared" si="6"/>
        <v>0</v>
      </c>
      <c r="J61" s="181" t="s">
        <v>147</v>
      </c>
      <c r="K61" s="44"/>
      <c r="L61" s="44"/>
    </row>
    <row r="62" spans="1:13">
      <c r="A62" s="20" t="s">
        <v>159</v>
      </c>
      <c r="B62" s="18" t="s">
        <v>140</v>
      </c>
      <c r="C62" s="45"/>
      <c r="D62" s="45"/>
      <c r="E62" s="45"/>
      <c r="F62" s="45"/>
      <c r="G62" s="45"/>
      <c r="H62" s="45"/>
      <c r="I62" s="45"/>
      <c r="J62" s="44"/>
      <c r="K62" s="44"/>
      <c r="L62" s="44"/>
      <c r="M62" t="s">
        <v>160</v>
      </c>
    </row>
    <row r="63" spans="1:13">
      <c r="A63" s="19" t="s">
        <v>145</v>
      </c>
      <c r="B63" s="18" t="s">
        <v>146</v>
      </c>
      <c r="C63" s="46">
        <f t="shared" ref="C63:I63" si="7">C54+C55+C62</f>
        <v>0</v>
      </c>
      <c r="D63" s="46">
        <f t="shared" si="7"/>
        <v>0</v>
      </c>
      <c r="E63" s="46">
        <f t="shared" si="7"/>
        <v>0</v>
      </c>
      <c r="F63" s="46">
        <f t="shared" si="7"/>
        <v>0</v>
      </c>
      <c r="G63" s="46">
        <f t="shared" si="7"/>
        <v>0</v>
      </c>
      <c r="H63" s="46">
        <f t="shared" si="7"/>
        <v>0</v>
      </c>
      <c r="I63" s="46">
        <f t="shared" si="7"/>
        <v>0</v>
      </c>
      <c r="J63" s="181" t="s">
        <v>147</v>
      </c>
      <c r="K63" s="44"/>
      <c r="L63" s="44"/>
    </row>
    <row r="64" spans="1:13">
      <c r="A64" s="16" t="s">
        <v>161</v>
      </c>
      <c r="B64" s="16"/>
      <c r="C64" s="16"/>
      <c r="D64" s="16"/>
      <c r="E64" s="16"/>
      <c r="F64" s="16"/>
      <c r="G64" s="16"/>
      <c r="H64" s="16"/>
      <c r="I64" s="16"/>
      <c r="J64" s="44"/>
      <c r="K64" s="44"/>
      <c r="L64" s="44"/>
    </row>
    <row r="65" spans="1:13">
      <c r="A65" s="17" t="s">
        <v>162</v>
      </c>
      <c r="B65" s="17"/>
      <c r="C65" s="17"/>
      <c r="D65" s="17"/>
      <c r="E65" s="17"/>
      <c r="F65" s="17"/>
      <c r="G65" s="17"/>
      <c r="H65" s="17"/>
      <c r="I65" s="17"/>
      <c r="J65" s="44"/>
      <c r="K65" s="44"/>
      <c r="L65" s="44"/>
    </row>
    <row r="66" spans="1:13">
      <c r="A66" s="18" t="s">
        <v>163</v>
      </c>
      <c r="B66" s="18" t="s">
        <v>140</v>
      </c>
      <c r="C66" s="45"/>
      <c r="D66" s="45"/>
      <c r="E66" s="45"/>
      <c r="F66" s="45"/>
      <c r="G66" s="45"/>
      <c r="H66" s="45"/>
      <c r="I66" s="45"/>
      <c r="J66" s="44"/>
      <c r="K66" s="44"/>
      <c r="L66" s="44"/>
    </row>
    <row r="67" spans="1:13">
      <c r="A67" s="18" t="s">
        <v>164</v>
      </c>
      <c r="B67" s="18" t="s">
        <v>140</v>
      </c>
      <c r="C67" s="45"/>
      <c r="D67" s="45"/>
      <c r="E67" s="45"/>
      <c r="F67" s="45"/>
      <c r="G67" s="45"/>
      <c r="H67" s="45"/>
      <c r="I67" s="45"/>
      <c r="J67" s="44"/>
      <c r="K67" s="44"/>
      <c r="L67" s="44"/>
      <c r="M67" s="47"/>
    </row>
    <row r="68" spans="1:13">
      <c r="A68" s="18" t="s">
        <v>165</v>
      </c>
      <c r="B68" s="18" t="s">
        <v>140</v>
      </c>
      <c r="C68" s="45"/>
      <c r="D68" s="45"/>
      <c r="E68" s="45"/>
      <c r="F68" s="45"/>
      <c r="G68" s="45"/>
      <c r="H68" s="45"/>
      <c r="I68" s="45"/>
      <c r="J68" s="44"/>
      <c r="K68" s="44"/>
      <c r="L68" s="44"/>
      <c r="M68" t="s">
        <v>166</v>
      </c>
    </row>
    <row r="69" spans="1:13">
      <c r="A69" s="18" t="s">
        <v>167</v>
      </c>
      <c r="B69" s="18" t="s">
        <v>140</v>
      </c>
      <c r="C69" s="45"/>
      <c r="D69" s="45"/>
      <c r="E69" s="45"/>
      <c r="F69" s="45"/>
      <c r="G69" s="45"/>
      <c r="H69" s="45"/>
      <c r="I69" s="45"/>
      <c r="J69" s="184"/>
      <c r="K69" s="44"/>
      <c r="L69" s="44"/>
      <c r="M69" t="s">
        <v>168</v>
      </c>
    </row>
    <row r="70" spans="1:13">
      <c r="A70" s="17" t="s">
        <v>169</v>
      </c>
      <c r="B70" s="17"/>
      <c r="C70" s="17"/>
      <c r="D70" s="17"/>
      <c r="E70" s="17"/>
      <c r="F70" s="17"/>
      <c r="G70" s="17"/>
      <c r="H70" s="17"/>
      <c r="I70" s="17"/>
      <c r="J70" s="44"/>
      <c r="K70" s="44"/>
      <c r="L70" s="44"/>
      <c r="M70" t="s">
        <v>166</v>
      </c>
    </row>
    <row r="71" spans="1:13">
      <c r="A71" s="18" t="s">
        <v>169</v>
      </c>
      <c r="B71" s="18" t="s">
        <v>137</v>
      </c>
      <c r="C71" s="48"/>
      <c r="D71" s="37"/>
      <c r="E71" s="37"/>
      <c r="F71" s="37"/>
      <c r="G71" s="37"/>
      <c r="H71" s="37"/>
      <c r="I71" s="37"/>
      <c r="J71" s="184"/>
      <c r="K71" s="44"/>
      <c r="L71" s="44"/>
      <c r="M71" t="s">
        <v>170</v>
      </c>
    </row>
    <row r="72" spans="1:13">
      <c r="A72" s="18" t="s">
        <v>171</v>
      </c>
      <c r="B72" s="18" t="s">
        <v>137</v>
      </c>
      <c r="C72" s="48"/>
      <c r="D72" s="37"/>
      <c r="E72" s="37"/>
      <c r="F72" s="37"/>
      <c r="G72" s="37"/>
      <c r="H72" s="37"/>
      <c r="I72" s="37"/>
      <c r="J72" s="44"/>
      <c r="K72" s="44"/>
      <c r="L72" s="44"/>
      <c r="M72" s="49" t="s">
        <v>172</v>
      </c>
    </row>
    <row r="73" spans="1:13">
      <c r="A73" s="18" t="s">
        <v>173</v>
      </c>
      <c r="B73" s="18" t="s">
        <v>137</v>
      </c>
      <c r="C73" s="48"/>
      <c r="D73" s="37"/>
      <c r="E73" s="37"/>
      <c r="F73" s="37"/>
      <c r="G73" s="37"/>
      <c r="H73" s="37"/>
      <c r="I73" s="37"/>
      <c r="J73" s="44"/>
      <c r="K73" s="44"/>
      <c r="L73" s="44"/>
      <c r="M73" s="49" t="s">
        <v>174</v>
      </c>
    </row>
    <row r="74" spans="1:13">
      <c r="A74" s="18" t="s">
        <v>175</v>
      </c>
      <c r="B74" s="18" t="s">
        <v>137</v>
      </c>
      <c r="C74" s="48"/>
      <c r="D74" s="37"/>
      <c r="E74" s="37"/>
      <c r="F74" s="37"/>
      <c r="G74" s="37"/>
      <c r="H74" s="37"/>
      <c r="I74" s="37"/>
      <c r="J74" s="44"/>
      <c r="K74" s="44"/>
      <c r="L74" s="44"/>
      <c r="M74" s="49" t="s">
        <v>176</v>
      </c>
    </row>
    <row r="75" spans="1:13">
      <c r="A75" s="18" t="s">
        <v>177</v>
      </c>
      <c r="B75" s="18" t="s">
        <v>137</v>
      </c>
      <c r="C75" s="48"/>
      <c r="D75" s="37"/>
      <c r="E75" s="37"/>
      <c r="F75" s="37"/>
      <c r="G75" s="37"/>
      <c r="H75" s="37"/>
      <c r="I75" s="37"/>
      <c r="J75" s="44"/>
      <c r="K75" s="44"/>
      <c r="L75" s="44"/>
      <c r="M75" s="49" t="s">
        <v>178</v>
      </c>
    </row>
    <row r="76" spans="1:13">
      <c r="A76" s="18" t="s">
        <v>179</v>
      </c>
      <c r="B76" s="18" t="s">
        <v>137</v>
      </c>
      <c r="C76" s="48"/>
      <c r="D76" s="37"/>
      <c r="E76" s="37"/>
      <c r="F76" s="37"/>
      <c r="G76" s="37"/>
      <c r="H76" s="37"/>
      <c r="I76" s="37"/>
      <c r="J76" s="44"/>
      <c r="K76" s="44"/>
      <c r="L76" s="44"/>
      <c r="M76" s="49" t="s">
        <v>180</v>
      </c>
    </row>
    <row r="77" spans="1:13">
      <c r="A77" s="18" t="s">
        <v>181</v>
      </c>
      <c r="B77" s="18" t="s">
        <v>137</v>
      </c>
      <c r="C77" s="48"/>
      <c r="D77" s="37"/>
      <c r="E77" s="37"/>
      <c r="F77" s="37"/>
      <c r="G77" s="37"/>
      <c r="H77" s="37"/>
      <c r="I77" s="37"/>
      <c r="J77" s="44"/>
      <c r="K77" s="44"/>
      <c r="L77" s="44"/>
      <c r="M77" s="49" t="s">
        <v>182</v>
      </c>
    </row>
    <row r="78" spans="1:13">
      <c r="A78" s="18" t="s">
        <v>183</v>
      </c>
      <c r="B78" s="18" t="s">
        <v>137</v>
      </c>
      <c r="C78" s="48"/>
      <c r="D78" s="37"/>
      <c r="E78" s="37"/>
      <c r="F78" s="37"/>
      <c r="G78" s="37"/>
      <c r="H78" s="37"/>
      <c r="I78" s="37"/>
      <c r="J78" s="44"/>
      <c r="K78" s="44"/>
      <c r="L78" s="44"/>
      <c r="M78" s="49" t="s">
        <v>184</v>
      </c>
    </row>
    <row r="79" spans="1:13">
      <c r="A79" s="18" t="s">
        <v>185</v>
      </c>
      <c r="B79" s="18" t="s">
        <v>137</v>
      </c>
      <c r="C79" s="48"/>
      <c r="D79" s="37"/>
      <c r="E79" s="37"/>
      <c r="F79" s="37"/>
      <c r="G79" s="37"/>
      <c r="H79" s="37"/>
      <c r="I79" s="37"/>
      <c r="J79" s="44"/>
      <c r="K79" s="44"/>
      <c r="L79" s="44"/>
      <c r="M79" s="49" t="s">
        <v>186</v>
      </c>
    </row>
    <row r="80" spans="1:13">
      <c r="A80" s="18" t="s">
        <v>187</v>
      </c>
      <c r="B80" s="18" t="s">
        <v>137</v>
      </c>
      <c r="C80" s="48"/>
      <c r="D80" s="37"/>
      <c r="E80" s="37"/>
      <c r="F80" s="37"/>
      <c r="G80" s="37"/>
      <c r="H80" s="37"/>
      <c r="I80" s="37"/>
      <c r="J80" s="44"/>
      <c r="K80" s="44"/>
      <c r="L80" s="44"/>
      <c r="M80" s="49" t="s">
        <v>188</v>
      </c>
    </row>
    <row r="81" spans="1:13">
      <c r="A81" s="18" t="s">
        <v>189</v>
      </c>
      <c r="B81" s="18" t="s">
        <v>137</v>
      </c>
      <c r="C81" s="48"/>
      <c r="D81" s="37"/>
      <c r="E81" s="37"/>
      <c r="F81" s="37"/>
      <c r="G81" s="37"/>
      <c r="H81" s="37"/>
      <c r="I81" s="37"/>
      <c r="J81" s="44"/>
      <c r="K81" s="44"/>
      <c r="L81" s="44"/>
      <c r="M81" s="50" t="s">
        <v>190</v>
      </c>
    </row>
    <row r="82" spans="1:13">
      <c r="A82" s="18" t="s">
        <v>191</v>
      </c>
      <c r="B82" s="18" t="s">
        <v>137</v>
      </c>
      <c r="C82" s="51"/>
      <c r="D82" s="51"/>
      <c r="E82" s="51"/>
      <c r="F82" s="51"/>
      <c r="G82" s="51"/>
      <c r="H82" s="51"/>
      <c r="I82" s="51"/>
      <c r="J82" s="44"/>
      <c r="K82" s="44"/>
      <c r="L82" s="44"/>
      <c r="M82" s="50" t="s">
        <v>192</v>
      </c>
    </row>
    <row r="83" spans="1:13">
      <c r="A83" s="17" t="s">
        <v>193</v>
      </c>
      <c r="B83" s="17"/>
      <c r="C83" s="17"/>
      <c r="D83" s="17"/>
      <c r="E83" s="17"/>
      <c r="F83" s="17"/>
      <c r="G83" s="17"/>
      <c r="H83" s="17"/>
      <c r="I83" s="17"/>
      <c r="J83" s="44"/>
      <c r="K83" s="44"/>
      <c r="L83" s="44"/>
    </row>
    <row r="84" spans="1:13">
      <c r="A84" s="19" t="s">
        <v>194</v>
      </c>
      <c r="B84" s="19" t="s">
        <v>146</v>
      </c>
      <c r="C84" s="52"/>
      <c r="D84" s="37"/>
      <c r="E84" s="37"/>
      <c r="F84" s="37"/>
      <c r="G84" s="37"/>
      <c r="H84" s="37"/>
      <c r="I84" s="37"/>
      <c r="J84" s="44"/>
      <c r="K84" s="44"/>
      <c r="L84" s="44"/>
      <c r="M84" t="s">
        <v>195</v>
      </c>
    </row>
    <row r="85" spans="1:13">
      <c r="A85" s="17" t="s">
        <v>196</v>
      </c>
      <c r="B85" s="17"/>
      <c r="C85" s="17"/>
      <c r="D85" s="17"/>
      <c r="E85" s="17"/>
      <c r="F85" s="17"/>
      <c r="G85" s="17"/>
      <c r="H85" s="17"/>
      <c r="I85" s="17"/>
      <c r="J85" s="44"/>
      <c r="K85" s="44"/>
      <c r="L85" s="44"/>
    </row>
    <row r="86" spans="1:13">
      <c r="A86" s="19" t="s">
        <v>197</v>
      </c>
      <c r="B86" s="19" t="s">
        <v>198</v>
      </c>
      <c r="C86" s="53"/>
      <c r="D86" s="53"/>
      <c r="E86" s="53"/>
      <c r="F86" s="53"/>
      <c r="G86" s="53"/>
      <c r="H86" s="53"/>
      <c r="I86" s="53"/>
      <c r="J86" s="44"/>
      <c r="K86" s="44"/>
      <c r="L86" s="44"/>
      <c r="M86" t="s">
        <v>199</v>
      </c>
    </row>
    <row r="87" spans="1:13">
      <c r="A87" s="19" t="s">
        <v>200</v>
      </c>
      <c r="B87" s="19" t="s">
        <v>198</v>
      </c>
      <c r="C87" s="53"/>
      <c r="D87" s="53"/>
      <c r="E87" s="53"/>
      <c r="F87" s="53"/>
      <c r="G87" s="53"/>
      <c r="H87" s="53"/>
      <c r="I87" s="53"/>
      <c r="J87" s="44"/>
      <c r="K87" s="44"/>
      <c r="L87" s="44"/>
      <c r="M87" t="s">
        <v>199</v>
      </c>
    </row>
    <row r="88" spans="1:13">
      <c r="A88" s="19" t="s">
        <v>201</v>
      </c>
      <c r="B88" s="19" t="s">
        <v>198</v>
      </c>
      <c r="C88" s="53"/>
      <c r="D88" s="53"/>
      <c r="E88" s="53"/>
      <c r="F88" s="53"/>
      <c r="G88" s="53"/>
      <c r="H88" s="53"/>
      <c r="I88" s="53"/>
      <c r="J88" s="44"/>
      <c r="K88" s="44"/>
      <c r="L88" s="44"/>
      <c r="M88" t="s">
        <v>199</v>
      </c>
    </row>
    <row r="89" spans="1:13">
      <c r="A89" s="19" t="s">
        <v>202</v>
      </c>
      <c r="B89" s="19" t="s">
        <v>198</v>
      </c>
      <c r="C89" s="53"/>
      <c r="D89" s="53"/>
      <c r="E89" s="53"/>
      <c r="F89" s="53"/>
      <c r="G89" s="53"/>
      <c r="H89" s="53"/>
      <c r="I89" s="53"/>
      <c r="J89" s="44"/>
      <c r="K89" s="44"/>
      <c r="L89" s="44"/>
      <c r="M89" t="s">
        <v>199</v>
      </c>
    </row>
    <row r="90" spans="1:13">
      <c r="A90" s="19" t="s">
        <v>203</v>
      </c>
      <c r="B90" s="19" t="s">
        <v>198</v>
      </c>
      <c r="C90" s="54"/>
      <c r="D90" s="54"/>
      <c r="E90" s="54"/>
      <c r="F90" s="54"/>
      <c r="G90" s="54"/>
      <c r="H90" s="54"/>
      <c r="I90" s="54"/>
      <c r="J90" s="44"/>
      <c r="K90" s="44"/>
      <c r="L90" s="44"/>
    </row>
    <row r="91" spans="1:13">
      <c r="A91" s="19" t="s">
        <v>204</v>
      </c>
      <c r="B91" s="19" t="s">
        <v>205</v>
      </c>
      <c r="C91" s="54"/>
      <c r="D91" s="54"/>
      <c r="E91" s="54"/>
      <c r="F91" s="54"/>
      <c r="G91" s="54"/>
      <c r="H91" s="54"/>
      <c r="I91" s="54"/>
      <c r="J91" s="44"/>
      <c r="K91" s="44"/>
      <c r="L91" s="44"/>
      <c r="M91" s="55" t="s">
        <v>206</v>
      </c>
    </row>
    <row r="92" spans="1:13">
      <c r="A92" s="19" t="s">
        <v>207</v>
      </c>
      <c r="B92" s="19" t="s">
        <v>205</v>
      </c>
      <c r="C92" s="54"/>
      <c r="D92" s="54"/>
      <c r="E92" s="54"/>
      <c r="F92" s="54"/>
      <c r="G92" s="54"/>
      <c r="H92" s="54"/>
      <c r="I92" s="54"/>
      <c r="J92" s="44"/>
      <c r="K92" s="44"/>
      <c r="L92" s="44"/>
      <c r="M92" s="55" t="s">
        <v>208</v>
      </c>
    </row>
    <row r="93" spans="1:13">
      <c r="A93" s="19" t="s">
        <v>209</v>
      </c>
      <c r="B93" s="19" t="s">
        <v>205</v>
      </c>
      <c r="C93" s="54"/>
      <c r="D93" s="54"/>
      <c r="E93" s="54"/>
      <c r="F93" s="54"/>
      <c r="G93" s="54"/>
      <c r="H93" s="54"/>
      <c r="I93" s="54"/>
      <c r="J93" s="44"/>
      <c r="K93" s="44"/>
      <c r="L93" s="44"/>
      <c r="M93" s="55" t="s">
        <v>210</v>
      </c>
    </row>
    <row r="94" spans="1:13">
      <c r="A94" s="19" t="s">
        <v>211</v>
      </c>
      <c r="B94" s="19" t="s">
        <v>205</v>
      </c>
      <c r="C94" s="54"/>
      <c r="D94" s="54"/>
      <c r="E94" s="54"/>
      <c r="F94" s="54"/>
      <c r="G94" s="54"/>
      <c r="H94" s="54"/>
      <c r="I94" s="54"/>
      <c r="J94" s="44"/>
      <c r="K94" s="44"/>
      <c r="L94" s="44"/>
      <c r="M94" s="55" t="s">
        <v>212</v>
      </c>
    </row>
    <row r="95" spans="1:13">
      <c r="A95" s="19" t="s">
        <v>213</v>
      </c>
      <c r="B95" s="19" t="s">
        <v>214</v>
      </c>
      <c r="C95" s="54"/>
      <c r="D95" s="54"/>
      <c r="E95" s="54"/>
      <c r="F95" s="54"/>
      <c r="G95" s="54"/>
      <c r="H95" s="54"/>
      <c r="I95" s="54"/>
      <c r="J95" s="44"/>
      <c r="K95" s="44"/>
      <c r="L95" s="44"/>
      <c r="M95" s="56" t="s">
        <v>215</v>
      </c>
    </row>
    <row r="96" spans="1:13">
      <c r="A96" s="16" t="s">
        <v>216</v>
      </c>
      <c r="B96" s="16"/>
      <c r="C96" s="16"/>
      <c r="D96" s="16"/>
      <c r="E96" s="16"/>
      <c r="F96" s="16"/>
      <c r="G96" s="16"/>
      <c r="H96" s="16"/>
      <c r="I96" s="16"/>
      <c r="J96" s="44"/>
      <c r="K96" s="44"/>
      <c r="L96" s="44"/>
    </row>
    <row r="97" spans="1:13">
      <c r="A97" s="17" t="s">
        <v>217</v>
      </c>
      <c r="B97" s="17"/>
      <c r="C97" s="17"/>
      <c r="D97" s="17"/>
      <c r="E97" s="17"/>
      <c r="F97" s="17"/>
      <c r="G97" s="17"/>
      <c r="H97" s="17"/>
      <c r="I97" s="17"/>
      <c r="J97" s="44"/>
      <c r="K97" s="44"/>
      <c r="L97" s="44"/>
      <c r="M97" t="s">
        <v>218</v>
      </c>
    </row>
    <row r="98" spans="1:13">
      <c r="A98" s="18" t="s">
        <v>217</v>
      </c>
      <c r="B98" s="18" t="s">
        <v>137</v>
      </c>
      <c r="C98" s="37"/>
      <c r="D98" s="37"/>
      <c r="E98" s="37"/>
      <c r="F98" s="37"/>
      <c r="G98" s="37"/>
      <c r="H98" s="37"/>
      <c r="I98" s="37"/>
      <c r="J98" s="44"/>
      <c r="K98" s="44"/>
      <c r="L98" s="44"/>
      <c r="M98" t="s">
        <v>219</v>
      </c>
    </row>
    <row r="99" spans="1:13">
      <c r="A99" s="18" t="s">
        <v>220</v>
      </c>
      <c r="B99" s="18" t="s">
        <v>137</v>
      </c>
      <c r="C99" s="37"/>
      <c r="D99" s="37"/>
      <c r="E99" s="37"/>
      <c r="F99" s="37"/>
      <c r="G99" s="37"/>
      <c r="H99" s="37"/>
      <c r="I99" s="37"/>
      <c r="J99" s="44"/>
      <c r="K99" s="44"/>
      <c r="L99" s="44"/>
      <c r="M99" t="s">
        <v>221</v>
      </c>
    </row>
    <row r="100" spans="1:13">
      <c r="A100" s="18" t="s">
        <v>222</v>
      </c>
      <c r="B100" s="18" t="s">
        <v>137</v>
      </c>
      <c r="C100" s="37"/>
      <c r="D100" s="37"/>
      <c r="E100" s="37"/>
      <c r="F100" s="37"/>
      <c r="G100" s="37"/>
      <c r="H100" s="37"/>
      <c r="I100" s="37"/>
      <c r="J100" s="44"/>
      <c r="K100" s="44"/>
      <c r="L100" s="44"/>
      <c r="M100" t="s">
        <v>221</v>
      </c>
    </row>
    <row r="101" spans="1:13">
      <c r="A101" s="19" t="s">
        <v>223</v>
      </c>
      <c r="B101" s="18" t="s">
        <v>137</v>
      </c>
      <c r="C101" s="37"/>
      <c r="D101" s="37"/>
      <c r="E101" s="37"/>
      <c r="F101" s="37"/>
      <c r="G101" s="37"/>
      <c r="H101" s="37"/>
      <c r="I101" s="37"/>
      <c r="J101" s="186"/>
      <c r="K101" s="44"/>
      <c r="L101" s="44"/>
      <c r="M101" t="s">
        <v>221</v>
      </c>
    </row>
    <row r="102" spans="1:13">
      <c r="A102" s="18" t="s">
        <v>224</v>
      </c>
      <c r="B102" s="18" t="s">
        <v>137</v>
      </c>
      <c r="C102" s="37"/>
      <c r="D102" s="37"/>
      <c r="E102" s="37"/>
      <c r="F102" s="37"/>
      <c r="G102" s="37"/>
      <c r="H102" s="37"/>
      <c r="I102" s="37"/>
      <c r="J102" s="186"/>
      <c r="K102" s="44"/>
      <c r="L102" s="186"/>
      <c r="M102" t="s">
        <v>221</v>
      </c>
    </row>
    <row r="103" spans="1:13">
      <c r="A103" s="19" t="s">
        <v>225</v>
      </c>
      <c r="B103" s="18" t="s">
        <v>137</v>
      </c>
      <c r="C103" s="37"/>
      <c r="D103" s="37"/>
      <c r="E103" s="37"/>
      <c r="F103" s="37"/>
      <c r="G103" s="37"/>
      <c r="H103" s="37"/>
      <c r="I103" s="37"/>
      <c r="J103" s="44"/>
      <c r="K103" s="44"/>
      <c r="L103" s="44"/>
      <c r="M103" t="s">
        <v>221</v>
      </c>
    </row>
    <row r="104" spans="1:13">
      <c r="A104" s="19" t="s">
        <v>226</v>
      </c>
      <c r="B104" s="18" t="s">
        <v>137</v>
      </c>
      <c r="C104" s="37"/>
      <c r="D104" s="37"/>
      <c r="E104" s="37"/>
      <c r="F104" s="37"/>
      <c r="G104" s="37"/>
      <c r="H104" s="37"/>
      <c r="I104" s="37"/>
      <c r="J104" s="44"/>
      <c r="K104" s="44"/>
      <c r="L104" s="44"/>
      <c r="M104" t="s">
        <v>221</v>
      </c>
    </row>
    <row r="105" spans="1:13">
      <c r="A105" s="19" t="s">
        <v>227</v>
      </c>
      <c r="B105" s="18" t="s">
        <v>137</v>
      </c>
      <c r="C105" s="37"/>
      <c r="D105" s="37"/>
      <c r="E105" s="37"/>
      <c r="F105" s="37"/>
      <c r="G105" s="37"/>
      <c r="H105" s="37"/>
      <c r="I105" s="37"/>
      <c r="J105" s="44"/>
      <c r="K105" s="44"/>
      <c r="L105" s="44"/>
      <c r="M105" t="s">
        <v>221</v>
      </c>
    </row>
    <row r="106" spans="1:13">
      <c r="A106" s="19" t="s">
        <v>228</v>
      </c>
      <c r="B106" s="18" t="s">
        <v>137</v>
      </c>
      <c r="C106" s="37"/>
      <c r="D106" s="37"/>
      <c r="E106" s="37"/>
      <c r="F106" s="37"/>
      <c r="G106" s="37"/>
      <c r="H106" s="37"/>
      <c r="I106" s="37"/>
      <c r="J106" s="44"/>
      <c r="K106" s="44"/>
      <c r="L106" s="44"/>
      <c r="M106" t="s">
        <v>221</v>
      </c>
    </row>
    <row r="107" spans="1:13">
      <c r="A107" s="19" t="s">
        <v>229</v>
      </c>
      <c r="B107" s="18" t="s">
        <v>137</v>
      </c>
      <c r="C107" s="37"/>
      <c r="D107" s="37"/>
      <c r="E107" s="37"/>
      <c r="F107" s="37"/>
      <c r="G107" s="37"/>
      <c r="H107" s="37"/>
      <c r="I107" s="37"/>
      <c r="J107" s="44"/>
      <c r="K107" s="44"/>
      <c r="L107" s="44"/>
      <c r="M107" t="s">
        <v>221</v>
      </c>
    </row>
    <row r="108" spans="1:13">
      <c r="A108" s="19" t="s">
        <v>230</v>
      </c>
      <c r="B108" s="18" t="s">
        <v>137</v>
      </c>
      <c r="C108" s="37"/>
      <c r="D108" s="37"/>
      <c r="E108" s="37"/>
      <c r="F108" s="37"/>
      <c r="G108" s="37"/>
      <c r="H108" s="37"/>
      <c r="I108" s="37"/>
      <c r="J108" s="44"/>
      <c r="K108" s="44"/>
      <c r="L108" s="44"/>
      <c r="M108" t="s">
        <v>221</v>
      </c>
    </row>
    <row r="109" spans="1:13">
      <c r="A109" s="19" t="s">
        <v>231</v>
      </c>
      <c r="B109" s="18" t="s">
        <v>137</v>
      </c>
      <c r="C109" s="37"/>
      <c r="D109" s="37"/>
      <c r="E109" s="37"/>
      <c r="F109" s="37"/>
      <c r="G109" s="37"/>
      <c r="H109" s="37"/>
      <c r="I109" s="37"/>
      <c r="J109" s="44"/>
      <c r="K109" s="44"/>
      <c r="L109" s="44"/>
      <c r="M109" t="s">
        <v>221</v>
      </c>
    </row>
    <row r="110" spans="1:13">
      <c r="A110" s="19" t="s">
        <v>232</v>
      </c>
      <c r="B110" s="18" t="s">
        <v>137</v>
      </c>
      <c r="C110" s="37"/>
      <c r="D110" s="37"/>
      <c r="E110" s="37"/>
      <c r="F110" s="37"/>
      <c r="G110" s="37"/>
      <c r="H110" s="37"/>
      <c r="I110" s="37"/>
      <c r="J110" s="44"/>
      <c r="K110" s="44"/>
      <c r="L110" s="44"/>
      <c r="M110" t="s">
        <v>221</v>
      </c>
    </row>
    <row r="111" spans="1:13">
      <c r="A111" s="19" t="s">
        <v>233</v>
      </c>
      <c r="B111" s="18" t="s">
        <v>137</v>
      </c>
      <c r="C111" s="37"/>
      <c r="D111" s="37"/>
      <c r="E111" s="37"/>
      <c r="F111" s="37"/>
      <c r="G111" s="37"/>
      <c r="H111" s="37"/>
      <c r="I111" s="37"/>
      <c r="J111" s="44"/>
      <c r="K111" s="44"/>
      <c r="L111" s="44"/>
      <c r="M111" t="s">
        <v>221</v>
      </c>
    </row>
    <row r="112" spans="1:13">
      <c r="A112" s="19" t="s">
        <v>234</v>
      </c>
      <c r="B112" s="18" t="s">
        <v>137</v>
      </c>
      <c r="C112" s="37"/>
      <c r="D112" s="37"/>
      <c r="E112" s="37"/>
      <c r="F112" s="37"/>
      <c r="G112" s="37"/>
      <c r="H112" s="37"/>
      <c r="I112" s="37"/>
      <c r="J112" s="44"/>
      <c r="K112" s="44"/>
      <c r="L112" s="44"/>
      <c r="M112" t="s">
        <v>221</v>
      </c>
    </row>
    <row r="113" spans="1:13">
      <c r="A113" s="19" t="s">
        <v>235</v>
      </c>
      <c r="B113" s="18" t="s">
        <v>137</v>
      </c>
      <c r="C113" s="37"/>
      <c r="D113" s="37"/>
      <c r="E113" s="37"/>
      <c r="F113" s="37"/>
      <c r="G113" s="37"/>
      <c r="H113" s="37"/>
      <c r="I113" s="37"/>
      <c r="J113" s="44"/>
      <c r="K113" s="44"/>
      <c r="L113" s="44"/>
      <c r="M113" t="s">
        <v>221</v>
      </c>
    </row>
    <row r="114" spans="1:13">
      <c r="A114" s="19" t="s">
        <v>236</v>
      </c>
      <c r="B114" s="18" t="s">
        <v>137</v>
      </c>
      <c r="C114" s="37"/>
      <c r="D114" s="37"/>
      <c r="E114" s="37"/>
      <c r="F114" s="37"/>
      <c r="G114" s="37"/>
      <c r="H114" s="37"/>
      <c r="I114" s="37"/>
      <c r="J114" s="44"/>
      <c r="K114" s="44"/>
      <c r="L114" s="44"/>
      <c r="M114" t="s">
        <v>221</v>
      </c>
    </row>
    <row r="115" spans="1:13">
      <c r="A115" s="19" t="s">
        <v>237</v>
      </c>
      <c r="B115" s="18" t="s">
        <v>137</v>
      </c>
      <c r="C115" s="37"/>
      <c r="D115" s="37"/>
      <c r="E115" s="37"/>
      <c r="F115" s="37"/>
      <c r="G115" s="37"/>
      <c r="H115" s="37"/>
      <c r="I115" s="37"/>
      <c r="J115" s="44"/>
      <c r="K115" s="44"/>
      <c r="L115" s="44"/>
      <c r="M115" t="s">
        <v>221</v>
      </c>
    </row>
    <row r="116" spans="1:13">
      <c r="A116" s="19" t="s">
        <v>238</v>
      </c>
      <c r="B116" s="18" t="s">
        <v>137</v>
      </c>
      <c r="C116" s="37"/>
      <c r="D116" s="37"/>
      <c r="E116" s="37"/>
      <c r="F116" s="37"/>
      <c r="G116" s="37"/>
      <c r="H116" s="37"/>
      <c r="I116" s="37"/>
      <c r="J116" s="44"/>
      <c r="K116" s="44"/>
      <c r="L116" s="44"/>
      <c r="M116" t="s">
        <v>221</v>
      </c>
    </row>
    <row r="117" spans="1:13">
      <c r="A117" s="17" t="s">
        <v>139</v>
      </c>
      <c r="B117" s="17"/>
      <c r="C117" s="17"/>
      <c r="D117" s="17"/>
      <c r="E117" s="17"/>
      <c r="F117" s="17"/>
      <c r="G117" s="17"/>
      <c r="H117" s="17"/>
      <c r="I117" s="17"/>
      <c r="J117" s="44"/>
      <c r="K117" s="44"/>
      <c r="L117" s="44"/>
    </row>
    <row r="118" spans="1:13">
      <c r="A118" s="18" t="s">
        <v>239</v>
      </c>
      <c r="B118" s="18" t="s">
        <v>137</v>
      </c>
      <c r="C118" s="37"/>
      <c r="D118" s="37"/>
      <c r="E118" s="37"/>
      <c r="F118" s="37"/>
      <c r="G118" s="37"/>
      <c r="H118" s="37"/>
      <c r="I118" s="37"/>
      <c r="J118" s="44"/>
      <c r="K118" s="44"/>
      <c r="L118" s="44"/>
      <c r="M118" t="s">
        <v>221</v>
      </c>
    </row>
    <row r="119" spans="1:13">
      <c r="A119" s="18" t="s">
        <v>240</v>
      </c>
      <c r="B119" s="18" t="s">
        <v>137</v>
      </c>
      <c r="C119" s="37"/>
      <c r="D119" s="37"/>
      <c r="E119" s="37"/>
      <c r="F119" s="37"/>
      <c r="G119" s="37"/>
      <c r="H119" s="37"/>
      <c r="I119" s="37"/>
      <c r="J119" s="44"/>
      <c r="K119" s="44"/>
      <c r="L119" s="44"/>
      <c r="M119" t="s">
        <v>221</v>
      </c>
    </row>
    <row r="120" spans="1:13">
      <c r="A120" s="19" t="s">
        <v>241</v>
      </c>
      <c r="B120" s="18" t="s">
        <v>137</v>
      </c>
      <c r="C120" s="37"/>
      <c r="D120" s="37"/>
      <c r="E120" s="37"/>
      <c r="F120" s="37"/>
      <c r="G120" s="37"/>
      <c r="H120" s="37"/>
      <c r="I120" s="37"/>
      <c r="J120" s="186"/>
      <c r="K120" s="44"/>
      <c r="L120" s="186"/>
      <c r="M120" t="s">
        <v>221</v>
      </c>
    </row>
    <row r="121" spans="1:13">
      <c r="A121" s="18" t="s">
        <v>242</v>
      </c>
      <c r="B121" s="18" t="s">
        <v>137</v>
      </c>
      <c r="C121" s="37"/>
      <c r="D121" s="37"/>
      <c r="E121" s="37"/>
      <c r="F121" s="37"/>
      <c r="G121" s="37"/>
      <c r="H121" s="37"/>
      <c r="I121" s="37"/>
      <c r="J121" s="186"/>
      <c r="K121" s="44"/>
      <c r="L121" s="44"/>
      <c r="M121" t="s">
        <v>221</v>
      </c>
    </row>
    <row r="122" spans="1:13">
      <c r="A122" s="19" t="s">
        <v>243</v>
      </c>
      <c r="B122" s="18" t="s">
        <v>137</v>
      </c>
      <c r="C122" s="37"/>
      <c r="D122" s="37"/>
      <c r="E122" s="37"/>
      <c r="F122" s="37"/>
      <c r="G122" s="37"/>
      <c r="H122" s="37"/>
      <c r="I122" s="37"/>
      <c r="J122" s="44"/>
      <c r="K122" s="44"/>
      <c r="L122" s="44"/>
      <c r="M122" t="s">
        <v>221</v>
      </c>
    </row>
    <row r="123" spans="1:13">
      <c r="A123" s="19" t="s">
        <v>244</v>
      </c>
      <c r="B123" s="18" t="s">
        <v>137</v>
      </c>
      <c r="C123" s="37"/>
      <c r="D123" s="37"/>
      <c r="E123" s="37"/>
      <c r="F123" s="37"/>
      <c r="G123" s="37"/>
      <c r="H123" s="37"/>
      <c r="I123" s="37"/>
      <c r="J123" s="44"/>
      <c r="K123" s="44"/>
      <c r="L123" s="44"/>
      <c r="M123" t="s">
        <v>221</v>
      </c>
    </row>
    <row r="124" spans="1:13">
      <c r="A124" s="19" t="s">
        <v>245</v>
      </c>
      <c r="B124" s="18" t="s">
        <v>137</v>
      </c>
      <c r="C124" s="37"/>
      <c r="D124" s="37"/>
      <c r="E124" s="37"/>
      <c r="F124" s="37"/>
      <c r="G124" s="37"/>
      <c r="H124" s="37"/>
      <c r="I124" s="37"/>
      <c r="J124" s="44"/>
      <c r="K124" s="44"/>
      <c r="L124" s="44"/>
      <c r="M124" t="s">
        <v>221</v>
      </c>
    </row>
    <row r="125" spans="1:13">
      <c r="A125" s="19" t="s">
        <v>246</v>
      </c>
      <c r="B125" s="18" t="s">
        <v>137</v>
      </c>
      <c r="C125" s="37"/>
      <c r="D125" s="37"/>
      <c r="E125" s="37"/>
      <c r="F125" s="37"/>
      <c r="G125" s="37"/>
      <c r="H125" s="37"/>
      <c r="I125" s="37"/>
      <c r="J125" s="44"/>
      <c r="K125" s="44"/>
      <c r="L125" s="44"/>
      <c r="M125" t="s">
        <v>221</v>
      </c>
    </row>
    <row r="126" spans="1:13">
      <c r="A126" s="19" t="s">
        <v>247</v>
      </c>
      <c r="B126" s="18" t="s">
        <v>137</v>
      </c>
      <c r="C126" s="37"/>
      <c r="D126" s="37"/>
      <c r="E126" s="37"/>
      <c r="F126" s="37"/>
      <c r="G126" s="37"/>
      <c r="H126" s="37"/>
      <c r="I126" s="37"/>
      <c r="J126" s="44"/>
      <c r="K126" s="44"/>
      <c r="L126" s="44"/>
      <c r="M126" t="s">
        <v>221</v>
      </c>
    </row>
    <row r="127" spans="1:13">
      <c r="A127" s="19" t="s">
        <v>248</v>
      </c>
      <c r="B127" s="18" t="s">
        <v>137</v>
      </c>
      <c r="C127" s="37"/>
      <c r="D127" s="37"/>
      <c r="E127" s="37"/>
      <c r="F127" s="37"/>
      <c r="G127" s="37"/>
      <c r="H127" s="37"/>
      <c r="I127" s="37"/>
      <c r="J127" s="44"/>
      <c r="K127" s="44"/>
      <c r="L127" s="44"/>
      <c r="M127" t="s">
        <v>221</v>
      </c>
    </row>
    <row r="128" spans="1:13">
      <c r="A128" s="19" t="s">
        <v>249</v>
      </c>
      <c r="B128" s="18" t="s">
        <v>137</v>
      </c>
      <c r="C128" s="37"/>
      <c r="D128" s="37"/>
      <c r="E128" s="37"/>
      <c r="F128" s="37"/>
      <c r="G128" s="37"/>
      <c r="H128" s="37"/>
      <c r="I128" s="37"/>
      <c r="J128" s="44"/>
      <c r="K128" s="44"/>
      <c r="L128" s="44"/>
      <c r="M128" t="s">
        <v>221</v>
      </c>
    </row>
    <row r="129" spans="1:13">
      <c r="A129" s="19" t="s">
        <v>250</v>
      </c>
      <c r="B129" s="18" t="s">
        <v>137</v>
      </c>
      <c r="C129" s="37"/>
      <c r="D129" s="37"/>
      <c r="E129" s="37"/>
      <c r="F129" s="37"/>
      <c r="G129" s="37"/>
      <c r="H129" s="37"/>
      <c r="I129" s="37"/>
      <c r="J129" s="44"/>
      <c r="K129" s="44"/>
      <c r="L129" s="44"/>
      <c r="M129" t="s">
        <v>221</v>
      </c>
    </row>
    <row r="130" spans="1:13">
      <c r="A130" s="19" t="s">
        <v>251</v>
      </c>
      <c r="B130" s="18" t="s">
        <v>137</v>
      </c>
      <c r="C130" s="37"/>
      <c r="D130" s="37"/>
      <c r="E130" s="37"/>
      <c r="F130" s="37"/>
      <c r="G130" s="37"/>
      <c r="H130" s="37"/>
      <c r="I130" s="37"/>
      <c r="J130" s="44"/>
      <c r="K130" s="44"/>
      <c r="L130" s="44"/>
      <c r="M130" t="s">
        <v>221</v>
      </c>
    </row>
    <row r="131" spans="1:13">
      <c r="A131" s="19" t="s">
        <v>252</v>
      </c>
      <c r="B131" s="18" t="s">
        <v>137</v>
      </c>
      <c r="C131" s="37"/>
      <c r="D131" s="37"/>
      <c r="E131" s="37"/>
      <c r="F131" s="37"/>
      <c r="G131" s="37"/>
      <c r="H131" s="37"/>
      <c r="I131" s="37"/>
      <c r="J131" s="44"/>
      <c r="K131" s="44"/>
      <c r="L131" s="44"/>
      <c r="M131" t="s">
        <v>221</v>
      </c>
    </row>
    <row r="132" spans="1:13">
      <c r="A132" s="19" t="s">
        <v>253</v>
      </c>
      <c r="B132" s="18" t="s">
        <v>137</v>
      </c>
      <c r="C132" s="37"/>
      <c r="D132" s="37"/>
      <c r="E132" s="37"/>
      <c r="F132" s="37"/>
      <c r="G132" s="37"/>
      <c r="H132" s="37"/>
      <c r="I132" s="37"/>
      <c r="J132" s="44"/>
      <c r="K132" s="44"/>
      <c r="L132" s="44"/>
      <c r="M132" t="s">
        <v>221</v>
      </c>
    </row>
    <row r="133" spans="1:13">
      <c r="A133" s="19" t="s">
        <v>254</v>
      </c>
      <c r="B133" s="18" t="s">
        <v>146</v>
      </c>
      <c r="C133" s="45"/>
      <c r="D133" s="45"/>
      <c r="E133" s="45"/>
      <c r="F133" s="45"/>
      <c r="G133" s="45"/>
      <c r="H133" s="45"/>
      <c r="I133" s="45"/>
      <c r="J133" s="44"/>
      <c r="K133" s="44"/>
      <c r="L133" s="44"/>
      <c r="M133" t="s">
        <v>255</v>
      </c>
    </row>
    <row r="134" spans="1:13">
      <c r="A134" s="17" t="s">
        <v>143</v>
      </c>
      <c r="B134" s="17"/>
      <c r="C134" s="17"/>
      <c r="D134" s="17"/>
      <c r="E134" s="17"/>
      <c r="F134" s="17"/>
      <c r="G134" s="17"/>
      <c r="H134" s="17"/>
      <c r="I134" s="17"/>
      <c r="J134" s="44"/>
      <c r="K134" s="44"/>
      <c r="L134" s="44"/>
    </row>
    <row r="135" spans="1:13">
      <c r="A135" s="18" t="s">
        <v>256</v>
      </c>
      <c r="B135" s="18" t="s">
        <v>137</v>
      </c>
      <c r="C135" s="37"/>
      <c r="D135" s="37"/>
      <c r="E135" s="37"/>
      <c r="F135" s="37"/>
      <c r="G135" s="37"/>
      <c r="H135" s="37"/>
      <c r="I135" s="37"/>
      <c r="J135" s="44"/>
      <c r="K135" s="44"/>
      <c r="L135" s="44"/>
    </row>
    <row r="136" spans="1:13">
      <c r="A136" s="18" t="s">
        <v>257</v>
      </c>
      <c r="B136" s="18" t="s">
        <v>137</v>
      </c>
      <c r="C136" s="37"/>
      <c r="D136" s="37"/>
      <c r="E136" s="37"/>
      <c r="F136" s="37"/>
      <c r="G136" s="37"/>
      <c r="H136" s="37"/>
      <c r="I136" s="37"/>
      <c r="J136" s="44"/>
      <c r="K136" s="44"/>
      <c r="L136" s="44"/>
    </row>
    <row r="137" spans="1:13">
      <c r="A137" s="19" t="s">
        <v>258</v>
      </c>
      <c r="B137" s="18" t="s">
        <v>137</v>
      </c>
      <c r="C137" s="37"/>
      <c r="D137" s="37"/>
      <c r="E137" s="37"/>
      <c r="F137" s="37"/>
      <c r="G137" s="37"/>
      <c r="H137" s="37"/>
      <c r="I137" s="37"/>
      <c r="J137" s="44"/>
      <c r="K137" s="44"/>
      <c r="L137" s="44"/>
    </row>
    <row r="138" spans="1:13">
      <c r="A138" s="18" t="s">
        <v>259</v>
      </c>
      <c r="B138" s="18" t="s">
        <v>137</v>
      </c>
      <c r="C138" s="37"/>
      <c r="D138" s="37"/>
      <c r="E138" s="37"/>
      <c r="F138" s="37"/>
      <c r="G138" s="37"/>
      <c r="H138" s="37"/>
      <c r="I138" s="37"/>
      <c r="J138" s="44"/>
      <c r="K138" s="44"/>
      <c r="L138" s="44"/>
    </row>
    <row r="139" spans="1:13">
      <c r="A139" s="19" t="s">
        <v>260</v>
      </c>
      <c r="B139" s="18" t="s">
        <v>137</v>
      </c>
      <c r="C139" s="37"/>
      <c r="D139" s="37"/>
      <c r="E139" s="37"/>
      <c r="F139" s="37"/>
      <c r="G139" s="37"/>
      <c r="H139" s="37"/>
      <c r="I139" s="37"/>
      <c r="J139" s="44"/>
      <c r="K139" s="44"/>
      <c r="L139" s="44"/>
    </row>
    <row r="140" spans="1:13">
      <c r="A140" s="19" t="s">
        <v>261</v>
      </c>
      <c r="B140" s="18" t="s">
        <v>137</v>
      </c>
      <c r="C140" s="37"/>
      <c r="D140" s="37"/>
      <c r="E140" s="37"/>
      <c r="F140" s="37"/>
      <c r="G140" s="37"/>
      <c r="H140" s="37"/>
      <c r="I140" s="37"/>
      <c r="J140" s="44"/>
      <c r="K140" s="44"/>
      <c r="L140" s="44"/>
    </row>
    <row r="141" spans="1:13">
      <c r="A141" s="19" t="s">
        <v>262</v>
      </c>
      <c r="B141" s="18" t="s">
        <v>137</v>
      </c>
      <c r="C141" s="37"/>
      <c r="D141" s="37"/>
      <c r="E141" s="37"/>
      <c r="F141" s="37"/>
      <c r="G141" s="37"/>
      <c r="H141" s="37"/>
      <c r="I141" s="37"/>
      <c r="J141" s="44"/>
      <c r="K141" s="44"/>
      <c r="L141" s="44"/>
    </row>
    <row r="142" spans="1:13">
      <c r="A142" s="19" t="s">
        <v>263</v>
      </c>
      <c r="B142" s="18" t="s">
        <v>137</v>
      </c>
      <c r="C142" s="37"/>
      <c r="D142" s="37"/>
      <c r="E142" s="37"/>
      <c r="F142" s="37"/>
      <c r="G142" s="37"/>
      <c r="H142" s="37"/>
      <c r="I142" s="37"/>
      <c r="J142" s="44"/>
      <c r="K142" s="44"/>
      <c r="L142" s="44"/>
    </row>
    <row r="143" spans="1:13">
      <c r="A143" s="19" t="s">
        <v>264</v>
      </c>
      <c r="B143" s="18" t="s">
        <v>137</v>
      </c>
      <c r="C143" s="37"/>
      <c r="D143" s="37"/>
      <c r="E143" s="37"/>
      <c r="F143" s="37"/>
      <c r="G143" s="37"/>
      <c r="H143" s="37"/>
      <c r="I143" s="37"/>
      <c r="J143" s="44"/>
      <c r="K143" s="44"/>
      <c r="L143" s="44"/>
    </row>
    <row r="144" spans="1:13">
      <c r="A144" s="19" t="s">
        <v>265</v>
      </c>
      <c r="B144" s="18" t="s">
        <v>137</v>
      </c>
      <c r="C144" s="37"/>
      <c r="D144" s="37"/>
      <c r="E144" s="37"/>
      <c r="F144" s="37"/>
      <c r="G144" s="37"/>
      <c r="H144" s="37"/>
      <c r="I144" s="37"/>
      <c r="J144" s="44"/>
      <c r="K144" s="44"/>
      <c r="L144" s="44"/>
    </row>
    <row r="145" spans="1:15">
      <c r="A145" s="19" t="s">
        <v>266</v>
      </c>
      <c r="B145" s="18" t="s">
        <v>137</v>
      </c>
      <c r="C145" s="37"/>
      <c r="D145" s="37"/>
      <c r="E145" s="37"/>
      <c r="F145" s="37"/>
      <c r="G145" s="37"/>
      <c r="H145" s="37"/>
      <c r="I145" s="37"/>
      <c r="J145" s="44"/>
      <c r="K145" s="44"/>
      <c r="L145" s="44"/>
    </row>
    <row r="146" spans="1:15">
      <c r="A146" s="19" t="s">
        <v>267</v>
      </c>
      <c r="B146" s="18" t="s">
        <v>137</v>
      </c>
      <c r="C146" s="37"/>
      <c r="D146" s="37"/>
      <c r="E146" s="37"/>
      <c r="F146" s="37"/>
      <c r="G146" s="37"/>
      <c r="H146" s="37"/>
      <c r="I146" s="37"/>
      <c r="J146" s="44"/>
      <c r="K146" s="44"/>
      <c r="L146" s="44"/>
    </row>
    <row r="147" spans="1:15">
      <c r="A147" s="19" t="s">
        <v>268</v>
      </c>
      <c r="B147" s="18" t="s">
        <v>137</v>
      </c>
      <c r="C147" s="37"/>
      <c r="D147" s="37"/>
      <c r="E147" s="37"/>
      <c r="F147" s="37"/>
      <c r="G147" s="37"/>
      <c r="H147" s="37"/>
      <c r="I147" s="37"/>
      <c r="J147" s="44"/>
      <c r="K147" s="44"/>
      <c r="L147" s="44"/>
    </row>
    <row r="148" spans="1:15">
      <c r="A148" s="19" t="s">
        <v>269</v>
      </c>
      <c r="B148" s="18" t="s">
        <v>137</v>
      </c>
      <c r="C148" s="37"/>
      <c r="D148" s="37"/>
      <c r="E148" s="37"/>
      <c r="F148" s="37"/>
      <c r="G148" s="37"/>
      <c r="H148" s="37"/>
      <c r="I148" s="37"/>
      <c r="J148" s="44"/>
      <c r="K148" s="44"/>
      <c r="L148" s="44"/>
    </row>
    <row r="149" spans="1:15">
      <c r="A149" s="19" t="s">
        <v>270</v>
      </c>
      <c r="B149" s="18" t="s">
        <v>137</v>
      </c>
      <c r="C149" s="37"/>
      <c r="D149" s="37"/>
      <c r="E149" s="37"/>
      <c r="F149" s="37"/>
      <c r="G149" s="37"/>
      <c r="H149" s="37"/>
      <c r="I149" s="37"/>
      <c r="J149" s="44"/>
      <c r="K149" s="44"/>
      <c r="L149" s="44"/>
    </row>
    <row r="150" spans="1:15">
      <c r="A150" s="19" t="s">
        <v>271</v>
      </c>
      <c r="B150" s="18" t="s">
        <v>146</v>
      </c>
      <c r="C150" s="45"/>
      <c r="D150" s="45"/>
      <c r="E150" s="45"/>
      <c r="F150" s="45"/>
      <c r="G150" s="45"/>
      <c r="H150" s="45"/>
      <c r="I150" s="45"/>
      <c r="J150" s="44"/>
      <c r="K150" s="44"/>
      <c r="L150" s="44"/>
      <c r="M150" t="s">
        <v>272</v>
      </c>
    </row>
    <row r="151" spans="1:15">
      <c r="A151" s="17" t="s">
        <v>144</v>
      </c>
      <c r="B151" s="17"/>
      <c r="C151" s="17"/>
      <c r="D151" s="17"/>
      <c r="E151" s="17"/>
      <c r="F151" s="17"/>
      <c r="G151" s="17"/>
      <c r="H151" s="17"/>
      <c r="I151" s="17"/>
      <c r="J151" s="182"/>
      <c r="K151" s="44"/>
      <c r="L151" s="182"/>
      <c r="M151" s="25"/>
      <c r="N151" s="25"/>
      <c r="O151" s="25"/>
    </row>
    <row r="152" spans="1:15">
      <c r="A152" s="18" t="s">
        <v>273</v>
      </c>
      <c r="B152" s="18" t="s">
        <v>137</v>
      </c>
      <c r="C152" s="37"/>
      <c r="D152" s="37"/>
      <c r="E152" s="37"/>
      <c r="F152" s="37"/>
      <c r="G152" s="37"/>
      <c r="H152" s="37"/>
      <c r="I152" s="37"/>
      <c r="J152" s="182"/>
      <c r="K152" s="44"/>
      <c r="L152" s="182"/>
      <c r="M152" s="25"/>
      <c r="N152" s="25"/>
      <c r="O152" s="25"/>
    </row>
    <row r="153" spans="1:15">
      <c r="A153" s="18" t="s">
        <v>274</v>
      </c>
      <c r="B153" s="18" t="s">
        <v>137</v>
      </c>
      <c r="C153" s="37"/>
      <c r="D153" s="37"/>
      <c r="E153" s="37"/>
      <c r="F153" s="37"/>
      <c r="G153" s="37"/>
      <c r="H153" s="37"/>
      <c r="I153" s="37"/>
      <c r="J153" s="182"/>
      <c r="K153" s="44"/>
      <c r="L153" s="182"/>
      <c r="M153" s="25"/>
      <c r="N153" s="25"/>
      <c r="O153" s="25"/>
    </row>
    <row r="154" spans="1:15">
      <c r="A154" s="19" t="s">
        <v>275</v>
      </c>
      <c r="B154" s="18" t="s">
        <v>137</v>
      </c>
      <c r="C154" s="37"/>
      <c r="D154" s="37"/>
      <c r="E154" s="37"/>
      <c r="F154" s="37"/>
      <c r="G154" s="37"/>
      <c r="H154" s="37"/>
      <c r="I154" s="37"/>
      <c r="J154" s="182"/>
      <c r="K154" s="44"/>
      <c r="L154" s="182"/>
      <c r="M154" s="25"/>
      <c r="N154" s="25"/>
      <c r="O154" s="25"/>
    </row>
    <row r="155" spans="1:15">
      <c r="A155" s="18" t="s">
        <v>276</v>
      </c>
      <c r="B155" s="18" t="s">
        <v>137</v>
      </c>
      <c r="C155" s="37"/>
      <c r="D155" s="37"/>
      <c r="E155" s="37"/>
      <c r="F155" s="37"/>
      <c r="G155" s="37"/>
      <c r="H155" s="37"/>
      <c r="I155" s="37"/>
      <c r="J155" s="44"/>
      <c r="K155" s="44"/>
      <c r="L155" s="182"/>
      <c r="M155" s="25"/>
      <c r="N155" s="25"/>
      <c r="O155" s="25"/>
    </row>
    <row r="156" spans="1:15">
      <c r="A156" s="19" t="s">
        <v>277</v>
      </c>
      <c r="B156" s="18" t="s">
        <v>137</v>
      </c>
      <c r="C156" s="37"/>
      <c r="D156" s="37"/>
      <c r="E156" s="37"/>
      <c r="F156" s="37"/>
      <c r="G156" s="37"/>
      <c r="H156" s="37"/>
      <c r="I156" s="37"/>
      <c r="J156" s="44"/>
      <c r="K156" s="44"/>
      <c r="L156" s="44"/>
    </row>
    <row r="157" spans="1:15">
      <c r="A157" s="19" t="s">
        <v>278</v>
      </c>
      <c r="B157" s="18" t="s">
        <v>137</v>
      </c>
      <c r="C157" s="37"/>
      <c r="D157" s="37"/>
      <c r="E157" s="37"/>
      <c r="F157" s="37"/>
      <c r="G157" s="37"/>
      <c r="H157" s="37"/>
      <c r="I157" s="37"/>
      <c r="J157" s="44"/>
      <c r="K157" s="44"/>
      <c r="L157" s="186"/>
    </row>
    <row r="158" spans="1:15">
      <c r="A158" s="19" t="s">
        <v>279</v>
      </c>
      <c r="B158" s="18" t="s">
        <v>137</v>
      </c>
      <c r="C158" s="37"/>
      <c r="D158" s="37"/>
      <c r="E158" s="37"/>
      <c r="F158" s="37"/>
      <c r="G158" s="37"/>
      <c r="H158" s="37"/>
      <c r="I158" s="37"/>
      <c r="J158" s="44"/>
      <c r="K158" s="44"/>
      <c r="L158" s="186"/>
    </row>
    <row r="159" spans="1:15">
      <c r="A159" s="19" t="s">
        <v>280</v>
      </c>
      <c r="B159" s="18" t="s">
        <v>137</v>
      </c>
      <c r="C159" s="37"/>
      <c r="D159" s="37"/>
      <c r="E159" s="37"/>
      <c r="F159" s="37"/>
      <c r="G159" s="37"/>
      <c r="H159" s="37"/>
      <c r="I159" s="37"/>
      <c r="J159" s="44"/>
      <c r="K159" s="44"/>
      <c r="L159" s="186"/>
    </row>
    <row r="160" spans="1:15">
      <c r="A160" s="19" t="s">
        <v>281</v>
      </c>
      <c r="B160" s="18" t="s">
        <v>137</v>
      </c>
      <c r="C160" s="37"/>
      <c r="D160" s="37"/>
      <c r="E160" s="37"/>
      <c r="F160" s="37"/>
      <c r="G160" s="37"/>
      <c r="H160" s="37"/>
      <c r="I160" s="37"/>
      <c r="J160" s="44"/>
      <c r="K160" s="44"/>
      <c r="L160" s="44"/>
    </row>
    <row r="161" spans="1:13">
      <c r="A161" s="19" t="s">
        <v>282</v>
      </c>
      <c r="B161" s="18" t="s">
        <v>137</v>
      </c>
      <c r="C161" s="37"/>
      <c r="D161" s="37"/>
      <c r="E161" s="37"/>
      <c r="F161" s="37"/>
      <c r="G161" s="37"/>
      <c r="H161" s="37"/>
      <c r="I161" s="37"/>
      <c r="J161" s="186"/>
      <c r="K161" s="44"/>
      <c r="L161" s="186"/>
    </row>
    <row r="162" spans="1:13">
      <c r="A162" s="19" t="s">
        <v>283</v>
      </c>
      <c r="B162" s="18" t="s">
        <v>137</v>
      </c>
      <c r="C162" s="37"/>
      <c r="D162" s="37"/>
      <c r="E162" s="37"/>
      <c r="F162" s="37"/>
      <c r="G162" s="37"/>
      <c r="H162" s="37"/>
      <c r="I162" s="37"/>
      <c r="J162" s="186"/>
      <c r="K162" s="44"/>
      <c r="L162" s="186"/>
    </row>
    <row r="163" spans="1:13">
      <c r="A163" s="19" t="s">
        <v>284</v>
      </c>
      <c r="B163" s="18" t="s">
        <v>137</v>
      </c>
      <c r="C163" s="37"/>
      <c r="D163" s="37"/>
      <c r="E163" s="37"/>
      <c r="F163" s="37"/>
      <c r="G163" s="37"/>
      <c r="H163" s="37"/>
      <c r="I163" s="37"/>
      <c r="J163" s="186"/>
      <c r="K163" s="44"/>
      <c r="L163" s="44"/>
    </row>
    <row r="164" spans="1:13">
      <c r="A164" s="19" t="s">
        <v>285</v>
      </c>
      <c r="B164" s="18" t="s">
        <v>137</v>
      </c>
      <c r="C164" s="37"/>
      <c r="D164" s="37"/>
      <c r="E164" s="37"/>
      <c r="F164" s="37"/>
      <c r="G164" s="37"/>
      <c r="H164" s="37"/>
      <c r="I164" s="37"/>
      <c r="J164" s="186"/>
      <c r="K164" s="44"/>
      <c r="L164" s="44"/>
      <c r="M164" s="57"/>
    </row>
    <row r="165" spans="1:13">
      <c r="A165" s="19" t="s">
        <v>286</v>
      </c>
      <c r="B165" s="18" t="s">
        <v>137</v>
      </c>
      <c r="C165" s="37"/>
      <c r="D165" s="37"/>
      <c r="E165" s="37"/>
      <c r="F165" s="37"/>
      <c r="G165" s="37"/>
      <c r="H165" s="37"/>
      <c r="I165" s="37"/>
      <c r="J165" s="186"/>
      <c r="K165" s="44"/>
      <c r="L165" s="44"/>
      <c r="M165" s="57"/>
    </row>
    <row r="166" spans="1:13">
      <c r="A166" s="19" t="s">
        <v>287</v>
      </c>
      <c r="B166" s="18" t="s">
        <v>137</v>
      </c>
      <c r="C166" s="37"/>
      <c r="D166" s="37"/>
      <c r="E166" s="37"/>
      <c r="F166" s="37"/>
      <c r="G166" s="37"/>
      <c r="H166" s="37"/>
      <c r="I166" s="37"/>
      <c r="J166" s="44"/>
      <c r="K166" s="44"/>
      <c r="L166" s="44"/>
    </row>
    <row r="167" spans="1:13">
      <c r="A167" s="19" t="s">
        <v>288</v>
      </c>
      <c r="B167" s="18" t="s">
        <v>146</v>
      </c>
      <c r="C167" s="45"/>
      <c r="D167" s="45"/>
      <c r="E167" s="45"/>
      <c r="F167" s="45"/>
      <c r="G167" s="45"/>
      <c r="H167" s="45"/>
      <c r="I167" s="45"/>
      <c r="J167" s="186"/>
      <c r="K167" s="44"/>
      <c r="L167" s="44"/>
      <c r="M167" s="57"/>
    </row>
    <row r="168" spans="1:13">
      <c r="A168" s="16" t="s">
        <v>289</v>
      </c>
      <c r="B168" s="16"/>
      <c r="C168" s="16"/>
      <c r="D168" s="16"/>
      <c r="E168" s="16"/>
      <c r="F168" s="16"/>
      <c r="G168" s="16"/>
      <c r="H168" s="16"/>
      <c r="I168" s="16"/>
      <c r="J168" s="44" t="s">
        <v>290</v>
      </c>
      <c r="K168" s="44"/>
      <c r="L168" s="44"/>
    </row>
    <row r="169" spans="1:13">
      <c r="A169" s="17" t="s">
        <v>291</v>
      </c>
      <c r="B169" s="17"/>
      <c r="C169" s="17"/>
      <c r="D169" s="17"/>
      <c r="E169" s="17"/>
      <c r="F169" s="17"/>
      <c r="G169" s="17"/>
      <c r="H169" s="17"/>
      <c r="I169" s="17"/>
      <c r="J169" s="44"/>
      <c r="K169" s="44"/>
      <c r="L169" s="44"/>
    </row>
    <row r="170" spans="1:13">
      <c r="A170" s="19" t="s">
        <v>292</v>
      </c>
      <c r="B170" s="18" t="s">
        <v>293</v>
      </c>
      <c r="C170" s="37"/>
      <c r="D170" s="37"/>
      <c r="E170" s="37"/>
      <c r="F170" s="37"/>
      <c r="G170" s="37"/>
      <c r="H170" s="37"/>
      <c r="I170" s="37"/>
      <c r="J170" s="44"/>
      <c r="K170" s="44"/>
      <c r="L170" s="44"/>
    </row>
    <row r="171" spans="1:13">
      <c r="A171" s="19" t="s">
        <v>294</v>
      </c>
      <c r="B171" s="18" t="s">
        <v>293</v>
      </c>
      <c r="C171" s="37"/>
      <c r="D171" s="37"/>
      <c r="E171" s="37"/>
      <c r="F171" s="37"/>
      <c r="G171" s="37"/>
      <c r="H171" s="37"/>
      <c r="I171" s="37"/>
      <c r="J171" s="44"/>
      <c r="K171" s="44"/>
      <c r="L171" s="44"/>
    </row>
    <row r="172" spans="1:13">
      <c r="A172" s="19" t="s">
        <v>295</v>
      </c>
      <c r="B172" s="18" t="s">
        <v>296</v>
      </c>
      <c r="C172" s="37"/>
      <c r="D172" s="37"/>
      <c r="E172" s="37"/>
      <c r="F172" s="37"/>
      <c r="G172" s="37"/>
      <c r="H172" s="37"/>
      <c r="I172" s="37"/>
      <c r="J172" s="44"/>
      <c r="K172" s="44"/>
      <c r="L172" s="44"/>
    </row>
    <row r="173" spans="1:13">
      <c r="A173" s="17" t="s">
        <v>297</v>
      </c>
      <c r="B173" s="17"/>
      <c r="C173" s="17"/>
      <c r="D173" s="17"/>
      <c r="E173" s="17"/>
      <c r="F173" s="17"/>
      <c r="G173" s="17"/>
      <c r="H173" s="17"/>
      <c r="I173" s="17"/>
      <c r="J173" s="44"/>
      <c r="K173" s="44"/>
      <c r="L173" s="44"/>
    </row>
    <row r="174" spans="1:13">
      <c r="A174" s="19" t="s">
        <v>298</v>
      </c>
      <c r="B174" s="18" t="s">
        <v>293</v>
      </c>
      <c r="C174" s="37"/>
      <c r="D174" s="37"/>
      <c r="E174" s="37"/>
      <c r="F174" s="37"/>
      <c r="G174" s="37"/>
      <c r="H174" s="37"/>
      <c r="I174" s="37"/>
      <c r="J174" s="44"/>
      <c r="K174" s="44"/>
      <c r="L174" s="44"/>
    </row>
    <row r="175" spans="1:13">
      <c r="A175" s="19" t="s">
        <v>299</v>
      </c>
      <c r="B175" s="18" t="s">
        <v>293</v>
      </c>
      <c r="C175" s="37"/>
      <c r="D175" s="37"/>
      <c r="E175" s="37"/>
      <c r="F175" s="37"/>
      <c r="G175" s="37"/>
      <c r="H175" s="37"/>
      <c r="I175" s="37"/>
      <c r="J175" s="44"/>
      <c r="K175" s="44"/>
      <c r="L175" s="44"/>
    </row>
    <row r="176" spans="1:13">
      <c r="A176" s="19" t="s">
        <v>300</v>
      </c>
      <c r="B176" s="18" t="s">
        <v>296</v>
      </c>
      <c r="C176" s="37"/>
      <c r="D176" s="37"/>
      <c r="E176" s="37"/>
      <c r="F176" s="37"/>
      <c r="G176" s="37"/>
      <c r="H176" s="37"/>
      <c r="I176" s="37"/>
      <c r="J176" s="44"/>
      <c r="K176" s="44"/>
      <c r="L176" s="44"/>
    </row>
    <row r="177" spans="1:12">
      <c r="A177" s="19" t="s">
        <v>301</v>
      </c>
      <c r="B177" s="18" t="s">
        <v>302</v>
      </c>
      <c r="C177" s="37"/>
      <c r="D177" s="37"/>
      <c r="E177" s="37"/>
      <c r="F177" s="37"/>
      <c r="G177" s="37"/>
      <c r="H177" s="37"/>
      <c r="I177" s="37"/>
      <c r="J177" s="44"/>
      <c r="K177" s="44"/>
      <c r="L177" s="44"/>
    </row>
    <row r="178" spans="1:12">
      <c r="A178" s="17" t="s">
        <v>303</v>
      </c>
      <c r="B178" s="17"/>
      <c r="C178" s="17"/>
      <c r="D178" s="17"/>
      <c r="E178" s="17"/>
      <c r="F178" s="17"/>
      <c r="G178" s="17"/>
      <c r="H178" s="17"/>
      <c r="I178" s="17"/>
      <c r="J178" s="44"/>
      <c r="K178" s="44"/>
      <c r="L178" s="44"/>
    </row>
    <row r="179" spans="1:12">
      <c r="A179" s="19" t="s">
        <v>304</v>
      </c>
      <c r="B179" s="18" t="s">
        <v>293</v>
      </c>
      <c r="C179" s="37"/>
      <c r="D179" s="37"/>
      <c r="E179" s="37"/>
      <c r="F179" s="37"/>
      <c r="G179" s="37"/>
      <c r="H179" s="37"/>
      <c r="I179" s="37"/>
      <c r="J179" s="44"/>
      <c r="K179" s="44"/>
      <c r="L179" s="44"/>
    </row>
    <row r="180" spans="1:12">
      <c r="A180" s="19" t="s">
        <v>305</v>
      </c>
      <c r="B180" s="18" t="s">
        <v>293</v>
      </c>
      <c r="C180" s="37"/>
      <c r="D180" s="37"/>
      <c r="E180" s="37"/>
      <c r="F180" s="37"/>
      <c r="G180" s="37"/>
      <c r="H180" s="37"/>
      <c r="I180" s="37"/>
      <c r="J180" s="44"/>
      <c r="K180" s="44"/>
      <c r="L180" s="44"/>
    </row>
    <row r="181" spans="1:12">
      <c r="A181" s="19" t="s">
        <v>306</v>
      </c>
      <c r="B181" s="18" t="s">
        <v>296</v>
      </c>
      <c r="C181" s="37"/>
      <c r="D181" s="37"/>
      <c r="E181" s="37"/>
      <c r="F181" s="37"/>
      <c r="G181" s="37"/>
      <c r="H181" s="37"/>
      <c r="I181" s="37"/>
      <c r="J181" s="44"/>
      <c r="K181" s="44"/>
      <c r="L181" s="44"/>
    </row>
    <row r="182" spans="1:12">
      <c r="A182" s="19" t="s">
        <v>307</v>
      </c>
      <c r="B182" s="18" t="s">
        <v>308</v>
      </c>
      <c r="C182" s="37"/>
      <c r="D182" s="37"/>
      <c r="E182" s="37"/>
      <c r="F182" s="37"/>
      <c r="G182" s="37"/>
      <c r="H182" s="37"/>
      <c r="I182" s="37"/>
      <c r="J182" s="44"/>
      <c r="K182" s="44"/>
      <c r="L182" s="44"/>
    </row>
    <row r="183" spans="1:12">
      <c r="A183" s="17" t="s">
        <v>309</v>
      </c>
      <c r="B183" s="17"/>
      <c r="C183" s="17"/>
      <c r="D183" s="17"/>
      <c r="E183" s="17"/>
      <c r="F183" s="17"/>
      <c r="G183" s="17"/>
      <c r="H183" s="17"/>
      <c r="I183" s="17"/>
      <c r="J183" s="44"/>
      <c r="K183" s="44"/>
      <c r="L183" s="44"/>
    </row>
    <row r="184" spans="1:12">
      <c r="A184" s="19" t="s">
        <v>310</v>
      </c>
      <c r="B184" s="18" t="s">
        <v>311</v>
      </c>
      <c r="C184" s="37"/>
      <c r="D184" s="37"/>
      <c r="E184" s="37"/>
      <c r="F184" s="37"/>
      <c r="G184" s="37"/>
      <c r="H184" s="37"/>
      <c r="I184" s="37"/>
      <c r="J184" s="44"/>
      <c r="K184" s="44"/>
      <c r="L184" s="44"/>
    </row>
    <row r="185" spans="1:12">
      <c r="A185" s="19" t="s">
        <v>312</v>
      </c>
      <c r="B185" s="18" t="s">
        <v>313</v>
      </c>
      <c r="C185" s="37"/>
      <c r="D185" s="37"/>
      <c r="E185" s="37"/>
      <c r="F185" s="37"/>
      <c r="G185" s="37"/>
      <c r="H185" s="37"/>
      <c r="I185" s="37"/>
      <c r="J185" s="44"/>
      <c r="K185" s="44"/>
      <c r="L185" s="44"/>
    </row>
    <row r="186" spans="1:12">
      <c r="A186" s="19" t="s">
        <v>314</v>
      </c>
      <c r="B186" s="18" t="s">
        <v>315</v>
      </c>
      <c r="C186" s="37"/>
      <c r="D186" s="37"/>
      <c r="E186" s="37"/>
      <c r="F186" s="37"/>
      <c r="G186" s="37"/>
      <c r="H186" s="37"/>
      <c r="I186" s="37"/>
      <c r="J186" s="44"/>
      <c r="K186" s="44"/>
      <c r="L186" s="44"/>
    </row>
    <row r="187" spans="1:12">
      <c r="A187" s="19" t="s">
        <v>316</v>
      </c>
      <c r="B187" s="18" t="s">
        <v>317</v>
      </c>
      <c r="C187" s="37"/>
      <c r="D187" s="37"/>
      <c r="E187" s="37"/>
      <c r="F187" s="37"/>
      <c r="G187" s="37"/>
      <c r="H187" s="37"/>
      <c r="I187" s="37"/>
      <c r="J187" s="44"/>
      <c r="K187" s="44"/>
      <c r="L187" s="44"/>
    </row>
    <row r="188" spans="1:12">
      <c r="A188" s="17" t="s">
        <v>318</v>
      </c>
      <c r="B188" s="17"/>
      <c r="C188" s="17"/>
      <c r="D188" s="17"/>
      <c r="E188" s="17"/>
      <c r="F188" s="17"/>
      <c r="G188" s="17"/>
      <c r="H188" s="17"/>
      <c r="I188" s="17"/>
      <c r="J188" s="44"/>
      <c r="K188" s="44"/>
      <c r="L188" s="44"/>
    </row>
    <row r="189" spans="1:12">
      <c r="A189" s="19" t="s">
        <v>319</v>
      </c>
      <c r="B189" s="18" t="s">
        <v>320</v>
      </c>
      <c r="C189" s="37"/>
      <c r="D189" s="37"/>
      <c r="E189" s="37"/>
      <c r="F189" s="37"/>
      <c r="G189" s="37"/>
      <c r="H189" s="37"/>
      <c r="I189" s="37"/>
      <c r="J189" s="44"/>
      <c r="K189" s="44"/>
      <c r="L189" s="44"/>
    </row>
    <row r="190" spans="1:12">
      <c r="A190" s="19" t="s">
        <v>321</v>
      </c>
      <c r="B190" s="18" t="s">
        <v>322</v>
      </c>
      <c r="C190" s="37"/>
      <c r="D190" s="37"/>
      <c r="E190" s="37"/>
      <c r="F190" s="37"/>
      <c r="G190" s="37"/>
      <c r="H190" s="37"/>
      <c r="I190" s="37"/>
      <c r="J190" s="44"/>
      <c r="K190" s="44"/>
      <c r="L190" s="44"/>
    </row>
    <row r="191" spans="1:12">
      <c r="A191" s="19" t="s">
        <v>323</v>
      </c>
      <c r="B191" s="18" t="s">
        <v>324</v>
      </c>
      <c r="C191" s="37"/>
      <c r="D191" s="37"/>
      <c r="E191" s="37"/>
      <c r="F191" s="37"/>
      <c r="G191" s="37"/>
      <c r="H191" s="37"/>
      <c r="I191" s="37"/>
      <c r="J191" s="44"/>
      <c r="K191" s="44"/>
      <c r="L191" s="44"/>
    </row>
  </sheetData>
  <conditionalFormatting sqref="K17">
    <cfRule type="containsText" dxfId="145" priority="9" operator="containsText" text="Out-of-the-box estimate">
      <formula>NOT(ISERROR(SEARCH("Out-of-the-box estimate",K17)))</formula>
    </cfRule>
    <cfRule type="containsText" dxfId="144" priority="6" operator="containsText" text="The value of this indicator is directly taken from a database">
      <formula>NOT(ISERROR(SEARCH("The value of this indicator is directly taken from a database",K17)))</formula>
    </cfRule>
    <cfRule type="containsText" dxfId="143" priority="7" operator="containsText" text="Not relevant to inform this cell">
      <formula>NOT(ISERROR(SEARCH("Not relevant to inform this cell",K17)))</formula>
    </cfRule>
    <cfRule type="containsText" dxfId="142" priority="8" operator="containsText" text="Direct model output">
      <formula>NOT(ISERROR(SEARCH("Direct model output",K17)))</formula>
    </cfRule>
    <cfRule type="containsText" dxfId="141" priority="10" operator="containsText" text="Not known how to inform this cell">
      <formula>NOT(ISERROR(SEARCH("Not known how to inform this cell",K17)))</formula>
    </cfRule>
  </conditionalFormatting>
  <conditionalFormatting sqref="K44:K46 K53">
    <cfRule type="containsText" dxfId="140" priority="183" operator="containsText" text="Direct model output">
      <formula>NOT(ISERROR(SEARCH("Direct model output",K44)))</formula>
    </cfRule>
    <cfRule type="containsText" dxfId="139" priority="184" operator="containsText" text="Out-of-the-box estimate">
      <formula>NOT(ISERROR(SEARCH("Out-of-the-box estimate",K44)))</formula>
    </cfRule>
    <cfRule type="containsText" dxfId="138" priority="185" operator="containsText" text="Not known how to inform this cell">
      <formula>NOT(ISERROR(SEARCH("Not known how to inform this cell",K44)))</formula>
    </cfRule>
  </conditionalFormatting>
  <conditionalFormatting sqref="K44:K63">
    <cfRule type="containsText" dxfId="137" priority="15" operator="containsText" text="The value of this indicator is directly taken from a database">
      <formula>NOT(ISERROR(SEARCH("The value of this indicator is directly taken from a database",K44)))</formula>
    </cfRule>
  </conditionalFormatting>
  <conditionalFormatting sqref="K47:K63">
    <cfRule type="containsText" dxfId="136" priority="11" operator="containsText" text="This indicator is not relevant in my analysis">
      <formula>NOT(ISERROR(SEARCH("This indicator is not relevant in my analysis",K47)))</formula>
    </cfRule>
    <cfRule type="containsText" dxfId="135" priority="12" operator="containsText" text="I don’t know how to inform the value of this indicator">
      <formula>NOT(ISERROR(SEARCH("I don’t know how to inform the value of this indicator",K47)))</formula>
    </cfRule>
    <cfRule type="containsText" dxfId="134" priority="13" operator="containsText" text="The value of this indicator comes from an out-of the box estimate ">
      <formula>NOT(ISERROR(SEARCH("The value of this indicator comes from an out-of the box estimate ",K47)))</formula>
    </cfRule>
    <cfRule type="containsText" dxfId="133" priority="14" operator="containsText" text="The value of this indicator is an endogenous model result ">
      <formula>NOT(ISERROR(SEARCH("The value of this indicator is an endogenous model result ",K47)))</formula>
    </cfRule>
  </conditionalFormatting>
  <conditionalFormatting sqref="K53 K44:K46">
    <cfRule type="containsText" dxfId="132" priority="182" operator="containsText" text="Not relevant to inform this cell">
      <formula>NOT(ISERROR(SEARCH("Not relevant to inform this cell",K44)))</formula>
    </cfRule>
  </conditionalFormatting>
  <conditionalFormatting sqref="K53">
    <cfRule type="containsText" dxfId="131" priority="179" operator="containsText" text="Direct model output">
      <formula>NOT(ISERROR(SEARCH("Direct model output",K53)))</formula>
    </cfRule>
    <cfRule type="containsText" dxfId="130" priority="181" operator="containsText" text="Not known how to inform this cell">
      <formula>NOT(ISERROR(SEARCH("Not known how to inform this cell",K53)))</formula>
    </cfRule>
    <cfRule type="containsText" dxfId="129" priority="180" operator="containsText" text="Out-of-the-box estimate">
      <formula>NOT(ISERROR(SEARCH("Out-of-the-box estimate",K53)))</formula>
    </cfRule>
    <cfRule type="containsText" dxfId="128" priority="178" operator="containsText" text="Not relevant to inform this cell">
      <formula>NOT(ISERROR(SEARCH("Not relevant to inform this cell",K53)))</formula>
    </cfRule>
  </conditionalFormatting>
  <conditionalFormatting sqref="K64:K65 K83 K96:K97 K117 K134 K151">
    <cfRule type="containsText" dxfId="127" priority="158" operator="containsText" text="I don’t know how to inform the value of this indicator">
      <formula>NOT(ISERROR(SEARCH("I don’t know how to inform the value of this indicator",K64)))</formula>
    </cfRule>
    <cfRule type="containsText" dxfId="126" priority="159" operator="containsText" text="The value of this indicator comes from an out-of the box estimate ">
      <formula>NOT(ISERROR(SEARCH("The value of this indicator comes from an out-of the box estimate ",K64)))</formula>
    </cfRule>
    <cfRule type="containsText" dxfId="125" priority="161" operator="containsText" text="The value of this indicator is directly taken from a database">
      <formula>NOT(ISERROR(SEARCH("The value of this indicator is directly taken from a database",K64)))</formula>
    </cfRule>
    <cfRule type="containsText" dxfId="124" priority="160" operator="containsText" text="The value of this indicator is an endogenous model result ">
      <formula>NOT(ISERROR(SEARCH("The value of this indicator is an endogenous model result ",K64)))</formula>
    </cfRule>
  </conditionalFormatting>
  <conditionalFormatting sqref="K64:K65 K83 K96:K97 K117 K151 K134">
    <cfRule type="containsText" dxfId="123" priority="157" operator="containsText" text="This indicator is not relevant in my analysis">
      <formula>NOT(ISERROR(SEARCH("This indicator is not relevant in my analysis",K64)))</formula>
    </cfRule>
  </conditionalFormatting>
  <conditionalFormatting sqref="K64:K65">
    <cfRule type="containsText" dxfId="122" priority="156" operator="containsText" text="Not known how to inform this cell">
      <formula>NOT(ISERROR(SEARCH("Not known how to inform this cell",K64)))</formula>
    </cfRule>
    <cfRule type="containsText" dxfId="121" priority="155" operator="containsText" text="Out-of-the-box estimate">
      <formula>NOT(ISERROR(SEARCH("Out-of-the-box estimate",K64)))</formula>
    </cfRule>
    <cfRule type="containsText" dxfId="120" priority="153" operator="containsText" text="Not relevant to inform this cell">
      <formula>NOT(ISERROR(SEARCH("Not relevant to inform this cell",K64)))</formula>
    </cfRule>
    <cfRule type="containsText" dxfId="119" priority="154" operator="containsText" text="Direct model output">
      <formula>NOT(ISERROR(SEARCH("Direct model output",K64)))</formula>
    </cfRule>
  </conditionalFormatting>
  <conditionalFormatting sqref="K65">
    <cfRule type="containsText" dxfId="118" priority="163" operator="containsText" text="Direct model output">
      <formula>NOT(ISERROR(SEARCH("Direct model output",K65)))</formula>
    </cfRule>
    <cfRule type="containsText" dxfId="117" priority="162" operator="containsText" text="Not relevant to inform this cell">
      <formula>NOT(ISERROR(SEARCH("Not relevant to inform this cell",K65)))</formula>
    </cfRule>
    <cfRule type="containsText" dxfId="116" priority="164" operator="containsText" text="Out-of-the-box estimate">
      <formula>NOT(ISERROR(SEARCH("Out-of-the-box estimate",K65)))</formula>
    </cfRule>
    <cfRule type="containsText" dxfId="115" priority="165" operator="containsText" text="Not known how to inform this cell">
      <formula>NOT(ISERROR(SEARCH("Not known how to inform this cell",K65)))</formula>
    </cfRule>
  </conditionalFormatting>
  <conditionalFormatting sqref="K66:K69">
    <cfRule type="containsText" dxfId="114" priority="52" operator="containsText" text="I don’t know how to inform the value of this indicator">
      <formula>NOT(ISERROR(SEARCH("I don’t know how to inform the value of this indicator",K66)))</formula>
    </cfRule>
    <cfRule type="containsText" dxfId="113" priority="53" operator="containsText" text="The value of this indicator comes from an out-of the box estimate ">
      <formula>NOT(ISERROR(SEARCH("The value of this indicator comes from an out-of the box estimate ",K66)))</formula>
    </cfRule>
    <cfRule type="containsText" dxfId="112" priority="51" operator="containsText" text="This indicator is not relevant in my analysis">
      <formula>NOT(ISERROR(SEARCH("This indicator is not relevant in my analysis",K66)))</formula>
    </cfRule>
    <cfRule type="containsText" dxfId="111" priority="54" operator="containsText" text="The value of this indicator is an endogenous model result ">
      <formula>NOT(ISERROR(SEARCH("The value of this indicator is an endogenous model result ",K66)))</formula>
    </cfRule>
    <cfRule type="containsText" dxfId="110" priority="55" operator="containsText" text="The value of this indicator is directly taken from a database">
      <formula>NOT(ISERROR(SEARCH("The value of this indicator is directly taken from a database",K66)))</formula>
    </cfRule>
  </conditionalFormatting>
  <conditionalFormatting sqref="K68">
    <cfRule type="containsText" dxfId="109" priority="48" operator="containsText" text="Direct model output">
      <formula>NOT(ISERROR(SEARCH("Direct model output",K68)))</formula>
    </cfRule>
    <cfRule type="containsText" dxfId="108" priority="56" operator="containsText" text="Not relevant to inform this cell">
      <formula>NOT(ISERROR(SEARCH("Not relevant to inform this cell",K68)))</formula>
    </cfRule>
    <cfRule type="containsText" dxfId="107" priority="57" operator="containsText" text="Direct model output">
      <formula>NOT(ISERROR(SEARCH("Direct model output",K68)))</formula>
    </cfRule>
    <cfRule type="containsText" dxfId="106" priority="47" operator="containsText" text="Not relevant to inform this cell">
      <formula>NOT(ISERROR(SEARCH("Not relevant to inform this cell",K68)))</formula>
    </cfRule>
    <cfRule type="containsText" dxfId="105" priority="58" operator="containsText" text="Out-of-the-box estimate">
      <formula>NOT(ISERROR(SEARCH("Out-of-the-box estimate",K68)))</formula>
    </cfRule>
    <cfRule type="containsText" dxfId="104" priority="49" operator="containsText" text="Out-of-the-box estimate">
      <formula>NOT(ISERROR(SEARCH("Out-of-the-box estimate",K68)))</formula>
    </cfRule>
    <cfRule type="containsText" dxfId="103" priority="50" operator="containsText" text="Not known how to inform this cell">
      <formula>NOT(ISERROR(SEARCH("Not known how to inform this cell",K68)))</formula>
    </cfRule>
    <cfRule type="containsText" dxfId="102" priority="59" operator="containsText" text="Not known how to inform this cell">
      <formula>NOT(ISERROR(SEARCH("Not known how to inform this cell",K68)))</formula>
    </cfRule>
  </conditionalFormatting>
  <conditionalFormatting sqref="K70">
    <cfRule type="containsText" dxfId="101" priority="22" operator="containsText" text="Direct model output">
      <formula>NOT(ISERROR(SEARCH("Direct model output",K70)))</formula>
    </cfRule>
    <cfRule type="containsText" dxfId="100" priority="23" operator="containsText" text="Out-of-the-box estimate">
      <formula>NOT(ISERROR(SEARCH("Out-of-the-box estimate",K70)))</formula>
    </cfRule>
    <cfRule type="containsText" dxfId="99" priority="25" operator="containsText" text="This indicator is not relevant in my analysis">
      <formula>NOT(ISERROR(SEARCH("This indicator is not relevant in my analysis",K70)))</formula>
    </cfRule>
    <cfRule type="containsText" dxfId="98" priority="26" operator="containsText" text="I don’t know how to inform the value of this indicator">
      <formula>NOT(ISERROR(SEARCH("I don’t know how to inform the value of this indicator",K70)))</formula>
    </cfRule>
    <cfRule type="containsText" dxfId="97" priority="27" operator="containsText" text="The value of this indicator comes from an out-of the box estimate ">
      <formula>NOT(ISERROR(SEARCH("The value of this indicator comes from an out-of the box estimate ",K70)))</formula>
    </cfRule>
    <cfRule type="containsText" dxfId="96" priority="28" operator="containsText" text="The value of this indicator is an endogenous model result ">
      <formula>NOT(ISERROR(SEARCH("The value of this indicator is an endogenous model result ",K70)))</formula>
    </cfRule>
    <cfRule type="containsText" dxfId="95" priority="29" operator="containsText" text="The value of this indicator is directly taken from a database">
      <formula>NOT(ISERROR(SEARCH("The value of this indicator is directly taken from a database",K70)))</formula>
    </cfRule>
    <cfRule type="containsText" dxfId="94" priority="24" operator="containsText" text="Not known how to inform this cell">
      <formula>NOT(ISERROR(SEARCH("Not known how to inform this cell",K70)))</formula>
    </cfRule>
    <cfRule type="containsText" dxfId="93" priority="21" operator="containsText" text="Not relevant to inform this cell">
      <formula>NOT(ISERROR(SEARCH("Not relevant to inform this cell",K70)))</formula>
    </cfRule>
  </conditionalFormatting>
  <conditionalFormatting sqref="K70:K71">
    <cfRule type="containsText" dxfId="92" priority="33" operator="containsText" text="Not known how to inform this cell">
      <formula>NOT(ISERROR(SEARCH("Not known how to inform this cell",K70)))</formula>
    </cfRule>
    <cfRule type="containsText" dxfId="91" priority="32" operator="containsText" text="Out-of-the-box estimate">
      <formula>NOT(ISERROR(SEARCH("Out-of-the-box estimate",K70)))</formula>
    </cfRule>
    <cfRule type="containsText" dxfId="90" priority="30" operator="containsText" text="Not relevant to inform this cell">
      <formula>NOT(ISERROR(SEARCH("Not relevant to inform this cell",K70)))</formula>
    </cfRule>
    <cfRule type="containsText" dxfId="89" priority="31" operator="containsText" text="Direct model output">
      <formula>NOT(ISERROR(SEARCH("Direct model output",K70)))</formula>
    </cfRule>
  </conditionalFormatting>
  <conditionalFormatting sqref="K71">
    <cfRule type="containsText" dxfId="88" priority="43" operator="containsText" text="Not relevant to inform this cell">
      <formula>NOT(ISERROR(SEARCH("Not relevant to inform this cell",K71)))</formula>
    </cfRule>
    <cfRule type="containsText" dxfId="87" priority="46" operator="containsText" text="Not known how to inform this cell">
      <formula>NOT(ISERROR(SEARCH("Not known how to inform this cell",K71)))</formula>
    </cfRule>
    <cfRule type="containsText" dxfId="86" priority="44" operator="containsText" text="Direct model output">
      <formula>NOT(ISERROR(SEARCH("Direct model output",K71)))</formula>
    </cfRule>
    <cfRule type="containsText" dxfId="85" priority="45" operator="containsText" text="Out-of-the-box estimate">
      <formula>NOT(ISERROR(SEARCH("Out-of-the-box estimate",K71)))</formula>
    </cfRule>
  </conditionalFormatting>
  <conditionalFormatting sqref="K71:K82">
    <cfRule type="containsText" dxfId="84" priority="42" operator="containsText" text="The value of this indicator is directly taken from a database">
      <formula>NOT(ISERROR(SEARCH("The value of this indicator is directly taken from a database",K71)))</formula>
    </cfRule>
    <cfRule type="containsText" dxfId="83" priority="41" operator="containsText" text="The value of this indicator is an endogenous model result ">
      <formula>NOT(ISERROR(SEARCH("The value of this indicator is an endogenous model result ",K71)))</formula>
    </cfRule>
    <cfRule type="containsText" dxfId="82" priority="40" operator="containsText" text="The value of this indicator comes from an out-of the box estimate ">
      <formula>NOT(ISERROR(SEARCH("The value of this indicator comes from an out-of the box estimate ",K71)))</formula>
    </cfRule>
    <cfRule type="containsText" dxfId="81" priority="39" operator="containsText" text="I don’t know how to inform the value of this indicator">
      <formula>NOT(ISERROR(SEARCH("I don’t know how to inform the value of this indicator",K71)))</formula>
    </cfRule>
    <cfRule type="containsText" dxfId="80" priority="38" operator="containsText" text="This indicator is not relevant in my analysis">
      <formula>NOT(ISERROR(SEARCH("This indicator is not relevant in my analysis",K71)))</formula>
    </cfRule>
  </conditionalFormatting>
  <conditionalFormatting sqref="K83">
    <cfRule type="containsText" dxfId="79" priority="150" operator="containsText" text="Direct model output">
      <formula>NOT(ISERROR(SEARCH("Direct model output",K83)))</formula>
    </cfRule>
    <cfRule type="containsText" dxfId="78" priority="151" operator="containsText" text="Out-of-the-box estimate">
      <formula>NOT(ISERROR(SEARCH("Out-of-the-box estimate",K83)))</formula>
    </cfRule>
    <cfRule type="containsText" dxfId="77" priority="152" operator="containsText" text="Not known how to inform this cell">
      <formula>NOT(ISERROR(SEARCH("Not known how to inform this cell",K83)))</formula>
    </cfRule>
    <cfRule type="containsText" dxfId="76" priority="174" operator="containsText" text="Not relevant to inform this cell">
      <formula>NOT(ISERROR(SEARCH("Not relevant to inform this cell",K83)))</formula>
    </cfRule>
    <cfRule type="containsText" dxfId="75" priority="175" operator="containsText" text="Direct model output">
      <formula>NOT(ISERROR(SEARCH("Direct model output",K83)))</formula>
    </cfRule>
    <cfRule type="containsText" dxfId="74" priority="176" operator="containsText" text="Out-of-the-box estimate">
      <formula>NOT(ISERROR(SEARCH("Out-of-the-box estimate",K83)))</formula>
    </cfRule>
    <cfRule type="containsText" dxfId="73" priority="177" operator="containsText" text="Not known how to inform this cell">
      <formula>NOT(ISERROR(SEARCH("Not known how to inform this cell",K83)))</formula>
    </cfRule>
    <cfRule type="containsText" dxfId="72" priority="149" operator="containsText" text="Not relevant to inform this cell">
      <formula>NOT(ISERROR(SEARCH("Not relevant to inform this cell",K83)))</formula>
    </cfRule>
  </conditionalFormatting>
  <conditionalFormatting sqref="K84">
    <cfRule type="containsText" dxfId="71" priority="99" operator="containsText" text="The value of this indicator is directly taken from a database">
      <formula>NOT(ISERROR(SEARCH("The value of this indicator is directly taken from a database",K84)))</formula>
    </cfRule>
    <cfRule type="containsText" dxfId="70" priority="96" operator="containsText" text="I don’t know how to inform the value of this indicator">
      <formula>NOT(ISERROR(SEARCH("I don’t know how to inform the value of this indicator",K84)))</formula>
    </cfRule>
    <cfRule type="containsText" dxfId="69" priority="95" operator="containsText" text="This indicator is not relevant in my analysis">
      <formula>NOT(ISERROR(SEARCH("This indicator is not relevant in my analysis",K84)))</formula>
    </cfRule>
    <cfRule type="containsText" dxfId="68" priority="98" operator="containsText" text="The value of this indicator is an endogenous model result ">
      <formula>NOT(ISERROR(SEARCH("The value of this indicator is an endogenous model result ",K84)))</formula>
    </cfRule>
    <cfRule type="containsText" dxfId="67" priority="97" operator="containsText" text="The value of this indicator comes from an out-of the box estimate ">
      <formula>NOT(ISERROR(SEARCH("The value of this indicator comes from an out-of the box estimate ",K84)))</formula>
    </cfRule>
  </conditionalFormatting>
  <conditionalFormatting sqref="K85:K86">
    <cfRule type="containsText" dxfId="66" priority="123" operator="containsText" text="Not known how to inform this cell">
      <formula>NOT(ISERROR(SEARCH("Not known how to inform this cell",K85)))</formula>
    </cfRule>
    <cfRule type="containsText" dxfId="65" priority="131" operator="containsText" text="Out-of-the-box estimate">
      <formula>NOT(ISERROR(SEARCH("Out-of-the-box estimate",K85)))</formula>
    </cfRule>
    <cfRule type="containsText" dxfId="64" priority="120" operator="containsText" text="Not relevant to inform this cell">
      <formula>NOT(ISERROR(SEARCH("Not relevant to inform this cell",K85)))</formula>
    </cfRule>
    <cfRule type="containsText" dxfId="63" priority="121" operator="containsText" text="Direct model output">
      <formula>NOT(ISERROR(SEARCH("Direct model output",K85)))</formula>
    </cfRule>
    <cfRule type="containsText" dxfId="62" priority="122" operator="containsText" text="Out-of-the-box estimate">
      <formula>NOT(ISERROR(SEARCH("Out-of-the-box estimate",K85)))</formula>
    </cfRule>
    <cfRule type="containsText" dxfId="61" priority="132" operator="containsText" text="Not known how to inform this cell">
      <formula>NOT(ISERROR(SEARCH("Not known how to inform this cell",K85)))</formula>
    </cfRule>
    <cfRule type="containsText" dxfId="60" priority="124" operator="containsText" text="This indicator is not relevant in my analysis">
      <formula>NOT(ISERROR(SEARCH("This indicator is not relevant in my analysis",K85)))</formula>
    </cfRule>
    <cfRule type="containsText" dxfId="59" priority="125" operator="containsText" text="I don’t know how to inform the value of this indicator">
      <formula>NOT(ISERROR(SEARCH("I don’t know how to inform the value of this indicator",K85)))</formula>
    </cfRule>
    <cfRule type="containsText" dxfId="58" priority="126" operator="containsText" text="The value of this indicator comes from an out-of the box estimate ">
      <formula>NOT(ISERROR(SEARCH("The value of this indicator comes from an out-of the box estimate ",K85)))</formula>
    </cfRule>
    <cfRule type="containsText" dxfId="57" priority="127" operator="containsText" text="The value of this indicator is an endogenous model result ">
      <formula>NOT(ISERROR(SEARCH("The value of this indicator is an endogenous model result ",K85)))</formula>
    </cfRule>
    <cfRule type="containsText" dxfId="56" priority="128" operator="containsText" text="The value of this indicator is directly taken from a database">
      <formula>NOT(ISERROR(SEARCH("The value of this indicator is directly taken from a database",K85)))</formula>
    </cfRule>
    <cfRule type="containsText" dxfId="55" priority="129" operator="containsText" text="Not relevant to inform this cell">
      <formula>NOT(ISERROR(SEARCH("Not relevant to inform this cell",K85)))</formula>
    </cfRule>
    <cfRule type="containsText" dxfId="54" priority="130" operator="containsText" text="Direct model output">
      <formula>NOT(ISERROR(SEARCH("Direct model output",K85)))</formula>
    </cfRule>
  </conditionalFormatting>
  <conditionalFormatting sqref="K87:K95">
    <cfRule type="containsText" dxfId="53" priority="90" operator="containsText" text="This indicator is not relevant in my analysis">
      <formula>NOT(ISERROR(SEARCH("This indicator is not relevant in my analysis",K87)))</formula>
    </cfRule>
    <cfRule type="containsText" dxfId="52" priority="94" operator="containsText" text="The value of this indicator is directly taken from a database">
      <formula>NOT(ISERROR(SEARCH("The value of this indicator is directly taken from a database",K87)))</formula>
    </cfRule>
    <cfRule type="containsText" dxfId="51" priority="92" operator="containsText" text="The value of this indicator comes from an out-of the box estimate ">
      <formula>NOT(ISERROR(SEARCH("The value of this indicator comes from an out-of the box estimate ",K87)))</formula>
    </cfRule>
    <cfRule type="containsText" dxfId="50" priority="93" operator="containsText" text="The value of this indicator is an endogenous model result ">
      <formula>NOT(ISERROR(SEARCH("The value of this indicator is an endogenous model result ",K87)))</formula>
    </cfRule>
    <cfRule type="containsText" dxfId="49" priority="91" operator="containsText" text="I don’t know how to inform the value of this indicator">
      <formula>NOT(ISERROR(SEARCH("I don’t know how to inform the value of this indicator",K87)))</formula>
    </cfRule>
  </conditionalFormatting>
  <conditionalFormatting sqref="K96:K97">
    <cfRule type="containsText" dxfId="48" priority="173" operator="containsText" text="Not known how to inform this cell">
      <formula>NOT(ISERROR(SEARCH("Not known how to inform this cell",K96)))</formula>
    </cfRule>
    <cfRule type="containsText" dxfId="47" priority="172" operator="containsText" text="Out-of-the-box estimate">
      <formula>NOT(ISERROR(SEARCH("Out-of-the-box estimate",K96)))</formula>
    </cfRule>
    <cfRule type="containsText" dxfId="46" priority="171" operator="containsText" text="Direct model output">
      <formula>NOT(ISERROR(SEARCH("Direct model output",K96)))</formula>
    </cfRule>
    <cfRule type="containsText" dxfId="45" priority="148" operator="containsText" text="Not known how to inform this cell">
      <formula>NOT(ISERROR(SEARCH("Not known how to inform this cell",K96)))</formula>
    </cfRule>
    <cfRule type="containsText" dxfId="44" priority="147" operator="containsText" text="Out-of-the-box estimate">
      <formula>NOT(ISERROR(SEARCH("Out-of-the-box estimate",K96)))</formula>
    </cfRule>
    <cfRule type="containsText" dxfId="43" priority="146" operator="containsText" text="Direct model output">
      <formula>NOT(ISERROR(SEARCH("Direct model output",K96)))</formula>
    </cfRule>
    <cfRule type="containsText" dxfId="42" priority="170" operator="containsText" text="Not relevant to inform this cell">
      <formula>NOT(ISERROR(SEARCH("Not relevant to inform this cell",K96)))</formula>
    </cfRule>
    <cfRule type="containsText" dxfId="41" priority="145" operator="containsText" text="Not relevant to inform this cell">
      <formula>NOT(ISERROR(SEARCH("Not relevant to inform this cell",K96)))</formula>
    </cfRule>
  </conditionalFormatting>
  <conditionalFormatting sqref="K98:K116">
    <cfRule type="containsText" dxfId="40" priority="89" operator="containsText" text="The value of this indicator is directly taken from a database">
      <formula>NOT(ISERROR(SEARCH("The value of this indicator is directly taken from a database",K98)))</formula>
    </cfRule>
    <cfRule type="containsText" dxfId="39" priority="88" operator="containsText" text="The value of this indicator is an endogenous model result ">
      <formula>NOT(ISERROR(SEARCH("The value of this indicator is an endogenous model result ",K98)))</formula>
    </cfRule>
    <cfRule type="containsText" dxfId="38" priority="87" operator="containsText" text="The value of this indicator comes from an out-of the box estimate ">
      <formula>NOT(ISERROR(SEARCH("The value of this indicator comes from an out-of the box estimate ",K98)))</formula>
    </cfRule>
    <cfRule type="containsText" dxfId="37" priority="86" operator="containsText" text="I don’t know how to inform the value of this indicator">
      <formula>NOT(ISERROR(SEARCH("I don’t know how to inform the value of this indicator",K98)))</formula>
    </cfRule>
    <cfRule type="containsText" dxfId="36" priority="85" operator="containsText" text="This indicator is not relevant in my analysis">
      <formula>NOT(ISERROR(SEARCH("This indicator is not relevant in my analysis",K98)))</formula>
    </cfRule>
  </conditionalFormatting>
  <conditionalFormatting sqref="K117">
    <cfRule type="containsText" dxfId="35" priority="143" operator="containsText" text="Out-of-the-box estimate">
      <formula>NOT(ISERROR(SEARCH("Out-of-the-box estimate",K117)))</formula>
    </cfRule>
    <cfRule type="containsText" dxfId="34" priority="142" operator="containsText" text="Direct model output">
      <formula>NOT(ISERROR(SEARCH("Direct model output",K117)))</formula>
    </cfRule>
    <cfRule type="containsText" dxfId="33" priority="141" operator="containsText" text="Not relevant to inform this cell">
      <formula>NOT(ISERROR(SEARCH("Not relevant to inform this cell",K117)))</formula>
    </cfRule>
    <cfRule type="containsText" dxfId="32" priority="167" operator="containsText" text="Direct model output">
      <formula>NOT(ISERROR(SEARCH("Direct model output",K117)))</formula>
    </cfRule>
    <cfRule type="containsText" dxfId="31" priority="166" operator="containsText" text="Not relevant to inform this cell">
      <formula>NOT(ISERROR(SEARCH("Not relevant to inform this cell",K117)))</formula>
    </cfRule>
    <cfRule type="containsText" dxfId="30" priority="168" operator="containsText" text="Out-of-the-box estimate">
      <formula>NOT(ISERROR(SEARCH("Out-of-the-box estimate",K117)))</formula>
    </cfRule>
    <cfRule type="containsText" dxfId="29" priority="169" operator="containsText" text="Not known how to inform this cell">
      <formula>NOT(ISERROR(SEARCH("Not known how to inform this cell",K117)))</formula>
    </cfRule>
    <cfRule type="containsText" dxfId="28" priority="144" operator="containsText" text="Not known how to inform this cell">
      <formula>NOT(ISERROR(SEARCH("Not known how to inform this cell",K117)))</formula>
    </cfRule>
  </conditionalFormatting>
  <conditionalFormatting sqref="K118:K133">
    <cfRule type="containsText" dxfId="27" priority="81" operator="containsText" text="I don’t know how to inform the value of this indicator">
      <formula>NOT(ISERROR(SEARCH("I don’t know how to inform the value of this indicator",K118)))</formula>
    </cfRule>
    <cfRule type="containsText" dxfId="26" priority="80" operator="containsText" text="This indicator is not relevant in my analysis">
      <formula>NOT(ISERROR(SEARCH("This indicator is not relevant in my analysis",K118)))</formula>
    </cfRule>
    <cfRule type="containsText" dxfId="25" priority="84" operator="containsText" text="The value of this indicator is directly taken from a database">
      <formula>NOT(ISERROR(SEARCH("The value of this indicator is directly taken from a database",K118)))</formula>
    </cfRule>
    <cfRule type="containsText" dxfId="24" priority="82" operator="containsText" text="The value of this indicator comes from an out-of the box estimate ">
      <formula>NOT(ISERROR(SEARCH("The value of this indicator comes from an out-of the box estimate ",K118)))</formula>
    </cfRule>
    <cfRule type="containsText" dxfId="23" priority="83" operator="containsText" text="The value of this indicator is an endogenous model result ">
      <formula>NOT(ISERROR(SEARCH("The value of this indicator is an endogenous model result ",K118)))</formula>
    </cfRule>
  </conditionalFormatting>
  <conditionalFormatting sqref="K134">
    <cfRule type="containsText" dxfId="22" priority="133" operator="containsText" text="Not relevant to inform this cell">
      <formula>NOT(ISERROR(SEARCH("Not relevant to inform this cell",K134)))</formula>
    </cfRule>
    <cfRule type="containsText" dxfId="21" priority="134" operator="containsText" text="Direct model output">
      <formula>NOT(ISERROR(SEARCH("Direct model output",K134)))</formula>
    </cfRule>
    <cfRule type="containsText" dxfId="20" priority="135" operator="containsText" text="Out-of-the-box estimate">
      <formula>NOT(ISERROR(SEARCH("Out-of-the-box estimate",K134)))</formula>
    </cfRule>
    <cfRule type="containsText" dxfId="19" priority="136" operator="containsText" text="Not known how to inform this cell">
      <formula>NOT(ISERROR(SEARCH("Not known how to inform this cell",K134)))</formula>
    </cfRule>
  </conditionalFormatting>
  <conditionalFormatting sqref="K135:K150">
    <cfRule type="containsText" dxfId="18" priority="75" operator="containsText" text="This indicator is not relevant in my analysis">
      <formula>NOT(ISERROR(SEARCH("This indicator is not relevant in my analysis",K135)))</formula>
    </cfRule>
    <cfRule type="containsText" dxfId="17" priority="79" operator="containsText" text="The value of this indicator is directly taken from a database">
      <formula>NOT(ISERROR(SEARCH("The value of this indicator is directly taken from a database",K135)))</formula>
    </cfRule>
    <cfRule type="containsText" dxfId="16" priority="78" operator="containsText" text="The value of this indicator is an endogenous model result ">
      <formula>NOT(ISERROR(SEARCH("The value of this indicator is an endogenous model result ",K135)))</formula>
    </cfRule>
    <cfRule type="containsText" dxfId="15" priority="76" operator="containsText" text="I don’t know how to inform the value of this indicator">
      <formula>NOT(ISERROR(SEARCH("I don’t know how to inform the value of this indicator",K135)))</formula>
    </cfRule>
    <cfRule type="containsText" dxfId="14" priority="77" operator="containsText" text="The value of this indicator comes from an out-of the box estimate ">
      <formula>NOT(ISERROR(SEARCH("The value of this indicator comes from an out-of the box estimate ",K135)))</formula>
    </cfRule>
  </conditionalFormatting>
  <conditionalFormatting sqref="K151">
    <cfRule type="containsText" dxfId="13" priority="140" operator="containsText" text="Not known how to inform this cell">
      <formula>NOT(ISERROR(SEARCH("Not known how to inform this cell",K151)))</formula>
    </cfRule>
    <cfRule type="containsText" dxfId="12" priority="139" operator="containsText" text="Out-of-the-box estimate">
      <formula>NOT(ISERROR(SEARCH("Out-of-the-box estimate",K151)))</formula>
    </cfRule>
    <cfRule type="containsText" dxfId="11" priority="138" operator="containsText" text="Direct model output">
      <formula>NOT(ISERROR(SEARCH("Direct model output",K151)))</formula>
    </cfRule>
    <cfRule type="containsText" dxfId="10" priority="137" operator="containsText" text="Not relevant to inform this cell">
      <formula>NOT(ISERROR(SEARCH("Not relevant to inform this cell",K151)))</formula>
    </cfRule>
  </conditionalFormatting>
  <conditionalFormatting sqref="K152:K167">
    <cfRule type="containsText" dxfId="9" priority="70" operator="containsText" text="This indicator is not relevant in my analysis">
      <formula>NOT(ISERROR(SEARCH("This indicator is not relevant in my analysis",K152)))</formula>
    </cfRule>
    <cfRule type="containsText" dxfId="8" priority="71" operator="containsText" text="I don’t know how to inform the value of this indicator">
      <formula>NOT(ISERROR(SEARCH("I don’t know how to inform the value of this indicator",K152)))</formula>
    </cfRule>
    <cfRule type="containsText" dxfId="7" priority="74" operator="containsText" text="The value of this indicator is directly taken from a database">
      <formula>NOT(ISERROR(SEARCH("The value of this indicator is directly taken from a database",K152)))</formula>
    </cfRule>
    <cfRule type="containsText" dxfId="6" priority="73" operator="containsText" text="The value of this indicator is an endogenous model result ">
      <formula>NOT(ISERROR(SEARCH("The value of this indicator is an endogenous model result ",K152)))</formula>
    </cfRule>
    <cfRule type="containsText" dxfId="5" priority="72" operator="containsText" text="The value of this indicator comes from an out-of the box estimate ">
      <formula>NOT(ISERROR(SEARCH("The value of this indicator comes from an out-of the box estimate ",K152)))</formula>
    </cfRule>
  </conditionalFormatting>
  <conditionalFormatting sqref="K168">
    <cfRule type="containsText" dxfId="4" priority="4" operator="containsText" text="Out-of-the-box estimate">
      <formula>NOT(ISERROR(SEARCH("Out-of-the-box estimate",K168)))</formula>
    </cfRule>
    <cfRule type="containsText" dxfId="3" priority="5" operator="containsText" text="Not known how to inform this cell">
      <formula>NOT(ISERROR(SEARCH("Not known how to inform this cell",K168)))</formula>
    </cfRule>
    <cfRule type="containsText" dxfId="2" priority="1" operator="containsText" text="The value of this indicator is directly taken from a database">
      <formula>NOT(ISERROR(SEARCH("The value of this indicator is directly taken from a database",K168)))</formula>
    </cfRule>
    <cfRule type="containsText" dxfId="1" priority="2" operator="containsText" text="Not relevant to inform this cell">
      <formula>NOT(ISERROR(SEARCH("Not relevant to inform this cell",K168)))</formula>
    </cfRule>
    <cfRule type="containsText" dxfId="0" priority="3" operator="containsText" text="Direct model output">
      <formula>NOT(ISERROR(SEARCH("Direct model output",K168)))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2"/>
  <sheetViews>
    <sheetView topLeftCell="A6" zoomScale="85" zoomScaleNormal="85" workbookViewId="0">
      <selection activeCell="A6" sqref="A6:XFD7"/>
    </sheetView>
  </sheetViews>
  <sheetFormatPr defaultColWidth="11.5546875" defaultRowHeight="14.4"/>
  <cols>
    <col min="1" max="1" width="33.44140625" customWidth="1"/>
    <col min="2" max="2" width="59.44140625" customWidth="1"/>
    <col min="3" max="3" width="58" customWidth="1"/>
    <col min="4" max="4" width="96.77734375" customWidth="1"/>
    <col min="5" max="5" width="33.44140625" customWidth="1"/>
  </cols>
  <sheetData>
    <row r="1" spans="1:5" ht="15.6">
      <c r="A1" s="1" t="s">
        <v>1022</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104.25" customHeight="1">
      <c r="A5" s="166" t="s">
        <v>1023</v>
      </c>
      <c r="B5" s="166" t="s">
        <v>104</v>
      </c>
      <c r="C5" s="166" t="s">
        <v>105</v>
      </c>
      <c r="D5" s="40" t="s">
        <v>1394</v>
      </c>
      <c r="E5" s="166" t="s">
        <v>107</v>
      </c>
    </row>
    <row r="6" spans="1:5" ht="254.25" customHeight="1">
      <c r="A6" s="41" t="s">
        <v>1567</v>
      </c>
      <c r="B6" s="42"/>
      <c r="C6" s="42"/>
      <c r="D6" s="43" t="s">
        <v>1583</v>
      </c>
      <c r="E6" s="44"/>
    </row>
    <row r="7" spans="1:5" ht="15.6">
      <c r="A7" s="40"/>
      <c r="B7" s="40"/>
      <c r="C7" s="40"/>
      <c r="D7" s="40"/>
      <c r="E7" s="40"/>
    </row>
    <row r="8" spans="1:5" ht="331.2">
      <c r="A8" s="41" t="s">
        <v>1044</v>
      </c>
      <c r="B8" s="42"/>
      <c r="C8" s="42"/>
      <c r="D8" s="43" t="s">
        <v>1045</v>
      </c>
      <c r="E8" s="44"/>
    </row>
    <row r="9" spans="1:5" ht="219.75" customHeight="1">
      <c r="A9" s="58" t="s">
        <v>325</v>
      </c>
      <c r="B9" s="42"/>
      <c r="C9" s="42"/>
      <c r="D9" s="59" t="s">
        <v>326</v>
      </c>
      <c r="E9" s="44"/>
    </row>
    <row r="10" spans="1:5" ht="201" customHeight="1">
      <c r="A10" s="58" t="s">
        <v>327</v>
      </c>
      <c r="B10" s="42"/>
      <c r="C10" s="42"/>
      <c r="D10" s="59" t="s">
        <v>1048</v>
      </c>
      <c r="E10" s="44"/>
    </row>
    <row r="11" spans="1:5" ht="162.75" customHeight="1">
      <c r="A11" s="58" t="s">
        <v>328</v>
      </c>
      <c r="B11" s="42"/>
      <c r="C11" s="42"/>
      <c r="D11" s="60" t="s">
        <v>329</v>
      </c>
      <c r="E11" s="44"/>
    </row>
    <row r="12" spans="1:5" ht="120" customHeight="1">
      <c r="A12" s="58" t="s">
        <v>330</v>
      </c>
      <c r="B12" s="42"/>
      <c r="C12" s="42"/>
      <c r="D12" s="60" t="s">
        <v>331</v>
      </c>
      <c r="E12" s="4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19"/>
  <sheetViews>
    <sheetView topLeftCell="A194" zoomScale="85" zoomScaleNormal="85" workbookViewId="0">
      <selection activeCell="A210" sqref="A210"/>
    </sheetView>
  </sheetViews>
  <sheetFormatPr defaultColWidth="11.5546875" defaultRowHeight="14.4"/>
  <cols>
    <col min="1" max="1" width="72.77734375" customWidth="1"/>
    <col min="2" max="2" width="26.5546875" customWidth="1"/>
    <col min="4" max="4" width="12.77734375" customWidth="1"/>
    <col min="10" max="10" width="20.77734375" customWidth="1"/>
    <col min="11" max="11" width="17.77734375" customWidth="1"/>
    <col min="12" max="12" width="20" customWidth="1"/>
  </cols>
  <sheetData>
    <row r="1" spans="1:10" ht="15.6">
      <c r="A1" s="61" t="s">
        <v>332</v>
      </c>
      <c r="B1" s="61"/>
      <c r="C1" s="61"/>
      <c r="D1" s="61"/>
      <c r="E1" s="61"/>
      <c r="F1" s="61"/>
      <c r="G1" s="61"/>
      <c r="H1" s="61"/>
      <c r="I1" s="61"/>
      <c r="J1" s="61"/>
    </row>
    <row r="2" spans="1:10" ht="15.6">
      <c r="A2" s="2" t="s">
        <v>1390</v>
      </c>
      <c r="B2" s="61"/>
      <c r="C2" s="61"/>
      <c r="D2" s="61"/>
      <c r="E2" s="61"/>
      <c r="F2" s="61"/>
      <c r="G2" s="61"/>
      <c r="H2" s="61"/>
      <c r="I2" s="61"/>
      <c r="J2" s="6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3"/>
      <c r="B6" s="63"/>
      <c r="C6" s="63"/>
      <c r="D6" s="63"/>
      <c r="E6" s="63"/>
      <c r="F6" s="63"/>
      <c r="G6" s="63"/>
      <c r="H6" s="63"/>
      <c r="I6" s="63"/>
      <c r="J6" s="63"/>
    </row>
    <row r="7" spans="1:10">
      <c r="A7" s="64" t="s">
        <v>333</v>
      </c>
      <c r="B7" s="65"/>
      <c r="C7" s="65"/>
      <c r="D7" s="65"/>
      <c r="E7" s="65"/>
      <c r="F7" s="65"/>
      <c r="G7" s="65"/>
      <c r="H7" s="65"/>
      <c r="I7" s="65"/>
      <c r="J7" s="65"/>
    </row>
    <row r="8" spans="1:10">
      <c r="A8" s="18" t="s">
        <v>44</v>
      </c>
      <c r="B8" s="19" t="s">
        <v>45</v>
      </c>
      <c r="C8" s="152">
        <f>C27</f>
        <v>0</v>
      </c>
      <c r="D8" s="152">
        <f t="shared" ref="D8:I8" si="0">D27</f>
        <v>0</v>
      </c>
      <c r="E8" s="152">
        <f t="shared" si="0"/>
        <v>0</v>
      </c>
      <c r="F8" s="152">
        <f t="shared" si="0"/>
        <v>0</v>
      </c>
      <c r="G8" s="152">
        <f t="shared" si="0"/>
        <v>0</v>
      </c>
      <c r="H8" s="152">
        <f t="shared" si="0"/>
        <v>0</v>
      </c>
      <c r="I8" s="152">
        <f t="shared" si="0"/>
        <v>0</v>
      </c>
    </row>
    <row r="9" spans="1:10">
      <c r="A9" s="19" t="s">
        <v>47</v>
      </c>
      <c r="B9" s="19" t="s">
        <v>48</v>
      </c>
      <c r="C9" s="152" t="e">
        <f t="shared" ref="C9:I9" si="1">C242*10^12/(C27*(C21+C22)*10^6)</f>
        <v>#DIV/0!</v>
      </c>
      <c r="D9" s="152" t="e">
        <f t="shared" si="1"/>
        <v>#DIV/0!</v>
      </c>
      <c r="E9" s="152" t="e">
        <f t="shared" si="1"/>
        <v>#DIV/0!</v>
      </c>
      <c r="F9" s="152" t="e">
        <f t="shared" si="1"/>
        <v>#DIV/0!</v>
      </c>
      <c r="G9" s="152" t="e">
        <f t="shared" si="1"/>
        <v>#DIV/0!</v>
      </c>
      <c r="H9" s="152" t="e">
        <f t="shared" si="1"/>
        <v>#DIV/0!</v>
      </c>
      <c r="I9" s="152" t="e">
        <f t="shared" si="1"/>
        <v>#DIV/0!</v>
      </c>
    </row>
    <row r="10" spans="1:10">
      <c r="A10" s="19" t="s">
        <v>37</v>
      </c>
      <c r="B10" s="19" t="s">
        <v>38</v>
      </c>
      <c r="C10" s="152" t="e">
        <f t="shared" ref="C10:I10" si="2">C278*10^12/(C242*10^12)</f>
        <v>#DIV/0!</v>
      </c>
      <c r="D10" s="152" t="e">
        <f t="shared" si="2"/>
        <v>#DIV/0!</v>
      </c>
      <c r="E10" s="152" t="e">
        <f t="shared" si="2"/>
        <v>#DIV/0!</v>
      </c>
      <c r="F10" s="152" t="e">
        <f t="shared" si="2"/>
        <v>#DIV/0!</v>
      </c>
      <c r="G10" s="152" t="e">
        <f t="shared" si="2"/>
        <v>#DIV/0!</v>
      </c>
      <c r="H10" s="152" t="e">
        <f t="shared" si="2"/>
        <v>#DIV/0!</v>
      </c>
      <c r="I10" s="152" t="e">
        <f t="shared" si="2"/>
        <v>#DIV/0!</v>
      </c>
    </row>
    <row r="11" spans="1:10">
      <c r="A11" s="19" t="s">
        <v>39</v>
      </c>
      <c r="B11" s="19" t="s">
        <v>40</v>
      </c>
      <c r="C11" s="152">
        <f>C242*10^3</f>
        <v>0</v>
      </c>
      <c r="D11" s="152">
        <f t="shared" ref="D11:I11" si="3">D242*10^3</f>
        <v>0</v>
      </c>
      <c r="E11" s="152">
        <f t="shared" si="3"/>
        <v>0</v>
      </c>
      <c r="F11" s="152">
        <f t="shared" si="3"/>
        <v>0</v>
      </c>
      <c r="G11" s="152">
        <f t="shared" si="3"/>
        <v>0</v>
      </c>
      <c r="H11" s="152">
        <f t="shared" si="3"/>
        <v>0</v>
      </c>
      <c r="I11" s="152">
        <f t="shared" si="3"/>
        <v>0</v>
      </c>
    </row>
    <row r="12" spans="1:10">
      <c r="A12" s="19" t="s">
        <v>41</v>
      </c>
      <c r="B12" s="19" t="s">
        <v>12</v>
      </c>
      <c r="C12" s="152">
        <f>C278</f>
        <v>0</v>
      </c>
      <c r="D12" s="152">
        <f t="shared" ref="D12:I12" si="4">D278</f>
        <v>0</v>
      </c>
      <c r="E12" s="152">
        <f t="shared" si="4"/>
        <v>0</v>
      </c>
      <c r="F12" s="152">
        <f t="shared" si="4"/>
        <v>0</v>
      </c>
      <c r="G12" s="152">
        <f t="shared" si="4"/>
        <v>0</v>
      </c>
      <c r="H12" s="152">
        <f t="shared" si="4"/>
        <v>0</v>
      </c>
      <c r="I12" s="152">
        <f t="shared" si="4"/>
        <v>0</v>
      </c>
    </row>
    <row r="13" spans="1:10">
      <c r="A13" s="19" t="s">
        <v>1050</v>
      </c>
      <c r="B13" s="19" t="s">
        <v>20</v>
      </c>
      <c r="C13" s="152">
        <f>C301</f>
        <v>0</v>
      </c>
      <c r="D13" s="152">
        <f t="shared" ref="D13:I13" si="5">D301</f>
        <v>0</v>
      </c>
      <c r="E13" s="152">
        <f t="shared" si="5"/>
        <v>0</v>
      </c>
      <c r="F13" s="152">
        <f t="shared" si="5"/>
        <v>0</v>
      </c>
      <c r="G13" s="152">
        <f t="shared" si="5"/>
        <v>0</v>
      </c>
      <c r="H13" s="152">
        <f t="shared" si="5"/>
        <v>0</v>
      </c>
      <c r="I13" s="152">
        <f t="shared" si="5"/>
        <v>0</v>
      </c>
    </row>
    <row r="14" spans="1:10">
      <c r="A14" s="19" t="s">
        <v>102</v>
      </c>
      <c r="B14" s="19" t="s">
        <v>20</v>
      </c>
      <c r="C14" s="152">
        <f>C325</f>
        <v>0</v>
      </c>
      <c r="D14" s="152">
        <f t="shared" ref="D14:I14" si="6">D325</f>
        <v>0</v>
      </c>
      <c r="E14" s="152">
        <f t="shared" si="6"/>
        <v>0</v>
      </c>
      <c r="F14" s="152">
        <f t="shared" si="6"/>
        <v>0</v>
      </c>
      <c r="G14" s="152">
        <f t="shared" si="6"/>
        <v>0</v>
      </c>
      <c r="H14" s="152">
        <f t="shared" si="6"/>
        <v>0</v>
      </c>
      <c r="I14" s="152">
        <f t="shared" si="6"/>
        <v>0</v>
      </c>
    </row>
    <row r="15" spans="1:10">
      <c r="A15" s="19" t="s">
        <v>97</v>
      </c>
      <c r="B15" s="19" t="s">
        <v>20</v>
      </c>
      <c r="C15" s="152">
        <f>C326</f>
        <v>0</v>
      </c>
      <c r="D15" s="152">
        <f t="shared" ref="D15:I15" si="7">D326</f>
        <v>0</v>
      </c>
      <c r="E15" s="152">
        <f t="shared" si="7"/>
        <v>0</v>
      </c>
      <c r="F15" s="152">
        <f t="shared" si="7"/>
        <v>0</v>
      </c>
      <c r="G15" s="152">
        <f t="shared" si="7"/>
        <v>0</v>
      </c>
      <c r="H15" s="152">
        <f t="shared" si="7"/>
        <v>0</v>
      </c>
      <c r="I15" s="152">
        <f t="shared" si="7"/>
        <v>0</v>
      </c>
    </row>
    <row r="16" spans="1:10">
      <c r="A16" s="65"/>
      <c r="B16" s="65"/>
      <c r="C16" s="65"/>
      <c r="D16" s="65"/>
      <c r="E16" s="65"/>
      <c r="F16" s="65"/>
      <c r="G16" s="65"/>
      <c r="H16" s="65"/>
      <c r="I16" s="65"/>
      <c r="J16" s="65"/>
    </row>
    <row r="17" spans="1:12">
      <c r="A17" s="66"/>
      <c r="B17" s="66"/>
      <c r="C17" s="66"/>
      <c r="D17" s="66"/>
      <c r="E17" s="66"/>
      <c r="F17" s="66"/>
      <c r="G17" s="66"/>
      <c r="H17" s="66"/>
      <c r="I17" s="66"/>
      <c r="J17" s="66"/>
    </row>
    <row r="18" spans="1:12">
      <c r="A18" s="66"/>
      <c r="B18" s="66"/>
      <c r="C18" s="66"/>
      <c r="D18" s="66"/>
      <c r="E18" s="66"/>
      <c r="F18" s="66"/>
      <c r="G18" s="66"/>
      <c r="H18" s="66"/>
      <c r="I18" s="66"/>
      <c r="J18" s="66"/>
    </row>
    <row r="19" spans="1:12" ht="43.2">
      <c r="A19" s="68" t="s">
        <v>1</v>
      </c>
      <c r="B19" s="68" t="s">
        <v>2</v>
      </c>
      <c r="C19" s="68">
        <v>2010</v>
      </c>
      <c r="D19" s="179" t="str">
        <f>'User guide'!B16</f>
        <v>to define in the "User guide"</v>
      </c>
      <c r="E19" s="68">
        <v>2030</v>
      </c>
      <c r="F19" s="68">
        <v>2040</v>
      </c>
      <c r="G19" s="68">
        <v>2050</v>
      </c>
      <c r="H19" s="68">
        <v>2060</v>
      </c>
      <c r="I19" s="180">
        <v>2070</v>
      </c>
      <c r="J19" s="67" t="s">
        <v>3</v>
      </c>
      <c r="K19" s="67" t="s">
        <v>110</v>
      </c>
      <c r="L19" s="67" t="s">
        <v>1378</v>
      </c>
    </row>
    <row r="20" spans="1:12">
      <c r="A20" s="16" t="s">
        <v>334</v>
      </c>
      <c r="B20" s="16"/>
      <c r="C20" s="16"/>
      <c r="D20" s="16"/>
      <c r="E20" s="16"/>
      <c r="F20" s="16"/>
      <c r="G20" s="16"/>
      <c r="H20" s="16"/>
      <c r="I20" s="16"/>
      <c r="J20" s="187"/>
      <c r="K20" s="44"/>
      <c r="L20" s="44"/>
    </row>
    <row r="21" spans="1:12">
      <c r="A21" s="18" t="s">
        <v>1435</v>
      </c>
      <c r="B21" s="18" t="s">
        <v>113</v>
      </c>
      <c r="C21" s="71"/>
      <c r="D21" s="71"/>
      <c r="E21" s="71"/>
      <c r="F21" s="71"/>
      <c r="G21" s="71"/>
      <c r="H21" s="71"/>
      <c r="I21" s="71"/>
      <c r="J21" s="184" t="s">
        <v>1032</v>
      </c>
      <c r="K21" s="44"/>
      <c r="L21" s="44"/>
    </row>
    <row r="22" spans="1:12">
      <c r="A22" s="18" t="s">
        <v>1436</v>
      </c>
      <c r="B22" s="18" t="s">
        <v>113</v>
      </c>
      <c r="C22" s="71"/>
      <c r="D22" s="71"/>
      <c r="E22" s="71"/>
      <c r="F22" s="71"/>
      <c r="G22" s="71"/>
      <c r="H22" s="71"/>
      <c r="I22" s="71"/>
      <c r="J22" s="184" t="s">
        <v>1032</v>
      </c>
      <c r="K22" s="44"/>
      <c r="L22" s="44"/>
    </row>
    <row r="23" spans="1:12">
      <c r="A23" s="18" t="s">
        <v>1035</v>
      </c>
      <c r="B23" s="18" t="s">
        <v>1037</v>
      </c>
      <c r="C23" s="37"/>
      <c r="D23" s="37"/>
      <c r="E23" s="37"/>
      <c r="F23" s="37"/>
      <c r="G23" s="37"/>
      <c r="H23" s="37"/>
      <c r="I23" s="37"/>
      <c r="J23" s="184" t="s">
        <v>1032</v>
      </c>
      <c r="K23" s="44"/>
      <c r="L23" s="44"/>
    </row>
    <row r="24" spans="1:12">
      <c r="A24" s="19" t="s">
        <v>1036</v>
      </c>
      <c r="B24" s="18" t="s">
        <v>1037</v>
      </c>
      <c r="C24" s="37"/>
      <c r="D24" s="37"/>
      <c r="E24" s="37"/>
      <c r="F24" s="37"/>
      <c r="G24" s="37"/>
      <c r="H24" s="37"/>
      <c r="I24" s="37"/>
      <c r="J24" s="184" t="s">
        <v>1032</v>
      </c>
      <c r="K24" s="44"/>
      <c r="L24" s="44"/>
    </row>
    <row r="25" spans="1:12">
      <c r="A25" s="72" t="s">
        <v>335</v>
      </c>
      <c r="B25" s="72"/>
      <c r="C25" s="73"/>
      <c r="D25" s="73"/>
      <c r="E25" s="73"/>
      <c r="F25" s="73"/>
      <c r="G25" s="73"/>
      <c r="H25" s="73"/>
      <c r="I25" s="73"/>
      <c r="J25" s="187"/>
      <c r="K25" s="44"/>
      <c r="L25" s="44"/>
    </row>
    <row r="26" spans="1:12">
      <c r="A26" s="74" t="s">
        <v>1216</v>
      </c>
      <c r="B26" s="75"/>
      <c r="C26" s="76"/>
      <c r="D26" s="76"/>
      <c r="E26" s="76"/>
      <c r="F26" s="76"/>
      <c r="G26" s="76"/>
      <c r="H26" s="76"/>
      <c r="I26" s="76"/>
      <c r="J26" s="187"/>
      <c r="K26" s="44"/>
      <c r="L26" s="44"/>
    </row>
    <row r="27" spans="1:12">
      <c r="A27" s="69" t="s">
        <v>336</v>
      </c>
      <c r="B27" s="77" t="s">
        <v>337</v>
      </c>
      <c r="C27" s="71"/>
      <c r="D27" s="71"/>
      <c r="E27" s="71"/>
      <c r="F27" s="71"/>
      <c r="G27" s="71"/>
      <c r="H27" s="71"/>
      <c r="I27" s="71"/>
      <c r="J27" s="187"/>
      <c r="K27" s="44"/>
      <c r="L27" s="44"/>
    </row>
    <row r="28" spans="1:12">
      <c r="A28" s="74" t="s">
        <v>1475</v>
      </c>
      <c r="B28" s="75"/>
      <c r="C28" s="76"/>
      <c r="D28" s="76"/>
      <c r="E28" s="76"/>
      <c r="F28" s="76"/>
      <c r="G28" s="76"/>
      <c r="H28" s="76"/>
      <c r="I28" s="76"/>
      <c r="J28" s="187"/>
      <c r="K28" s="44"/>
      <c r="L28" s="44"/>
    </row>
    <row r="29" spans="1:12">
      <c r="A29" s="69" t="s">
        <v>1476</v>
      </c>
      <c r="B29" s="77" t="s">
        <v>338</v>
      </c>
      <c r="C29" s="71"/>
      <c r="D29" s="71"/>
      <c r="E29" s="71"/>
      <c r="F29" s="71"/>
      <c r="G29" s="71"/>
      <c r="H29" s="71"/>
      <c r="I29" s="71"/>
      <c r="J29" s="187"/>
      <c r="K29" s="44"/>
      <c r="L29" s="44"/>
    </row>
    <row r="30" spans="1:12" ht="28.8">
      <c r="A30" s="148" t="s">
        <v>1042</v>
      </c>
      <c r="B30" s="77" t="s">
        <v>338</v>
      </c>
      <c r="C30" s="71"/>
      <c r="D30" s="71"/>
      <c r="E30" s="71"/>
      <c r="F30" s="71"/>
      <c r="G30" s="71"/>
      <c r="H30" s="71"/>
      <c r="I30" s="71"/>
      <c r="J30" s="187"/>
      <c r="K30" s="44"/>
      <c r="L30" s="44"/>
    </row>
    <row r="31" spans="1:12">
      <c r="A31" s="148" t="s">
        <v>1043</v>
      </c>
      <c r="B31" s="77" t="s">
        <v>338</v>
      </c>
      <c r="C31" s="71"/>
      <c r="D31" s="71"/>
      <c r="E31" s="71"/>
      <c r="F31" s="71"/>
      <c r="G31" s="71"/>
      <c r="H31" s="71"/>
      <c r="I31" s="71"/>
      <c r="J31" s="187"/>
      <c r="K31" s="44"/>
      <c r="L31" s="44"/>
    </row>
    <row r="32" spans="1:12">
      <c r="A32" s="74" t="s">
        <v>1484</v>
      </c>
      <c r="B32" s="75"/>
      <c r="C32" s="76"/>
      <c r="D32" s="76"/>
      <c r="E32" s="76"/>
      <c r="F32" s="76"/>
      <c r="G32" s="76"/>
      <c r="H32" s="76"/>
      <c r="I32" s="76"/>
      <c r="J32" s="187"/>
      <c r="K32" s="44"/>
      <c r="L32" s="44"/>
    </row>
    <row r="33" spans="1:12">
      <c r="A33" s="69" t="s">
        <v>1477</v>
      </c>
      <c r="B33" s="77" t="s">
        <v>339</v>
      </c>
      <c r="C33" s="71"/>
      <c r="D33" s="71"/>
      <c r="E33" s="71"/>
      <c r="F33" s="71"/>
      <c r="G33" s="71"/>
      <c r="H33" s="71"/>
      <c r="I33" s="71"/>
      <c r="J33" s="187"/>
      <c r="K33" s="44"/>
      <c r="L33" s="44"/>
    </row>
    <row r="34" spans="1:12" ht="28.8">
      <c r="A34" s="148" t="s">
        <v>1042</v>
      </c>
      <c r="B34" s="77" t="s">
        <v>339</v>
      </c>
      <c r="C34" s="71"/>
      <c r="D34" s="71"/>
      <c r="E34" s="71"/>
      <c r="F34" s="71"/>
      <c r="G34" s="71"/>
      <c r="H34" s="71"/>
      <c r="I34" s="71"/>
      <c r="J34" s="187"/>
      <c r="K34" s="44"/>
      <c r="L34" s="44"/>
    </row>
    <row r="35" spans="1:12">
      <c r="A35" s="148" t="s">
        <v>1043</v>
      </c>
      <c r="B35" s="77" t="s">
        <v>339</v>
      </c>
      <c r="C35" s="71"/>
      <c r="D35" s="71"/>
      <c r="E35" s="71"/>
      <c r="F35" s="71"/>
      <c r="G35" s="71"/>
      <c r="H35" s="71"/>
      <c r="I35" s="71"/>
      <c r="J35" s="187"/>
      <c r="K35" s="44"/>
      <c r="L35" s="44"/>
    </row>
    <row r="36" spans="1:12">
      <c r="A36" s="72" t="s">
        <v>340</v>
      </c>
      <c r="B36" s="72"/>
      <c r="C36" s="73"/>
      <c r="D36" s="73"/>
      <c r="E36" s="73"/>
      <c r="F36" s="73"/>
      <c r="G36" s="73"/>
      <c r="H36" s="73"/>
      <c r="I36" s="73"/>
      <c r="J36" s="187"/>
      <c r="K36" s="44"/>
      <c r="L36" s="44"/>
    </row>
    <row r="37" spans="1:12">
      <c r="A37" s="74" t="s">
        <v>1216</v>
      </c>
      <c r="B37" s="74"/>
      <c r="C37" s="76"/>
      <c r="D37" s="76"/>
      <c r="E37" s="76"/>
      <c r="F37" s="76"/>
      <c r="G37" s="76"/>
      <c r="H37" s="76"/>
      <c r="I37" s="76"/>
      <c r="J37" s="187"/>
      <c r="K37" s="44"/>
      <c r="L37" s="44"/>
    </row>
    <row r="38" spans="1:12">
      <c r="A38" s="77" t="s">
        <v>341</v>
      </c>
      <c r="B38" s="77" t="s">
        <v>337</v>
      </c>
      <c r="C38" s="71"/>
      <c r="D38" s="71"/>
      <c r="E38" s="71"/>
      <c r="F38" s="71"/>
      <c r="G38" s="71"/>
      <c r="H38" s="71"/>
      <c r="I38" s="71"/>
      <c r="J38" s="44"/>
      <c r="K38" s="44"/>
      <c r="L38" s="44"/>
    </row>
    <row r="39" spans="1:12">
      <c r="A39" s="77" t="s">
        <v>342</v>
      </c>
      <c r="B39" s="77" t="s">
        <v>337</v>
      </c>
      <c r="C39" s="71"/>
      <c r="D39" s="71"/>
      <c r="E39" s="71"/>
      <c r="F39" s="71"/>
      <c r="G39" s="71"/>
      <c r="H39" s="71"/>
      <c r="I39" s="71"/>
      <c r="J39" s="44"/>
      <c r="K39" s="44"/>
      <c r="L39" s="44"/>
    </row>
    <row r="40" spans="1:12">
      <c r="A40" s="77" t="s">
        <v>343</v>
      </c>
      <c r="B40" s="77" t="s">
        <v>337</v>
      </c>
      <c r="C40" s="71"/>
      <c r="D40" s="71"/>
      <c r="E40" s="71"/>
      <c r="F40" s="71"/>
      <c r="G40" s="71"/>
      <c r="H40" s="71"/>
      <c r="I40" s="71"/>
      <c r="J40" s="44"/>
      <c r="K40" s="44"/>
      <c r="L40" s="44"/>
    </row>
    <row r="41" spans="1:12">
      <c r="A41" s="77" t="s">
        <v>344</v>
      </c>
      <c r="B41" s="77" t="s">
        <v>337</v>
      </c>
      <c r="C41" s="71"/>
      <c r="D41" s="71"/>
      <c r="E41" s="71"/>
      <c r="F41" s="71"/>
      <c r="G41" s="71"/>
      <c r="H41" s="71"/>
      <c r="I41" s="71"/>
      <c r="J41" s="44"/>
      <c r="K41" s="44"/>
      <c r="L41" s="44"/>
    </row>
    <row r="42" spans="1:12">
      <c r="A42" s="77" t="s">
        <v>345</v>
      </c>
      <c r="B42" s="77" t="s">
        <v>337</v>
      </c>
      <c r="C42" s="71"/>
      <c r="D42" s="71"/>
      <c r="E42" s="71"/>
      <c r="F42" s="71"/>
      <c r="G42" s="71"/>
      <c r="H42" s="71"/>
      <c r="I42" s="71"/>
      <c r="J42" s="44"/>
      <c r="K42" s="44"/>
      <c r="L42" s="44"/>
    </row>
    <row r="43" spans="1:12">
      <c r="A43" s="77" t="s">
        <v>346</v>
      </c>
      <c r="B43" s="77" t="s">
        <v>337</v>
      </c>
      <c r="C43" s="71"/>
      <c r="D43" s="71"/>
      <c r="E43" s="71"/>
      <c r="F43" s="71"/>
      <c r="G43" s="71"/>
      <c r="H43" s="71"/>
      <c r="I43" s="71"/>
      <c r="J43" s="44"/>
      <c r="K43" s="44"/>
      <c r="L43" s="44"/>
    </row>
    <row r="44" spans="1:12">
      <c r="A44" s="77" t="s">
        <v>347</v>
      </c>
      <c r="B44" s="77" t="s">
        <v>337</v>
      </c>
      <c r="C44" s="71"/>
      <c r="D44" s="71"/>
      <c r="E44" s="71"/>
      <c r="F44" s="71"/>
      <c r="G44" s="71"/>
      <c r="H44" s="71"/>
      <c r="I44" s="71"/>
      <c r="J44" s="44"/>
      <c r="K44" s="44"/>
      <c r="L44" s="44"/>
    </row>
    <row r="45" spans="1:12">
      <c r="A45" s="77" t="s">
        <v>348</v>
      </c>
      <c r="B45" s="77" t="s">
        <v>337</v>
      </c>
      <c r="C45" s="71"/>
      <c r="D45" s="71"/>
      <c r="E45" s="71"/>
      <c r="F45" s="71"/>
      <c r="G45" s="71"/>
      <c r="H45" s="71"/>
      <c r="I45" s="71"/>
      <c r="J45" s="44"/>
      <c r="K45" s="44"/>
      <c r="L45" s="44"/>
    </row>
    <row r="46" spans="1:12">
      <c r="A46" s="74" t="s">
        <v>1478</v>
      </c>
      <c r="B46" s="74"/>
      <c r="C46" s="76"/>
      <c r="D46" s="76"/>
      <c r="E46" s="76"/>
      <c r="F46" s="76"/>
      <c r="G46" s="76"/>
      <c r="H46" s="76"/>
      <c r="I46" s="76"/>
      <c r="J46" s="187"/>
      <c r="K46" s="44"/>
      <c r="L46" s="44"/>
    </row>
    <row r="47" spans="1:12">
      <c r="A47" s="77" t="s">
        <v>341</v>
      </c>
      <c r="B47" s="77" t="s">
        <v>338</v>
      </c>
      <c r="C47" s="71"/>
      <c r="D47" s="71"/>
      <c r="E47" s="71"/>
      <c r="F47" s="71"/>
      <c r="G47" s="71"/>
      <c r="H47" s="71"/>
      <c r="I47" s="71"/>
      <c r="J47" s="44"/>
      <c r="K47" s="44"/>
      <c r="L47" s="44"/>
    </row>
    <row r="48" spans="1:12">
      <c r="A48" s="77" t="s">
        <v>342</v>
      </c>
      <c r="B48" s="77" t="s">
        <v>338</v>
      </c>
      <c r="C48" s="71"/>
      <c r="D48" s="71"/>
      <c r="E48" s="71"/>
      <c r="F48" s="71"/>
      <c r="G48" s="71"/>
      <c r="H48" s="71"/>
      <c r="I48" s="71"/>
      <c r="J48" s="44"/>
      <c r="K48" s="44"/>
      <c r="L48" s="44"/>
    </row>
    <row r="49" spans="1:12">
      <c r="A49" s="77" t="s">
        <v>343</v>
      </c>
      <c r="B49" s="77" t="s">
        <v>338</v>
      </c>
      <c r="C49" s="71"/>
      <c r="D49" s="71"/>
      <c r="E49" s="71"/>
      <c r="F49" s="71"/>
      <c r="G49" s="71"/>
      <c r="H49" s="71"/>
      <c r="I49" s="71"/>
      <c r="J49" s="44"/>
      <c r="K49" s="44"/>
      <c r="L49" s="44"/>
    </row>
    <row r="50" spans="1:12">
      <c r="A50" s="77" t="s">
        <v>344</v>
      </c>
      <c r="B50" s="77" t="s">
        <v>338</v>
      </c>
      <c r="C50" s="71"/>
      <c r="D50" s="71"/>
      <c r="E50" s="71"/>
      <c r="F50" s="71"/>
      <c r="G50" s="71"/>
      <c r="H50" s="71"/>
      <c r="I50" s="71"/>
      <c r="J50" s="44"/>
      <c r="K50" s="44"/>
      <c r="L50" s="44"/>
    </row>
    <row r="51" spans="1:12">
      <c r="A51" s="77" t="s">
        <v>345</v>
      </c>
      <c r="B51" s="77" t="s">
        <v>338</v>
      </c>
      <c r="C51" s="71"/>
      <c r="D51" s="71"/>
      <c r="E51" s="71"/>
      <c r="F51" s="71"/>
      <c r="G51" s="71"/>
      <c r="H51" s="71"/>
      <c r="I51" s="71"/>
      <c r="J51" s="44"/>
      <c r="K51" s="44"/>
      <c r="L51" s="44"/>
    </row>
    <row r="52" spans="1:12">
      <c r="A52" s="77" t="s">
        <v>346</v>
      </c>
      <c r="B52" s="77" t="s">
        <v>338</v>
      </c>
      <c r="C52" s="71"/>
      <c r="D52" s="71"/>
      <c r="E52" s="71"/>
      <c r="F52" s="71"/>
      <c r="G52" s="71"/>
      <c r="H52" s="71"/>
      <c r="I52" s="71"/>
      <c r="J52" s="44"/>
      <c r="K52" s="44"/>
      <c r="L52" s="44"/>
    </row>
    <row r="53" spans="1:12">
      <c r="A53" s="77" t="s">
        <v>347</v>
      </c>
      <c r="B53" s="77" t="s">
        <v>338</v>
      </c>
      <c r="C53" s="71"/>
      <c r="D53" s="71"/>
      <c r="E53" s="71"/>
      <c r="F53" s="71"/>
      <c r="G53" s="71"/>
      <c r="H53" s="71"/>
      <c r="I53" s="71"/>
      <c r="J53" s="44"/>
      <c r="K53" s="44"/>
      <c r="L53" s="44"/>
    </row>
    <row r="54" spans="1:12">
      <c r="A54" s="77" t="s">
        <v>348</v>
      </c>
      <c r="B54" s="77" t="s">
        <v>338</v>
      </c>
      <c r="C54" s="71"/>
      <c r="D54" s="71"/>
      <c r="E54" s="71"/>
      <c r="F54" s="71"/>
      <c r="G54" s="71"/>
      <c r="H54" s="71"/>
      <c r="I54" s="71"/>
      <c r="J54" s="44"/>
      <c r="K54" s="44"/>
      <c r="L54" s="44"/>
    </row>
    <row r="55" spans="1:12">
      <c r="A55" s="74" t="s">
        <v>1485</v>
      </c>
      <c r="B55" s="74"/>
      <c r="C55" s="76"/>
      <c r="D55" s="76"/>
      <c r="E55" s="76"/>
      <c r="F55" s="76"/>
      <c r="G55" s="76"/>
      <c r="H55" s="76"/>
      <c r="I55" s="76"/>
      <c r="J55" s="44"/>
      <c r="K55" s="44"/>
      <c r="L55" s="44"/>
    </row>
    <row r="56" spans="1:12">
      <c r="A56" s="77" t="s">
        <v>341</v>
      </c>
      <c r="B56" s="77" t="s">
        <v>339</v>
      </c>
      <c r="C56" s="71"/>
      <c r="D56" s="71"/>
      <c r="E56" s="71"/>
      <c r="F56" s="71"/>
      <c r="G56" s="71"/>
      <c r="H56" s="71"/>
      <c r="I56" s="71"/>
      <c r="J56" s="44"/>
      <c r="K56" s="44"/>
      <c r="L56" s="44"/>
    </row>
    <row r="57" spans="1:12">
      <c r="A57" s="77" t="s">
        <v>342</v>
      </c>
      <c r="B57" s="77" t="s">
        <v>339</v>
      </c>
      <c r="C57" s="71"/>
      <c r="D57" s="71"/>
      <c r="E57" s="71"/>
      <c r="F57" s="71"/>
      <c r="G57" s="71"/>
      <c r="H57" s="71"/>
      <c r="I57" s="71"/>
      <c r="J57" s="44"/>
      <c r="K57" s="44"/>
      <c r="L57" s="44"/>
    </row>
    <row r="58" spans="1:12">
      <c r="A58" s="77" t="s">
        <v>343</v>
      </c>
      <c r="B58" s="77" t="s">
        <v>339</v>
      </c>
      <c r="C58" s="71"/>
      <c r="D58" s="71"/>
      <c r="E58" s="71"/>
      <c r="F58" s="71"/>
      <c r="G58" s="71"/>
      <c r="H58" s="71"/>
      <c r="I58" s="71"/>
      <c r="J58" s="44"/>
      <c r="K58" s="44"/>
      <c r="L58" s="44"/>
    </row>
    <row r="59" spans="1:12">
      <c r="A59" s="77" t="s">
        <v>344</v>
      </c>
      <c r="B59" s="77" t="s">
        <v>339</v>
      </c>
      <c r="C59" s="71"/>
      <c r="D59" s="71"/>
      <c r="E59" s="71"/>
      <c r="F59" s="71"/>
      <c r="G59" s="71"/>
      <c r="H59" s="71"/>
      <c r="I59" s="71"/>
      <c r="J59" s="44"/>
      <c r="K59" s="44"/>
      <c r="L59" s="44"/>
    </row>
    <row r="60" spans="1:12">
      <c r="A60" s="77" t="s">
        <v>345</v>
      </c>
      <c r="B60" s="77" t="s">
        <v>339</v>
      </c>
      <c r="C60" s="71"/>
      <c r="D60" s="71"/>
      <c r="E60" s="71"/>
      <c r="F60" s="71"/>
      <c r="G60" s="71"/>
      <c r="H60" s="71"/>
      <c r="I60" s="71"/>
      <c r="J60" s="44"/>
      <c r="K60" s="44"/>
      <c r="L60" s="44"/>
    </row>
    <row r="61" spans="1:12">
      <c r="A61" s="77" t="s">
        <v>346</v>
      </c>
      <c r="B61" s="77" t="s">
        <v>339</v>
      </c>
      <c r="C61" s="71"/>
      <c r="D61" s="71"/>
      <c r="E61" s="71"/>
      <c r="F61" s="71"/>
      <c r="G61" s="71"/>
      <c r="H61" s="71"/>
      <c r="I61" s="71"/>
      <c r="J61" s="44"/>
      <c r="K61" s="44"/>
      <c r="L61" s="44"/>
    </row>
    <row r="62" spans="1:12">
      <c r="A62" s="77" t="s">
        <v>347</v>
      </c>
      <c r="B62" s="77" t="s">
        <v>339</v>
      </c>
      <c r="C62" s="71"/>
      <c r="D62" s="71"/>
      <c r="E62" s="71"/>
      <c r="F62" s="71"/>
      <c r="G62" s="71"/>
      <c r="H62" s="71"/>
      <c r="I62" s="71"/>
      <c r="J62" s="44"/>
      <c r="K62" s="44"/>
      <c r="L62" s="44"/>
    </row>
    <row r="63" spans="1:12">
      <c r="A63" s="77" t="s">
        <v>348</v>
      </c>
      <c r="B63" s="77" t="s">
        <v>339</v>
      </c>
      <c r="C63" s="71"/>
      <c r="D63" s="71"/>
      <c r="E63" s="71"/>
      <c r="F63" s="71"/>
      <c r="G63" s="71"/>
      <c r="H63" s="71"/>
      <c r="I63" s="71"/>
      <c r="J63" s="44"/>
      <c r="K63" s="44"/>
      <c r="L63" s="44"/>
    </row>
    <row r="64" spans="1:12">
      <c r="A64" s="74" t="s">
        <v>1479</v>
      </c>
      <c r="B64" s="74"/>
      <c r="C64" s="76"/>
      <c r="D64" s="76"/>
      <c r="E64" s="76"/>
      <c r="F64" s="76"/>
      <c r="G64" s="76"/>
      <c r="H64" s="76"/>
      <c r="I64" s="76"/>
      <c r="J64" s="44"/>
      <c r="K64" s="44"/>
      <c r="L64" s="44"/>
    </row>
    <row r="65" spans="1:12">
      <c r="A65" s="77" t="s">
        <v>341</v>
      </c>
      <c r="B65" s="77" t="s">
        <v>338</v>
      </c>
      <c r="C65" s="71"/>
      <c r="D65" s="71"/>
      <c r="E65" s="71"/>
      <c r="F65" s="71"/>
      <c r="G65" s="71"/>
      <c r="H65" s="71"/>
      <c r="I65" s="71"/>
      <c r="J65" s="44"/>
      <c r="K65" s="44"/>
      <c r="L65" s="44"/>
    </row>
    <row r="66" spans="1:12">
      <c r="A66" s="77" t="s">
        <v>342</v>
      </c>
      <c r="B66" s="77" t="s">
        <v>338</v>
      </c>
      <c r="C66" s="71"/>
      <c r="D66" s="71"/>
      <c r="E66" s="71"/>
      <c r="F66" s="71"/>
      <c r="G66" s="71"/>
      <c r="H66" s="71"/>
      <c r="I66" s="71"/>
      <c r="J66" s="44"/>
      <c r="K66" s="44"/>
      <c r="L66" s="44"/>
    </row>
    <row r="67" spans="1:12">
      <c r="A67" s="77" t="s">
        <v>343</v>
      </c>
      <c r="B67" s="77" t="s">
        <v>338</v>
      </c>
      <c r="C67" s="71"/>
      <c r="D67" s="71"/>
      <c r="E67" s="71"/>
      <c r="F67" s="71"/>
      <c r="G67" s="71"/>
      <c r="H67" s="71"/>
      <c r="I67" s="71"/>
      <c r="J67" s="44"/>
      <c r="K67" s="44"/>
      <c r="L67" s="44"/>
    </row>
    <row r="68" spans="1:12">
      <c r="A68" s="77" t="s">
        <v>344</v>
      </c>
      <c r="B68" s="77" t="s">
        <v>338</v>
      </c>
      <c r="C68" s="71"/>
      <c r="D68" s="71"/>
      <c r="E68" s="71"/>
      <c r="F68" s="71"/>
      <c r="G68" s="71"/>
      <c r="H68" s="71"/>
      <c r="I68" s="71"/>
      <c r="J68" s="44"/>
      <c r="K68" s="44"/>
      <c r="L68" s="44"/>
    </row>
    <row r="69" spans="1:12">
      <c r="A69" s="77" t="s">
        <v>345</v>
      </c>
      <c r="B69" s="77" t="s">
        <v>338</v>
      </c>
      <c r="C69" s="71"/>
      <c r="D69" s="71"/>
      <c r="E69" s="71"/>
      <c r="F69" s="71"/>
      <c r="G69" s="71"/>
      <c r="H69" s="71"/>
      <c r="I69" s="71"/>
      <c r="J69" s="44"/>
      <c r="K69" s="44"/>
      <c r="L69" s="44"/>
    </row>
    <row r="70" spans="1:12">
      <c r="A70" s="77" t="s">
        <v>346</v>
      </c>
      <c r="B70" s="77" t="s">
        <v>338</v>
      </c>
      <c r="C70" s="71"/>
      <c r="D70" s="71"/>
      <c r="E70" s="71"/>
      <c r="F70" s="71"/>
      <c r="G70" s="71"/>
      <c r="H70" s="71"/>
      <c r="I70" s="71"/>
      <c r="J70" s="44"/>
      <c r="K70" s="44"/>
      <c r="L70" s="44"/>
    </row>
    <row r="71" spans="1:12">
      <c r="A71" s="77" t="s">
        <v>347</v>
      </c>
      <c r="B71" s="77" t="s">
        <v>338</v>
      </c>
      <c r="C71" s="71"/>
      <c r="D71" s="71"/>
      <c r="E71" s="71"/>
      <c r="F71" s="71"/>
      <c r="G71" s="71"/>
      <c r="H71" s="71"/>
      <c r="I71" s="71"/>
      <c r="J71" s="44"/>
      <c r="K71" s="44"/>
      <c r="L71" s="44"/>
    </row>
    <row r="72" spans="1:12">
      <c r="A72" s="77" t="s">
        <v>348</v>
      </c>
      <c r="B72" s="77" t="s">
        <v>338</v>
      </c>
      <c r="C72" s="71"/>
      <c r="D72" s="71"/>
      <c r="E72" s="71"/>
      <c r="F72" s="71"/>
      <c r="G72" s="71"/>
      <c r="H72" s="71"/>
      <c r="I72" s="71"/>
      <c r="J72" s="44"/>
      <c r="K72" s="44"/>
      <c r="L72" s="44"/>
    </row>
    <row r="73" spans="1:12">
      <c r="A73" s="74" t="s">
        <v>1480</v>
      </c>
      <c r="B73" s="74"/>
      <c r="C73" s="76"/>
      <c r="D73" s="76"/>
      <c r="E73" s="76"/>
      <c r="F73" s="76"/>
      <c r="G73" s="76"/>
      <c r="H73" s="76"/>
      <c r="I73" s="76"/>
      <c r="J73" s="44"/>
      <c r="K73" s="44"/>
      <c r="L73" s="44"/>
    </row>
    <row r="74" spans="1:12">
      <c r="A74" s="77" t="s">
        <v>341</v>
      </c>
      <c r="B74" s="77" t="s">
        <v>338</v>
      </c>
      <c r="C74" s="71"/>
      <c r="D74" s="71"/>
      <c r="E74" s="71"/>
      <c r="F74" s="71"/>
      <c r="G74" s="71"/>
      <c r="H74" s="71"/>
      <c r="I74" s="71"/>
      <c r="J74" s="44"/>
      <c r="K74" s="44"/>
      <c r="L74" s="44"/>
    </row>
    <row r="75" spans="1:12">
      <c r="A75" s="77" t="s">
        <v>342</v>
      </c>
      <c r="B75" s="77" t="s">
        <v>338</v>
      </c>
      <c r="C75" s="71"/>
      <c r="D75" s="71"/>
      <c r="E75" s="71"/>
      <c r="F75" s="71"/>
      <c r="G75" s="71"/>
      <c r="H75" s="71"/>
      <c r="I75" s="71"/>
      <c r="J75" s="44"/>
      <c r="K75" s="44"/>
      <c r="L75" s="44"/>
    </row>
    <row r="76" spans="1:12">
      <c r="A76" s="77" t="s">
        <v>343</v>
      </c>
      <c r="B76" s="77" t="s">
        <v>338</v>
      </c>
      <c r="C76" s="71"/>
      <c r="D76" s="71"/>
      <c r="E76" s="71"/>
      <c r="F76" s="71"/>
      <c r="G76" s="71"/>
      <c r="H76" s="71"/>
      <c r="I76" s="71"/>
      <c r="J76" s="44"/>
      <c r="K76" s="44"/>
      <c r="L76" s="44"/>
    </row>
    <row r="77" spans="1:12">
      <c r="A77" s="77" t="s">
        <v>344</v>
      </c>
      <c r="B77" s="77" t="s">
        <v>338</v>
      </c>
      <c r="C77" s="71"/>
      <c r="D77" s="71"/>
      <c r="E77" s="71"/>
      <c r="F77" s="71"/>
      <c r="G77" s="71"/>
      <c r="H77" s="71"/>
      <c r="I77" s="71"/>
      <c r="J77" s="44"/>
      <c r="K77" s="44"/>
      <c r="L77" s="44"/>
    </row>
    <row r="78" spans="1:12">
      <c r="A78" s="77" t="s">
        <v>345</v>
      </c>
      <c r="B78" s="77" t="s">
        <v>338</v>
      </c>
      <c r="C78" s="71"/>
      <c r="D78" s="71"/>
      <c r="E78" s="71"/>
      <c r="F78" s="71"/>
      <c r="G78" s="71"/>
      <c r="H78" s="71"/>
      <c r="I78" s="71"/>
      <c r="J78" s="44"/>
      <c r="K78" s="44"/>
      <c r="L78" s="44"/>
    </row>
    <row r="79" spans="1:12">
      <c r="A79" s="77" t="s">
        <v>346</v>
      </c>
      <c r="B79" s="77" t="s">
        <v>338</v>
      </c>
      <c r="C79" s="71"/>
      <c r="D79" s="71"/>
      <c r="E79" s="71"/>
      <c r="F79" s="71"/>
      <c r="G79" s="71"/>
      <c r="H79" s="71"/>
      <c r="I79" s="71"/>
      <c r="J79" s="44"/>
      <c r="K79" s="44"/>
      <c r="L79" s="44"/>
    </row>
    <row r="80" spans="1:12">
      <c r="A80" s="77" t="s">
        <v>347</v>
      </c>
      <c r="B80" s="77" t="s">
        <v>338</v>
      </c>
      <c r="C80" s="71"/>
      <c r="D80" s="71"/>
      <c r="E80" s="71"/>
      <c r="F80" s="71"/>
      <c r="G80" s="71"/>
      <c r="H80" s="71"/>
      <c r="I80" s="71"/>
      <c r="J80" s="44"/>
      <c r="K80" s="44"/>
      <c r="L80" s="44"/>
    </row>
    <row r="81" spans="1:12">
      <c r="A81" s="77" t="s">
        <v>348</v>
      </c>
      <c r="B81" s="77" t="s">
        <v>338</v>
      </c>
      <c r="C81" s="71"/>
      <c r="D81" s="71"/>
      <c r="E81" s="71"/>
      <c r="F81" s="71"/>
      <c r="G81" s="71"/>
      <c r="H81" s="71"/>
      <c r="I81" s="71"/>
      <c r="J81" s="44"/>
      <c r="K81" s="44"/>
      <c r="L81" s="44"/>
    </row>
    <row r="82" spans="1:12">
      <c r="A82" s="74" t="s">
        <v>1486</v>
      </c>
      <c r="B82" s="74"/>
      <c r="C82" s="76"/>
      <c r="D82" s="76"/>
      <c r="E82" s="76"/>
      <c r="F82" s="76"/>
      <c r="G82" s="76"/>
      <c r="H82" s="76"/>
      <c r="I82" s="76"/>
      <c r="J82" s="44"/>
      <c r="K82" s="44"/>
      <c r="L82" s="44"/>
    </row>
    <row r="83" spans="1:12">
      <c r="A83" s="77" t="s">
        <v>341</v>
      </c>
      <c r="B83" s="77" t="s">
        <v>339</v>
      </c>
      <c r="C83" s="71"/>
      <c r="D83" s="71"/>
      <c r="E83" s="71"/>
      <c r="F83" s="71"/>
      <c r="G83" s="71"/>
      <c r="H83" s="71"/>
      <c r="I83" s="71"/>
      <c r="J83" s="44"/>
      <c r="K83" s="44"/>
      <c r="L83" s="44"/>
    </row>
    <row r="84" spans="1:12">
      <c r="A84" s="77" t="s">
        <v>342</v>
      </c>
      <c r="B84" s="77" t="s">
        <v>339</v>
      </c>
      <c r="C84" s="71"/>
      <c r="D84" s="71"/>
      <c r="E84" s="71"/>
      <c r="F84" s="71"/>
      <c r="G84" s="71"/>
      <c r="H84" s="71"/>
      <c r="I84" s="71"/>
      <c r="J84" s="44"/>
      <c r="K84" s="44"/>
      <c r="L84" s="44"/>
    </row>
    <row r="85" spans="1:12">
      <c r="A85" s="77" t="s">
        <v>343</v>
      </c>
      <c r="B85" s="77" t="s">
        <v>339</v>
      </c>
      <c r="C85" s="71"/>
      <c r="D85" s="71"/>
      <c r="E85" s="71"/>
      <c r="F85" s="71"/>
      <c r="G85" s="71"/>
      <c r="H85" s="71"/>
      <c r="I85" s="71"/>
      <c r="J85" s="44"/>
      <c r="K85" s="44"/>
      <c r="L85" s="44"/>
    </row>
    <row r="86" spans="1:12">
      <c r="A86" s="77" t="s">
        <v>344</v>
      </c>
      <c r="B86" s="77" t="s">
        <v>339</v>
      </c>
      <c r="C86" s="71"/>
      <c r="D86" s="71"/>
      <c r="E86" s="71"/>
      <c r="F86" s="71"/>
      <c r="G86" s="71"/>
      <c r="H86" s="71"/>
      <c r="I86" s="71"/>
      <c r="J86" s="44"/>
      <c r="K86" s="44"/>
      <c r="L86" s="44"/>
    </row>
    <row r="87" spans="1:12">
      <c r="A87" s="77" t="s">
        <v>349</v>
      </c>
      <c r="B87" s="77" t="s">
        <v>339</v>
      </c>
      <c r="C87" s="71"/>
      <c r="D87" s="71"/>
      <c r="E87" s="71"/>
      <c r="F87" s="71"/>
      <c r="G87" s="71"/>
      <c r="H87" s="71"/>
      <c r="I87" s="71"/>
      <c r="J87" s="44"/>
      <c r="K87" s="44"/>
      <c r="L87" s="44"/>
    </row>
    <row r="88" spans="1:12">
      <c r="A88" s="77" t="s">
        <v>346</v>
      </c>
      <c r="B88" s="77" t="s">
        <v>339</v>
      </c>
      <c r="C88" s="71"/>
      <c r="D88" s="71"/>
      <c r="E88" s="71"/>
      <c r="F88" s="71"/>
      <c r="G88" s="71"/>
      <c r="H88" s="71"/>
      <c r="I88" s="71"/>
      <c r="J88" s="44"/>
      <c r="K88" s="44"/>
      <c r="L88" s="44"/>
    </row>
    <row r="89" spans="1:12">
      <c r="A89" s="77" t="s">
        <v>347</v>
      </c>
      <c r="B89" s="77" t="s">
        <v>339</v>
      </c>
      <c r="C89" s="71"/>
      <c r="D89" s="71"/>
      <c r="E89" s="71"/>
      <c r="F89" s="71"/>
      <c r="G89" s="71"/>
      <c r="H89" s="71"/>
      <c r="I89" s="71"/>
      <c r="J89" s="44"/>
      <c r="K89" s="44"/>
      <c r="L89" s="44"/>
    </row>
    <row r="90" spans="1:12">
      <c r="A90" s="77" t="s">
        <v>348</v>
      </c>
      <c r="B90" s="77" t="s">
        <v>339</v>
      </c>
      <c r="C90" s="71"/>
      <c r="D90" s="71"/>
      <c r="E90" s="71"/>
      <c r="F90" s="71"/>
      <c r="G90" s="71"/>
      <c r="H90" s="71"/>
      <c r="I90" s="71"/>
      <c r="J90" s="44"/>
      <c r="K90" s="44"/>
      <c r="L90" s="44"/>
    </row>
    <row r="91" spans="1:12">
      <c r="A91" s="74" t="s">
        <v>1487</v>
      </c>
      <c r="B91" s="74"/>
      <c r="C91" s="76"/>
      <c r="D91" s="76"/>
      <c r="E91" s="76"/>
      <c r="F91" s="76"/>
      <c r="G91" s="76"/>
      <c r="H91" s="76"/>
      <c r="I91" s="76"/>
      <c r="J91" s="44"/>
      <c r="K91" s="44"/>
      <c r="L91" s="44"/>
    </row>
    <row r="92" spans="1:12">
      <c r="A92" s="77" t="s">
        <v>341</v>
      </c>
      <c r="B92" s="77" t="s">
        <v>339</v>
      </c>
      <c r="C92" s="71"/>
      <c r="D92" s="71"/>
      <c r="E92" s="71"/>
      <c r="F92" s="71"/>
      <c r="G92" s="71"/>
      <c r="H92" s="71"/>
      <c r="I92" s="71"/>
      <c r="J92" s="44"/>
      <c r="K92" s="44"/>
      <c r="L92" s="44"/>
    </row>
    <row r="93" spans="1:12">
      <c r="A93" s="77" t="s">
        <v>342</v>
      </c>
      <c r="B93" s="77" t="s">
        <v>339</v>
      </c>
      <c r="C93" s="71"/>
      <c r="D93" s="71"/>
      <c r="E93" s="71"/>
      <c r="F93" s="71"/>
      <c r="G93" s="71"/>
      <c r="H93" s="71"/>
      <c r="I93" s="71"/>
      <c r="J93" s="44"/>
      <c r="K93" s="44"/>
      <c r="L93" s="44"/>
    </row>
    <row r="94" spans="1:12">
      <c r="A94" s="77" t="s">
        <v>343</v>
      </c>
      <c r="B94" s="77" t="s">
        <v>339</v>
      </c>
      <c r="C94" s="71"/>
      <c r="D94" s="71"/>
      <c r="E94" s="71"/>
      <c r="F94" s="71"/>
      <c r="G94" s="71"/>
      <c r="H94" s="71"/>
      <c r="I94" s="71"/>
      <c r="J94" s="44"/>
      <c r="K94" s="44"/>
      <c r="L94" s="44"/>
    </row>
    <row r="95" spans="1:12">
      <c r="A95" s="77" t="s">
        <v>344</v>
      </c>
      <c r="B95" s="77" t="s">
        <v>339</v>
      </c>
      <c r="C95" s="71"/>
      <c r="D95" s="71"/>
      <c r="E95" s="71"/>
      <c r="F95" s="71"/>
      <c r="G95" s="71"/>
      <c r="H95" s="71"/>
      <c r="I95" s="71"/>
      <c r="J95" s="44"/>
      <c r="K95" s="44"/>
      <c r="L95" s="44"/>
    </row>
    <row r="96" spans="1:12">
      <c r="A96" s="77" t="s">
        <v>345</v>
      </c>
      <c r="B96" s="77" t="s">
        <v>339</v>
      </c>
      <c r="C96" s="71"/>
      <c r="D96" s="71"/>
      <c r="E96" s="71"/>
      <c r="F96" s="71"/>
      <c r="G96" s="71"/>
      <c r="H96" s="71"/>
      <c r="I96" s="71"/>
      <c r="J96" s="44"/>
      <c r="K96" s="44"/>
      <c r="L96" s="44"/>
    </row>
    <row r="97" spans="1:12">
      <c r="A97" s="77" t="s">
        <v>346</v>
      </c>
      <c r="B97" s="77" t="s">
        <v>339</v>
      </c>
      <c r="C97" s="71"/>
      <c r="D97" s="71"/>
      <c r="E97" s="71"/>
      <c r="F97" s="71"/>
      <c r="G97" s="71"/>
      <c r="H97" s="71"/>
      <c r="I97" s="71"/>
      <c r="J97" s="44"/>
      <c r="K97" s="44"/>
      <c r="L97" s="44"/>
    </row>
    <row r="98" spans="1:12">
      <c r="A98" s="77" t="s">
        <v>347</v>
      </c>
      <c r="B98" s="77" t="s">
        <v>339</v>
      </c>
      <c r="C98" s="71"/>
      <c r="D98" s="71"/>
      <c r="E98" s="71"/>
      <c r="F98" s="71"/>
      <c r="G98" s="71"/>
      <c r="H98" s="71"/>
      <c r="I98" s="71"/>
      <c r="J98" s="44"/>
      <c r="K98" s="44"/>
      <c r="L98" s="44"/>
    </row>
    <row r="99" spans="1:12">
      <c r="A99" s="77" t="s">
        <v>348</v>
      </c>
      <c r="B99" s="77" t="s">
        <v>339</v>
      </c>
      <c r="C99" s="71"/>
      <c r="D99" s="71"/>
      <c r="E99" s="71"/>
      <c r="F99" s="71"/>
      <c r="G99" s="71"/>
      <c r="H99" s="71"/>
      <c r="I99" s="71"/>
      <c r="J99" s="44"/>
      <c r="K99" s="44"/>
      <c r="L99" s="44"/>
    </row>
    <row r="100" spans="1:12">
      <c r="A100" s="72" t="s">
        <v>1437</v>
      </c>
      <c r="B100" s="72"/>
      <c r="C100" s="73"/>
      <c r="D100" s="73"/>
      <c r="E100" s="73"/>
      <c r="F100" s="73"/>
      <c r="G100" s="73"/>
      <c r="H100" s="73"/>
      <c r="I100" s="73"/>
      <c r="J100" s="187"/>
      <c r="K100" s="44"/>
      <c r="L100" s="44"/>
    </row>
    <row r="101" spans="1:12">
      <c r="A101" s="74" t="s">
        <v>1216</v>
      </c>
      <c r="B101" s="74"/>
      <c r="C101" s="76"/>
      <c r="D101" s="76"/>
      <c r="E101" s="76"/>
      <c r="F101" s="76"/>
      <c r="G101" s="76"/>
      <c r="H101" s="76"/>
      <c r="I101" s="76"/>
      <c r="J101" s="187"/>
      <c r="K101" s="44"/>
      <c r="L101" s="44"/>
    </row>
    <row r="102" spans="1:12">
      <c r="A102" s="77" t="s">
        <v>342</v>
      </c>
      <c r="B102" s="77" t="s">
        <v>1047</v>
      </c>
      <c r="C102" s="71"/>
      <c r="D102" s="71"/>
      <c r="E102" s="71"/>
      <c r="F102" s="71"/>
      <c r="G102" s="71"/>
      <c r="H102" s="71"/>
      <c r="I102" s="71"/>
      <c r="J102" s="44"/>
      <c r="K102" s="44"/>
      <c r="L102" s="44"/>
    </row>
    <row r="103" spans="1:12">
      <c r="A103" s="77" t="s">
        <v>343</v>
      </c>
      <c r="B103" s="77" t="s">
        <v>1047</v>
      </c>
      <c r="C103" s="71"/>
      <c r="D103" s="71"/>
      <c r="E103" s="71"/>
      <c r="F103" s="71"/>
      <c r="G103" s="71"/>
      <c r="H103" s="71"/>
      <c r="I103" s="71"/>
      <c r="J103" s="44"/>
      <c r="K103" s="44"/>
      <c r="L103" s="44"/>
    </row>
    <row r="104" spans="1:12">
      <c r="A104" s="77" t="s">
        <v>344</v>
      </c>
      <c r="B104" s="77" t="s">
        <v>1047</v>
      </c>
      <c r="C104" s="71"/>
      <c r="D104" s="71"/>
      <c r="E104" s="71"/>
      <c r="F104" s="71"/>
      <c r="G104" s="71"/>
      <c r="H104" s="71"/>
      <c r="I104" s="71"/>
      <c r="J104" s="44"/>
      <c r="K104" s="44"/>
      <c r="L104" s="44"/>
    </row>
    <row r="105" spans="1:12">
      <c r="A105" s="77" t="s">
        <v>345</v>
      </c>
      <c r="B105" s="77" t="s">
        <v>1047</v>
      </c>
      <c r="C105" s="71"/>
      <c r="D105" s="71"/>
      <c r="E105" s="71"/>
      <c r="F105" s="71"/>
      <c r="G105" s="71"/>
      <c r="H105" s="71"/>
      <c r="I105" s="71"/>
      <c r="J105" s="44"/>
      <c r="K105" s="44"/>
      <c r="L105" s="44"/>
    </row>
    <row r="106" spans="1:12">
      <c r="A106" s="77" t="s">
        <v>346</v>
      </c>
      <c r="B106" s="77" t="s">
        <v>1047</v>
      </c>
      <c r="C106" s="71"/>
      <c r="D106" s="71"/>
      <c r="E106" s="71"/>
      <c r="F106" s="71"/>
      <c r="G106" s="71"/>
      <c r="H106" s="71"/>
      <c r="I106" s="71"/>
      <c r="J106" s="44"/>
      <c r="K106" s="44"/>
      <c r="L106" s="44"/>
    </row>
    <row r="107" spans="1:12">
      <c r="A107" s="77" t="s">
        <v>347</v>
      </c>
      <c r="B107" s="77" t="s">
        <v>1047</v>
      </c>
      <c r="C107" s="71"/>
      <c r="D107" s="71"/>
      <c r="E107" s="71"/>
      <c r="F107" s="71"/>
      <c r="G107" s="71"/>
      <c r="H107" s="71"/>
      <c r="I107" s="71"/>
      <c r="J107" s="44"/>
      <c r="K107" s="44"/>
      <c r="L107" s="44"/>
    </row>
    <row r="108" spans="1:12">
      <c r="A108" s="77" t="s">
        <v>348</v>
      </c>
      <c r="B108" s="77" t="s">
        <v>1047</v>
      </c>
      <c r="C108" s="71"/>
      <c r="D108" s="71"/>
      <c r="E108" s="71"/>
      <c r="F108" s="71"/>
      <c r="G108" s="71"/>
      <c r="H108" s="71"/>
      <c r="I108" s="71"/>
      <c r="J108" s="44"/>
      <c r="K108" s="44"/>
      <c r="L108" s="44"/>
    </row>
    <row r="109" spans="1:12">
      <c r="A109" s="74" t="s">
        <v>1478</v>
      </c>
      <c r="B109" s="74"/>
      <c r="C109" s="76"/>
      <c r="D109" s="76"/>
      <c r="E109" s="76"/>
      <c r="F109" s="76"/>
      <c r="G109" s="76"/>
      <c r="H109" s="76"/>
      <c r="I109" s="76"/>
      <c r="J109" s="187"/>
      <c r="K109" s="44"/>
      <c r="L109" s="44"/>
    </row>
    <row r="110" spans="1:12">
      <c r="A110" s="77" t="s">
        <v>342</v>
      </c>
      <c r="B110" s="77" t="s">
        <v>1047</v>
      </c>
      <c r="C110" s="71"/>
      <c r="D110" s="71"/>
      <c r="E110" s="71"/>
      <c r="F110" s="71"/>
      <c r="G110" s="71"/>
      <c r="H110" s="71"/>
      <c r="I110" s="71"/>
      <c r="J110" s="44"/>
      <c r="K110" s="44"/>
      <c r="L110" s="44"/>
    </row>
    <row r="111" spans="1:12">
      <c r="A111" s="77" t="s">
        <v>343</v>
      </c>
      <c r="B111" s="77" t="s">
        <v>1047</v>
      </c>
      <c r="C111" s="71"/>
      <c r="D111" s="71"/>
      <c r="E111" s="71"/>
      <c r="F111" s="71"/>
      <c r="G111" s="71"/>
      <c r="H111" s="71"/>
      <c r="I111" s="71"/>
      <c r="J111" s="44"/>
      <c r="K111" s="44"/>
      <c r="L111" s="44"/>
    </row>
    <row r="112" spans="1:12">
      <c r="A112" s="77" t="s">
        <v>344</v>
      </c>
      <c r="B112" s="77" t="s">
        <v>1047</v>
      </c>
      <c r="C112" s="71"/>
      <c r="D112" s="71"/>
      <c r="E112" s="71"/>
      <c r="F112" s="71"/>
      <c r="G112" s="71"/>
      <c r="H112" s="71"/>
      <c r="I112" s="71"/>
      <c r="J112" s="44"/>
      <c r="K112" s="44"/>
      <c r="L112" s="44"/>
    </row>
    <row r="113" spans="1:12">
      <c r="A113" s="77" t="s">
        <v>345</v>
      </c>
      <c r="B113" s="77" t="s">
        <v>1047</v>
      </c>
      <c r="C113" s="71"/>
      <c r="D113" s="71"/>
      <c r="E113" s="71"/>
      <c r="F113" s="71"/>
      <c r="G113" s="71"/>
      <c r="H113" s="71"/>
      <c r="I113" s="71"/>
      <c r="J113" s="44"/>
      <c r="K113" s="44"/>
      <c r="L113" s="44"/>
    </row>
    <row r="114" spans="1:12">
      <c r="A114" s="77" t="s">
        <v>346</v>
      </c>
      <c r="B114" s="77" t="s">
        <v>1047</v>
      </c>
      <c r="C114" s="71"/>
      <c r="D114" s="71"/>
      <c r="E114" s="71"/>
      <c r="F114" s="71"/>
      <c r="G114" s="71"/>
      <c r="H114" s="71"/>
      <c r="I114" s="71"/>
      <c r="J114" s="44"/>
      <c r="K114" s="44"/>
      <c r="L114" s="44"/>
    </row>
    <row r="115" spans="1:12">
      <c r="A115" s="77" t="s">
        <v>347</v>
      </c>
      <c r="B115" s="77" t="s">
        <v>1047</v>
      </c>
      <c r="C115" s="71"/>
      <c r="D115" s="71"/>
      <c r="E115" s="71"/>
      <c r="F115" s="71"/>
      <c r="G115" s="71"/>
      <c r="H115" s="71"/>
      <c r="I115" s="71"/>
      <c r="J115" s="44"/>
      <c r="K115" s="44"/>
      <c r="L115" s="44"/>
    </row>
    <row r="116" spans="1:12">
      <c r="A116" s="77" t="s">
        <v>348</v>
      </c>
      <c r="B116" s="77" t="s">
        <v>1047</v>
      </c>
      <c r="C116" s="71"/>
      <c r="D116" s="71"/>
      <c r="E116" s="71"/>
      <c r="F116" s="71"/>
      <c r="G116" s="71"/>
      <c r="H116" s="71"/>
      <c r="I116" s="71"/>
      <c r="J116" s="44"/>
      <c r="K116" s="44"/>
      <c r="L116" s="44"/>
    </row>
    <row r="117" spans="1:12">
      <c r="A117" s="74" t="s">
        <v>1485</v>
      </c>
      <c r="B117" s="74"/>
      <c r="C117" s="76"/>
      <c r="D117" s="76"/>
      <c r="E117" s="76"/>
      <c r="F117" s="76"/>
      <c r="G117" s="76"/>
      <c r="H117" s="76"/>
      <c r="I117" s="76"/>
      <c r="J117" s="44"/>
      <c r="K117" s="44"/>
      <c r="L117" s="44"/>
    </row>
    <row r="118" spans="1:12">
      <c r="A118" s="77" t="s">
        <v>342</v>
      </c>
      <c r="B118" s="77" t="s">
        <v>1047</v>
      </c>
      <c r="C118" s="71"/>
      <c r="D118" s="71"/>
      <c r="E118" s="71"/>
      <c r="F118" s="71"/>
      <c r="G118" s="71"/>
      <c r="H118" s="71"/>
      <c r="I118" s="71"/>
      <c r="J118" s="44"/>
      <c r="K118" s="44"/>
      <c r="L118" s="44"/>
    </row>
    <row r="119" spans="1:12">
      <c r="A119" s="77" t="s">
        <v>343</v>
      </c>
      <c r="B119" s="77" t="s">
        <v>1047</v>
      </c>
      <c r="C119" s="71"/>
      <c r="D119" s="71"/>
      <c r="E119" s="71"/>
      <c r="F119" s="71"/>
      <c r="G119" s="71"/>
      <c r="H119" s="71"/>
      <c r="I119" s="71"/>
      <c r="J119" s="44"/>
      <c r="K119" s="44"/>
      <c r="L119" s="44"/>
    </row>
    <row r="120" spans="1:12">
      <c r="A120" s="77" t="s">
        <v>344</v>
      </c>
      <c r="B120" s="77" t="s">
        <v>1047</v>
      </c>
      <c r="C120" s="71"/>
      <c r="D120" s="71"/>
      <c r="E120" s="71"/>
      <c r="F120" s="71"/>
      <c r="G120" s="71"/>
      <c r="H120" s="71"/>
      <c r="I120" s="71"/>
      <c r="J120" s="44"/>
      <c r="K120" s="44"/>
      <c r="L120" s="44"/>
    </row>
    <row r="121" spans="1:12">
      <c r="A121" s="77" t="s">
        <v>345</v>
      </c>
      <c r="B121" s="77" t="s">
        <v>1047</v>
      </c>
      <c r="C121" s="71"/>
      <c r="D121" s="71"/>
      <c r="E121" s="71"/>
      <c r="F121" s="71"/>
      <c r="G121" s="71"/>
      <c r="H121" s="71"/>
      <c r="I121" s="71"/>
      <c r="J121" s="44"/>
      <c r="K121" s="44"/>
      <c r="L121" s="44"/>
    </row>
    <row r="122" spans="1:12">
      <c r="A122" s="77" t="s">
        <v>346</v>
      </c>
      <c r="B122" s="77" t="s">
        <v>1047</v>
      </c>
      <c r="C122" s="71"/>
      <c r="D122" s="71"/>
      <c r="E122" s="71"/>
      <c r="F122" s="71"/>
      <c r="G122" s="71"/>
      <c r="H122" s="71"/>
      <c r="I122" s="71"/>
      <c r="J122" s="44"/>
      <c r="K122" s="44"/>
      <c r="L122" s="44"/>
    </row>
    <row r="123" spans="1:12">
      <c r="A123" s="77" t="s">
        <v>347</v>
      </c>
      <c r="B123" s="77" t="s">
        <v>1047</v>
      </c>
      <c r="C123" s="71"/>
      <c r="D123" s="71"/>
      <c r="E123" s="71"/>
      <c r="F123" s="71"/>
      <c r="G123" s="71"/>
      <c r="H123" s="71"/>
      <c r="I123" s="71"/>
      <c r="J123" s="44"/>
      <c r="K123" s="44"/>
      <c r="L123" s="44"/>
    </row>
    <row r="124" spans="1:12">
      <c r="A124" s="77" t="s">
        <v>348</v>
      </c>
      <c r="B124" s="77" t="s">
        <v>1047</v>
      </c>
      <c r="C124" s="71"/>
      <c r="D124" s="71"/>
      <c r="E124" s="71"/>
      <c r="F124" s="71"/>
      <c r="G124" s="71"/>
      <c r="H124" s="71"/>
      <c r="I124" s="71"/>
      <c r="J124" s="44"/>
      <c r="K124" s="44"/>
      <c r="L124" s="44"/>
    </row>
    <row r="125" spans="1:12">
      <c r="A125" s="74" t="s">
        <v>1479</v>
      </c>
      <c r="B125" s="74"/>
      <c r="C125" s="76"/>
      <c r="D125" s="76"/>
      <c r="E125" s="76"/>
      <c r="F125" s="76"/>
      <c r="G125" s="76"/>
      <c r="H125" s="76"/>
      <c r="I125" s="76"/>
      <c r="J125" s="187"/>
      <c r="K125" s="44"/>
      <c r="L125" s="44"/>
    </row>
    <row r="126" spans="1:12">
      <c r="A126" s="77" t="s">
        <v>342</v>
      </c>
      <c r="B126" s="77" t="s">
        <v>1047</v>
      </c>
      <c r="C126" s="71"/>
      <c r="D126" s="71"/>
      <c r="E126" s="71"/>
      <c r="F126" s="71"/>
      <c r="G126" s="71"/>
      <c r="H126" s="71"/>
      <c r="I126" s="71"/>
      <c r="J126" s="44"/>
      <c r="K126" s="44"/>
      <c r="L126" s="44"/>
    </row>
    <row r="127" spans="1:12">
      <c r="A127" s="77" t="s">
        <v>343</v>
      </c>
      <c r="B127" s="77" t="s">
        <v>1047</v>
      </c>
      <c r="C127" s="71"/>
      <c r="D127" s="71"/>
      <c r="E127" s="71"/>
      <c r="F127" s="71"/>
      <c r="G127" s="71"/>
      <c r="H127" s="71"/>
      <c r="I127" s="71"/>
      <c r="J127" s="44"/>
      <c r="K127" s="44"/>
      <c r="L127" s="44"/>
    </row>
    <row r="128" spans="1:12">
      <c r="A128" s="77" t="s">
        <v>344</v>
      </c>
      <c r="B128" s="77" t="s">
        <v>1047</v>
      </c>
      <c r="C128" s="71"/>
      <c r="D128" s="71"/>
      <c r="E128" s="71"/>
      <c r="F128" s="71"/>
      <c r="G128" s="71"/>
      <c r="H128" s="71"/>
      <c r="I128" s="71"/>
      <c r="J128" s="44"/>
      <c r="K128" s="44"/>
      <c r="L128" s="44"/>
    </row>
    <row r="129" spans="1:12">
      <c r="A129" s="77" t="s">
        <v>345</v>
      </c>
      <c r="B129" s="77" t="s">
        <v>1047</v>
      </c>
      <c r="C129" s="71"/>
      <c r="D129" s="71"/>
      <c r="E129" s="71"/>
      <c r="F129" s="71"/>
      <c r="G129" s="71"/>
      <c r="H129" s="71"/>
      <c r="I129" s="71"/>
      <c r="J129" s="44"/>
      <c r="K129" s="44"/>
      <c r="L129" s="44"/>
    </row>
    <row r="130" spans="1:12">
      <c r="A130" s="77" t="s">
        <v>346</v>
      </c>
      <c r="B130" s="77" t="s">
        <v>1047</v>
      </c>
      <c r="C130" s="71"/>
      <c r="D130" s="71"/>
      <c r="E130" s="71"/>
      <c r="F130" s="71"/>
      <c r="G130" s="71"/>
      <c r="H130" s="71"/>
      <c r="I130" s="71"/>
      <c r="J130" s="44"/>
      <c r="K130" s="44"/>
      <c r="L130" s="44"/>
    </row>
    <row r="131" spans="1:12">
      <c r="A131" s="77" t="s">
        <v>347</v>
      </c>
      <c r="B131" s="77" t="s">
        <v>1047</v>
      </c>
      <c r="C131" s="71"/>
      <c r="D131" s="71"/>
      <c r="E131" s="71"/>
      <c r="F131" s="71"/>
      <c r="G131" s="71"/>
      <c r="H131" s="71"/>
      <c r="I131" s="71"/>
      <c r="J131" s="44"/>
      <c r="K131" s="44"/>
      <c r="L131" s="44"/>
    </row>
    <row r="132" spans="1:12">
      <c r="A132" s="77" t="s">
        <v>348</v>
      </c>
      <c r="B132" s="77" t="s">
        <v>1047</v>
      </c>
      <c r="C132" s="71"/>
      <c r="D132" s="71"/>
      <c r="E132" s="71"/>
      <c r="F132" s="71"/>
      <c r="G132" s="71"/>
      <c r="H132" s="71"/>
      <c r="I132" s="71"/>
      <c r="J132" s="44"/>
      <c r="K132" s="44"/>
      <c r="L132" s="44"/>
    </row>
    <row r="133" spans="1:12">
      <c r="A133" s="74" t="s">
        <v>1480</v>
      </c>
      <c r="B133" s="74"/>
      <c r="C133" s="76"/>
      <c r="D133" s="76"/>
      <c r="E133" s="76"/>
      <c r="F133" s="76"/>
      <c r="G133" s="76"/>
      <c r="H133" s="76"/>
      <c r="I133" s="76"/>
      <c r="J133" s="44"/>
      <c r="K133" s="44"/>
      <c r="L133" s="44"/>
    </row>
    <row r="134" spans="1:12">
      <c r="A134" s="77" t="s">
        <v>342</v>
      </c>
      <c r="B134" s="77" t="s">
        <v>1047</v>
      </c>
      <c r="C134" s="71"/>
      <c r="D134" s="71"/>
      <c r="E134" s="71"/>
      <c r="F134" s="71"/>
      <c r="G134" s="71"/>
      <c r="H134" s="71"/>
      <c r="I134" s="71"/>
      <c r="J134" s="44"/>
      <c r="K134" s="44"/>
      <c r="L134" s="44"/>
    </row>
    <row r="135" spans="1:12">
      <c r="A135" s="77" t="s">
        <v>343</v>
      </c>
      <c r="B135" s="77" t="s">
        <v>1047</v>
      </c>
      <c r="C135" s="71"/>
      <c r="D135" s="71"/>
      <c r="E135" s="71"/>
      <c r="F135" s="71"/>
      <c r="G135" s="71"/>
      <c r="H135" s="71"/>
      <c r="I135" s="71"/>
      <c r="J135" s="44"/>
      <c r="K135" s="44"/>
      <c r="L135" s="44"/>
    </row>
    <row r="136" spans="1:12">
      <c r="A136" s="77" t="s">
        <v>344</v>
      </c>
      <c r="B136" s="77" t="s">
        <v>1047</v>
      </c>
      <c r="C136" s="71"/>
      <c r="D136" s="71"/>
      <c r="E136" s="71"/>
      <c r="F136" s="71"/>
      <c r="G136" s="71"/>
      <c r="H136" s="71"/>
      <c r="I136" s="71"/>
      <c r="J136" s="44"/>
      <c r="K136" s="44"/>
      <c r="L136" s="44"/>
    </row>
    <row r="137" spans="1:12">
      <c r="A137" s="77" t="s">
        <v>345</v>
      </c>
      <c r="B137" s="77" t="s">
        <v>1047</v>
      </c>
      <c r="C137" s="71"/>
      <c r="D137" s="71"/>
      <c r="E137" s="71"/>
      <c r="F137" s="71"/>
      <c r="G137" s="71"/>
      <c r="H137" s="71"/>
      <c r="I137" s="71"/>
      <c r="J137" s="44"/>
      <c r="K137" s="44"/>
      <c r="L137" s="44"/>
    </row>
    <row r="138" spans="1:12">
      <c r="A138" s="77" t="s">
        <v>346</v>
      </c>
      <c r="B138" s="77" t="s">
        <v>1047</v>
      </c>
      <c r="C138" s="71"/>
      <c r="D138" s="71"/>
      <c r="E138" s="71"/>
      <c r="F138" s="71"/>
      <c r="G138" s="71"/>
      <c r="H138" s="71"/>
      <c r="I138" s="71"/>
      <c r="J138" s="44"/>
      <c r="K138" s="44"/>
      <c r="L138" s="44"/>
    </row>
    <row r="139" spans="1:12">
      <c r="A139" s="77" t="s">
        <v>347</v>
      </c>
      <c r="B139" s="77" t="s">
        <v>1047</v>
      </c>
      <c r="C139" s="71"/>
      <c r="D139" s="71"/>
      <c r="E139" s="71"/>
      <c r="F139" s="71"/>
      <c r="G139" s="71"/>
      <c r="H139" s="71"/>
      <c r="I139" s="71"/>
      <c r="J139" s="44"/>
      <c r="K139" s="44"/>
      <c r="L139" s="44"/>
    </row>
    <row r="140" spans="1:12">
      <c r="A140" s="77" t="s">
        <v>348</v>
      </c>
      <c r="B140" s="77" t="s">
        <v>1047</v>
      </c>
      <c r="C140" s="71"/>
      <c r="D140" s="71"/>
      <c r="E140" s="71"/>
      <c r="F140" s="71"/>
      <c r="G140" s="71"/>
      <c r="H140" s="71"/>
      <c r="I140" s="71"/>
      <c r="J140" s="44"/>
      <c r="K140" s="44"/>
      <c r="L140" s="44"/>
    </row>
    <row r="141" spans="1:12">
      <c r="A141" s="74" t="s">
        <v>1486</v>
      </c>
      <c r="B141" s="74"/>
      <c r="C141" s="76"/>
      <c r="D141" s="76"/>
      <c r="E141" s="76"/>
      <c r="F141" s="76"/>
      <c r="G141" s="76"/>
      <c r="H141" s="76"/>
      <c r="I141" s="76"/>
      <c r="J141" s="44"/>
      <c r="K141" s="44"/>
      <c r="L141" s="44"/>
    </row>
    <row r="142" spans="1:12">
      <c r="A142" s="77" t="s">
        <v>342</v>
      </c>
      <c r="B142" s="77" t="s">
        <v>1047</v>
      </c>
      <c r="C142" s="71"/>
      <c r="D142" s="71"/>
      <c r="E142" s="71"/>
      <c r="F142" s="71"/>
      <c r="G142" s="71"/>
      <c r="H142" s="71"/>
      <c r="I142" s="71"/>
      <c r="J142" s="44"/>
      <c r="K142" s="44"/>
      <c r="L142" s="44"/>
    </row>
    <row r="143" spans="1:12">
      <c r="A143" s="77" t="s">
        <v>343</v>
      </c>
      <c r="B143" s="77" t="s">
        <v>1047</v>
      </c>
      <c r="C143" s="71"/>
      <c r="D143" s="71"/>
      <c r="E143" s="71"/>
      <c r="F143" s="71"/>
      <c r="G143" s="71"/>
      <c r="H143" s="71"/>
      <c r="I143" s="71"/>
      <c r="J143" s="44"/>
      <c r="K143" s="44"/>
      <c r="L143" s="44"/>
    </row>
    <row r="144" spans="1:12">
      <c r="A144" s="77" t="s">
        <v>344</v>
      </c>
      <c r="B144" s="77" t="s">
        <v>1047</v>
      </c>
      <c r="C144" s="71"/>
      <c r="D144" s="71"/>
      <c r="E144" s="71"/>
      <c r="F144" s="71"/>
      <c r="G144" s="71"/>
      <c r="H144" s="71"/>
      <c r="I144" s="71"/>
      <c r="J144" s="44"/>
      <c r="K144" s="44"/>
      <c r="L144" s="44"/>
    </row>
    <row r="145" spans="1:12">
      <c r="A145" s="77" t="s">
        <v>345</v>
      </c>
      <c r="B145" s="77" t="s">
        <v>1047</v>
      </c>
      <c r="C145" s="71"/>
      <c r="D145" s="71"/>
      <c r="E145" s="71"/>
      <c r="F145" s="71"/>
      <c r="G145" s="71"/>
      <c r="H145" s="71"/>
      <c r="I145" s="71"/>
      <c r="J145" s="44"/>
      <c r="K145" s="44"/>
      <c r="L145" s="44"/>
    </row>
    <row r="146" spans="1:12">
      <c r="A146" s="77" t="s">
        <v>346</v>
      </c>
      <c r="B146" s="77" t="s">
        <v>1047</v>
      </c>
      <c r="C146" s="71"/>
      <c r="D146" s="71"/>
      <c r="E146" s="71"/>
      <c r="F146" s="71"/>
      <c r="G146" s="71"/>
      <c r="H146" s="71"/>
      <c r="I146" s="71"/>
      <c r="J146" s="44"/>
      <c r="K146" s="44"/>
      <c r="L146" s="44"/>
    </row>
    <row r="147" spans="1:12">
      <c r="A147" s="77" t="s">
        <v>347</v>
      </c>
      <c r="B147" s="77" t="s">
        <v>1047</v>
      </c>
      <c r="C147" s="71"/>
      <c r="D147" s="71"/>
      <c r="E147" s="71"/>
      <c r="F147" s="71"/>
      <c r="G147" s="71"/>
      <c r="H147" s="71"/>
      <c r="I147" s="71"/>
      <c r="J147" s="44"/>
      <c r="K147" s="44"/>
      <c r="L147" s="44"/>
    </row>
    <row r="148" spans="1:12">
      <c r="A148" s="77" t="s">
        <v>348</v>
      </c>
      <c r="B148" s="77" t="s">
        <v>1047</v>
      </c>
      <c r="C148" s="71"/>
      <c r="D148" s="71"/>
      <c r="E148" s="71"/>
      <c r="F148" s="71"/>
      <c r="G148" s="71"/>
      <c r="H148" s="71"/>
      <c r="I148" s="71"/>
      <c r="J148" s="44"/>
      <c r="K148" s="44"/>
      <c r="L148" s="44"/>
    </row>
    <row r="149" spans="1:12">
      <c r="A149" s="74" t="s">
        <v>1487</v>
      </c>
      <c r="B149" s="74"/>
      <c r="C149" s="76"/>
      <c r="D149" s="76"/>
      <c r="E149" s="76"/>
      <c r="F149" s="76"/>
      <c r="G149" s="76"/>
      <c r="H149" s="76"/>
      <c r="I149" s="76"/>
      <c r="J149" s="44"/>
      <c r="K149" s="44"/>
      <c r="L149" s="44"/>
    </row>
    <row r="150" spans="1:12">
      <c r="A150" s="77" t="s">
        <v>342</v>
      </c>
      <c r="B150" s="77" t="s">
        <v>1047</v>
      </c>
      <c r="C150" s="71"/>
      <c r="D150" s="71"/>
      <c r="E150" s="71"/>
      <c r="F150" s="71"/>
      <c r="G150" s="71"/>
      <c r="H150" s="71"/>
      <c r="I150" s="71"/>
      <c r="J150" s="44"/>
      <c r="K150" s="44"/>
      <c r="L150" s="44"/>
    </row>
    <row r="151" spans="1:12">
      <c r="A151" s="77" t="s">
        <v>343</v>
      </c>
      <c r="B151" s="77" t="s">
        <v>1047</v>
      </c>
      <c r="C151" s="71"/>
      <c r="D151" s="71"/>
      <c r="E151" s="71"/>
      <c r="F151" s="71"/>
      <c r="G151" s="71"/>
      <c r="H151" s="71"/>
      <c r="I151" s="71"/>
      <c r="J151" s="44"/>
      <c r="K151" s="44"/>
      <c r="L151" s="44"/>
    </row>
    <row r="152" spans="1:12">
      <c r="A152" s="77" t="s">
        <v>344</v>
      </c>
      <c r="B152" s="77" t="s">
        <v>1047</v>
      </c>
      <c r="C152" s="71"/>
      <c r="D152" s="71"/>
      <c r="E152" s="71"/>
      <c r="F152" s="71"/>
      <c r="G152" s="71"/>
      <c r="H152" s="71"/>
      <c r="I152" s="71"/>
      <c r="J152" s="44"/>
      <c r="K152" s="44"/>
      <c r="L152" s="44"/>
    </row>
    <row r="153" spans="1:12">
      <c r="A153" s="77" t="s">
        <v>345</v>
      </c>
      <c r="B153" s="77" t="s">
        <v>1047</v>
      </c>
      <c r="C153" s="71"/>
      <c r="D153" s="71"/>
      <c r="E153" s="71"/>
      <c r="F153" s="71"/>
      <c r="G153" s="71"/>
      <c r="H153" s="71"/>
      <c r="I153" s="71"/>
      <c r="J153" s="44"/>
      <c r="K153" s="44"/>
      <c r="L153" s="44"/>
    </row>
    <row r="154" spans="1:12">
      <c r="A154" s="77" t="s">
        <v>346</v>
      </c>
      <c r="B154" s="77" t="s">
        <v>1047</v>
      </c>
      <c r="C154" s="71"/>
      <c r="D154" s="71"/>
      <c r="E154" s="71"/>
      <c r="F154" s="71"/>
      <c r="G154" s="71"/>
      <c r="H154" s="71"/>
      <c r="I154" s="71"/>
      <c r="J154" s="44"/>
      <c r="K154" s="44"/>
      <c r="L154" s="44"/>
    </row>
    <row r="155" spans="1:12">
      <c r="A155" s="77" t="s">
        <v>347</v>
      </c>
      <c r="B155" s="77" t="s">
        <v>1047</v>
      </c>
      <c r="C155" s="71"/>
      <c r="D155" s="71"/>
      <c r="E155" s="71"/>
      <c r="F155" s="71"/>
      <c r="G155" s="71"/>
      <c r="H155" s="71"/>
      <c r="I155" s="71"/>
      <c r="J155" s="44"/>
      <c r="K155" s="44"/>
      <c r="L155" s="44"/>
    </row>
    <row r="156" spans="1:12">
      <c r="A156" s="77" t="s">
        <v>348</v>
      </c>
      <c r="B156" s="77" t="s">
        <v>1047</v>
      </c>
      <c r="C156" s="71"/>
      <c r="D156" s="71"/>
      <c r="E156" s="71"/>
      <c r="F156" s="71"/>
      <c r="G156" s="71"/>
      <c r="H156" s="71"/>
      <c r="I156" s="71"/>
      <c r="J156" s="44"/>
      <c r="K156" s="44"/>
      <c r="L156" s="44"/>
    </row>
    <row r="157" spans="1:12">
      <c r="A157" s="72" t="s">
        <v>1438</v>
      </c>
      <c r="B157" s="73"/>
      <c r="C157" s="73"/>
      <c r="D157" s="73"/>
      <c r="E157" s="73"/>
      <c r="F157" s="73"/>
      <c r="G157" s="73"/>
      <c r="H157" s="73"/>
      <c r="I157" s="73"/>
      <c r="J157" s="187"/>
      <c r="K157" s="44"/>
      <c r="L157" s="44"/>
    </row>
    <row r="158" spans="1:12">
      <c r="A158" s="75" t="s">
        <v>1439</v>
      </c>
      <c r="B158" s="75"/>
      <c r="C158" s="76"/>
      <c r="D158" s="76"/>
      <c r="E158" s="76"/>
      <c r="F158" s="76"/>
      <c r="G158" s="76"/>
      <c r="H158" s="76"/>
      <c r="I158" s="76"/>
      <c r="J158" s="44"/>
      <c r="K158" s="44"/>
      <c r="L158" s="44"/>
    </row>
    <row r="159" spans="1:12">
      <c r="A159" s="70" t="s">
        <v>352</v>
      </c>
      <c r="B159" s="70" t="s">
        <v>353</v>
      </c>
      <c r="C159" s="71"/>
      <c r="D159" s="71"/>
      <c r="E159" s="71"/>
      <c r="F159" s="71"/>
      <c r="G159" s="71"/>
      <c r="H159" s="71"/>
      <c r="I159" s="71"/>
      <c r="J159" s="44"/>
      <c r="K159" s="44"/>
      <c r="L159" s="44"/>
    </row>
    <row r="160" spans="1:12">
      <c r="A160" s="70" t="s">
        <v>1664</v>
      </c>
      <c r="B160" s="70" t="s">
        <v>354</v>
      </c>
      <c r="C160" s="71"/>
      <c r="D160" s="71"/>
      <c r="E160" s="71"/>
      <c r="F160" s="71"/>
      <c r="G160" s="71"/>
      <c r="H160" s="71"/>
      <c r="I160" s="71"/>
      <c r="J160" s="44"/>
      <c r="K160" s="44"/>
      <c r="L160" s="44"/>
    </row>
    <row r="161" spans="1:12">
      <c r="A161" s="70" t="s">
        <v>1665</v>
      </c>
      <c r="B161" s="70" t="s">
        <v>354</v>
      </c>
      <c r="C161" s="71"/>
      <c r="D161" s="71"/>
      <c r="E161" s="71"/>
      <c r="F161" s="71"/>
      <c r="G161" s="71"/>
      <c r="H161" s="71"/>
      <c r="I161" s="71"/>
      <c r="J161" s="44"/>
      <c r="K161" s="44"/>
      <c r="L161" s="44"/>
    </row>
    <row r="162" spans="1:12">
      <c r="A162" s="70" t="s">
        <v>355</v>
      </c>
      <c r="B162" s="70" t="s">
        <v>354</v>
      </c>
      <c r="C162" s="71"/>
      <c r="D162" s="71"/>
      <c r="E162" s="71"/>
      <c r="F162" s="71"/>
      <c r="G162" s="71"/>
      <c r="H162" s="71"/>
      <c r="I162" s="71"/>
      <c r="J162" s="44"/>
      <c r="K162" s="44"/>
      <c r="L162" s="44"/>
    </row>
    <row r="163" spans="1:12">
      <c r="A163" s="77" t="s">
        <v>356</v>
      </c>
      <c r="B163" s="70" t="s">
        <v>354</v>
      </c>
      <c r="C163" s="71"/>
      <c r="D163" s="71"/>
      <c r="E163" s="71"/>
      <c r="F163" s="71"/>
      <c r="G163" s="71"/>
      <c r="H163" s="71"/>
      <c r="I163" s="71"/>
      <c r="J163" s="44"/>
      <c r="K163" s="44"/>
      <c r="L163" s="44"/>
    </row>
    <row r="164" spans="1:12">
      <c r="A164" s="77" t="s">
        <v>357</v>
      </c>
      <c r="B164" s="70" t="s">
        <v>354</v>
      </c>
      <c r="C164" s="71"/>
      <c r="D164" s="71"/>
      <c r="E164" s="71"/>
      <c r="F164" s="71"/>
      <c r="G164" s="71"/>
      <c r="H164" s="71"/>
      <c r="I164" s="71"/>
      <c r="J164" s="44"/>
      <c r="K164" s="44"/>
      <c r="L164" s="44"/>
    </row>
    <row r="165" spans="1:12">
      <c r="A165" s="75" t="s">
        <v>1440</v>
      </c>
      <c r="B165" s="75"/>
      <c r="C165" s="76"/>
      <c r="D165" s="76"/>
      <c r="E165" s="76"/>
      <c r="F165" s="76"/>
      <c r="G165" s="76"/>
      <c r="H165" s="76"/>
      <c r="I165" s="76"/>
      <c r="J165" s="44"/>
      <c r="K165" s="44"/>
      <c r="L165" s="44"/>
    </row>
    <row r="166" spans="1:12">
      <c r="A166" s="70" t="s">
        <v>1441</v>
      </c>
      <c r="B166" s="70" t="s">
        <v>353</v>
      </c>
      <c r="C166" s="71"/>
      <c r="D166" s="71"/>
      <c r="E166" s="71"/>
      <c r="F166" s="71"/>
      <c r="G166" s="71"/>
      <c r="H166" s="71"/>
      <c r="I166" s="71"/>
      <c r="J166" s="44"/>
      <c r="K166" s="44"/>
      <c r="L166" s="44"/>
    </row>
    <row r="167" spans="1:12">
      <c r="A167" s="70" t="s">
        <v>1664</v>
      </c>
      <c r="B167" s="70" t="s">
        <v>354</v>
      </c>
      <c r="C167" s="71"/>
      <c r="D167" s="71"/>
      <c r="E167" s="71"/>
      <c r="F167" s="71"/>
      <c r="G167" s="71"/>
      <c r="H167" s="71"/>
      <c r="I167" s="71"/>
      <c r="J167" s="44"/>
      <c r="K167" s="44"/>
      <c r="L167" s="44"/>
    </row>
    <row r="168" spans="1:12">
      <c r="A168" s="70" t="s">
        <v>1665</v>
      </c>
      <c r="B168" s="70" t="s">
        <v>354</v>
      </c>
      <c r="C168" s="71"/>
      <c r="D168" s="71"/>
      <c r="E168" s="71"/>
      <c r="F168" s="71"/>
      <c r="G168" s="71"/>
      <c r="H168" s="71"/>
      <c r="I168" s="71"/>
      <c r="J168" s="44"/>
      <c r="K168" s="44"/>
      <c r="L168" s="44"/>
    </row>
    <row r="169" spans="1:12">
      <c r="A169" s="70" t="s">
        <v>355</v>
      </c>
      <c r="B169" s="70" t="s">
        <v>354</v>
      </c>
      <c r="C169" s="71"/>
      <c r="D169" s="71"/>
      <c r="E169" s="71"/>
      <c r="F169" s="71"/>
      <c r="G169" s="71"/>
      <c r="H169" s="71"/>
      <c r="I169" s="71"/>
      <c r="J169" s="44"/>
      <c r="K169" s="44"/>
      <c r="L169" s="44"/>
    </row>
    <row r="170" spans="1:12">
      <c r="A170" s="77" t="s">
        <v>356</v>
      </c>
      <c r="B170" s="70" t="s">
        <v>354</v>
      </c>
      <c r="C170" s="71"/>
      <c r="D170" s="71"/>
      <c r="E170" s="71"/>
      <c r="F170" s="71"/>
      <c r="G170" s="71"/>
      <c r="H170" s="71"/>
      <c r="I170" s="71"/>
      <c r="J170" s="44"/>
      <c r="K170" s="44"/>
      <c r="L170" s="44"/>
    </row>
    <row r="171" spans="1:12">
      <c r="A171" s="77" t="s">
        <v>357</v>
      </c>
      <c r="B171" s="70" t="s">
        <v>354</v>
      </c>
      <c r="C171" s="71"/>
      <c r="D171" s="71"/>
      <c r="E171" s="71"/>
      <c r="F171" s="71"/>
      <c r="G171" s="71"/>
      <c r="H171" s="71"/>
      <c r="I171" s="71"/>
      <c r="J171" s="44"/>
      <c r="K171" s="44"/>
      <c r="L171" s="44"/>
    </row>
    <row r="172" spans="1:12">
      <c r="A172" s="75" t="s">
        <v>1442</v>
      </c>
      <c r="B172" s="75"/>
      <c r="C172" s="76"/>
      <c r="D172" s="76"/>
      <c r="E172" s="76"/>
      <c r="F172" s="76"/>
      <c r="G172" s="76"/>
      <c r="H172" s="76"/>
      <c r="I172" s="76"/>
      <c r="J172" s="187"/>
      <c r="K172" s="44"/>
      <c r="L172" s="44"/>
    </row>
    <row r="173" spans="1:12">
      <c r="A173" s="70" t="s">
        <v>1664</v>
      </c>
      <c r="B173" s="70" t="s">
        <v>358</v>
      </c>
      <c r="C173" s="71"/>
      <c r="D173" s="71"/>
      <c r="E173" s="71"/>
      <c r="F173" s="71"/>
      <c r="G173" s="71"/>
      <c r="H173" s="71"/>
      <c r="I173" s="71"/>
      <c r="J173" s="44"/>
      <c r="K173" s="44"/>
      <c r="L173" s="44"/>
    </row>
    <row r="174" spans="1:12">
      <c r="A174" s="70" t="s">
        <v>1665</v>
      </c>
      <c r="B174" s="70" t="s">
        <v>358</v>
      </c>
      <c r="C174" s="71"/>
      <c r="D174" s="71"/>
      <c r="E174" s="71"/>
      <c r="F174" s="71"/>
      <c r="G174" s="71"/>
      <c r="H174" s="71"/>
      <c r="I174" s="71"/>
      <c r="J174" s="44"/>
      <c r="K174" s="44"/>
      <c r="L174" s="44"/>
    </row>
    <row r="175" spans="1:12">
      <c r="A175" s="70" t="s">
        <v>355</v>
      </c>
      <c r="B175" s="70" t="s">
        <v>358</v>
      </c>
      <c r="C175" s="71"/>
      <c r="D175" s="71"/>
      <c r="E175" s="71"/>
      <c r="F175" s="71"/>
      <c r="G175" s="71"/>
      <c r="H175" s="71"/>
      <c r="I175" s="71"/>
      <c r="J175" s="44"/>
      <c r="K175" s="44"/>
      <c r="L175" s="44"/>
    </row>
    <row r="176" spans="1:12">
      <c r="A176" s="77" t="s">
        <v>356</v>
      </c>
      <c r="B176" s="70" t="s">
        <v>358</v>
      </c>
      <c r="C176" s="71"/>
      <c r="D176" s="71"/>
      <c r="E176" s="71"/>
      <c r="F176" s="71"/>
      <c r="G176" s="71"/>
      <c r="H176" s="71"/>
      <c r="I176" s="71"/>
      <c r="J176" s="44"/>
      <c r="K176" s="44"/>
      <c r="L176" s="44"/>
    </row>
    <row r="177" spans="1:12">
      <c r="A177" s="77" t="s">
        <v>357</v>
      </c>
      <c r="B177" s="70" t="s">
        <v>358</v>
      </c>
      <c r="C177" s="71"/>
      <c r="D177" s="71"/>
      <c r="E177" s="71"/>
      <c r="F177" s="71"/>
      <c r="G177" s="71"/>
      <c r="H177" s="71"/>
      <c r="I177" s="71"/>
      <c r="J177" s="44"/>
      <c r="K177" s="44"/>
      <c r="L177" s="44"/>
    </row>
    <row r="178" spans="1:12">
      <c r="A178" s="75" t="s">
        <v>1443</v>
      </c>
      <c r="B178" s="74"/>
      <c r="C178" s="76"/>
      <c r="D178" s="76"/>
      <c r="E178" s="76"/>
      <c r="F178" s="76"/>
      <c r="G178" s="76"/>
      <c r="H178" s="76"/>
      <c r="I178" s="76"/>
      <c r="J178" s="44"/>
      <c r="K178" s="44"/>
      <c r="L178" s="44"/>
    </row>
    <row r="179" spans="1:12">
      <c r="A179" s="70" t="s">
        <v>1664</v>
      </c>
      <c r="B179" s="70" t="s">
        <v>27</v>
      </c>
      <c r="C179" s="71"/>
      <c r="D179" s="71"/>
      <c r="E179" s="71"/>
      <c r="F179" s="71"/>
      <c r="G179" s="71"/>
      <c r="H179" s="71"/>
      <c r="I179" s="71"/>
      <c r="J179" s="44"/>
      <c r="K179" s="44"/>
      <c r="L179" s="44"/>
    </row>
    <row r="180" spans="1:12">
      <c r="A180" s="70" t="s">
        <v>1665</v>
      </c>
      <c r="B180" s="70" t="s">
        <v>27</v>
      </c>
      <c r="C180" s="71"/>
      <c r="D180" s="71"/>
      <c r="E180" s="71"/>
      <c r="F180" s="71"/>
      <c r="G180" s="71"/>
      <c r="H180" s="71"/>
      <c r="I180" s="71"/>
      <c r="J180" s="44"/>
      <c r="K180" s="44"/>
      <c r="L180" s="44"/>
    </row>
    <row r="181" spans="1:12">
      <c r="A181" s="70" t="s">
        <v>355</v>
      </c>
      <c r="B181" s="70" t="s">
        <v>27</v>
      </c>
      <c r="C181" s="71"/>
      <c r="D181" s="71"/>
      <c r="E181" s="71"/>
      <c r="F181" s="71"/>
      <c r="G181" s="71"/>
      <c r="H181" s="71"/>
      <c r="I181" s="71"/>
      <c r="J181" s="44"/>
      <c r="K181" s="44"/>
      <c r="L181" s="44"/>
    </row>
    <row r="182" spans="1:12">
      <c r="A182" s="77" t="s">
        <v>1054</v>
      </c>
      <c r="B182" s="70" t="s">
        <v>27</v>
      </c>
      <c r="C182" s="71"/>
      <c r="D182" s="71"/>
      <c r="E182" s="71"/>
      <c r="F182" s="71"/>
      <c r="G182" s="71"/>
      <c r="H182" s="71"/>
      <c r="I182" s="71"/>
      <c r="J182" s="44"/>
      <c r="K182" s="44"/>
      <c r="L182" s="44"/>
    </row>
    <row r="183" spans="1:12">
      <c r="A183" s="77" t="s">
        <v>1055</v>
      </c>
      <c r="B183" s="70" t="s">
        <v>27</v>
      </c>
      <c r="C183" s="71"/>
      <c r="D183" s="71"/>
      <c r="E183" s="71"/>
      <c r="F183" s="71"/>
      <c r="G183" s="71"/>
      <c r="H183" s="71"/>
      <c r="I183" s="71"/>
      <c r="J183" s="44"/>
      <c r="K183" s="44"/>
      <c r="L183" s="44"/>
    </row>
    <row r="184" spans="1:12">
      <c r="A184" s="77" t="s">
        <v>357</v>
      </c>
      <c r="B184" s="70" t="s">
        <v>27</v>
      </c>
      <c r="C184" s="71"/>
      <c r="D184" s="71"/>
      <c r="E184" s="71"/>
      <c r="F184" s="71"/>
      <c r="G184" s="71"/>
      <c r="H184" s="71"/>
      <c r="I184" s="71"/>
      <c r="J184" s="44"/>
      <c r="K184" s="44"/>
      <c r="L184" s="44"/>
    </row>
    <row r="185" spans="1:12">
      <c r="A185" s="72" t="s">
        <v>1444</v>
      </c>
      <c r="B185" s="73"/>
      <c r="C185" s="73"/>
      <c r="D185" s="73"/>
      <c r="E185" s="73"/>
      <c r="F185" s="73"/>
      <c r="G185" s="73"/>
      <c r="H185" s="73"/>
      <c r="I185" s="73"/>
      <c r="J185" s="187"/>
      <c r="K185" s="44"/>
      <c r="L185" s="44"/>
    </row>
    <row r="186" spans="1:12">
      <c r="A186" s="75" t="s">
        <v>1445</v>
      </c>
      <c r="B186" s="75"/>
      <c r="C186" s="76"/>
      <c r="D186" s="76"/>
      <c r="E186" s="76"/>
      <c r="F186" s="76"/>
      <c r="G186" s="76"/>
      <c r="H186" s="76"/>
      <c r="I186" s="76"/>
      <c r="J186" s="44"/>
      <c r="K186" s="44"/>
      <c r="L186" s="44"/>
    </row>
    <row r="187" spans="1:12">
      <c r="A187" s="70" t="s">
        <v>361</v>
      </c>
      <c r="B187" s="70" t="s">
        <v>353</v>
      </c>
      <c r="C187" s="71"/>
      <c r="D187" s="71"/>
      <c r="E187" s="71"/>
      <c r="F187" s="71"/>
      <c r="G187" s="71"/>
      <c r="H187" s="71"/>
      <c r="I187" s="71"/>
      <c r="J187" s="44"/>
      <c r="K187" s="44"/>
      <c r="L187" s="44"/>
    </row>
    <row r="188" spans="1:12">
      <c r="A188" s="70" t="s">
        <v>1664</v>
      </c>
      <c r="B188" s="70" t="s">
        <v>354</v>
      </c>
      <c r="C188" s="71"/>
      <c r="D188" s="71"/>
      <c r="E188" s="71"/>
      <c r="F188" s="71"/>
      <c r="G188" s="71"/>
      <c r="H188" s="71"/>
      <c r="I188" s="71"/>
      <c r="J188" s="44"/>
      <c r="K188" s="44"/>
      <c r="L188" s="44"/>
    </row>
    <row r="189" spans="1:12">
      <c r="A189" s="70" t="s">
        <v>1665</v>
      </c>
      <c r="B189" s="70" t="s">
        <v>354</v>
      </c>
      <c r="C189" s="71"/>
      <c r="D189" s="71"/>
      <c r="E189" s="71"/>
      <c r="F189" s="71"/>
      <c r="G189" s="71"/>
      <c r="H189" s="71"/>
      <c r="I189" s="71"/>
      <c r="J189" s="44"/>
      <c r="K189" s="44"/>
      <c r="L189" s="44"/>
    </row>
    <row r="190" spans="1:12">
      <c r="A190" s="70" t="s">
        <v>355</v>
      </c>
      <c r="B190" s="70" t="s">
        <v>354</v>
      </c>
      <c r="C190" s="71"/>
      <c r="D190" s="71"/>
      <c r="E190" s="71"/>
      <c r="F190" s="71"/>
      <c r="G190" s="71"/>
      <c r="H190" s="71"/>
      <c r="I190" s="71"/>
      <c r="J190" s="44"/>
      <c r="K190" s="44"/>
      <c r="L190" s="44"/>
    </row>
    <row r="191" spans="1:12">
      <c r="A191" s="77" t="s">
        <v>356</v>
      </c>
      <c r="B191" s="70" t="s">
        <v>354</v>
      </c>
      <c r="C191" s="71"/>
      <c r="D191" s="71"/>
      <c r="E191" s="71"/>
      <c r="F191" s="71"/>
      <c r="G191" s="71"/>
      <c r="H191" s="71"/>
      <c r="I191" s="71"/>
      <c r="J191" s="44"/>
      <c r="K191" s="44"/>
      <c r="L191" s="44"/>
    </row>
    <row r="192" spans="1:12">
      <c r="A192" s="77" t="s">
        <v>357</v>
      </c>
      <c r="B192" s="70" t="s">
        <v>354</v>
      </c>
      <c r="C192" s="71"/>
      <c r="D192" s="71"/>
      <c r="E192" s="71"/>
      <c r="F192" s="71"/>
      <c r="G192" s="71"/>
      <c r="H192" s="71"/>
      <c r="I192" s="71"/>
      <c r="J192" s="44"/>
      <c r="K192" s="44"/>
      <c r="L192" s="44"/>
    </row>
    <row r="193" spans="1:12">
      <c r="A193" s="75" t="s">
        <v>1446</v>
      </c>
      <c r="B193" s="75"/>
      <c r="C193" s="76"/>
      <c r="D193" s="76"/>
      <c r="E193" s="76"/>
      <c r="F193" s="76"/>
      <c r="G193" s="76"/>
      <c r="H193" s="76"/>
      <c r="I193" s="76"/>
      <c r="J193" s="44"/>
      <c r="K193" s="44"/>
      <c r="L193" s="44"/>
    </row>
    <row r="194" spans="1:12">
      <c r="A194" s="70" t="s">
        <v>1447</v>
      </c>
      <c r="B194" s="70" t="s">
        <v>354</v>
      </c>
      <c r="C194" s="71"/>
      <c r="D194" s="71"/>
      <c r="E194" s="71"/>
      <c r="F194" s="71"/>
      <c r="G194" s="71"/>
      <c r="H194" s="71"/>
      <c r="I194" s="71"/>
      <c r="J194" s="44"/>
      <c r="K194" s="44"/>
      <c r="L194" s="44"/>
    </row>
    <row r="195" spans="1:12">
      <c r="A195" s="70" t="s">
        <v>1664</v>
      </c>
      <c r="B195" s="70" t="s">
        <v>354</v>
      </c>
      <c r="C195" s="71"/>
      <c r="D195" s="71"/>
      <c r="E195" s="71"/>
      <c r="F195" s="71"/>
      <c r="G195" s="71"/>
      <c r="H195" s="71"/>
      <c r="I195" s="71"/>
      <c r="J195" s="44"/>
      <c r="K195" s="44"/>
      <c r="L195" s="44"/>
    </row>
    <row r="196" spans="1:12">
      <c r="A196" s="70" t="s">
        <v>1665</v>
      </c>
      <c r="B196" s="70" t="s">
        <v>354</v>
      </c>
      <c r="C196" s="71"/>
      <c r="D196" s="71"/>
      <c r="E196" s="71"/>
      <c r="F196" s="71"/>
      <c r="G196" s="71"/>
      <c r="H196" s="71"/>
      <c r="I196" s="71"/>
      <c r="J196" s="44"/>
      <c r="K196" s="44"/>
      <c r="L196" s="44"/>
    </row>
    <row r="197" spans="1:12">
      <c r="A197" s="70" t="s">
        <v>355</v>
      </c>
      <c r="B197" s="70" t="s">
        <v>354</v>
      </c>
      <c r="C197" s="71"/>
      <c r="D197" s="71"/>
      <c r="E197" s="71"/>
      <c r="F197" s="71"/>
      <c r="G197" s="71"/>
      <c r="H197" s="71"/>
      <c r="I197" s="71"/>
      <c r="J197" s="44"/>
      <c r="K197" s="44"/>
      <c r="L197" s="44"/>
    </row>
    <row r="198" spans="1:12">
      <c r="A198" s="77" t="s">
        <v>356</v>
      </c>
      <c r="B198" s="70" t="s">
        <v>354</v>
      </c>
      <c r="C198" s="71"/>
      <c r="D198" s="71"/>
      <c r="E198" s="71"/>
      <c r="F198" s="71"/>
      <c r="G198" s="71"/>
      <c r="H198" s="71"/>
      <c r="I198" s="71"/>
      <c r="J198" s="44"/>
      <c r="K198" s="44"/>
      <c r="L198" s="44"/>
    </row>
    <row r="199" spans="1:12">
      <c r="A199" s="77" t="s">
        <v>357</v>
      </c>
      <c r="B199" s="70" t="s">
        <v>354</v>
      </c>
      <c r="C199" s="71"/>
      <c r="D199" s="71"/>
      <c r="E199" s="71"/>
      <c r="F199" s="71"/>
      <c r="G199" s="71"/>
      <c r="H199" s="71"/>
      <c r="I199" s="71"/>
      <c r="J199" s="44"/>
      <c r="K199" s="44"/>
      <c r="L199" s="44"/>
    </row>
    <row r="200" spans="1:12">
      <c r="A200" s="75" t="s">
        <v>1448</v>
      </c>
      <c r="B200" s="75"/>
      <c r="C200" s="76"/>
      <c r="D200" s="76"/>
      <c r="E200" s="76"/>
      <c r="F200" s="76"/>
      <c r="G200" s="76"/>
      <c r="H200" s="76"/>
      <c r="I200" s="76"/>
      <c r="J200" s="187"/>
      <c r="K200" s="44"/>
      <c r="L200" s="44"/>
    </row>
    <row r="201" spans="1:12">
      <c r="A201" s="70" t="s">
        <v>1664</v>
      </c>
      <c r="B201" s="70" t="s">
        <v>358</v>
      </c>
      <c r="C201" s="71"/>
      <c r="D201" s="71"/>
      <c r="E201" s="71"/>
      <c r="F201" s="71"/>
      <c r="G201" s="71"/>
      <c r="H201" s="71"/>
      <c r="I201" s="71"/>
      <c r="J201" s="44"/>
      <c r="K201" s="44"/>
      <c r="L201" s="44"/>
    </row>
    <row r="202" spans="1:12">
      <c r="A202" s="70" t="s">
        <v>1665</v>
      </c>
      <c r="B202" s="70" t="s">
        <v>358</v>
      </c>
      <c r="C202" s="71"/>
      <c r="D202" s="71"/>
      <c r="E202" s="71"/>
      <c r="F202" s="71"/>
      <c r="G202" s="71"/>
      <c r="H202" s="71"/>
      <c r="I202" s="71"/>
      <c r="J202" s="44"/>
      <c r="K202" s="44"/>
      <c r="L202" s="44"/>
    </row>
    <row r="203" spans="1:12">
      <c r="A203" s="70" t="s">
        <v>355</v>
      </c>
      <c r="B203" s="70" t="s">
        <v>358</v>
      </c>
      <c r="C203" s="71"/>
      <c r="D203" s="71"/>
      <c r="E203" s="71"/>
      <c r="F203" s="71"/>
      <c r="G203" s="71"/>
      <c r="H203" s="71"/>
      <c r="I203" s="71"/>
      <c r="J203" s="44"/>
      <c r="K203" s="44"/>
      <c r="L203" s="44"/>
    </row>
    <row r="204" spans="1:12">
      <c r="A204" s="77" t="s">
        <v>356</v>
      </c>
      <c r="B204" s="70" t="s">
        <v>358</v>
      </c>
      <c r="C204" s="71"/>
      <c r="D204" s="71"/>
      <c r="E204" s="71"/>
      <c r="F204" s="71"/>
      <c r="G204" s="71"/>
      <c r="H204" s="71"/>
      <c r="I204" s="71"/>
      <c r="J204" s="44"/>
      <c r="K204" s="44"/>
      <c r="L204" s="44"/>
    </row>
    <row r="205" spans="1:12">
      <c r="A205" s="77" t="s">
        <v>357</v>
      </c>
      <c r="B205" s="70" t="s">
        <v>358</v>
      </c>
      <c r="C205" s="71"/>
      <c r="D205" s="71"/>
      <c r="E205" s="71"/>
      <c r="F205" s="71"/>
      <c r="G205" s="71"/>
      <c r="H205" s="71"/>
      <c r="I205" s="71"/>
      <c r="J205" s="44"/>
      <c r="K205" s="44"/>
      <c r="L205" s="44"/>
    </row>
    <row r="206" spans="1:12">
      <c r="A206" s="75" t="s">
        <v>1449</v>
      </c>
      <c r="B206" s="74"/>
      <c r="C206" s="76"/>
      <c r="D206" s="76"/>
      <c r="E206" s="76"/>
      <c r="F206" s="76"/>
      <c r="G206" s="76"/>
      <c r="H206" s="76"/>
      <c r="I206" s="76"/>
      <c r="J206" s="44"/>
      <c r="K206" s="44"/>
      <c r="L206" s="44"/>
    </row>
    <row r="207" spans="1:12">
      <c r="A207" s="70" t="s">
        <v>1664</v>
      </c>
      <c r="B207" s="70" t="s">
        <v>27</v>
      </c>
      <c r="C207" s="71"/>
      <c r="D207" s="71"/>
      <c r="E207" s="71"/>
      <c r="F207" s="71"/>
      <c r="G207" s="71"/>
      <c r="H207" s="71"/>
      <c r="I207" s="71"/>
      <c r="J207" s="44"/>
      <c r="K207" s="44"/>
      <c r="L207" s="44"/>
    </row>
    <row r="208" spans="1:12">
      <c r="A208" s="70" t="s">
        <v>1665</v>
      </c>
      <c r="B208" s="70" t="s">
        <v>27</v>
      </c>
      <c r="C208" s="71"/>
      <c r="D208" s="71"/>
      <c r="E208" s="71"/>
      <c r="F208" s="71"/>
      <c r="G208" s="71"/>
      <c r="H208" s="71"/>
      <c r="I208" s="71"/>
      <c r="J208" s="44"/>
      <c r="K208" s="44"/>
      <c r="L208" s="44"/>
    </row>
    <row r="209" spans="1:12">
      <c r="A209" s="70" t="s">
        <v>355</v>
      </c>
      <c r="B209" s="70" t="s">
        <v>27</v>
      </c>
      <c r="C209" s="71"/>
      <c r="D209" s="71"/>
      <c r="E209" s="71"/>
      <c r="F209" s="71"/>
      <c r="G209" s="71"/>
      <c r="H209" s="71"/>
      <c r="I209" s="71"/>
      <c r="J209" s="44"/>
      <c r="K209" s="44"/>
      <c r="L209" s="44"/>
    </row>
    <row r="210" spans="1:12">
      <c r="A210" s="77" t="s">
        <v>356</v>
      </c>
      <c r="B210" s="70" t="s">
        <v>359</v>
      </c>
      <c r="C210" s="71"/>
      <c r="D210" s="71"/>
      <c r="E210" s="71"/>
      <c r="F210" s="71"/>
      <c r="G210" s="71"/>
      <c r="H210" s="71"/>
      <c r="I210" s="71"/>
      <c r="J210" s="44"/>
      <c r="K210" s="44"/>
      <c r="L210" s="44"/>
    </row>
    <row r="211" spans="1:12">
      <c r="A211" s="77" t="s">
        <v>356</v>
      </c>
      <c r="B211" s="70" t="s">
        <v>360</v>
      </c>
      <c r="C211" s="71"/>
      <c r="D211" s="71"/>
      <c r="E211" s="71"/>
      <c r="F211" s="71"/>
      <c r="G211" s="71"/>
      <c r="H211" s="71"/>
      <c r="I211" s="71"/>
      <c r="J211" s="44"/>
      <c r="K211" s="44"/>
      <c r="L211" s="44"/>
    </row>
    <row r="212" spans="1:12">
      <c r="A212" s="77" t="s">
        <v>357</v>
      </c>
      <c r="B212" s="70" t="s">
        <v>27</v>
      </c>
      <c r="C212" s="71"/>
      <c r="D212" s="71"/>
      <c r="E212" s="71"/>
      <c r="F212" s="71"/>
      <c r="G212" s="71"/>
      <c r="H212" s="71"/>
      <c r="I212" s="71"/>
      <c r="J212" s="44"/>
      <c r="K212" s="44"/>
      <c r="L212" s="44"/>
    </row>
    <row r="213" spans="1:12">
      <c r="A213" s="72" t="s">
        <v>1450</v>
      </c>
      <c r="B213" s="73"/>
      <c r="C213" s="73"/>
      <c r="D213" s="73"/>
      <c r="E213" s="73"/>
      <c r="F213" s="73"/>
      <c r="G213" s="73"/>
      <c r="H213" s="73"/>
      <c r="I213" s="73"/>
      <c r="J213" s="44"/>
      <c r="K213" s="44"/>
      <c r="L213" s="44"/>
    </row>
    <row r="214" spans="1:12">
      <c r="A214" s="75" t="s">
        <v>362</v>
      </c>
      <c r="B214" s="75"/>
      <c r="C214" s="75"/>
      <c r="D214" s="75"/>
      <c r="E214" s="75"/>
      <c r="F214" s="75"/>
      <c r="G214" s="75"/>
      <c r="H214" s="75"/>
      <c r="I214" s="75"/>
      <c r="J214" s="44"/>
      <c r="K214" s="44"/>
      <c r="L214" s="44"/>
    </row>
    <row r="215" spans="1:12">
      <c r="A215" s="77" t="s">
        <v>342</v>
      </c>
      <c r="B215" s="70" t="s">
        <v>354</v>
      </c>
      <c r="C215" s="71"/>
      <c r="D215" s="71"/>
      <c r="E215" s="71"/>
      <c r="F215" s="71"/>
      <c r="G215" s="71"/>
      <c r="H215" s="71"/>
      <c r="I215" s="71"/>
      <c r="J215" s="44"/>
      <c r="K215" s="44"/>
      <c r="L215" s="44"/>
    </row>
    <row r="216" spans="1:12">
      <c r="A216" s="77" t="s">
        <v>343</v>
      </c>
      <c r="B216" s="70" t="s">
        <v>354</v>
      </c>
      <c r="C216" s="71"/>
      <c r="D216" s="71"/>
      <c r="E216" s="71"/>
      <c r="F216" s="71"/>
      <c r="G216" s="71"/>
      <c r="H216" s="71"/>
      <c r="I216" s="71"/>
      <c r="J216" s="44"/>
      <c r="K216" s="44"/>
      <c r="L216" s="44"/>
    </row>
    <row r="217" spans="1:12">
      <c r="A217" s="77" t="s">
        <v>344</v>
      </c>
      <c r="B217" s="70" t="s">
        <v>354</v>
      </c>
      <c r="C217" s="71"/>
      <c r="D217" s="71"/>
      <c r="E217" s="71"/>
      <c r="F217" s="71"/>
      <c r="G217" s="71"/>
      <c r="H217" s="71"/>
      <c r="I217" s="71"/>
      <c r="J217" s="44"/>
      <c r="K217" s="44"/>
      <c r="L217" s="44"/>
    </row>
    <row r="218" spans="1:12">
      <c r="A218" s="77" t="s">
        <v>345</v>
      </c>
      <c r="B218" s="70" t="s">
        <v>354</v>
      </c>
      <c r="C218" s="71"/>
      <c r="D218" s="71"/>
      <c r="E218" s="71"/>
      <c r="F218" s="71"/>
      <c r="G218" s="71"/>
      <c r="H218" s="71"/>
      <c r="I218" s="71"/>
      <c r="J218" s="44"/>
      <c r="K218" s="44"/>
      <c r="L218" s="44"/>
    </row>
    <row r="219" spans="1:12">
      <c r="A219" s="77" t="s">
        <v>348</v>
      </c>
      <c r="B219" s="70" t="s">
        <v>354</v>
      </c>
      <c r="C219" s="71"/>
      <c r="D219" s="71"/>
      <c r="E219" s="71"/>
      <c r="F219" s="71"/>
      <c r="G219" s="71"/>
      <c r="H219" s="71"/>
      <c r="I219" s="71"/>
      <c r="J219" s="44"/>
      <c r="K219" s="44"/>
      <c r="L219" s="44"/>
    </row>
    <row r="220" spans="1:12">
      <c r="A220" s="75" t="s">
        <v>1451</v>
      </c>
      <c r="B220" s="75"/>
      <c r="C220" s="75"/>
      <c r="D220" s="75"/>
      <c r="E220" s="75"/>
      <c r="F220" s="75"/>
      <c r="G220" s="75"/>
      <c r="H220" s="75"/>
      <c r="I220" s="75"/>
      <c r="J220" s="44"/>
      <c r="K220" s="44"/>
      <c r="L220" s="44"/>
    </row>
    <row r="221" spans="1:12">
      <c r="A221" s="70" t="s">
        <v>1453</v>
      </c>
      <c r="B221" s="70" t="s">
        <v>358</v>
      </c>
      <c r="C221" s="71"/>
      <c r="D221" s="71"/>
      <c r="E221" s="71"/>
      <c r="F221" s="71"/>
      <c r="G221" s="71"/>
      <c r="H221" s="71"/>
      <c r="I221" s="71"/>
      <c r="J221" s="44"/>
      <c r="K221" s="44"/>
      <c r="L221" s="44"/>
    </row>
    <row r="222" spans="1:12">
      <c r="A222" s="70" t="s">
        <v>1454</v>
      </c>
      <c r="B222" s="70" t="s">
        <v>358</v>
      </c>
      <c r="C222" s="71"/>
      <c r="D222" s="71"/>
      <c r="E222" s="71"/>
      <c r="F222" s="71"/>
      <c r="G222" s="71"/>
      <c r="H222" s="71"/>
      <c r="I222" s="71"/>
      <c r="J222" s="44"/>
      <c r="K222" s="44"/>
      <c r="L222" s="44"/>
    </row>
    <row r="223" spans="1:12">
      <c r="A223" s="70" t="s">
        <v>1455</v>
      </c>
      <c r="B223" s="70" t="s">
        <v>358</v>
      </c>
      <c r="C223" s="71"/>
      <c r="D223" s="71"/>
      <c r="E223" s="71"/>
      <c r="F223" s="71"/>
      <c r="G223" s="71"/>
      <c r="H223" s="71"/>
      <c r="I223" s="71"/>
      <c r="J223" s="44"/>
      <c r="K223" s="44"/>
      <c r="L223" s="44"/>
    </row>
    <row r="224" spans="1:12">
      <c r="A224" s="70" t="s">
        <v>1456</v>
      </c>
      <c r="B224" s="70" t="s">
        <v>358</v>
      </c>
      <c r="C224" s="71"/>
      <c r="D224" s="71"/>
      <c r="E224" s="71"/>
      <c r="F224" s="71"/>
      <c r="G224" s="71"/>
      <c r="H224" s="71"/>
      <c r="I224" s="71"/>
      <c r="J224" s="44"/>
      <c r="K224" s="44"/>
      <c r="L224" s="44"/>
    </row>
    <row r="225" spans="1:12">
      <c r="A225" s="70" t="s">
        <v>1457</v>
      </c>
      <c r="B225" s="70" t="s">
        <v>358</v>
      </c>
      <c r="C225" s="71"/>
      <c r="D225" s="71"/>
      <c r="E225" s="71"/>
      <c r="F225" s="71"/>
      <c r="G225" s="71"/>
      <c r="H225" s="71"/>
      <c r="I225" s="71"/>
      <c r="J225" s="44"/>
      <c r="K225" s="44"/>
      <c r="L225" s="44"/>
    </row>
    <row r="226" spans="1:12">
      <c r="A226" s="70" t="s">
        <v>1458</v>
      </c>
      <c r="B226" s="70" t="s">
        <v>358</v>
      </c>
      <c r="C226" s="71"/>
      <c r="D226" s="71"/>
      <c r="E226" s="71"/>
      <c r="F226" s="71"/>
      <c r="G226" s="71"/>
      <c r="H226" s="71"/>
      <c r="I226" s="71"/>
      <c r="J226" s="44"/>
      <c r="K226" s="44"/>
      <c r="L226" s="44"/>
    </row>
    <row r="227" spans="1:12">
      <c r="A227" s="70" t="s">
        <v>1459</v>
      </c>
      <c r="B227" s="70" t="s">
        <v>358</v>
      </c>
      <c r="C227" s="71"/>
      <c r="D227" s="71"/>
      <c r="E227" s="71"/>
      <c r="F227" s="71"/>
      <c r="G227" s="71"/>
      <c r="H227" s="71"/>
      <c r="I227" s="71"/>
      <c r="J227" s="44"/>
      <c r="K227" s="44"/>
      <c r="L227" s="44"/>
    </row>
    <row r="228" spans="1:12">
      <c r="A228" s="70" t="s">
        <v>1460</v>
      </c>
      <c r="B228" s="70" t="s">
        <v>358</v>
      </c>
      <c r="C228" s="71"/>
      <c r="D228" s="71"/>
      <c r="E228" s="71"/>
      <c r="F228" s="71"/>
      <c r="G228" s="71"/>
      <c r="H228" s="71"/>
      <c r="I228" s="71"/>
      <c r="J228" s="44"/>
      <c r="K228" s="44"/>
      <c r="L228" s="44"/>
    </row>
    <row r="229" spans="1:12">
      <c r="A229" s="70" t="s">
        <v>1461</v>
      </c>
      <c r="B229" s="70" t="s">
        <v>358</v>
      </c>
      <c r="C229" s="71"/>
      <c r="D229" s="71"/>
      <c r="E229" s="71"/>
      <c r="F229" s="71"/>
      <c r="G229" s="71"/>
      <c r="H229" s="71"/>
      <c r="I229" s="71"/>
      <c r="J229" s="44"/>
      <c r="K229" s="44"/>
      <c r="L229" s="44"/>
    </row>
    <row r="230" spans="1:12">
      <c r="A230" s="75" t="s">
        <v>1452</v>
      </c>
      <c r="B230" s="74"/>
      <c r="C230" s="76"/>
      <c r="D230" s="76"/>
      <c r="E230" s="76"/>
      <c r="F230" s="76"/>
      <c r="G230" s="76"/>
      <c r="H230" s="76"/>
      <c r="I230" s="76"/>
      <c r="J230" s="44"/>
      <c r="K230" s="44"/>
      <c r="L230" s="44"/>
    </row>
    <row r="231" spans="1:12">
      <c r="A231" s="77" t="s">
        <v>363</v>
      </c>
      <c r="B231" s="18" t="s">
        <v>27</v>
      </c>
      <c r="C231" s="71"/>
      <c r="D231" s="71"/>
      <c r="E231" s="71"/>
      <c r="F231" s="71"/>
      <c r="G231" s="71"/>
      <c r="H231" s="71"/>
      <c r="I231" s="71"/>
      <c r="J231" s="44"/>
      <c r="K231" s="44"/>
      <c r="L231" s="44"/>
    </row>
    <row r="232" spans="1:12">
      <c r="A232" s="77" t="s">
        <v>364</v>
      </c>
      <c r="B232" s="18" t="s">
        <v>27</v>
      </c>
      <c r="C232" s="71"/>
      <c r="D232" s="71"/>
      <c r="E232" s="71"/>
      <c r="F232" s="71"/>
      <c r="G232" s="71"/>
      <c r="H232" s="71"/>
      <c r="I232" s="71"/>
      <c r="J232" s="44"/>
      <c r="K232" s="44"/>
      <c r="L232" s="44"/>
    </row>
    <row r="233" spans="1:12">
      <c r="A233" s="77" t="s">
        <v>365</v>
      </c>
      <c r="B233" s="18" t="s">
        <v>27</v>
      </c>
      <c r="C233" s="71"/>
      <c r="D233" s="71"/>
      <c r="E233" s="71"/>
      <c r="F233" s="71"/>
      <c r="G233" s="71"/>
      <c r="H233" s="71"/>
      <c r="I233" s="71"/>
      <c r="J233" s="44"/>
      <c r="K233" s="44"/>
      <c r="L233" s="44"/>
    </row>
    <row r="234" spans="1:12">
      <c r="A234" s="77" t="s">
        <v>366</v>
      </c>
      <c r="B234" s="18" t="s">
        <v>27</v>
      </c>
      <c r="C234" s="71"/>
      <c r="D234" s="71"/>
      <c r="E234" s="71"/>
      <c r="F234" s="71"/>
      <c r="G234" s="71"/>
      <c r="H234" s="71"/>
      <c r="I234" s="71"/>
      <c r="J234" s="44"/>
      <c r="K234" s="44"/>
      <c r="L234" s="44"/>
    </row>
    <row r="235" spans="1:12">
      <c r="A235" s="77" t="s">
        <v>367</v>
      </c>
      <c r="B235" s="18" t="s">
        <v>27</v>
      </c>
      <c r="C235" s="71"/>
      <c r="D235" s="71"/>
      <c r="E235" s="71"/>
      <c r="F235" s="71"/>
      <c r="G235" s="71"/>
      <c r="H235" s="71"/>
      <c r="I235" s="71"/>
      <c r="J235" s="44"/>
      <c r="K235" s="44"/>
      <c r="L235" s="44"/>
    </row>
    <row r="236" spans="1:12">
      <c r="A236" s="77" t="s">
        <v>368</v>
      </c>
      <c r="B236" s="18" t="s">
        <v>27</v>
      </c>
      <c r="C236" s="71"/>
      <c r="D236" s="71"/>
      <c r="E236" s="71"/>
      <c r="F236" s="71"/>
      <c r="G236" s="71"/>
      <c r="H236" s="71"/>
      <c r="I236" s="71"/>
      <c r="J236" s="44"/>
      <c r="K236" s="44"/>
      <c r="L236" s="44"/>
    </row>
    <row r="237" spans="1:12">
      <c r="A237" s="77" t="s">
        <v>369</v>
      </c>
      <c r="B237" s="18" t="s">
        <v>27</v>
      </c>
      <c r="C237" s="71"/>
      <c r="D237" s="71"/>
      <c r="E237" s="71"/>
      <c r="F237" s="71"/>
      <c r="G237" s="71"/>
      <c r="H237" s="71"/>
      <c r="I237" s="71"/>
      <c r="J237" s="44"/>
      <c r="K237" s="44"/>
      <c r="L237" s="44"/>
    </row>
    <row r="238" spans="1:12">
      <c r="A238" s="77" t="s">
        <v>370</v>
      </c>
      <c r="B238" s="18" t="s">
        <v>27</v>
      </c>
      <c r="C238" s="71"/>
      <c r="D238" s="71"/>
      <c r="E238" s="71"/>
      <c r="F238" s="71"/>
      <c r="G238" s="71"/>
      <c r="H238" s="71"/>
      <c r="I238" s="71"/>
      <c r="J238" s="44"/>
      <c r="K238" s="44"/>
      <c r="L238" s="44"/>
    </row>
    <row r="239" spans="1:12">
      <c r="A239" s="77" t="s">
        <v>371</v>
      </c>
      <c r="B239" s="18" t="s">
        <v>27</v>
      </c>
      <c r="C239" s="71"/>
      <c r="D239" s="71"/>
      <c r="E239" s="71"/>
      <c r="F239" s="71"/>
      <c r="G239" s="71"/>
      <c r="H239" s="71"/>
      <c r="I239" s="71"/>
      <c r="J239" s="44"/>
      <c r="K239" s="44"/>
      <c r="L239" s="44"/>
    </row>
    <row r="240" spans="1:12">
      <c r="A240" s="77" t="s">
        <v>372</v>
      </c>
      <c r="B240" s="18" t="s">
        <v>27</v>
      </c>
      <c r="C240" s="71"/>
      <c r="D240" s="71"/>
      <c r="E240" s="71"/>
      <c r="F240" s="71"/>
      <c r="G240" s="71"/>
      <c r="H240" s="71"/>
      <c r="I240" s="71"/>
      <c r="J240" s="44"/>
      <c r="K240" s="44"/>
      <c r="L240" s="44"/>
    </row>
    <row r="241" spans="1:12">
      <c r="A241" s="72" t="s">
        <v>373</v>
      </c>
      <c r="B241" s="73"/>
      <c r="C241" s="73"/>
      <c r="D241" s="73"/>
      <c r="E241" s="73"/>
      <c r="F241" s="73"/>
      <c r="G241" s="73"/>
      <c r="H241" s="73"/>
      <c r="I241" s="73"/>
      <c r="J241" s="44"/>
      <c r="K241" s="44"/>
      <c r="L241" s="44"/>
    </row>
    <row r="242" spans="1:12">
      <c r="A242" s="78" t="s">
        <v>374</v>
      </c>
      <c r="B242" s="70" t="s">
        <v>27</v>
      </c>
      <c r="C242" s="143">
        <f t="shared" ref="C242:I242" si="8">SUM(C252:C259)</f>
        <v>0</v>
      </c>
      <c r="D242" s="143">
        <f t="shared" si="8"/>
        <v>0</v>
      </c>
      <c r="E242" s="143">
        <f t="shared" si="8"/>
        <v>0</v>
      </c>
      <c r="F242" s="143">
        <f t="shared" si="8"/>
        <v>0</v>
      </c>
      <c r="G242" s="143">
        <f t="shared" si="8"/>
        <v>0</v>
      </c>
      <c r="H242" s="143">
        <f t="shared" si="8"/>
        <v>0</v>
      </c>
      <c r="I242" s="143">
        <f t="shared" si="8"/>
        <v>0</v>
      </c>
      <c r="J242" s="44"/>
      <c r="K242" s="44"/>
      <c r="L242" s="44"/>
    </row>
    <row r="243" spans="1:12">
      <c r="A243" s="74" t="s">
        <v>385</v>
      </c>
      <c r="B243" s="76"/>
      <c r="C243" s="76"/>
      <c r="D243" s="76"/>
      <c r="E243" s="76"/>
      <c r="F243" s="76"/>
      <c r="G243" s="76"/>
      <c r="H243" s="76"/>
      <c r="I243" s="76"/>
      <c r="J243" s="44"/>
      <c r="K243" s="44"/>
      <c r="L243" s="44"/>
    </row>
    <row r="244" spans="1:12">
      <c r="A244" s="77" t="s">
        <v>342</v>
      </c>
      <c r="B244" s="77" t="s">
        <v>27</v>
      </c>
      <c r="C244" s="143">
        <f>C231+C232</f>
        <v>0</v>
      </c>
      <c r="D244" s="143">
        <f t="shared" ref="D244:I244" si="9">D231+D232</f>
        <v>0</v>
      </c>
      <c r="E244" s="143">
        <f t="shared" si="9"/>
        <v>0</v>
      </c>
      <c r="F244" s="143">
        <f t="shared" si="9"/>
        <v>0</v>
      </c>
      <c r="G244" s="143">
        <f t="shared" si="9"/>
        <v>0</v>
      </c>
      <c r="H244" s="143">
        <f t="shared" si="9"/>
        <v>0</v>
      </c>
      <c r="I244" s="143">
        <f t="shared" si="9"/>
        <v>0</v>
      </c>
      <c r="J244" s="44"/>
      <c r="K244" s="44"/>
      <c r="L244" s="44"/>
    </row>
    <row r="245" spans="1:12">
      <c r="A245" s="77" t="s">
        <v>343</v>
      </c>
      <c r="B245" s="77" t="s">
        <v>27</v>
      </c>
      <c r="C245" s="143">
        <f>C233+C234</f>
        <v>0</v>
      </c>
      <c r="D245" s="143">
        <f t="shared" ref="D245:I245" si="10">D233+D234</f>
        <v>0</v>
      </c>
      <c r="E245" s="143">
        <f t="shared" si="10"/>
        <v>0</v>
      </c>
      <c r="F245" s="143">
        <f t="shared" si="10"/>
        <v>0</v>
      </c>
      <c r="G245" s="143">
        <f t="shared" si="10"/>
        <v>0</v>
      </c>
      <c r="H245" s="143">
        <f t="shared" si="10"/>
        <v>0</v>
      </c>
      <c r="I245" s="143">
        <f t="shared" si="10"/>
        <v>0</v>
      </c>
      <c r="J245" s="44"/>
      <c r="K245" s="44"/>
      <c r="L245" s="44"/>
    </row>
    <row r="246" spans="1:12">
      <c r="A246" s="77" t="s">
        <v>344</v>
      </c>
      <c r="B246" s="77" t="s">
        <v>27</v>
      </c>
      <c r="C246" s="143">
        <f>C235+C236</f>
        <v>0</v>
      </c>
      <c r="D246" s="143">
        <f t="shared" ref="D246:I246" si="11">D235+D236</f>
        <v>0</v>
      </c>
      <c r="E246" s="143">
        <f t="shared" si="11"/>
        <v>0</v>
      </c>
      <c r="F246" s="143">
        <f t="shared" si="11"/>
        <v>0</v>
      </c>
      <c r="G246" s="143">
        <f t="shared" si="11"/>
        <v>0</v>
      </c>
      <c r="H246" s="143">
        <f t="shared" si="11"/>
        <v>0</v>
      </c>
      <c r="I246" s="143">
        <f t="shared" si="11"/>
        <v>0</v>
      </c>
      <c r="J246" s="44"/>
      <c r="K246" s="44"/>
      <c r="L246" s="44"/>
    </row>
    <row r="247" spans="1:12">
      <c r="A247" s="77" t="s">
        <v>345</v>
      </c>
      <c r="B247" s="77" t="s">
        <v>27</v>
      </c>
      <c r="C247" s="143">
        <f>C237+C238</f>
        <v>0</v>
      </c>
      <c r="D247" s="143">
        <f t="shared" ref="D247:I247" si="12">D237+D238</f>
        <v>0</v>
      </c>
      <c r="E247" s="143">
        <f t="shared" si="12"/>
        <v>0</v>
      </c>
      <c r="F247" s="143">
        <f t="shared" si="12"/>
        <v>0</v>
      </c>
      <c r="G247" s="143">
        <f t="shared" si="12"/>
        <v>0</v>
      </c>
      <c r="H247" s="143">
        <f t="shared" si="12"/>
        <v>0</v>
      </c>
      <c r="I247" s="143">
        <f t="shared" si="12"/>
        <v>0</v>
      </c>
      <c r="J247" s="44"/>
      <c r="K247" s="44"/>
      <c r="L247" s="44"/>
    </row>
    <row r="248" spans="1:12">
      <c r="A248" s="77" t="s">
        <v>346</v>
      </c>
      <c r="B248" s="77" t="s">
        <v>27</v>
      </c>
      <c r="C248" s="143">
        <f t="shared" ref="C248:I248" si="13">SUM(C206:C211)</f>
        <v>0</v>
      </c>
      <c r="D248" s="143">
        <f t="shared" si="13"/>
        <v>0</v>
      </c>
      <c r="E248" s="143">
        <f t="shared" si="13"/>
        <v>0</v>
      </c>
      <c r="F248" s="143">
        <f t="shared" si="13"/>
        <v>0</v>
      </c>
      <c r="G248" s="143">
        <f t="shared" si="13"/>
        <v>0</v>
      </c>
      <c r="H248" s="143">
        <f t="shared" si="13"/>
        <v>0</v>
      </c>
      <c r="I248" s="143">
        <f t="shared" si="13"/>
        <v>0</v>
      </c>
      <c r="J248" s="44"/>
      <c r="K248" s="44"/>
      <c r="L248" s="44"/>
    </row>
    <row r="249" spans="1:12">
      <c r="A249" s="77" t="s">
        <v>347</v>
      </c>
      <c r="B249" s="77" t="s">
        <v>27</v>
      </c>
      <c r="C249" s="143">
        <f t="shared" ref="C249:I249" si="14">SUM(C174:C179)</f>
        <v>0</v>
      </c>
      <c r="D249" s="143">
        <f t="shared" si="14"/>
        <v>0</v>
      </c>
      <c r="E249" s="143">
        <f t="shared" si="14"/>
        <v>0</v>
      </c>
      <c r="F249" s="143">
        <f t="shared" si="14"/>
        <v>0</v>
      </c>
      <c r="G249" s="143">
        <f t="shared" si="14"/>
        <v>0</v>
      </c>
      <c r="H249" s="143">
        <f t="shared" si="14"/>
        <v>0</v>
      </c>
      <c r="I249" s="143">
        <f t="shared" si="14"/>
        <v>0</v>
      </c>
      <c r="J249" s="44"/>
      <c r="K249" s="44"/>
      <c r="L249" s="44"/>
    </row>
    <row r="250" spans="1:12">
      <c r="A250" s="77" t="s">
        <v>348</v>
      </c>
      <c r="B250" s="77" t="s">
        <v>27</v>
      </c>
      <c r="C250" s="143">
        <f>C239+C240</f>
        <v>0</v>
      </c>
      <c r="D250" s="143">
        <f t="shared" ref="D250:I250" si="15">D239+D240</f>
        <v>0</v>
      </c>
      <c r="E250" s="143">
        <f t="shared" si="15"/>
        <v>0</v>
      </c>
      <c r="F250" s="143">
        <f t="shared" si="15"/>
        <v>0</v>
      </c>
      <c r="G250" s="143">
        <f t="shared" si="15"/>
        <v>0</v>
      </c>
      <c r="H250" s="143">
        <f t="shared" si="15"/>
        <v>0</v>
      </c>
      <c r="I250" s="143">
        <f t="shared" si="15"/>
        <v>0</v>
      </c>
      <c r="J250" s="44"/>
      <c r="K250" s="44"/>
      <c r="L250" s="44"/>
    </row>
    <row r="251" spans="1:12">
      <c r="A251" s="74" t="s">
        <v>384</v>
      </c>
      <c r="B251" s="76"/>
      <c r="C251" s="76"/>
      <c r="D251" s="76"/>
      <c r="E251" s="76"/>
      <c r="F251" s="76"/>
      <c r="G251" s="76"/>
      <c r="H251" s="76"/>
      <c r="I251" s="76"/>
      <c r="J251" s="44"/>
      <c r="K251" s="44"/>
      <c r="L251" s="44"/>
    </row>
    <row r="252" spans="1:12">
      <c r="A252" s="79" t="s">
        <v>375</v>
      </c>
      <c r="B252" s="70" t="s">
        <v>27</v>
      </c>
      <c r="C252" s="71"/>
      <c r="D252" s="71"/>
      <c r="E252" s="71"/>
      <c r="F252" s="71"/>
      <c r="G252" s="71"/>
      <c r="H252" s="71"/>
      <c r="I252" s="71"/>
      <c r="J252" s="44"/>
      <c r="K252" s="44"/>
      <c r="L252" s="44"/>
    </row>
    <row r="253" spans="1:12">
      <c r="A253" s="79" t="s">
        <v>376</v>
      </c>
      <c r="B253" s="70" t="s">
        <v>27</v>
      </c>
      <c r="C253" s="71"/>
      <c r="D253" s="71"/>
      <c r="E253" s="71"/>
      <c r="F253" s="71"/>
      <c r="G253" s="71"/>
      <c r="H253" s="71"/>
      <c r="I253" s="71"/>
      <c r="J253" s="44"/>
      <c r="K253" s="44"/>
      <c r="L253" s="44"/>
    </row>
    <row r="254" spans="1:12">
      <c r="A254" s="79" t="s">
        <v>378</v>
      </c>
      <c r="B254" s="70" t="s">
        <v>27</v>
      </c>
      <c r="C254" s="71"/>
      <c r="D254" s="71"/>
      <c r="E254" s="71"/>
      <c r="F254" s="71"/>
      <c r="G254" s="71"/>
      <c r="H254" s="71"/>
      <c r="I254" s="71"/>
      <c r="J254" s="44"/>
      <c r="K254" s="44"/>
      <c r="L254" s="44"/>
    </row>
    <row r="255" spans="1:12">
      <c r="A255" s="79" t="s">
        <v>379</v>
      </c>
      <c r="B255" s="70" t="s">
        <v>27</v>
      </c>
      <c r="C255" s="71"/>
      <c r="D255" s="71"/>
      <c r="E255" s="71"/>
      <c r="F255" s="71"/>
      <c r="G255" s="71"/>
      <c r="H255" s="71"/>
      <c r="I255" s="71"/>
      <c r="J255" s="44"/>
      <c r="K255" s="44"/>
      <c r="L255" s="44"/>
    </row>
    <row r="256" spans="1:12">
      <c r="A256" s="79" t="s">
        <v>380</v>
      </c>
      <c r="B256" s="70" t="s">
        <v>27</v>
      </c>
      <c r="C256" s="71"/>
      <c r="D256" s="71"/>
      <c r="E256" s="71"/>
      <c r="F256" s="71"/>
      <c r="G256" s="71"/>
      <c r="H256" s="71"/>
      <c r="I256" s="71"/>
      <c r="J256" s="44"/>
      <c r="K256" s="44"/>
      <c r="L256" s="44"/>
    </row>
    <row r="257" spans="1:12">
      <c r="A257" s="79" t="s">
        <v>377</v>
      </c>
      <c r="B257" s="70" t="s">
        <v>27</v>
      </c>
      <c r="C257" s="71"/>
      <c r="D257" s="71"/>
      <c r="E257" s="71"/>
      <c r="F257" s="71"/>
      <c r="G257" s="71"/>
      <c r="H257" s="71"/>
      <c r="I257" s="71"/>
      <c r="J257" s="44"/>
      <c r="K257" s="44"/>
      <c r="L257" s="44"/>
    </row>
    <row r="258" spans="1:12">
      <c r="A258" s="79" t="s">
        <v>381</v>
      </c>
      <c r="B258" s="70" t="s">
        <v>27</v>
      </c>
      <c r="C258" s="71"/>
      <c r="D258" s="71"/>
      <c r="E258" s="71"/>
      <c r="F258" s="71"/>
      <c r="G258" s="71"/>
      <c r="H258" s="71"/>
      <c r="I258" s="71"/>
      <c r="J258" s="44"/>
      <c r="K258" s="44"/>
      <c r="L258" s="44"/>
    </row>
    <row r="259" spans="1:12">
      <c r="A259" s="79" t="s">
        <v>1049</v>
      </c>
      <c r="B259" s="70" t="s">
        <v>27</v>
      </c>
      <c r="C259" s="71"/>
      <c r="D259" s="71"/>
      <c r="E259" s="71"/>
      <c r="F259" s="71"/>
      <c r="G259" s="71"/>
      <c r="H259" s="71"/>
      <c r="I259" s="71"/>
      <c r="J259" s="44"/>
      <c r="K259" s="44"/>
      <c r="L259" s="44"/>
    </row>
    <row r="260" spans="1:12">
      <c r="A260" s="74" t="s">
        <v>1462</v>
      </c>
      <c r="B260" s="76"/>
      <c r="C260" s="76"/>
      <c r="D260" s="76"/>
      <c r="E260" s="76"/>
      <c r="F260" s="76"/>
      <c r="G260" s="76"/>
      <c r="H260" s="76"/>
      <c r="I260" s="76"/>
      <c r="J260" s="44"/>
      <c r="K260" s="44"/>
      <c r="L260" s="44"/>
    </row>
    <row r="261" spans="1:12">
      <c r="A261" s="79" t="s">
        <v>1076</v>
      </c>
      <c r="B261" s="79" t="s">
        <v>27</v>
      </c>
      <c r="C261" s="71"/>
      <c r="D261" s="71"/>
      <c r="E261" s="71"/>
      <c r="F261" s="71"/>
      <c r="G261" s="71"/>
      <c r="H261" s="71"/>
      <c r="I261" s="71"/>
      <c r="J261" s="44"/>
      <c r="K261" s="44"/>
      <c r="L261" s="44"/>
    </row>
    <row r="262" spans="1:12">
      <c r="A262" s="79" t="s">
        <v>1077</v>
      </c>
      <c r="B262" s="79" t="s">
        <v>27</v>
      </c>
      <c r="C262" s="71"/>
      <c r="D262" s="71"/>
      <c r="E262" s="71"/>
      <c r="F262" s="71"/>
      <c r="G262" s="71"/>
      <c r="H262" s="71"/>
      <c r="I262" s="71"/>
      <c r="J262" s="44"/>
      <c r="K262" s="44"/>
      <c r="L262" s="44"/>
    </row>
    <row r="263" spans="1:12">
      <c r="A263" s="79" t="s">
        <v>1078</v>
      </c>
      <c r="B263" s="79" t="s">
        <v>27</v>
      </c>
      <c r="C263" s="71"/>
      <c r="D263" s="71"/>
      <c r="E263" s="71"/>
      <c r="F263" s="71"/>
      <c r="G263" s="71"/>
      <c r="H263" s="71"/>
      <c r="I263" s="71"/>
      <c r="J263" s="44"/>
      <c r="K263" s="44"/>
      <c r="L263" s="44"/>
    </row>
    <row r="264" spans="1:12">
      <c r="A264" s="79" t="s">
        <v>1079</v>
      </c>
      <c r="B264" s="79" t="s">
        <v>27</v>
      </c>
      <c r="C264" s="71"/>
      <c r="D264" s="71"/>
      <c r="E264" s="71"/>
      <c r="F264" s="71"/>
      <c r="G264" s="71"/>
      <c r="H264" s="71"/>
      <c r="I264" s="71"/>
      <c r="J264" s="44"/>
      <c r="K264" s="44"/>
      <c r="L264" s="44"/>
    </row>
    <row r="265" spans="1:12">
      <c r="A265" s="79" t="s">
        <v>1072</v>
      </c>
      <c r="B265" s="79" t="s">
        <v>27</v>
      </c>
      <c r="C265" s="71"/>
      <c r="D265" s="71"/>
      <c r="E265" s="71"/>
      <c r="F265" s="71"/>
      <c r="G265" s="71"/>
      <c r="H265" s="71"/>
      <c r="I265" s="71"/>
      <c r="J265" s="44"/>
      <c r="K265" s="44"/>
      <c r="L265" s="44"/>
    </row>
    <row r="266" spans="1:12">
      <c r="A266" s="79" t="s">
        <v>1073</v>
      </c>
      <c r="B266" s="79" t="s">
        <v>27</v>
      </c>
      <c r="C266" s="71"/>
      <c r="D266" s="71"/>
      <c r="E266" s="71"/>
      <c r="F266" s="71"/>
      <c r="G266" s="71"/>
      <c r="H266" s="71"/>
      <c r="I266" s="71"/>
      <c r="J266" s="44"/>
      <c r="K266" s="44"/>
      <c r="L266" s="44"/>
    </row>
    <row r="267" spans="1:12">
      <c r="A267" s="79" t="s">
        <v>1074</v>
      </c>
      <c r="B267" s="79" t="s">
        <v>27</v>
      </c>
      <c r="C267" s="71"/>
      <c r="D267" s="71"/>
      <c r="E267" s="71"/>
      <c r="F267" s="71"/>
      <c r="G267" s="71"/>
      <c r="H267" s="71"/>
      <c r="I267" s="71"/>
      <c r="J267" s="44"/>
      <c r="K267" s="44"/>
      <c r="L267" s="44"/>
    </row>
    <row r="268" spans="1:12">
      <c r="A268" s="79" t="s">
        <v>1075</v>
      </c>
      <c r="B268" s="79" t="s">
        <v>27</v>
      </c>
      <c r="C268" s="71"/>
      <c r="D268" s="71"/>
      <c r="E268" s="71"/>
      <c r="F268" s="71"/>
      <c r="G268" s="71"/>
      <c r="H268" s="71"/>
      <c r="I268" s="71"/>
      <c r="J268" s="44"/>
      <c r="K268" s="44"/>
      <c r="L268" s="44"/>
    </row>
    <row r="269" spans="1:12">
      <c r="A269" s="79" t="s">
        <v>1463</v>
      </c>
      <c r="B269" s="79" t="s">
        <v>27</v>
      </c>
      <c r="C269" s="71"/>
      <c r="D269" s="71"/>
      <c r="E269" s="71"/>
      <c r="F269" s="71"/>
      <c r="G269" s="71"/>
      <c r="H269" s="71"/>
      <c r="I269" s="71"/>
      <c r="J269" s="44"/>
      <c r="K269" s="44"/>
      <c r="L269" s="44"/>
    </row>
    <row r="270" spans="1:12">
      <c r="A270" s="79" t="s">
        <v>1464</v>
      </c>
      <c r="B270" s="79" t="s">
        <v>27</v>
      </c>
      <c r="C270" s="71"/>
      <c r="D270" s="71"/>
      <c r="E270" s="71"/>
      <c r="F270" s="71"/>
      <c r="G270" s="71"/>
      <c r="H270" s="71"/>
      <c r="I270" s="71"/>
      <c r="J270" s="44"/>
      <c r="K270" s="44"/>
      <c r="L270" s="44"/>
    </row>
    <row r="271" spans="1:12">
      <c r="A271" s="79" t="s">
        <v>1465</v>
      </c>
      <c r="B271" s="79" t="s">
        <v>27</v>
      </c>
      <c r="C271" s="71"/>
      <c r="D271" s="71"/>
      <c r="E271" s="71"/>
      <c r="F271" s="71"/>
      <c r="G271" s="71"/>
      <c r="H271" s="71"/>
      <c r="I271" s="71"/>
      <c r="J271" s="44"/>
      <c r="K271" s="44"/>
      <c r="L271" s="44"/>
    </row>
    <row r="272" spans="1:12">
      <c r="A272" s="79" t="s">
        <v>1466</v>
      </c>
      <c r="B272" s="79" t="s">
        <v>27</v>
      </c>
      <c r="C272" s="71"/>
      <c r="D272" s="71"/>
      <c r="E272" s="71"/>
      <c r="F272" s="71"/>
      <c r="G272" s="71"/>
      <c r="H272" s="71"/>
      <c r="I272" s="71"/>
      <c r="J272" s="44"/>
      <c r="K272" s="44"/>
      <c r="L272" s="44"/>
    </row>
    <row r="273" spans="1:12">
      <c r="A273" s="79" t="s">
        <v>1467</v>
      </c>
      <c r="B273" s="79" t="s">
        <v>27</v>
      </c>
      <c r="C273" s="71"/>
      <c r="D273" s="71"/>
      <c r="E273" s="71"/>
      <c r="F273" s="71"/>
      <c r="G273" s="71"/>
      <c r="H273" s="71"/>
      <c r="I273" s="71"/>
      <c r="J273" s="44"/>
      <c r="K273" s="44"/>
      <c r="L273" s="44"/>
    </row>
    <row r="274" spans="1:12">
      <c r="A274" s="79" t="s">
        <v>1468</v>
      </c>
      <c r="B274" s="79" t="s">
        <v>27</v>
      </c>
      <c r="C274" s="71"/>
      <c r="D274" s="71"/>
      <c r="E274" s="71"/>
      <c r="F274" s="71"/>
      <c r="G274" s="71"/>
      <c r="H274" s="71"/>
      <c r="I274" s="71"/>
      <c r="J274" s="44"/>
      <c r="K274" s="44"/>
      <c r="L274" s="44"/>
    </row>
    <row r="275" spans="1:12">
      <c r="A275" s="79" t="s">
        <v>1469</v>
      </c>
      <c r="B275" s="79" t="s">
        <v>27</v>
      </c>
      <c r="C275" s="71"/>
      <c r="D275" s="71"/>
      <c r="E275" s="71"/>
      <c r="F275" s="71"/>
      <c r="G275" s="71"/>
      <c r="H275" s="71"/>
      <c r="I275" s="71"/>
      <c r="J275" s="44"/>
      <c r="K275" s="44"/>
      <c r="L275" s="44"/>
    </row>
    <row r="276" spans="1:12">
      <c r="A276" s="79" t="s">
        <v>1470</v>
      </c>
      <c r="B276" s="79" t="s">
        <v>27</v>
      </c>
      <c r="C276" s="71"/>
      <c r="D276" s="71"/>
      <c r="E276" s="71"/>
      <c r="F276" s="71"/>
      <c r="G276" s="71"/>
      <c r="H276" s="71"/>
      <c r="I276" s="71"/>
      <c r="J276" s="44"/>
      <c r="K276" s="44"/>
      <c r="L276" s="44"/>
    </row>
    <row r="277" spans="1:12">
      <c r="A277" s="72" t="s">
        <v>383</v>
      </c>
      <c r="B277" s="73"/>
      <c r="C277" s="73"/>
      <c r="D277" s="73"/>
      <c r="E277" s="73"/>
      <c r="F277" s="73"/>
      <c r="G277" s="73"/>
      <c r="H277" s="73"/>
      <c r="I277" s="73"/>
      <c r="J277" s="187"/>
      <c r="K277" s="44"/>
      <c r="L277" s="44"/>
    </row>
    <row r="278" spans="1:12">
      <c r="A278" s="78" t="s">
        <v>374</v>
      </c>
      <c r="B278" s="70" t="s">
        <v>12</v>
      </c>
      <c r="C278" s="71"/>
      <c r="D278" s="71"/>
      <c r="E278" s="71"/>
      <c r="F278" s="71"/>
      <c r="G278" s="71"/>
      <c r="H278" s="71"/>
      <c r="I278" s="71"/>
      <c r="J278" s="187"/>
      <c r="K278" s="44"/>
      <c r="L278" s="44"/>
    </row>
    <row r="279" spans="1:12">
      <c r="A279" s="74" t="s">
        <v>385</v>
      </c>
      <c r="B279" s="74"/>
      <c r="C279" s="76"/>
      <c r="D279" s="76"/>
      <c r="E279" s="76"/>
      <c r="F279" s="76"/>
      <c r="G279" s="76"/>
      <c r="H279" s="76"/>
      <c r="I279" s="76"/>
      <c r="J279" s="44"/>
      <c r="K279" s="44"/>
      <c r="L279" s="44"/>
    </row>
    <row r="280" spans="1:12">
      <c r="A280" s="77" t="s">
        <v>342</v>
      </c>
      <c r="B280" s="70" t="s">
        <v>12</v>
      </c>
      <c r="C280" s="71"/>
      <c r="D280" s="71"/>
      <c r="E280" s="71"/>
      <c r="F280" s="71"/>
      <c r="G280" s="71"/>
      <c r="H280" s="71"/>
      <c r="I280" s="71"/>
      <c r="J280" s="44"/>
      <c r="K280" s="44"/>
      <c r="L280" s="44"/>
    </row>
    <row r="281" spans="1:12">
      <c r="A281" s="77" t="s">
        <v>343</v>
      </c>
      <c r="B281" s="70" t="s">
        <v>12</v>
      </c>
      <c r="C281" s="71"/>
      <c r="D281" s="71"/>
      <c r="E281" s="71"/>
      <c r="F281" s="71"/>
      <c r="G281" s="71"/>
      <c r="H281" s="71"/>
      <c r="I281" s="71"/>
      <c r="J281" s="44"/>
      <c r="K281" s="44"/>
      <c r="L281" s="44"/>
    </row>
    <row r="282" spans="1:12">
      <c r="A282" s="77" t="s">
        <v>344</v>
      </c>
      <c r="B282" s="70" t="s">
        <v>12</v>
      </c>
      <c r="C282" s="71"/>
      <c r="D282" s="71"/>
      <c r="E282" s="71"/>
      <c r="F282" s="71"/>
      <c r="G282" s="71"/>
      <c r="H282" s="71"/>
      <c r="I282" s="71"/>
      <c r="J282" s="44"/>
      <c r="K282" s="44"/>
      <c r="L282" s="44"/>
    </row>
    <row r="283" spans="1:12">
      <c r="A283" s="77" t="s">
        <v>345</v>
      </c>
      <c r="B283" s="70" t="s">
        <v>12</v>
      </c>
      <c r="C283" s="71"/>
      <c r="D283" s="71"/>
      <c r="E283" s="71"/>
      <c r="F283" s="71"/>
      <c r="G283" s="71"/>
      <c r="H283" s="71"/>
      <c r="I283" s="71"/>
      <c r="J283" s="44"/>
      <c r="K283" s="44"/>
      <c r="L283" s="44"/>
    </row>
    <row r="284" spans="1:12">
      <c r="A284" s="77" t="s">
        <v>346</v>
      </c>
      <c r="B284" s="70" t="s">
        <v>12</v>
      </c>
      <c r="C284" s="71"/>
      <c r="D284" s="71"/>
      <c r="E284" s="71"/>
      <c r="F284" s="71"/>
      <c r="G284" s="71"/>
      <c r="H284" s="71"/>
      <c r="I284" s="71"/>
      <c r="J284" s="44"/>
      <c r="K284" s="44"/>
      <c r="L284" s="44"/>
    </row>
    <row r="285" spans="1:12">
      <c r="A285" s="77" t="s">
        <v>347</v>
      </c>
      <c r="B285" s="70" t="s">
        <v>12</v>
      </c>
      <c r="C285" s="71"/>
      <c r="D285" s="71"/>
      <c r="E285" s="71"/>
      <c r="F285" s="71"/>
      <c r="G285" s="71"/>
      <c r="H285" s="71"/>
      <c r="I285" s="71"/>
      <c r="J285" s="44"/>
      <c r="K285" s="44"/>
      <c r="L285" s="44"/>
    </row>
    <row r="286" spans="1:12">
      <c r="A286" s="77" t="s">
        <v>348</v>
      </c>
      <c r="B286" s="70" t="s">
        <v>12</v>
      </c>
      <c r="C286" s="71"/>
      <c r="D286" s="71"/>
      <c r="E286" s="71"/>
      <c r="F286" s="71"/>
      <c r="G286" s="71"/>
      <c r="H286" s="71"/>
      <c r="I286" s="71"/>
      <c r="J286" s="44"/>
      <c r="K286" s="44"/>
      <c r="L286" s="44"/>
    </row>
    <row r="287" spans="1:12">
      <c r="A287" s="74" t="s">
        <v>384</v>
      </c>
      <c r="B287" s="74"/>
      <c r="C287" s="76"/>
      <c r="D287" s="76"/>
      <c r="E287" s="76"/>
      <c r="F287" s="76"/>
      <c r="G287" s="76"/>
      <c r="H287" s="76"/>
      <c r="I287" s="76"/>
      <c r="J287" s="44"/>
      <c r="K287" s="44"/>
      <c r="L287" s="44"/>
    </row>
    <row r="288" spans="1:12">
      <c r="A288" s="18" t="s">
        <v>1069</v>
      </c>
      <c r="B288" s="70" t="s">
        <v>12</v>
      </c>
      <c r="C288" s="71"/>
      <c r="D288" s="71"/>
      <c r="E288" s="71"/>
      <c r="F288" s="71"/>
      <c r="G288" s="71"/>
      <c r="H288" s="71"/>
      <c r="I288" s="71"/>
      <c r="J288" s="44"/>
      <c r="K288" s="44"/>
      <c r="L288" s="44"/>
    </row>
    <row r="289" spans="1:12">
      <c r="A289" s="18" t="s">
        <v>1070</v>
      </c>
      <c r="B289" s="70" t="s">
        <v>12</v>
      </c>
      <c r="C289" s="71"/>
      <c r="D289" s="71"/>
      <c r="E289" s="71"/>
      <c r="F289" s="71"/>
      <c r="G289" s="71"/>
      <c r="H289" s="71"/>
      <c r="I289" s="71"/>
      <c r="J289" s="44"/>
      <c r="K289" s="44"/>
      <c r="L289" s="44"/>
    </row>
    <row r="290" spans="1:12">
      <c r="A290" s="18" t="s">
        <v>1071</v>
      </c>
      <c r="B290" s="70" t="s">
        <v>12</v>
      </c>
      <c r="C290" s="71"/>
      <c r="D290" s="71"/>
      <c r="E290" s="71"/>
      <c r="F290" s="71"/>
      <c r="G290" s="71"/>
      <c r="H290" s="71"/>
      <c r="I290" s="71"/>
      <c r="J290" s="44"/>
      <c r="K290" s="44"/>
      <c r="L290" s="44"/>
    </row>
    <row r="291" spans="1:12">
      <c r="A291" s="74" t="s">
        <v>1472</v>
      </c>
      <c r="B291" s="74"/>
      <c r="C291" s="76"/>
      <c r="D291" s="76"/>
      <c r="E291" s="76"/>
      <c r="F291" s="76"/>
      <c r="G291" s="76"/>
      <c r="H291" s="76"/>
      <c r="I291" s="76"/>
      <c r="J291" s="44"/>
      <c r="K291" s="44"/>
      <c r="L291" s="44"/>
    </row>
    <row r="292" spans="1:12">
      <c r="A292" s="18" t="s">
        <v>1076</v>
      </c>
      <c r="B292" s="18" t="s">
        <v>12</v>
      </c>
      <c r="C292" s="71"/>
      <c r="D292" s="71"/>
      <c r="E292" s="71"/>
      <c r="F292" s="71"/>
      <c r="G292" s="71"/>
      <c r="H292" s="71"/>
      <c r="I292" s="71"/>
      <c r="J292" s="44"/>
      <c r="K292" s="44"/>
      <c r="L292" s="44"/>
    </row>
    <row r="293" spans="1:12">
      <c r="A293" s="18" t="s">
        <v>1077</v>
      </c>
      <c r="B293" s="18" t="s">
        <v>12</v>
      </c>
      <c r="C293" s="71"/>
      <c r="D293" s="71"/>
      <c r="E293" s="71"/>
      <c r="F293" s="71"/>
      <c r="G293" s="71"/>
      <c r="H293" s="71"/>
      <c r="I293" s="71"/>
      <c r="J293" s="44"/>
      <c r="K293" s="44"/>
      <c r="L293" s="44"/>
    </row>
    <row r="294" spans="1:12">
      <c r="A294" s="18" t="s">
        <v>1072</v>
      </c>
      <c r="B294" s="18" t="s">
        <v>12</v>
      </c>
      <c r="C294" s="71"/>
      <c r="D294" s="71"/>
      <c r="E294" s="71"/>
      <c r="F294" s="71"/>
      <c r="G294" s="71"/>
      <c r="H294" s="71"/>
      <c r="I294" s="71"/>
      <c r="J294" s="44"/>
      <c r="K294" s="44"/>
      <c r="L294" s="44"/>
    </row>
    <row r="295" spans="1:12">
      <c r="A295" s="18" t="s">
        <v>1073</v>
      </c>
      <c r="B295" s="18" t="s">
        <v>12</v>
      </c>
      <c r="C295" s="71"/>
      <c r="D295" s="71"/>
      <c r="E295" s="71"/>
      <c r="F295" s="71"/>
      <c r="G295" s="71"/>
      <c r="H295" s="71"/>
      <c r="I295" s="71"/>
      <c r="J295" s="44"/>
      <c r="K295" s="44"/>
      <c r="L295" s="44"/>
    </row>
    <row r="296" spans="1:12">
      <c r="A296" s="18" t="s">
        <v>1473</v>
      </c>
      <c r="B296" s="18" t="s">
        <v>12</v>
      </c>
      <c r="C296" s="71"/>
      <c r="D296" s="71"/>
      <c r="E296" s="71"/>
      <c r="F296" s="71"/>
      <c r="G296" s="71"/>
      <c r="H296" s="71"/>
      <c r="I296" s="71"/>
      <c r="J296" s="44"/>
      <c r="K296" s="44"/>
      <c r="L296" s="44"/>
    </row>
    <row r="297" spans="1:12">
      <c r="A297" s="18" t="s">
        <v>1474</v>
      </c>
      <c r="B297" s="18" t="s">
        <v>12</v>
      </c>
      <c r="C297" s="71"/>
      <c r="D297" s="71"/>
      <c r="E297" s="71"/>
      <c r="F297" s="71"/>
      <c r="G297" s="71"/>
      <c r="H297" s="71"/>
      <c r="I297" s="71"/>
      <c r="J297" s="44"/>
      <c r="K297" s="44"/>
      <c r="L297" s="44"/>
    </row>
    <row r="298" spans="1:12">
      <c r="A298" s="18" t="s">
        <v>1467</v>
      </c>
      <c r="B298" s="18" t="s">
        <v>12</v>
      </c>
      <c r="C298" s="71"/>
      <c r="D298" s="71"/>
      <c r="E298" s="71"/>
      <c r="F298" s="71"/>
      <c r="G298" s="71"/>
      <c r="H298" s="71"/>
      <c r="I298" s="71"/>
      <c r="J298" s="44"/>
      <c r="K298" s="44"/>
      <c r="L298" s="44"/>
    </row>
    <row r="299" spans="1:12">
      <c r="A299" s="18" t="s">
        <v>1468</v>
      </c>
      <c r="B299" s="18" t="s">
        <v>12</v>
      </c>
      <c r="C299" s="71"/>
      <c r="D299" s="71"/>
      <c r="E299" s="71"/>
      <c r="F299" s="71"/>
      <c r="G299" s="71"/>
      <c r="H299" s="71"/>
      <c r="I299" s="71"/>
      <c r="J299" s="44"/>
      <c r="K299" s="44"/>
      <c r="L299" s="44"/>
    </row>
    <row r="300" spans="1:12">
      <c r="A300" s="72" t="s">
        <v>386</v>
      </c>
      <c r="B300" s="73"/>
      <c r="C300" s="73"/>
      <c r="D300" s="73"/>
      <c r="E300" s="73"/>
      <c r="F300" s="73"/>
      <c r="G300" s="73"/>
      <c r="H300" s="73"/>
      <c r="I300" s="73"/>
      <c r="J300" s="44"/>
      <c r="K300" s="44"/>
      <c r="L300" s="44"/>
    </row>
    <row r="301" spans="1:12">
      <c r="A301" s="77" t="s">
        <v>1050</v>
      </c>
      <c r="B301" s="70" t="s">
        <v>20</v>
      </c>
      <c r="C301" s="71"/>
      <c r="D301" s="71"/>
      <c r="E301" s="71"/>
      <c r="F301" s="71"/>
      <c r="G301" s="71"/>
      <c r="H301" s="71"/>
      <c r="I301" s="71"/>
      <c r="J301" s="44"/>
      <c r="K301" s="44"/>
      <c r="L301" s="44"/>
    </row>
    <row r="302" spans="1:12">
      <c r="A302" s="77" t="s">
        <v>387</v>
      </c>
      <c r="B302" s="70" t="s">
        <v>20</v>
      </c>
      <c r="C302" s="71"/>
      <c r="D302" s="71"/>
      <c r="E302" s="71"/>
      <c r="F302" s="71"/>
      <c r="G302" s="71"/>
      <c r="H302" s="71"/>
      <c r="I302" s="71"/>
      <c r="J302" s="44"/>
      <c r="K302" s="44"/>
      <c r="L302" s="44"/>
    </row>
    <row r="303" spans="1:12">
      <c r="A303" s="72" t="s">
        <v>388</v>
      </c>
      <c r="B303" s="73"/>
      <c r="C303" s="73"/>
      <c r="D303" s="73"/>
      <c r="E303" s="73"/>
      <c r="F303" s="73"/>
      <c r="G303" s="73"/>
      <c r="H303" s="73"/>
      <c r="I303" s="73"/>
      <c r="J303" s="44"/>
      <c r="K303" s="44"/>
      <c r="L303" s="44"/>
    </row>
    <row r="304" spans="1:12">
      <c r="A304" s="78" t="s">
        <v>389</v>
      </c>
      <c r="B304" s="70" t="s">
        <v>390</v>
      </c>
      <c r="C304" s="71"/>
      <c r="D304" s="71"/>
      <c r="E304" s="71"/>
      <c r="F304" s="71"/>
      <c r="G304" s="71"/>
      <c r="H304" s="71"/>
      <c r="I304" s="71"/>
      <c r="J304" s="44"/>
      <c r="K304" s="44"/>
      <c r="L304" s="44"/>
    </row>
    <row r="305" spans="1:12">
      <c r="A305" s="78" t="s">
        <v>391</v>
      </c>
      <c r="B305" s="70" t="s">
        <v>392</v>
      </c>
      <c r="C305" s="71"/>
      <c r="D305" s="71"/>
      <c r="E305" s="71"/>
      <c r="F305" s="71"/>
      <c r="G305" s="71"/>
      <c r="H305" s="71"/>
      <c r="I305" s="71"/>
      <c r="J305" s="44"/>
      <c r="K305" s="44"/>
      <c r="L305" s="44"/>
    </row>
    <row r="306" spans="1:12">
      <c r="A306" s="78" t="s">
        <v>393</v>
      </c>
      <c r="B306" s="70" t="s">
        <v>394</v>
      </c>
      <c r="C306" s="71"/>
      <c r="D306" s="71"/>
      <c r="E306" s="71"/>
      <c r="F306" s="71"/>
      <c r="G306" s="71"/>
      <c r="H306" s="71"/>
      <c r="I306" s="71"/>
      <c r="J306" s="44"/>
      <c r="K306" s="44"/>
      <c r="L306" s="44"/>
    </row>
    <row r="307" spans="1:12">
      <c r="A307" s="81"/>
      <c r="B307" s="82"/>
      <c r="C307" s="82"/>
      <c r="D307" s="82"/>
      <c r="E307" s="82"/>
      <c r="F307" s="82"/>
      <c r="G307" s="82"/>
      <c r="H307" s="82"/>
      <c r="I307" s="82"/>
      <c r="J307" s="187"/>
      <c r="K307" s="44"/>
      <c r="L307" s="44"/>
    </row>
    <row r="308" spans="1:12">
      <c r="A308" s="16" t="s">
        <v>397</v>
      </c>
      <c r="B308" s="16"/>
      <c r="C308" s="16"/>
      <c r="D308" s="16"/>
      <c r="E308" s="16"/>
      <c r="F308" s="16"/>
      <c r="G308" s="16"/>
      <c r="H308" s="16"/>
      <c r="I308" s="16"/>
      <c r="J308" s="187"/>
      <c r="K308" s="44"/>
      <c r="L308" s="44"/>
    </row>
    <row r="309" spans="1:12">
      <c r="A309" s="31" t="s">
        <v>398</v>
      </c>
      <c r="B309" s="31" t="s">
        <v>399</v>
      </c>
      <c r="C309" s="71"/>
      <c r="D309" s="71"/>
      <c r="E309" s="71"/>
      <c r="F309" s="71"/>
      <c r="G309" s="71"/>
      <c r="H309" s="71"/>
      <c r="I309" s="71"/>
      <c r="J309" s="187"/>
      <c r="K309" s="44"/>
      <c r="L309" s="44"/>
    </row>
    <row r="310" spans="1:12">
      <c r="A310" s="18" t="s">
        <v>400</v>
      </c>
      <c r="B310" s="18" t="s">
        <v>399</v>
      </c>
      <c r="C310" s="71"/>
      <c r="D310" s="71"/>
      <c r="E310" s="71"/>
      <c r="F310" s="71"/>
      <c r="G310" s="71"/>
      <c r="H310" s="71"/>
      <c r="I310" s="71"/>
      <c r="J310" s="187"/>
      <c r="K310" s="44"/>
      <c r="L310" s="44"/>
    </row>
    <row r="311" spans="1:12">
      <c r="A311" s="18" t="s">
        <v>401</v>
      </c>
      <c r="B311" s="18" t="s">
        <v>399</v>
      </c>
      <c r="C311" s="71"/>
      <c r="D311" s="71"/>
      <c r="E311" s="71"/>
      <c r="F311" s="71"/>
      <c r="G311" s="71"/>
      <c r="H311" s="71"/>
      <c r="I311" s="71"/>
      <c r="J311" s="187"/>
      <c r="K311" s="44"/>
      <c r="L311" s="44"/>
    </row>
    <row r="312" spans="1:12">
      <c r="A312" s="31" t="s">
        <v>402</v>
      </c>
      <c r="B312" s="31" t="s">
        <v>399</v>
      </c>
      <c r="C312" s="71"/>
      <c r="D312" s="71"/>
      <c r="E312" s="71"/>
      <c r="F312" s="71"/>
      <c r="G312" s="71"/>
      <c r="H312" s="71"/>
      <c r="I312" s="71"/>
      <c r="J312" s="187"/>
      <c r="K312" s="44"/>
      <c r="L312" s="44"/>
    </row>
    <row r="313" spans="1:12">
      <c r="A313" s="18" t="s">
        <v>400</v>
      </c>
      <c r="B313" s="18" t="s">
        <v>399</v>
      </c>
      <c r="C313" s="71"/>
      <c r="D313" s="71"/>
      <c r="E313" s="71"/>
      <c r="F313" s="71"/>
      <c r="G313" s="71"/>
      <c r="H313" s="71"/>
      <c r="I313" s="71"/>
      <c r="J313" s="187"/>
      <c r="K313" s="44"/>
      <c r="L313" s="44"/>
    </row>
    <row r="314" spans="1:12">
      <c r="A314" s="18" t="s">
        <v>401</v>
      </c>
      <c r="B314" s="18" t="s">
        <v>399</v>
      </c>
      <c r="C314" s="71"/>
      <c r="D314" s="71"/>
      <c r="E314" s="71"/>
      <c r="F314" s="71"/>
      <c r="G314" s="71"/>
      <c r="H314" s="71"/>
      <c r="I314" s="71"/>
      <c r="J314" s="187"/>
      <c r="K314" s="44"/>
      <c r="L314" s="44"/>
    </row>
    <row r="315" spans="1:12">
      <c r="A315" s="31" t="s">
        <v>403</v>
      </c>
      <c r="B315" s="31" t="s">
        <v>1471</v>
      </c>
      <c r="C315" s="71"/>
      <c r="D315" s="71"/>
      <c r="E315" s="71"/>
      <c r="F315" s="71"/>
      <c r="G315" s="71"/>
      <c r="H315" s="71"/>
      <c r="I315" s="71"/>
      <c r="J315" s="187"/>
      <c r="K315" s="44"/>
      <c r="L315" s="44"/>
    </row>
    <row r="316" spans="1:12">
      <c r="A316" s="18" t="s">
        <v>400</v>
      </c>
      <c r="B316" s="18" t="s">
        <v>1471</v>
      </c>
      <c r="C316" s="71"/>
      <c r="D316" s="71"/>
      <c r="E316" s="71"/>
      <c r="F316" s="71"/>
      <c r="G316" s="71"/>
      <c r="H316" s="71"/>
      <c r="I316" s="71"/>
      <c r="J316" s="187"/>
      <c r="K316" s="44"/>
      <c r="L316" s="44"/>
    </row>
    <row r="317" spans="1:12">
      <c r="A317" s="18" t="s">
        <v>401</v>
      </c>
      <c r="B317" s="18" t="s">
        <v>1471</v>
      </c>
      <c r="C317" s="71"/>
      <c r="D317" s="71"/>
      <c r="E317" s="71"/>
      <c r="F317" s="71"/>
      <c r="G317" s="71"/>
      <c r="H317" s="71"/>
      <c r="I317" s="71"/>
      <c r="J317" s="187"/>
      <c r="K317" s="44"/>
      <c r="L317" s="44"/>
    </row>
    <row r="318" spans="1:12">
      <c r="A318" s="31" t="s">
        <v>404</v>
      </c>
      <c r="B318" s="31" t="s">
        <v>27</v>
      </c>
      <c r="C318" s="71"/>
      <c r="D318" s="71"/>
      <c r="E318" s="71"/>
      <c r="F318" s="71"/>
      <c r="G318" s="71"/>
      <c r="H318" s="71"/>
      <c r="I318" s="71"/>
      <c r="J318" s="187"/>
      <c r="K318" s="44"/>
      <c r="L318" s="44"/>
    </row>
    <row r="319" spans="1:12">
      <c r="A319" s="18" t="s">
        <v>405</v>
      </c>
      <c r="B319" s="18" t="s">
        <v>27</v>
      </c>
      <c r="C319" s="71"/>
      <c r="D319" s="71"/>
      <c r="E319" s="71"/>
      <c r="F319" s="71"/>
      <c r="G319" s="71"/>
      <c r="H319" s="71"/>
      <c r="I319" s="71"/>
      <c r="J319" s="187"/>
      <c r="K319" s="44"/>
      <c r="L319" s="44"/>
    </row>
    <row r="320" spans="1:12">
      <c r="A320" s="18" t="s">
        <v>406</v>
      </c>
      <c r="B320" s="18" t="s">
        <v>27</v>
      </c>
      <c r="C320" s="71"/>
      <c r="D320" s="71"/>
      <c r="E320" s="71"/>
      <c r="F320" s="71"/>
      <c r="G320" s="71"/>
      <c r="H320" s="71"/>
      <c r="I320" s="71"/>
      <c r="J320" s="187"/>
      <c r="K320" s="44"/>
      <c r="L320" s="44"/>
    </row>
    <row r="321" spans="1:12">
      <c r="A321" s="31" t="s">
        <v>407</v>
      </c>
      <c r="B321" s="31" t="s">
        <v>27</v>
      </c>
      <c r="C321" s="71"/>
      <c r="D321" s="71"/>
      <c r="E321" s="71"/>
      <c r="F321" s="71"/>
      <c r="G321" s="71"/>
      <c r="H321" s="71"/>
      <c r="I321" s="71"/>
      <c r="J321" s="187"/>
      <c r="K321" s="44"/>
      <c r="L321" s="44"/>
    </row>
    <row r="322" spans="1:12">
      <c r="A322" s="18" t="s">
        <v>405</v>
      </c>
      <c r="B322" s="18" t="s">
        <v>27</v>
      </c>
      <c r="C322" s="71"/>
      <c r="D322" s="71"/>
      <c r="E322" s="71"/>
      <c r="F322" s="71"/>
      <c r="G322" s="71"/>
      <c r="H322" s="71"/>
      <c r="I322" s="71"/>
      <c r="J322" s="187"/>
      <c r="K322" s="44"/>
      <c r="L322" s="44"/>
    </row>
    <row r="323" spans="1:12">
      <c r="A323" s="18" t="s">
        <v>406</v>
      </c>
      <c r="B323" s="18" t="s">
        <v>27</v>
      </c>
      <c r="C323" s="71"/>
      <c r="D323" s="71"/>
      <c r="E323" s="71"/>
      <c r="F323" s="71"/>
      <c r="G323" s="71"/>
      <c r="H323" s="71"/>
      <c r="I323" s="71"/>
      <c r="J323" s="187"/>
      <c r="K323" s="44"/>
      <c r="L323" s="44"/>
    </row>
    <row r="324" spans="1:12">
      <c r="A324" s="31" t="s">
        <v>408</v>
      </c>
      <c r="B324" s="31" t="s">
        <v>20</v>
      </c>
      <c r="C324" s="71"/>
      <c r="D324" s="71"/>
      <c r="E324" s="71"/>
      <c r="F324" s="71"/>
      <c r="G324" s="71"/>
      <c r="H324" s="71"/>
      <c r="I324" s="71"/>
      <c r="J324" s="187"/>
      <c r="K324" s="44"/>
      <c r="L324" s="44"/>
    </row>
    <row r="325" spans="1:12">
      <c r="A325" s="18" t="s">
        <v>409</v>
      </c>
      <c r="B325" s="18" t="s">
        <v>20</v>
      </c>
      <c r="C325" s="71"/>
      <c r="D325" s="71"/>
      <c r="E325" s="71"/>
      <c r="F325" s="71"/>
      <c r="G325" s="71"/>
      <c r="H325" s="71"/>
      <c r="I325" s="71"/>
      <c r="J325" s="187"/>
      <c r="K325" s="44"/>
      <c r="L325" s="44"/>
    </row>
    <row r="326" spans="1:12">
      <c r="A326" s="18" t="s">
        <v>410</v>
      </c>
      <c r="B326" s="18" t="s">
        <v>20</v>
      </c>
      <c r="C326" s="71"/>
      <c r="D326" s="71"/>
      <c r="E326" s="71"/>
      <c r="F326" s="71"/>
      <c r="G326" s="71"/>
      <c r="H326" s="71"/>
      <c r="I326" s="71"/>
      <c r="J326" s="187"/>
      <c r="K326" s="44"/>
      <c r="L326" s="44"/>
    </row>
    <row r="327" spans="1:12">
      <c r="A327" s="81"/>
      <c r="B327" s="82"/>
      <c r="C327" s="82"/>
      <c r="D327" s="82"/>
      <c r="E327" s="82"/>
      <c r="F327" s="82"/>
      <c r="G327" s="82"/>
      <c r="H327" s="82"/>
      <c r="I327" s="82"/>
      <c r="J327" s="62"/>
    </row>
    <row r="328" spans="1:12">
      <c r="A328" s="81"/>
      <c r="B328" s="82"/>
      <c r="C328" s="82"/>
      <c r="D328" s="82"/>
      <c r="E328" s="82"/>
      <c r="F328" s="82"/>
      <c r="G328" s="82"/>
      <c r="H328" s="82"/>
      <c r="I328" s="82"/>
      <c r="J328" s="62"/>
    </row>
    <row r="329" spans="1:12">
      <c r="A329" s="81"/>
      <c r="B329" s="82"/>
      <c r="C329" s="82"/>
      <c r="D329" s="82"/>
      <c r="E329" s="82"/>
      <c r="F329" s="82"/>
      <c r="G329" s="82"/>
      <c r="H329" s="82"/>
      <c r="I329" s="82"/>
      <c r="J329" s="62"/>
    </row>
    <row r="330" spans="1:12">
      <c r="A330" s="81"/>
      <c r="B330" s="82"/>
      <c r="C330" s="82"/>
      <c r="D330" s="82"/>
      <c r="E330" s="82"/>
      <c r="F330" s="82"/>
      <c r="G330" s="82"/>
      <c r="H330" s="82"/>
      <c r="I330" s="82"/>
      <c r="J330" s="62"/>
    </row>
    <row r="331" spans="1:12">
      <c r="A331" s="210" t="s">
        <v>411</v>
      </c>
      <c r="B331" s="210"/>
      <c r="C331" s="82"/>
      <c r="D331" s="82"/>
      <c r="E331" s="82"/>
      <c r="F331" s="82"/>
      <c r="G331" s="82"/>
      <c r="H331" s="82"/>
      <c r="I331" s="82"/>
      <c r="J331" s="62"/>
    </row>
    <row r="332" spans="1:12">
      <c r="A332" s="209" t="s">
        <v>1481</v>
      </c>
      <c r="B332" s="209"/>
      <c r="C332" s="82"/>
      <c r="D332" s="82"/>
      <c r="E332" s="82"/>
      <c r="F332" s="82"/>
      <c r="G332" s="82"/>
      <c r="H332" s="82"/>
      <c r="I332" s="82"/>
      <c r="J332" s="62"/>
    </row>
    <row r="333" spans="1:12">
      <c r="A333" s="209" t="s">
        <v>1488</v>
      </c>
      <c r="B333" s="209"/>
      <c r="C333" s="82"/>
      <c r="D333" s="82"/>
      <c r="E333" s="82"/>
      <c r="F333" s="82"/>
      <c r="G333" s="82"/>
      <c r="H333" s="82"/>
      <c r="I333" s="82"/>
      <c r="J333" s="62"/>
    </row>
    <row r="334" spans="1:12">
      <c r="A334" s="209" t="s">
        <v>412</v>
      </c>
      <c r="B334" s="209"/>
      <c r="C334" s="82"/>
      <c r="D334" s="82"/>
      <c r="E334" s="82"/>
      <c r="F334" s="82"/>
      <c r="G334" s="82"/>
      <c r="H334" s="82"/>
      <c r="I334" s="82"/>
      <c r="J334" s="62"/>
    </row>
    <row r="335" spans="1:12">
      <c r="A335" s="209" t="s">
        <v>413</v>
      </c>
      <c r="B335" s="209"/>
      <c r="C335" s="82"/>
      <c r="D335" s="82"/>
      <c r="E335" s="82"/>
      <c r="F335" s="82"/>
      <c r="G335" s="82"/>
      <c r="H335" s="82"/>
      <c r="I335" s="82"/>
      <c r="J335" s="62"/>
    </row>
    <row r="336" spans="1:12">
      <c r="A336" s="209" t="s">
        <v>414</v>
      </c>
      <c r="B336" s="209"/>
      <c r="C336" s="82"/>
      <c r="D336" s="82"/>
      <c r="E336" s="82"/>
      <c r="F336" s="82"/>
      <c r="G336" s="82"/>
      <c r="H336" s="82"/>
      <c r="I336" s="82"/>
      <c r="J336" s="62"/>
    </row>
    <row r="337" spans="1:10">
      <c r="A337" s="209" t="s">
        <v>415</v>
      </c>
      <c r="B337" s="209"/>
      <c r="C337" s="82"/>
      <c r="D337" s="82"/>
      <c r="E337" s="82"/>
      <c r="F337" s="82"/>
      <c r="G337" s="82"/>
      <c r="H337" s="82"/>
      <c r="I337" s="82"/>
      <c r="J337" s="62"/>
    </row>
    <row r="338" spans="1:10">
      <c r="A338" s="209" t="s">
        <v>416</v>
      </c>
      <c r="B338" s="209"/>
      <c r="C338" s="82"/>
      <c r="D338" s="82"/>
      <c r="E338" s="82"/>
      <c r="F338" s="82"/>
      <c r="G338" s="82"/>
      <c r="H338" s="82"/>
      <c r="I338" s="82"/>
      <c r="J338" s="62"/>
    </row>
    <row r="339" spans="1:10">
      <c r="A339" s="209" t="s">
        <v>417</v>
      </c>
      <c r="B339" s="209"/>
      <c r="C339" s="82"/>
      <c r="D339" s="82"/>
      <c r="E339" s="82"/>
      <c r="F339" s="82"/>
      <c r="G339" s="82"/>
      <c r="H339" s="82"/>
      <c r="I339" s="82"/>
      <c r="J339" s="62"/>
    </row>
    <row r="340" spans="1:10">
      <c r="A340" s="209" t="s">
        <v>418</v>
      </c>
      <c r="B340" s="209"/>
      <c r="C340" s="82"/>
      <c r="D340" s="82"/>
      <c r="E340" s="82"/>
      <c r="F340" s="82"/>
      <c r="G340" s="82"/>
      <c r="H340" s="82"/>
      <c r="I340" s="82"/>
      <c r="J340" s="62"/>
    </row>
    <row r="341" spans="1:10">
      <c r="A341" s="209" t="s">
        <v>419</v>
      </c>
      <c r="B341" s="209"/>
      <c r="C341" s="82"/>
      <c r="D341" s="82"/>
      <c r="E341" s="82"/>
      <c r="F341" s="82"/>
      <c r="G341" s="82"/>
      <c r="H341" s="82"/>
      <c r="I341" s="82"/>
      <c r="J341" s="62"/>
    </row>
    <row r="342" spans="1:10">
      <c r="A342" s="209" t="s">
        <v>420</v>
      </c>
      <c r="B342" s="209"/>
      <c r="C342" s="82"/>
      <c r="D342" s="82"/>
      <c r="E342" s="82"/>
      <c r="F342" s="82"/>
      <c r="G342" s="82"/>
      <c r="H342" s="82"/>
      <c r="I342" s="82"/>
      <c r="J342" s="62"/>
    </row>
    <row r="343" spans="1:10">
      <c r="A343" s="209" t="s">
        <v>1482</v>
      </c>
      <c r="B343" s="209"/>
      <c r="C343" s="82"/>
      <c r="D343" s="82"/>
      <c r="E343" s="82"/>
      <c r="F343" s="82"/>
      <c r="G343" s="82"/>
      <c r="H343" s="82"/>
      <c r="I343" s="82"/>
      <c r="J343" s="62"/>
    </row>
    <row r="344" spans="1:10">
      <c r="A344" s="81"/>
      <c r="B344" s="82"/>
      <c r="C344" s="82"/>
      <c r="D344" s="82"/>
      <c r="E344" s="82"/>
      <c r="F344" s="82"/>
      <c r="G344" s="82"/>
      <c r="H344" s="82"/>
      <c r="I344" s="82"/>
      <c r="J344" s="62"/>
    </row>
    <row r="345" spans="1:10">
      <c r="A345" s="81"/>
      <c r="B345" s="82"/>
      <c r="C345" s="82"/>
      <c r="D345" s="82"/>
      <c r="E345" s="82"/>
      <c r="F345" s="82"/>
      <c r="G345" s="82"/>
      <c r="H345" s="82"/>
      <c r="I345" s="82"/>
      <c r="J345" s="62"/>
    </row>
    <row r="346" spans="1:10">
      <c r="A346" s="211" t="s">
        <v>421</v>
      </c>
      <c r="B346" s="212"/>
      <c r="C346" s="212"/>
      <c r="D346" s="212"/>
      <c r="E346" s="212"/>
      <c r="F346" s="212"/>
      <c r="G346" s="212"/>
      <c r="H346" s="212"/>
      <c r="I346" s="212"/>
      <c r="J346" s="212"/>
    </row>
    <row r="347" spans="1:10" ht="33.75" customHeight="1">
      <c r="A347" s="213" t="s">
        <v>422</v>
      </c>
      <c r="B347" s="213"/>
      <c r="C347" s="213"/>
      <c r="D347" s="213"/>
      <c r="E347" s="213"/>
      <c r="F347" s="213"/>
      <c r="G347" s="213"/>
      <c r="H347" s="213"/>
      <c r="I347" s="213"/>
      <c r="J347" s="213"/>
    </row>
    <row r="348" spans="1:10">
      <c r="A348" s="81"/>
      <c r="B348" s="82"/>
      <c r="C348" s="82"/>
      <c r="D348" s="82"/>
      <c r="E348" s="82"/>
      <c r="F348" s="82"/>
      <c r="G348" s="82"/>
      <c r="H348" s="82"/>
      <c r="I348" s="82"/>
      <c r="J348" s="62"/>
    </row>
    <row r="349" spans="1:10">
      <c r="A349" s="149" t="s">
        <v>1046</v>
      </c>
      <c r="B349" s="82"/>
      <c r="C349" s="82"/>
      <c r="D349" s="82"/>
      <c r="E349" s="82"/>
      <c r="F349" s="82"/>
      <c r="G349" s="82"/>
      <c r="H349" s="82"/>
      <c r="I349" s="82"/>
      <c r="J349" s="81"/>
    </row>
    <row r="350" spans="1:10">
      <c r="A350" s="74" t="s">
        <v>1483</v>
      </c>
      <c r="B350" s="74"/>
      <c r="C350" s="76"/>
      <c r="D350" s="76"/>
      <c r="E350" s="76"/>
      <c r="F350" s="76"/>
      <c r="G350" s="76"/>
      <c r="H350" s="76"/>
      <c r="I350" s="76"/>
    </row>
    <row r="351" spans="1:10">
      <c r="A351" s="77" t="s">
        <v>341</v>
      </c>
      <c r="B351" s="77" t="s">
        <v>350</v>
      </c>
      <c r="C351" s="71"/>
      <c r="D351" s="71"/>
      <c r="E351" s="71"/>
      <c r="F351" s="71"/>
      <c r="G351" s="71"/>
      <c r="H351" s="71"/>
      <c r="I351" s="71"/>
    </row>
    <row r="352" spans="1:10">
      <c r="A352" s="77" t="s">
        <v>342</v>
      </c>
      <c r="B352" s="77" t="s">
        <v>350</v>
      </c>
      <c r="C352" s="71"/>
      <c r="D352" s="71"/>
      <c r="E352" s="71"/>
      <c r="F352" s="71"/>
      <c r="G352" s="71"/>
      <c r="H352" s="71"/>
      <c r="I352" s="71"/>
    </row>
    <row r="353" spans="1:9">
      <c r="A353" s="77" t="s">
        <v>343</v>
      </c>
      <c r="B353" s="77" t="s">
        <v>350</v>
      </c>
      <c r="C353" s="71"/>
      <c r="D353" s="71"/>
      <c r="E353" s="71"/>
      <c r="F353" s="71"/>
      <c r="G353" s="71"/>
      <c r="H353" s="71"/>
      <c r="I353" s="71"/>
    </row>
    <row r="354" spans="1:9">
      <c r="A354" s="77" t="s">
        <v>344</v>
      </c>
      <c r="B354" s="77" t="s">
        <v>350</v>
      </c>
      <c r="C354" s="71"/>
      <c r="D354" s="71"/>
      <c r="E354" s="71"/>
      <c r="F354" s="71"/>
      <c r="G354" s="71"/>
      <c r="H354" s="71"/>
      <c r="I354" s="71"/>
    </row>
    <row r="355" spans="1:9">
      <c r="A355" s="77" t="s">
        <v>345</v>
      </c>
      <c r="B355" s="77" t="s">
        <v>350</v>
      </c>
      <c r="C355" s="71"/>
      <c r="D355" s="71"/>
      <c r="E355" s="71"/>
      <c r="F355" s="71"/>
      <c r="G355" s="71"/>
      <c r="H355" s="71"/>
      <c r="I355" s="71"/>
    </row>
    <row r="356" spans="1:9">
      <c r="A356" s="77" t="s">
        <v>346</v>
      </c>
      <c r="B356" s="77" t="s">
        <v>350</v>
      </c>
      <c r="C356" s="71"/>
      <c r="D356" s="71"/>
      <c r="E356" s="71"/>
      <c r="F356" s="71"/>
      <c r="G356" s="71"/>
      <c r="H356" s="71"/>
      <c r="I356" s="71"/>
    </row>
    <row r="357" spans="1:9">
      <c r="A357" s="77" t="s">
        <v>347</v>
      </c>
      <c r="B357" s="77" t="s">
        <v>350</v>
      </c>
      <c r="C357" s="71"/>
      <c r="D357" s="71"/>
      <c r="E357" s="71"/>
      <c r="F357" s="71"/>
      <c r="G357" s="71"/>
      <c r="H357" s="71"/>
      <c r="I357" s="71"/>
    </row>
    <row r="358" spans="1:9">
      <c r="A358" s="77" t="s">
        <v>348</v>
      </c>
      <c r="B358" s="77" t="s">
        <v>350</v>
      </c>
      <c r="C358" s="71"/>
      <c r="D358" s="71"/>
      <c r="E358" s="71"/>
      <c r="F358" s="71"/>
      <c r="G358" s="71"/>
      <c r="H358" s="71"/>
      <c r="I358" s="71"/>
    </row>
    <row r="359" spans="1:9">
      <c r="A359" s="77" t="s">
        <v>341</v>
      </c>
      <c r="B359" s="77" t="s">
        <v>351</v>
      </c>
      <c r="C359" s="71"/>
      <c r="D359" s="71"/>
      <c r="E359" s="71"/>
      <c r="F359" s="71"/>
      <c r="G359" s="71"/>
      <c r="H359" s="71"/>
      <c r="I359" s="71"/>
    </row>
    <row r="360" spans="1:9">
      <c r="A360" s="77" t="s">
        <v>342</v>
      </c>
      <c r="B360" s="77" t="s">
        <v>351</v>
      </c>
      <c r="C360" s="71"/>
      <c r="D360" s="71"/>
      <c r="E360" s="71"/>
      <c r="F360" s="71"/>
      <c r="G360" s="71"/>
      <c r="H360" s="71"/>
      <c r="I360" s="71"/>
    </row>
    <row r="361" spans="1:9">
      <c r="A361" s="77" t="s">
        <v>343</v>
      </c>
      <c r="B361" s="77" t="s">
        <v>351</v>
      </c>
      <c r="C361" s="71"/>
      <c r="D361" s="71"/>
      <c r="E361" s="71"/>
      <c r="F361" s="71"/>
      <c r="G361" s="71"/>
      <c r="H361" s="71"/>
      <c r="I361" s="71"/>
    </row>
    <row r="362" spans="1:9">
      <c r="A362" s="77" t="s">
        <v>344</v>
      </c>
      <c r="B362" s="77" t="s">
        <v>351</v>
      </c>
      <c r="C362" s="71"/>
      <c r="D362" s="71"/>
      <c r="E362" s="71"/>
      <c r="F362" s="71"/>
      <c r="G362" s="71"/>
      <c r="H362" s="71"/>
      <c r="I362" s="71"/>
    </row>
    <row r="363" spans="1:9">
      <c r="A363" s="77" t="s">
        <v>345</v>
      </c>
      <c r="B363" s="77" t="s">
        <v>351</v>
      </c>
      <c r="C363" s="71"/>
      <c r="D363" s="71"/>
      <c r="E363" s="71"/>
      <c r="F363" s="71"/>
      <c r="G363" s="71"/>
      <c r="H363" s="71"/>
      <c r="I363" s="71"/>
    </row>
    <row r="364" spans="1:9">
      <c r="A364" s="77" t="s">
        <v>346</v>
      </c>
      <c r="B364" s="77" t="s">
        <v>351</v>
      </c>
      <c r="C364" s="71"/>
      <c r="D364" s="71"/>
      <c r="E364" s="71"/>
      <c r="F364" s="71"/>
      <c r="G364" s="71"/>
      <c r="H364" s="71"/>
      <c r="I364" s="71"/>
    </row>
    <row r="365" spans="1:9">
      <c r="A365" s="77" t="s">
        <v>347</v>
      </c>
      <c r="B365" s="77" t="s">
        <v>351</v>
      </c>
      <c r="C365" s="71"/>
      <c r="D365" s="71"/>
      <c r="E365" s="71"/>
      <c r="F365" s="71"/>
      <c r="G365" s="71"/>
      <c r="H365" s="71"/>
      <c r="I365" s="71"/>
    </row>
    <row r="366" spans="1:9">
      <c r="A366" s="77" t="s">
        <v>348</v>
      </c>
      <c r="B366" s="77" t="s">
        <v>351</v>
      </c>
      <c r="C366" s="71"/>
      <c r="D366" s="71"/>
      <c r="E366" s="71"/>
      <c r="F366" s="71"/>
      <c r="G366" s="71"/>
      <c r="H366" s="71"/>
      <c r="I366" s="71"/>
    </row>
    <row r="367" spans="1:9">
      <c r="A367" s="74" t="s">
        <v>1489</v>
      </c>
      <c r="B367" s="74"/>
      <c r="C367" s="76"/>
      <c r="D367" s="76"/>
      <c r="E367" s="76"/>
      <c r="F367" s="76"/>
      <c r="G367" s="76"/>
      <c r="H367" s="76"/>
      <c r="I367" s="76"/>
    </row>
    <row r="368" spans="1:9">
      <c r="A368" s="77" t="s">
        <v>341</v>
      </c>
      <c r="B368" s="77" t="s">
        <v>350</v>
      </c>
      <c r="C368" s="71"/>
      <c r="D368" s="71"/>
      <c r="E368" s="71"/>
      <c r="F368" s="71"/>
      <c r="G368" s="71"/>
      <c r="H368" s="71"/>
      <c r="I368" s="71"/>
    </row>
    <row r="369" spans="1:10">
      <c r="A369" s="77" t="s">
        <v>342</v>
      </c>
      <c r="B369" s="77" t="s">
        <v>350</v>
      </c>
      <c r="C369" s="71"/>
      <c r="D369" s="71"/>
      <c r="E369" s="71"/>
      <c r="F369" s="71"/>
      <c r="G369" s="71"/>
      <c r="H369" s="71"/>
      <c r="I369" s="71"/>
    </row>
    <row r="370" spans="1:10">
      <c r="A370" s="77" t="s">
        <v>343</v>
      </c>
      <c r="B370" s="77" t="s">
        <v>350</v>
      </c>
      <c r="C370" s="71"/>
      <c r="D370" s="71"/>
      <c r="E370" s="71"/>
      <c r="F370" s="71"/>
      <c r="G370" s="71"/>
      <c r="H370" s="71"/>
      <c r="I370" s="71"/>
    </row>
    <row r="371" spans="1:10">
      <c r="A371" s="77" t="s">
        <v>344</v>
      </c>
      <c r="B371" s="77" t="s">
        <v>350</v>
      </c>
      <c r="C371" s="71"/>
      <c r="D371" s="71"/>
      <c r="E371" s="71"/>
      <c r="F371" s="71"/>
      <c r="G371" s="71"/>
      <c r="H371" s="71"/>
      <c r="I371" s="71"/>
    </row>
    <row r="372" spans="1:10">
      <c r="A372" s="77" t="s">
        <v>345</v>
      </c>
      <c r="B372" s="77" t="s">
        <v>350</v>
      </c>
      <c r="C372" s="71"/>
      <c r="D372" s="71"/>
      <c r="E372" s="71"/>
      <c r="F372" s="71"/>
      <c r="G372" s="71"/>
      <c r="H372" s="71"/>
      <c r="I372" s="71"/>
    </row>
    <row r="373" spans="1:10">
      <c r="A373" s="77" t="s">
        <v>346</v>
      </c>
      <c r="B373" s="77" t="s">
        <v>350</v>
      </c>
      <c r="C373" s="71"/>
      <c r="D373" s="71"/>
      <c r="E373" s="71"/>
      <c r="F373" s="71"/>
      <c r="G373" s="71"/>
      <c r="H373" s="71"/>
      <c r="I373" s="71"/>
    </row>
    <row r="374" spans="1:10">
      <c r="A374" s="77" t="s">
        <v>347</v>
      </c>
      <c r="B374" s="77" t="s">
        <v>350</v>
      </c>
      <c r="C374" s="71"/>
      <c r="D374" s="71"/>
      <c r="E374" s="71"/>
      <c r="F374" s="71"/>
      <c r="G374" s="71"/>
      <c r="H374" s="71"/>
      <c r="I374" s="71"/>
    </row>
    <row r="375" spans="1:10">
      <c r="A375" s="77" t="s">
        <v>348</v>
      </c>
      <c r="B375" s="77" t="s">
        <v>350</v>
      </c>
      <c r="C375" s="71"/>
      <c r="D375" s="71"/>
      <c r="E375" s="71"/>
      <c r="F375" s="71"/>
      <c r="G375" s="71"/>
      <c r="H375" s="71"/>
      <c r="I375" s="71"/>
    </row>
    <row r="376" spans="1:10">
      <c r="A376" s="77" t="s">
        <v>341</v>
      </c>
      <c r="B376" s="77" t="s">
        <v>351</v>
      </c>
      <c r="C376" s="71"/>
      <c r="D376" s="71"/>
      <c r="E376" s="71"/>
      <c r="F376" s="71"/>
      <c r="G376" s="71"/>
      <c r="H376" s="71"/>
      <c r="I376" s="71"/>
    </row>
    <row r="377" spans="1:10">
      <c r="A377" s="77" t="s">
        <v>342</v>
      </c>
      <c r="B377" s="77" t="s">
        <v>351</v>
      </c>
      <c r="C377" s="71"/>
      <c r="D377" s="71"/>
      <c r="E377" s="71"/>
      <c r="F377" s="71"/>
      <c r="G377" s="71"/>
      <c r="H377" s="71"/>
      <c r="I377" s="71"/>
    </row>
    <row r="378" spans="1:10">
      <c r="A378" s="77" t="s">
        <v>343</v>
      </c>
      <c r="B378" s="77" t="s">
        <v>351</v>
      </c>
      <c r="C378" s="71"/>
      <c r="D378" s="71"/>
      <c r="E378" s="71"/>
      <c r="F378" s="71"/>
      <c r="G378" s="71"/>
      <c r="H378" s="71"/>
      <c r="I378" s="71"/>
    </row>
    <row r="379" spans="1:10">
      <c r="A379" s="77" t="s">
        <v>344</v>
      </c>
      <c r="B379" s="77" t="s">
        <v>351</v>
      </c>
      <c r="C379" s="71"/>
      <c r="D379" s="71"/>
      <c r="E379" s="71"/>
      <c r="F379" s="71"/>
      <c r="G379" s="71"/>
      <c r="H379" s="71"/>
      <c r="I379" s="71"/>
    </row>
    <row r="380" spans="1:10">
      <c r="A380" s="77" t="s">
        <v>345</v>
      </c>
      <c r="B380" s="77" t="s">
        <v>351</v>
      </c>
      <c r="C380" s="71"/>
      <c r="D380" s="71"/>
      <c r="E380" s="71"/>
      <c r="F380" s="71"/>
      <c r="G380" s="71"/>
      <c r="H380" s="71"/>
      <c r="I380" s="71"/>
    </row>
    <row r="381" spans="1:10">
      <c r="A381" s="77" t="s">
        <v>346</v>
      </c>
      <c r="B381" s="77" t="s">
        <v>351</v>
      </c>
      <c r="C381" s="71"/>
      <c r="D381" s="71"/>
      <c r="E381" s="71"/>
      <c r="F381" s="71"/>
      <c r="G381" s="71"/>
      <c r="H381" s="71"/>
      <c r="I381" s="71"/>
    </row>
    <row r="382" spans="1:10">
      <c r="A382" s="77" t="s">
        <v>347</v>
      </c>
      <c r="B382" s="77" t="s">
        <v>351</v>
      </c>
      <c r="C382" s="71"/>
      <c r="D382" s="71"/>
      <c r="E382" s="71"/>
      <c r="F382" s="71"/>
      <c r="G382" s="71"/>
      <c r="H382" s="71"/>
      <c r="I382" s="71"/>
    </row>
    <row r="383" spans="1:10">
      <c r="A383" s="77" t="s">
        <v>348</v>
      </c>
      <c r="B383" s="77" t="s">
        <v>351</v>
      </c>
      <c r="C383" s="71"/>
      <c r="D383" s="71"/>
      <c r="E383" s="71"/>
      <c r="F383" s="71"/>
      <c r="G383" s="71"/>
      <c r="H383" s="71"/>
      <c r="I383" s="71"/>
    </row>
    <row r="384" spans="1:10">
      <c r="A384" s="81"/>
      <c r="B384" s="82"/>
      <c r="C384" s="82"/>
      <c r="D384" s="82"/>
      <c r="E384" s="82"/>
      <c r="F384" s="82"/>
      <c r="G384" s="82"/>
      <c r="H384" s="82"/>
      <c r="I384" s="82"/>
      <c r="J384" s="81"/>
    </row>
    <row r="385" spans="1:10">
      <c r="A385" s="72" t="s">
        <v>388</v>
      </c>
      <c r="B385" s="73"/>
      <c r="C385" s="73"/>
      <c r="D385" s="73"/>
      <c r="E385" s="73"/>
      <c r="F385" s="73"/>
      <c r="G385" s="73"/>
      <c r="H385" s="73"/>
      <c r="I385" s="73"/>
      <c r="J385" s="81"/>
    </row>
    <row r="386" spans="1:10">
      <c r="A386" s="80" t="s">
        <v>395</v>
      </c>
      <c r="B386" s="80"/>
      <c r="C386" s="76"/>
      <c r="D386" s="76"/>
      <c r="E386" s="76"/>
      <c r="F386" s="76"/>
      <c r="G386" s="76"/>
      <c r="H386" s="76"/>
      <c r="I386" s="76"/>
    </row>
    <row r="387" spans="1:10">
      <c r="A387" s="79" t="s">
        <v>375</v>
      </c>
      <c r="B387" s="70" t="s">
        <v>390</v>
      </c>
      <c r="C387" s="71"/>
      <c r="D387" s="71"/>
      <c r="E387" s="71"/>
      <c r="F387" s="71"/>
      <c r="G387" s="71"/>
      <c r="H387" s="71"/>
      <c r="I387" s="71"/>
    </row>
    <row r="388" spans="1:10">
      <c r="A388" s="79" t="s">
        <v>376</v>
      </c>
      <c r="B388" s="70" t="s">
        <v>390</v>
      </c>
      <c r="C388" s="71"/>
      <c r="D388" s="71"/>
      <c r="E388" s="71"/>
      <c r="F388" s="71"/>
      <c r="G388" s="71"/>
      <c r="H388" s="71"/>
      <c r="I388" s="71"/>
    </row>
    <row r="389" spans="1:10">
      <c r="A389" s="79" t="s">
        <v>377</v>
      </c>
      <c r="B389" s="70" t="s">
        <v>390</v>
      </c>
      <c r="C389" s="71"/>
      <c r="D389" s="71"/>
      <c r="E389" s="71"/>
      <c r="F389" s="71"/>
      <c r="G389" s="71"/>
      <c r="H389" s="71"/>
      <c r="I389" s="71"/>
    </row>
    <row r="390" spans="1:10">
      <c r="A390" s="79" t="s">
        <v>378</v>
      </c>
      <c r="B390" s="70" t="s">
        <v>390</v>
      </c>
      <c r="C390" s="71"/>
      <c r="D390" s="71"/>
      <c r="E390" s="71"/>
      <c r="F390" s="71"/>
      <c r="G390" s="71"/>
      <c r="H390" s="71"/>
      <c r="I390" s="71"/>
    </row>
    <row r="391" spans="1:10">
      <c r="A391" s="79" t="s">
        <v>379</v>
      </c>
      <c r="B391" s="70" t="s">
        <v>390</v>
      </c>
      <c r="C391" s="71"/>
      <c r="D391" s="71"/>
      <c r="E391" s="71"/>
      <c r="F391" s="71"/>
      <c r="G391" s="71"/>
      <c r="H391" s="71"/>
      <c r="I391" s="71"/>
    </row>
    <row r="392" spans="1:10">
      <c r="A392" s="79" t="s">
        <v>380</v>
      </c>
      <c r="B392" s="70" t="s">
        <v>390</v>
      </c>
      <c r="C392" s="71"/>
      <c r="D392" s="71"/>
      <c r="E392" s="71"/>
      <c r="F392" s="71"/>
      <c r="G392" s="71"/>
      <c r="H392" s="71"/>
      <c r="I392" s="71"/>
    </row>
    <row r="393" spans="1:10">
      <c r="A393" s="79" t="s">
        <v>381</v>
      </c>
      <c r="B393" s="70" t="s">
        <v>390</v>
      </c>
      <c r="C393" s="71"/>
      <c r="D393" s="71"/>
      <c r="E393" s="71"/>
      <c r="F393" s="71"/>
      <c r="G393" s="71"/>
      <c r="H393" s="71"/>
      <c r="I393" s="71"/>
    </row>
    <row r="394" spans="1:10">
      <c r="A394" s="79" t="s">
        <v>382</v>
      </c>
      <c r="B394" s="70" t="s">
        <v>390</v>
      </c>
      <c r="C394" s="71"/>
      <c r="D394" s="71"/>
      <c r="E394" s="71"/>
      <c r="F394" s="71"/>
      <c r="G394" s="71"/>
      <c r="H394" s="71"/>
      <c r="I394" s="71"/>
    </row>
    <row r="395" spans="1:10">
      <c r="A395" s="80" t="s">
        <v>396</v>
      </c>
      <c r="B395" s="80"/>
      <c r="C395" s="76"/>
      <c r="D395" s="76"/>
      <c r="E395" s="76"/>
      <c r="F395" s="76"/>
      <c r="G395" s="76"/>
      <c r="H395" s="76"/>
      <c r="I395" s="76"/>
    </row>
    <row r="396" spans="1:10">
      <c r="A396" s="70" t="s">
        <v>342</v>
      </c>
      <c r="B396" s="70" t="s">
        <v>390</v>
      </c>
      <c r="C396" s="71"/>
      <c r="D396" s="71"/>
      <c r="E396" s="71"/>
      <c r="F396" s="71"/>
      <c r="G396" s="71"/>
      <c r="H396" s="71"/>
      <c r="I396" s="71"/>
    </row>
    <row r="397" spans="1:10">
      <c r="A397" s="70" t="s">
        <v>343</v>
      </c>
      <c r="B397" s="70" t="s">
        <v>390</v>
      </c>
      <c r="C397" s="71"/>
      <c r="D397" s="71"/>
      <c r="E397" s="71"/>
      <c r="F397" s="71"/>
      <c r="G397" s="71"/>
      <c r="H397" s="71"/>
      <c r="I397" s="71"/>
    </row>
    <row r="398" spans="1:10">
      <c r="A398" s="70" t="s">
        <v>344</v>
      </c>
      <c r="B398" s="70" t="s">
        <v>390</v>
      </c>
      <c r="C398" s="71"/>
      <c r="D398" s="71"/>
      <c r="E398" s="71"/>
      <c r="F398" s="71"/>
      <c r="G398" s="71"/>
      <c r="H398" s="71"/>
      <c r="I398" s="71"/>
    </row>
    <row r="399" spans="1:10">
      <c r="A399" s="70" t="s">
        <v>345</v>
      </c>
      <c r="B399" s="70" t="s">
        <v>390</v>
      </c>
      <c r="C399" s="71"/>
      <c r="D399" s="71"/>
      <c r="E399" s="71"/>
      <c r="F399" s="71"/>
      <c r="G399" s="71"/>
      <c r="H399" s="71"/>
      <c r="I399" s="71"/>
    </row>
    <row r="400" spans="1:10">
      <c r="A400" s="70" t="s">
        <v>346</v>
      </c>
      <c r="B400" s="70" t="s">
        <v>390</v>
      </c>
      <c r="C400" s="71"/>
      <c r="D400" s="71"/>
      <c r="E400" s="71"/>
      <c r="F400" s="71"/>
      <c r="G400" s="71"/>
      <c r="H400" s="71"/>
      <c r="I400" s="71"/>
    </row>
    <row r="401" spans="1:10">
      <c r="A401" s="70" t="s">
        <v>347</v>
      </c>
      <c r="B401" s="70" t="s">
        <v>390</v>
      </c>
      <c r="C401" s="71"/>
      <c r="D401" s="71"/>
      <c r="E401" s="71"/>
      <c r="F401" s="71"/>
      <c r="G401" s="71"/>
      <c r="H401" s="71"/>
      <c r="I401" s="71"/>
    </row>
    <row r="402" spans="1:10">
      <c r="A402" s="70" t="s">
        <v>348</v>
      </c>
      <c r="B402" s="70" t="s">
        <v>390</v>
      </c>
      <c r="C402" s="71"/>
      <c r="D402" s="71"/>
      <c r="E402" s="71"/>
      <c r="F402" s="71"/>
      <c r="G402" s="71"/>
      <c r="H402" s="71"/>
      <c r="I402" s="71"/>
    </row>
    <row r="403" spans="1:10">
      <c r="A403" s="81"/>
      <c r="B403" s="82"/>
      <c r="C403" s="82"/>
      <c r="D403" s="82"/>
      <c r="E403" s="82"/>
      <c r="F403" s="82"/>
      <c r="G403" s="82"/>
      <c r="H403" s="82"/>
      <c r="I403" s="82"/>
    </row>
    <row r="404" spans="1:10">
      <c r="A404" s="81"/>
      <c r="B404" s="82"/>
      <c r="C404" s="82"/>
      <c r="D404" s="82"/>
      <c r="E404" s="82"/>
      <c r="F404" s="82"/>
      <c r="G404" s="82"/>
      <c r="H404" s="82"/>
      <c r="I404" s="82"/>
      <c r="J404" s="81"/>
    </row>
    <row r="405" spans="1:10">
      <c r="A405" s="81"/>
      <c r="B405" s="82"/>
      <c r="C405" s="82"/>
      <c r="D405" s="82"/>
      <c r="E405" s="82"/>
      <c r="F405" s="82"/>
      <c r="G405" s="82"/>
      <c r="H405" s="82"/>
      <c r="I405" s="82"/>
      <c r="J405" s="81"/>
    </row>
    <row r="406" spans="1:10">
      <c r="A406" s="81"/>
      <c r="B406" s="82"/>
      <c r="C406" s="82"/>
      <c r="D406" s="82"/>
      <c r="E406" s="82"/>
      <c r="F406" s="82"/>
      <c r="G406" s="82"/>
      <c r="H406" s="82"/>
      <c r="I406" s="82"/>
      <c r="J406" s="81"/>
    </row>
    <row r="407" spans="1:10">
      <c r="A407" s="81"/>
      <c r="B407" s="82"/>
      <c r="C407" s="82"/>
      <c r="D407" s="82"/>
      <c r="E407" s="82"/>
      <c r="F407" s="82"/>
      <c r="G407" s="82"/>
      <c r="H407" s="82"/>
      <c r="I407" s="82"/>
      <c r="J407" s="81"/>
    </row>
    <row r="408" spans="1:10">
      <c r="A408" s="81"/>
      <c r="B408" s="82"/>
      <c r="C408" s="82"/>
      <c r="D408" s="82"/>
      <c r="E408" s="82"/>
      <c r="F408" s="82"/>
      <c r="G408" s="82"/>
      <c r="H408" s="82"/>
      <c r="I408" s="82"/>
      <c r="J408" s="81"/>
    </row>
    <row r="409" spans="1:10">
      <c r="A409" s="81"/>
      <c r="B409" s="82"/>
      <c r="C409" s="82"/>
      <c r="D409" s="82"/>
      <c r="E409" s="82"/>
      <c r="F409" s="82"/>
      <c r="G409" s="82"/>
      <c r="H409" s="82"/>
      <c r="I409" s="82"/>
      <c r="J409" s="81"/>
    </row>
    <row r="410" spans="1:10">
      <c r="A410" s="81"/>
      <c r="B410" s="82"/>
      <c r="C410" s="82"/>
      <c r="D410" s="82"/>
      <c r="E410" s="82"/>
      <c r="F410" s="82"/>
      <c r="G410" s="82"/>
      <c r="H410" s="82"/>
      <c r="I410" s="82"/>
      <c r="J410" s="81"/>
    </row>
    <row r="411" spans="1:10">
      <c r="A411" s="81"/>
      <c r="B411" s="82"/>
      <c r="C411" s="82"/>
      <c r="D411" s="82"/>
      <c r="E411" s="82"/>
      <c r="F411" s="82"/>
      <c r="G411" s="82"/>
      <c r="H411" s="82"/>
      <c r="I411" s="82"/>
      <c r="J411" s="81"/>
    </row>
    <row r="412" spans="1:10">
      <c r="A412" s="81"/>
      <c r="B412" s="82"/>
      <c r="C412" s="82"/>
      <c r="D412" s="82"/>
      <c r="E412" s="82"/>
      <c r="F412" s="82"/>
      <c r="G412" s="82"/>
      <c r="H412" s="82"/>
      <c r="I412" s="82"/>
      <c r="J412" s="81"/>
    </row>
    <row r="413" spans="1:10">
      <c r="A413" s="81"/>
      <c r="B413" s="82"/>
      <c r="C413" s="82"/>
      <c r="D413" s="82"/>
      <c r="E413" s="82"/>
      <c r="F413" s="82"/>
      <c r="G413" s="82"/>
      <c r="H413" s="82"/>
      <c r="I413" s="82"/>
      <c r="J413" s="81"/>
    </row>
    <row r="414" spans="1:10">
      <c r="A414" s="81"/>
      <c r="B414" s="82"/>
      <c r="C414" s="82"/>
      <c r="D414" s="82"/>
      <c r="E414" s="82"/>
      <c r="F414" s="82"/>
      <c r="G414" s="82"/>
      <c r="H414" s="82"/>
      <c r="I414" s="82"/>
      <c r="J414" s="81"/>
    </row>
    <row r="415" spans="1:10">
      <c r="A415" s="81"/>
      <c r="B415" s="82"/>
      <c r="C415" s="82"/>
      <c r="D415" s="82"/>
      <c r="E415" s="82"/>
      <c r="F415" s="82"/>
      <c r="G415" s="82"/>
      <c r="H415" s="82"/>
      <c r="I415" s="82"/>
      <c r="J415" s="81"/>
    </row>
    <row r="416" spans="1:10">
      <c r="A416" s="81"/>
      <c r="B416" s="82"/>
      <c r="C416" s="82"/>
      <c r="D416" s="82"/>
      <c r="E416" s="82"/>
      <c r="F416" s="82"/>
      <c r="G416" s="82"/>
      <c r="H416" s="82"/>
      <c r="I416" s="82"/>
      <c r="J416" s="81"/>
    </row>
    <row r="417" spans="1:10">
      <c r="A417" s="81"/>
      <c r="B417" s="82"/>
      <c r="C417" s="82"/>
      <c r="D417" s="82"/>
      <c r="E417" s="82"/>
      <c r="F417" s="82"/>
      <c r="G417" s="82"/>
      <c r="H417" s="82"/>
      <c r="I417" s="82"/>
      <c r="J417" s="81"/>
    </row>
    <row r="418" spans="1:10">
      <c r="A418" s="81"/>
      <c r="B418" s="82"/>
      <c r="C418" s="82"/>
      <c r="D418" s="82"/>
      <c r="E418" s="82"/>
      <c r="F418" s="82"/>
      <c r="G418" s="82"/>
      <c r="H418" s="82"/>
      <c r="I418" s="82"/>
      <c r="J418" s="81"/>
    </row>
    <row r="419" spans="1:10">
      <c r="A419" s="81"/>
      <c r="B419" s="82"/>
      <c r="C419" s="82"/>
      <c r="D419" s="82"/>
      <c r="E419" s="82"/>
      <c r="F419" s="82"/>
      <c r="G419" s="82"/>
      <c r="H419" s="82"/>
      <c r="I419" s="82"/>
      <c r="J419" s="81"/>
    </row>
  </sheetData>
  <mergeCells count="15">
    <mergeCell ref="A343:B343"/>
    <mergeCell ref="A346:J346"/>
    <mergeCell ref="A347:J347"/>
    <mergeCell ref="A337:B337"/>
    <mergeCell ref="A338:B338"/>
    <mergeCell ref="A339:B339"/>
    <mergeCell ref="A340:B340"/>
    <mergeCell ref="A341:B341"/>
    <mergeCell ref="A342:B342"/>
    <mergeCell ref="A336:B336"/>
    <mergeCell ref="A331:B331"/>
    <mergeCell ref="A332:B332"/>
    <mergeCell ref="A333:B333"/>
    <mergeCell ref="A334:B334"/>
    <mergeCell ref="A335:B33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4"/>
  <sheetViews>
    <sheetView topLeftCell="A6" zoomScale="85" zoomScaleNormal="85" workbookViewId="0">
      <selection activeCell="A6" sqref="A6"/>
    </sheetView>
  </sheetViews>
  <sheetFormatPr defaultColWidth="11.5546875" defaultRowHeight="14.4"/>
  <cols>
    <col min="1" max="1" width="36.5546875" customWidth="1"/>
    <col min="2" max="2" width="56" customWidth="1"/>
    <col min="3" max="3" width="50.5546875" customWidth="1"/>
    <col min="4" max="4" width="98" customWidth="1"/>
    <col min="5" max="5" width="36.5546875" customWidth="1"/>
  </cols>
  <sheetData>
    <row r="1" spans="1:5" ht="15.6">
      <c r="A1" s="83" t="s">
        <v>423</v>
      </c>
      <c r="B1" s="83"/>
      <c r="C1" s="83"/>
      <c r="D1" s="83"/>
      <c r="E1" s="83"/>
    </row>
    <row r="2" spans="1:5" ht="15.6">
      <c r="A2" s="2" t="s">
        <v>1390</v>
      </c>
      <c r="B2" s="83"/>
      <c r="C2" s="83"/>
      <c r="D2" s="83"/>
      <c r="E2" s="83"/>
    </row>
    <row r="3" spans="1:5" ht="15.6">
      <c r="A3" s="84" t="s">
        <v>0</v>
      </c>
      <c r="B3" s="174" t="str">
        <f>'User guide'!B12</f>
        <v>to define in the "User guide"</v>
      </c>
      <c r="C3" s="85"/>
      <c r="D3" s="84"/>
      <c r="E3" s="84"/>
    </row>
    <row r="4" spans="1:5">
      <c r="A4" s="86"/>
      <c r="B4" s="86"/>
      <c r="C4" s="86"/>
      <c r="D4" s="86"/>
      <c r="E4" s="87"/>
    </row>
    <row r="5" spans="1:5" ht="31.2">
      <c r="A5" s="40" t="s">
        <v>1023</v>
      </c>
      <c r="B5" s="88" t="s">
        <v>104</v>
      </c>
      <c r="C5" s="88" t="s">
        <v>105</v>
      </c>
      <c r="D5" s="40" t="s">
        <v>1394</v>
      </c>
      <c r="E5" s="88" t="s">
        <v>107</v>
      </c>
    </row>
    <row r="6" spans="1:5" ht="257.25" customHeight="1">
      <c r="A6" s="41" t="s">
        <v>1569</v>
      </c>
      <c r="B6" s="42"/>
      <c r="C6" s="42"/>
      <c r="D6" s="151" t="s">
        <v>1584</v>
      </c>
      <c r="E6" s="89"/>
    </row>
    <row r="7" spans="1:5" ht="15.6">
      <c r="A7" s="40"/>
      <c r="B7" s="40"/>
      <c r="C7" s="40"/>
      <c r="D7" s="40"/>
      <c r="E7" s="40"/>
    </row>
    <row r="8" spans="1:5" ht="287.25" customHeight="1">
      <c r="A8" s="41" t="s">
        <v>1051</v>
      </c>
      <c r="B8" s="42"/>
      <c r="C8" s="42"/>
      <c r="D8" s="151" t="s">
        <v>1262</v>
      </c>
      <c r="E8" s="89" t="s">
        <v>1261</v>
      </c>
    </row>
    <row r="9" spans="1:5" ht="270.75" customHeight="1">
      <c r="A9" s="41" t="s">
        <v>424</v>
      </c>
      <c r="B9" s="42"/>
      <c r="C9" s="42"/>
      <c r="D9" s="151" t="s">
        <v>1266</v>
      </c>
      <c r="E9" s="171"/>
    </row>
    <row r="10" spans="1:5" ht="217.5" customHeight="1">
      <c r="A10" s="41" t="s">
        <v>1264</v>
      </c>
      <c r="B10" s="42"/>
      <c r="C10" s="42"/>
      <c r="D10" s="151" t="s">
        <v>1265</v>
      </c>
      <c r="E10" s="89"/>
    </row>
    <row r="11" spans="1:5" ht="379.5" customHeight="1">
      <c r="A11" s="58" t="s">
        <v>1263</v>
      </c>
      <c r="B11" s="42"/>
      <c r="C11" s="42"/>
      <c r="D11" s="151" t="s">
        <v>1267</v>
      </c>
      <c r="E11" s="89"/>
    </row>
    <row r="12" spans="1:5" ht="186.75" customHeight="1">
      <c r="A12" s="41" t="s">
        <v>330</v>
      </c>
      <c r="B12" s="42"/>
      <c r="C12" s="42"/>
      <c r="D12" s="151" t="s">
        <v>1268</v>
      </c>
      <c r="E12" s="89"/>
    </row>
    <row r="13" spans="1:5">
      <c r="A13" s="87"/>
      <c r="B13" s="87"/>
      <c r="C13" s="87"/>
      <c r="D13" s="86"/>
      <c r="E13" s="86"/>
    </row>
    <row r="14" spans="1:5">
      <c r="A14" s="86"/>
      <c r="B14" s="86"/>
      <c r="C14" s="86"/>
      <c r="D14" s="86"/>
      <c r="E14" s="8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EXTRACTIVE ENERGY INDUSTR (STL)</vt:lpstr>
      <vt:lpstr>EXTRACTIVE ENERGY INDUSTR (DB)</vt:lpstr>
      <vt:lpstr>OTHER ENERGY INDUSTRIES (STL) </vt:lpstr>
      <vt:lpstr>OTHER ENERGY INDUSTRIES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2024-01-19T10:42:44Z</dcterms:modified>
</cp:coreProperties>
</file>