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212" yWindow="17172" windowWidth="23256" windowHeight="12720" tabRatio="888" firstSheet="18" activeTab="25" autoFilterDateGrouping="1"/>
  </bookViews>
  <sheets>
    <sheet name="User guide" sheetId="1" state="visible" r:id="rId1"/>
    <sheet name="GLOBAL CONTEXT (STL)" sheetId="2" state="visible" r:id="rId2"/>
    <sheet name="NATIONAL OVERVIEW (STL)" sheetId="3" state="visible" r:id="rId3"/>
    <sheet name="NATIONAL OVERVIEW (DB)" sheetId="4" state="visible" r:id="rId4"/>
    <sheet name="MACRO_DEMO_ECO (STL)" sheetId="5" state="visible" r:id="rId5"/>
    <sheet name="MACRO-DEMO_ECO (DB)" sheetId="6" state="visible" r:id="rId6"/>
    <sheet name="TRANSP_PASS (STL)" sheetId="7" state="visible" r:id="rId7"/>
    <sheet name="TRANSP_PASS (DB)" sheetId="8" state="visible" r:id="rId8"/>
    <sheet name="TRANSP_FREIGHT (STL)" sheetId="9" state="visible" r:id="rId9"/>
    <sheet name="TRANSP_FREIGHT (DB)" sheetId="10" state="visible" r:id="rId10"/>
    <sheet name="INDUSTRY_EII (STL)" sheetId="11" state="visible" r:id="rId11"/>
    <sheet name="INDUSTRY_EII (DB)" sheetId="12" state="visible" r:id="rId12"/>
    <sheet name="INDUSTRY_Light (STL)" sheetId="13" state="visible" r:id="rId13"/>
    <sheet name="INDUSTRY_Light (DB)" sheetId="14" state="visible" r:id="rId14"/>
    <sheet name="BUILDINGS_RESID (STL)" sheetId="15" state="visible" r:id="rId15"/>
    <sheet name="BUILDINGS_RESID (DB)" sheetId="16" state="visible" r:id="rId16"/>
    <sheet name="BUILDINGS_COM (STL)" sheetId="17" state="visible" r:id="rId17"/>
    <sheet name="BUILDINGS_COM (DB)" sheetId="18" state="visible" r:id="rId18"/>
    <sheet name="AFOLU (STL)" sheetId="19" state="visible" r:id="rId19"/>
    <sheet name="AFOLU (DB)" sheetId="20" state="visible" r:id="rId20"/>
    <sheet name="WASTE (STL)" sheetId="21" state="visible" r:id="rId21"/>
    <sheet name="WASTE (DB)" sheetId="22" state="visible" r:id="rId22"/>
    <sheet name="POWER (STL)" sheetId="23" state="visible" r:id="rId23"/>
    <sheet name="POWER (DB)" sheetId="24" state="visible" r:id="rId24"/>
    <sheet name="OTHER ENERGY SUPPLY (STL)" sheetId="25" state="visible" r:id="rId25"/>
    <sheet name="OTHER ENERGY SUPPLY (DB)" sheetId="26" state="visible" r:id="rId26"/>
  </sheets>
  <definedNames/>
  <calcPr calcId="191029" fullCalcOnLoad="1"/>
</workbook>
</file>

<file path=xl/styles.xml><?xml version="1.0" encoding="utf-8"?>
<styleSheet xmlns="http://schemas.openxmlformats.org/spreadsheetml/2006/main">
  <numFmts count="6">
    <numFmt numFmtId="164" formatCode="0.0%"/>
    <numFmt numFmtId="165" formatCode="_-* #,##0.00_-;\-* #,##0.00_-;_-* &quot;-&quot;??_-;_-@_-"/>
    <numFmt numFmtId="166" formatCode="_-* #,##0\ _€_-;\-* #,##0\ _€_-;_-* &quot;-&quot;??\ _€_-;_-@_-"/>
    <numFmt numFmtId="167" formatCode="_-* #,##0.00\ _€_-;\-* #,##0.00\ _€_-;_-* &quot;-&quot;??\ _€_-;_-@_-"/>
    <numFmt numFmtId="168" formatCode="_-* #,##0_-;\-* #,##0_-;_-* &quot;-&quot;??_-;_-@_-"/>
    <numFmt numFmtId="169" formatCode="0.000"/>
  </numFmts>
  <fonts count="55">
    <font>
      <name val="Calibri"/>
      <family val="2"/>
      <color theme="1"/>
      <sz val="11"/>
      <scheme val="minor"/>
    </font>
    <font>
      <name val="Calibri"/>
      <family val="2"/>
      <color theme="1"/>
      <sz val="11"/>
      <scheme val="minor"/>
    </font>
    <font>
      <name val="Calibri"/>
      <family val="2"/>
      <b val="1"/>
      <color theme="0"/>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b val="1"/>
      <color theme="0"/>
      <sz val="12"/>
      <scheme val="minor"/>
    </font>
    <font>
      <name val="Calibri"/>
      <family val="2"/>
      <i val="1"/>
      <color theme="0"/>
      <sz val="12"/>
      <scheme val="minor"/>
    </font>
    <font>
      <name val="Calibri"/>
      <family val="2"/>
      <sz val="11"/>
      <scheme val="minor"/>
    </font>
    <font>
      <name val="Calibri"/>
      <family val="2"/>
      <b val="1"/>
      <sz val="11"/>
      <scheme val="minor"/>
    </font>
    <font>
      <name val="Calibri (Body)_x0000_"/>
      <b val="1"/>
      <sz val="11"/>
      <u val="single"/>
    </font>
    <font>
      <name val="Calibri"/>
      <family val="2"/>
      <color rgb="FF7030A0"/>
      <sz val="11"/>
      <scheme val="minor"/>
    </font>
    <font>
      <name val="Calibri"/>
      <family val="2"/>
      <color rgb="FF000000"/>
      <sz val="11"/>
      <scheme val="minor"/>
    </font>
    <font>
      <name val="Calibri"/>
      <family val="2"/>
      <i val="1"/>
      <color theme="1"/>
      <sz val="11"/>
      <scheme val="minor"/>
    </font>
    <font>
      <name val="Calibri"/>
      <family val="2"/>
      <b val="1"/>
      <color theme="1"/>
      <sz val="12"/>
      <scheme val="minor"/>
    </font>
    <font>
      <name val="Calibri"/>
      <family val="2"/>
      <b val="1"/>
      <i val="1"/>
      <color theme="1"/>
      <sz val="12"/>
      <scheme val="minor"/>
    </font>
    <font>
      <name val="Calibri"/>
      <family val="2"/>
      <b val="1"/>
      <i val="1"/>
      <color theme="1"/>
      <sz val="11"/>
    </font>
    <font>
      <name val="Calibri"/>
      <family val="2"/>
      <i val="1"/>
      <sz val="11"/>
      <scheme val="minor"/>
    </font>
    <font>
      <name val="Calibri"/>
      <family val="2"/>
      <strike val="1"/>
      <color rgb="FFFF0000"/>
      <sz val="11"/>
      <scheme val="minor"/>
    </font>
    <font>
      <name val="Calibri"/>
      <family val="2"/>
      <b val="1"/>
      <color rgb="FFFF0000"/>
      <sz val="11"/>
      <scheme val="minor"/>
    </font>
    <font>
      <name val="Times New Roman"/>
      <family val="1"/>
      <b val="1"/>
      <color rgb="FF000000"/>
      <sz val="10"/>
    </font>
    <font>
      <name val="Calibri"/>
      <family val="2"/>
      <i val="1"/>
      <color theme="1"/>
      <sz val="11"/>
    </font>
    <font>
      <name val="Calibri"/>
      <family val="2"/>
      <b val="1"/>
      <i val="1"/>
      <color theme="1"/>
      <sz val="14"/>
      <scheme val="minor"/>
    </font>
    <font>
      <name val="Calibri"/>
      <family val="2"/>
      <color rgb="FFC00000"/>
      <sz val="11"/>
      <scheme val="minor"/>
    </font>
    <font>
      <name val="Calibri"/>
      <family val="2"/>
      <color theme="1"/>
      <sz val="11"/>
    </font>
    <font>
      <name val="Calibri"/>
      <charset val="1"/>
      <family val="2"/>
      <color rgb="FFC00000"/>
      <sz val="11"/>
    </font>
    <font>
      <name val="Arial"/>
      <family val="2"/>
      <color rgb="FF000000"/>
      <sz val="10"/>
    </font>
    <font>
      <name val="Calibri"/>
      <charset val="1"/>
      <family val="2"/>
      <color rgb="FFC00000"/>
      <sz val="11"/>
      <scheme val="minor"/>
    </font>
    <font>
      <name val="Calibri"/>
      <family val="2"/>
      <b val="1"/>
      <color rgb="FFFF0000"/>
      <sz val="12"/>
      <scheme val="minor"/>
    </font>
    <font>
      <name val="Calibri"/>
      <family val="2"/>
      <b val="1"/>
      <color rgb="FF000000"/>
      <sz val="11"/>
    </font>
    <font>
      <name val="Calibri"/>
      <family val="2"/>
      <color rgb="FF000000"/>
      <sz val="11"/>
    </font>
    <font>
      <name val="Calibri"/>
      <family val="2"/>
      <b val="1"/>
      <color rgb="FFFFFFFF"/>
      <sz val="12"/>
    </font>
    <font>
      <name val="Calibri"/>
      <family val="2"/>
      <b val="1"/>
      <color theme="0"/>
      <sz val="12"/>
    </font>
    <font>
      <name val="Calibri"/>
      <family val="2"/>
      <b val="1"/>
      <color theme="1"/>
      <sz val="12"/>
    </font>
    <font>
      <name val="Calibri"/>
      <family val="2"/>
      <b val="1"/>
      <i val="1"/>
      <color theme="1"/>
      <sz val="12"/>
    </font>
    <font>
      <name val="Calibri"/>
      <family val="2"/>
      <b val="1"/>
      <color rgb="FFFF0000"/>
      <sz val="12"/>
    </font>
    <font>
      <name val="Calibri"/>
      <family val="2"/>
      <color rgb="FFFF0000"/>
      <sz val="11"/>
    </font>
    <font>
      <name val="Calibri"/>
      <family val="2"/>
      <b val="1"/>
      <color theme="0"/>
      <sz val="11"/>
    </font>
    <font>
      <name val="Calibri"/>
      <family val="2"/>
      <sz val="11"/>
    </font>
    <font>
      <name val="Calibri"/>
      <family val="2"/>
      <b val="1"/>
      <color theme="1"/>
      <sz val="11"/>
    </font>
    <font>
      <name val="Times New Roman"/>
      <family val="1"/>
      <sz val="9"/>
    </font>
    <font>
      <name val="Arial"/>
      <family val="2"/>
      <sz val="10"/>
    </font>
    <font>
      <name val="Calibri"/>
      <family val="2"/>
      <b val="1"/>
      <color theme="0"/>
      <sz val="18"/>
      <scheme val="minor"/>
    </font>
    <font>
      <name val="Calibri"/>
      <family val="2"/>
      <b val="1"/>
      <color theme="0"/>
      <sz val="14"/>
      <scheme val="minor"/>
    </font>
    <font>
      <name val="Calibri"/>
      <family val="2"/>
      <b val="1"/>
      <i val="1"/>
      <color theme="1"/>
      <sz val="18"/>
      <scheme val="minor"/>
    </font>
    <font>
      <name val="Calibri"/>
      <family val="2"/>
      <b val="1"/>
      <color theme="0"/>
      <sz val="20"/>
      <scheme val="minor"/>
    </font>
    <font>
      <name val="Calibri (Body)_x0000_"/>
      <b val="1"/>
      <color rgb="FFFF0000"/>
      <sz val="16"/>
      <u val="single"/>
    </font>
    <font>
      <name val="Calibri"/>
      <family val="2"/>
      <b val="1"/>
      <color theme="1"/>
      <sz val="14"/>
      <scheme val="minor"/>
    </font>
    <font>
      <name val="Calibri"/>
      <family val="2"/>
      <b val="1"/>
      <color theme="1"/>
      <sz val="11"/>
      <u val="single"/>
      <scheme val="minor"/>
    </font>
    <font>
      <name val="Calibri"/>
      <family val="2"/>
      <color rgb="FF0070C0"/>
      <sz val="11"/>
      <scheme val="minor"/>
    </font>
    <font>
      <name val="Arial"/>
      <family val="2"/>
      <sz val="8"/>
    </font>
    <font>
      <name val="Arial"/>
      <family val="2"/>
      <color indexed="12"/>
      <sz val="10"/>
      <u val="single"/>
    </font>
    <font>
      <name val="Arial"/>
      <family val="2"/>
      <color theme="1"/>
      <sz val="11"/>
    </font>
    <font>
      <name val="Calibri"/>
      <family val="2"/>
      <b val="1"/>
      <color theme="3"/>
      <sz val="11"/>
    </font>
    <font>
      <name val="Calibri"/>
      <family val="2"/>
      <i val="1"/>
      <color rgb="FF7F7F7F"/>
      <sz val="11"/>
    </font>
  </fonts>
  <fills count="39">
    <fill>
      <patternFill/>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
        <bgColor indexed="64"/>
      </patternFill>
    </fill>
    <fill>
      <patternFill patternType="solid">
        <fgColor rgb="FFFFFF00"/>
        <bgColor indexed="64"/>
      </patternFill>
    </fill>
    <fill>
      <patternFill patternType="solid">
        <fgColor theme="9" tint="0.5999938962981048"/>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
        <bgColor indexed="64"/>
      </patternFill>
    </fill>
    <fill>
      <patternFill patternType="solid">
        <fgColor theme="5" tint="0.5999938962981048"/>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
        <bgColor indexed="64"/>
      </patternFill>
    </fill>
    <fill>
      <patternFill patternType="solid">
        <fgColor theme="2" tint="-0.499984740745262"/>
        <bgColor indexed="64"/>
      </patternFill>
    </fill>
    <fill>
      <patternFill patternType="solid">
        <fgColor theme="7" tint="0.5999938962981048"/>
        <bgColor indexed="64"/>
      </patternFill>
    </fill>
    <fill>
      <patternFill patternType="solid">
        <fgColor theme="4" tint="0.5999938962981048"/>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
        <bgColor indexed="64"/>
      </patternFill>
    </fill>
    <fill>
      <patternFill patternType="solid">
        <fgColor theme="0" tint="-0.3499862666707358"/>
        <bgColor indexed="64"/>
      </patternFill>
    </fill>
    <fill>
      <patternFill patternType="solid">
        <fgColor rgb="FF00B050"/>
        <bgColor indexed="64"/>
      </patternFill>
    </fill>
    <fill>
      <patternFill patternType="solid">
        <fgColor theme="9" tint="-0.249977111117893"/>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1">
    <xf numFmtId="0" fontId="1" fillId="0" borderId="0"/>
    <xf numFmtId="9" fontId="1" fillId="0" borderId="0"/>
    <xf numFmtId="43" fontId="1" fillId="0" borderId="0"/>
    <xf numFmtId="0" fontId="26" fillId="0" borderId="0"/>
    <xf numFmtId="43" fontId="1" fillId="0" borderId="0"/>
    <xf numFmtId="0" fontId="40" fillId="0" borderId="0"/>
    <xf numFmtId="0" fontId="41" fillId="0" borderId="0" applyAlignment="1">
      <alignment horizontal="left" vertical="center" indent="5"/>
    </xf>
    <xf numFmtId="43" fontId="1" fillId="0" borderId="0"/>
    <xf numFmtId="0" fontId="41" fillId="0" borderId="0"/>
    <xf numFmtId="0" fontId="41" fillId="0" borderId="0"/>
    <xf numFmtId="0" fontId="41" fillId="0" borderId="0"/>
    <xf numFmtId="0" fontId="41" fillId="0" borderId="0"/>
    <xf numFmtId="0" fontId="1" fillId="0" borderId="0"/>
    <xf numFmtId="0" fontId="41" fillId="0" borderId="0"/>
    <xf numFmtId="43" fontId="41" fillId="0" borderId="0"/>
    <xf numFmtId="43" fontId="41" fillId="0" borderId="0"/>
    <xf numFmtId="9" fontId="41" fillId="0" borderId="0"/>
    <xf numFmtId="0" fontId="41" fillId="0" borderId="0"/>
    <xf numFmtId="0" fontId="1" fillId="0" borderId="0"/>
    <xf numFmtId="0" fontId="51" fillId="0" borderId="0" applyAlignment="1" applyProtection="1">
      <alignment vertical="top"/>
      <protection locked="0" hidden="0"/>
    </xf>
    <xf numFmtId="0" fontId="1" fillId="0" borderId="0"/>
    <xf numFmtId="9" fontId="1" fillId="0" borderId="0"/>
    <xf numFmtId="0" fontId="52" fillId="0" borderId="0"/>
    <xf numFmtId="43" fontId="52" fillId="0" borderId="0"/>
    <xf numFmtId="43" fontId="1" fillId="0" borderId="0"/>
    <xf numFmtId="9" fontId="52" fillId="0" borderId="0"/>
    <xf numFmtId="9" fontId="41" fillId="0" borderId="0"/>
    <xf numFmtId="43" fontId="41" fillId="0" borderId="0"/>
    <xf numFmtId="0" fontId="1" fillId="0" borderId="0"/>
    <xf numFmtId="0" fontId="53" fillId="0" borderId="0"/>
    <xf numFmtId="0" fontId="54" fillId="0" borderId="0"/>
  </cellStyleXfs>
  <cellXfs count="248">
    <xf numFmtId="0" fontId="0" fillId="0" borderId="0" pivotButton="0" quotePrefix="0" xfId="0"/>
    <xf numFmtId="0" fontId="6" fillId="2" borderId="0" pivotButton="0" quotePrefix="0" xfId="0"/>
    <xf numFmtId="0" fontId="7" fillId="2" borderId="0" pivotButton="0" quotePrefix="0" xfId="0"/>
    <xf numFmtId="0" fontId="6" fillId="3" borderId="0" pivotButton="0" quotePrefix="0" xfId="0"/>
    <xf numFmtId="0" fontId="0" fillId="3" borderId="0" pivotButton="0" quotePrefix="0" xfId="0"/>
    <xf numFmtId="0" fontId="9" fillId="3" borderId="0" applyAlignment="1" pivotButton="0" quotePrefix="0" xfId="0">
      <alignment horizontal="left" vertical="top" wrapText="1"/>
    </xf>
    <xf numFmtId="0" fontId="4" fillId="3" borderId="6" pivotButton="0" quotePrefix="0" xfId="0"/>
    <xf numFmtId="0" fontId="0" fillId="3" borderId="7" pivotButton="0" quotePrefix="0" xfId="0"/>
    <xf numFmtId="0" fontId="0" fillId="3" borderId="6" pivotButton="0" quotePrefix="0" xfId="0"/>
    <xf numFmtId="0" fontId="0" fillId="3" borderId="6" applyAlignment="1" pivotButton="0" quotePrefix="0" xfId="0">
      <alignment horizontal="right"/>
    </xf>
    <xf numFmtId="0" fontId="11" fillId="3" borderId="0" pivotButton="0" quotePrefix="0" xfId="0"/>
    <xf numFmtId="0" fontId="0" fillId="3" borderId="6" applyAlignment="1" pivotButton="0" quotePrefix="0" xfId="0">
      <alignment horizontal="left"/>
    </xf>
    <xf numFmtId="0" fontId="11" fillId="0" borderId="0" pivotButton="0" quotePrefix="0" xfId="0"/>
    <xf numFmtId="0" fontId="12" fillId="7" borderId="0" pivotButton="0" quotePrefix="0" xfId="0"/>
    <xf numFmtId="0" fontId="13" fillId="3" borderId="0" pivotButton="0" quotePrefix="0" xfId="0"/>
    <xf numFmtId="0" fontId="13" fillId="0" borderId="0" pivotButton="0" quotePrefix="0" xfId="0"/>
    <xf numFmtId="0" fontId="14" fillId="10" borderId="0" pivotButton="0" quotePrefix="0" xfId="0"/>
    <xf numFmtId="0" fontId="16" fillId="0" borderId="0" applyAlignment="1" pivotButton="0" quotePrefix="0" xfId="0">
      <alignment horizontal="left" vertical="center" wrapText="1"/>
    </xf>
    <xf numFmtId="49" fontId="0" fillId="0" borderId="0" applyAlignment="1" pivotButton="0" quotePrefix="0" xfId="0">
      <alignment wrapText="1"/>
    </xf>
    <xf numFmtId="49" fontId="5" fillId="0" borderId="0" applyAlignment="1" pivotButton="0" quotePrefix="0" xfId="0">
      <alignment wrapText="1"/>
    </xf>
    <xf numFmtId="0" fontId="2" fillId="12" borderId="0" pivotButton="0" quotePrefix="0" xfId="0"/>
    <xf numFmtId="0" fontId="2" fillId="13" borderId="0" pivotButton="0" quotePrefix="0" xfId="0"/>
    <xf numFmtId="0" fontId="8" fillId="14" borderId="0" pivotButton="0" quotePrefix="0" xfId="0"/>
    <xf numFmtId="1" fontId="0" fillId="15" borderId="0" pivotButton="0" quotePrefix="0" xfId="1"/>
    <xf numFmtId="0" fontId="0" fillId="14" borderId="0" pivotButton="0" quotePrefix="0" xfId="0"/>
    <xf numFmtId="0" fontId="0" fillId="14" borderId="0" applyAlignment="1" pivotButton="0" quotePrefix="0" xfId="0">
      <alignment horizontal="left"/>
    </xf>
    <xf numFmtId="0" fontId="0" fillId="14" borderId="0" applyAlignment="1" pivotButton="0" quotePrefix="0" xfId="0">
      <alignment horizontal="left" indent="1"/>
    </xf>
    <xf numFmtId="0" fontId="8" fillId="14" borderId="0" applyAlignment="1" pivotButton="0" quotePrefix="0" xfId="0">
      <alignment horizontal="left" indent="1"/>
    </xf>
    <xf numFmtId="0" fontId="8" fillId="14" borderId="0" applyAlignment="1" pivotButton="0" quotePrefix="0" xfId="0">
      <alignment horizontal="left"/>
    </xf>
    <xf numFmtId="1" fontId="3" fillId="7" borderId="0" pivotButton="0" quotePrefix="0" xfId="0"/>
    <xf numFmtId="0" fontId="3" fillId="0" borderId="0" pivotButton="0" quotePrefix="0" xfId="0"/>
    <xf numFmtId="0" fontId="0" fillId="15" borderId="0" pivotButton="0" quotePrefix="0" xfId="0"/>
    <xf numFmtId="0" fontId="2" fillId="17" borderId="0" pivotButton="0" quotePrefix="0" xfId="0"/>
    <xf numFmtId="0" fontId="4" fillId="17" borderId="0" pivotButton="0" quotePrefix="0" xfId="0"/>
    <xf numFmtId="0" fontId="4" fillId="13" borderId="0" pivotButton="0" quotePrefix="0" xfId="0"/>
    <xf numFmtId="0" fontId="0" fillId="14" borderId="0" pivotButton="0" quotePrefix="1" xfId="0"/>
    <xf numFmtId="0" fontId="9" fillId="14" borderId="0" pivotButton="0" quotePrefix="0" xfId="0"/>
    <xf numFmtId="0" fontId="4" fillId="14" borderId="0" pivotButton="0" quotePrefix="0" xfId="0"/>
    <xf numFmtId="0" fontId="18" fillId="15" borderId="0" pivotButton="0" quotePrefix="0" xfId="0"/>
    <xf numFmtId="1" fontId="0" fillId="15" borderId="0" pivotButton="0" quotePrefix="0" xfId="0"/>
    <xf numFmtId="0" fontId="9" fillId="17" borderId="0" pivotButton="0" quotePrefix="0" xfId="0"/>
    <xf numFmtId="0" fontId="0" fillId="14" borderId="0" applyAlignment="1" pivotButton="0" quotePrefix="0" xfId="0">
      <alignment horizontal="left" wrapText="1"/>
    </xf>
    <xf numFmtId="0" fontId="0" fillId="14" borderId="0" applyAlignment="1" pivotButton="0" quotePrefix="0" xfId="0">
      <alignment wrapText="1"/>
    </xf>
    <xf numFmtId="0" fontId="8" fillId="14" borderId="0" applyAlignment="1" pivotButton="0" quotePrefix="0" xfId="0">
      <alignment wrapText="1"/>
    </xf>
    <xf numFmtId="0" fontId="0" fillId="6" borderId="0" pivotButton="0" quotePrefix="0" xfId="0"/>
    <xf numFmtId="0" fontId="22" fillId="0" borderId="0" applyAlignment="1" pivotButton="0" quotePrefix="0" xfId="0">
      <alignment horizontal="left" vertical="top" wrapText="1"/>
    </xf>
    <xf numFmtId="0" fontId="22" fillId="0" borderId="0" applyAlignment="1" pivotButton="0" quotePrefix="0" xfId="0">
      <alignment horizontal="left" vertical="top"/>
    </xf>
    <xf numFmtId="0" fontId="15" fillId="18" borderId="12" applyAlignment="1" pivotButton="0" quotePrefix="0" xfId="0">
      <alignment vertical="top" wrapText="1"/>
    </xf>
    <xf numFmtId="0" fontId="9" fillId="14" borderId="12" applyAlignment="1" pivotButton="0" quotePrefix="0" xfId="0">
      <alignment horizontal="left" vertical="center" wrapText="1"/>
    </xf>
    <xf numFmtId="0" fontId="0" fillId="19" borderId="12" applyAlignment="1" pivotButton="0" quotePrefix="0" xfId="0">
      <alignment horizontal="left" vertical="center" wrapText="1"/>
    </xf>
    <xf numFmtId="0" fontId="2" fillId="11" borderId="12" applyAlignment="1" pivotButton="0" quotePrefix="1" xfId="0">
      <alignment vertical="top" wrapText="1"/>
    </xf>
    <xf numFmtId="0" fontId="0" fillId="0" borderId="12" pivotButton="0" quotePrefix="0" xfId="0"/>
    <xf numFmtId="164" fontId="0" fillId="6" borderId="0" pivotButton="0" quotePrefix="0" xfId="1"/>
    <xf numFmtId="164" fontId="0" fillId="15" borderId="0" pivotButton="0" quotePrefix="0" xfId="1"/>
    <xf numFmtId="49" fontId="0" fillId="0" borderId="0" pivotButton="0" quotePrefix="0" xfId="0"/>
    <xf numFmtId="1" fontId="0" fillId="6" borderId="0" pivotButton="0" quotePrefix="0" xfId="0"/>
    <xf numFmtId="0" fontId="23" fillId="0" borderId="0" pivotButton="0" quotePrefix="0" xfId="0"/>
    <xf numFmtId="49" fontId="23" fillId="0" borderId="0" pivotButton="0" quotePrefix="0" xfId="0"/>
    <xf numFmtId="165" fontId="24" fillId="20" borderId="0" pivotButton="0" quotePrefix="0" xfId="2"/>
    <xf numFmtId="165" fontId="0" fillId="6" borderId="0" pivotButton="0" quotePrefix="0" xfId="0"/>
    <xf numFmtId="2" fontId="0" fillId="6" borderId="0" pivotButton="0" quotePrefix="0" xfId="0"/>
    <xf numFmtId="3" fontId="0" fillId="6" borderId="0" pivotButton="0" quotePrefix="0" xfId="0"/>
    <xf numFmtId="0" fontId="25" fillId="0" borderId="0" pivotButton="0" quotePrefix="0" xfId="0"/>
    <xf numFmtId="0" fontId="27" fillId="0" borderId="0" applyAlignment="1" pivotButton="0" quotePrefix="0" xfId="3">
      <alignment horizontal="left" vertical="top"/>
    </xf>
    <xf numFmtId="0" fontId="0" fillId="0" borderId="0" pivotButton="0" quotePrefix="1" xfId="0"/>
    <xf numFmtId="0" fontId="9" fillId="14" borderId="12" applyAlignment="1" pivotButton="0" quotePrefix="0" xfId="0">
      <alignment vertical="center" wrapText="1"/>
    </xf>
    <xf numFmtId="0" fontId="5" fillId="11" borderId="12" applyAlignment="1" pivotButton="0" quotePrefix="1" xfId="0">
      <alignment vertical="top" wrapText="1"/>
    </xf>
    <xf numFmtId="0" fontId="5" fillId="11" borderId="12" applyAlignment="1" pivotButton="0" quotePrefix="0" xfId="0">
      <alignment vertical="top" wrapText="1"/>
    </xf>
    <xf numFmtId="0" fontId="6" fillId="2" borderId="0" applyAlignment="1" pivotButton="0" quotePrefix="0" xfId="0">
      <alignment horizontal="left" vertical="top"/>
    </xf>
    <xf numFmtId="0" fontId="0" fillId="0" borderId="0" applyAlignment="1" pivotButton="0" quotePrefix="0" xfId="0">
      <alignment horizontal="left" vertical="top"/>
    </xf>
    <xf numFmtId="0" fontId="0" fillId="3" borderId="0" applyAlignment="1" pivotButton="0" quotePrefix="0" xfId="0">
      <alignment horizontal="left" vertical="top"/>
    </xf>
    <xf numFmtId="0" fontId="2" fillId="21" borderId="0" pivotButton="0" quotePrefix="0" xfId="0"/>
    <xf numFmtId="0" fontId="13" fillId="21" borderId="0" pivotButton="0" quotePrefix="0" xfId="0"/>
    <xf numFmtId="0" fontId="13" fillId="3" borderId="0" applyAlignment="1" pivotButton="0" quotePrefix="0" xfId="0">
      <alignment horizontal="left" vertical="top"/>
    </xf>
    <xf numFmtId="0" fontId="13" fillId="0" borderId="12" pivotButton="0" quotePrefix="0" xfId="0"/>
    <xf numFmtId="0" fontId="4" fillId="0" borderId="12" pivotButton="0" quotePrefix="0" xfId="0"/>
    <xf numFmtId="0" fontId="0" fillId="14" borderId="0" applyAlignment="1" pivotButton="0" quotePrefix="0" xfId="0">
      <alignment horizontal="left" vertical="top" wrapText="1"/>
    </xf>
    <xf numFmtId="0" fontId="8" fillId="14" borderId="0" applyAlignment="1" pivotButton="0" quotePrefix="0" xfId="0">
      <alignment horizontal="left" vertical="top"/>
    </xf>
    <xf numFmtId="0" fontId="0" fillId="6" borderId="0" applyAlignment="1" pivotButton="0" quotePrefix="0" xfId="0">
      <alignment horizontal="left" vertical="top"/>
    </xf>
    <xf numFmtId="0" fontId="2" fillId="12" borderId="0" applyAlignment="1" pivotButton="0" quotePrefix="0" xfId="0">
      <alignment horizontal="left" vertical="top"/>
    </xf>
    <xf numFmtId="0" fontId="0" fillId="12" borderId="0" applyAlignment="1" pivotButton="0" quotePrefix="0" xfId="0">
      <alignment horizontal="left" vertical="top"/>
    </xf>
    <xf numFmtId="0" fontId="4" fillId="13" borderId="0" applyAlignment="1" pivotButton="0" quotePrefix="0" xfId="0">
      <alignment horizontal="left" vertical="top"/>
    </xf>
    <xf numFmtId="0" fontId="2" fillId="13" borderId="0" applyAlignment="1" pivotButton="0" quotePrefix="0" xfId="0">
      <alignment horizontal="left" vertical="top"/>
    </xf>
    <xf numFmtId="0" fontId="0" fillId="13" borderId="0" applyAlignment="1" pivotButton="0" quotePrefix="0" xfId="0">
      <alignment horizontal="left" vertical="top"/>
    </xf>
    <xf numFmtId="0" fontId="0" fillId="14" borderId="0" applyAlignment="1" pivotButton="0" quotePrefix="0" xfId="0">
      <alignment horizontal="left" vertical="top"/>
    </xf>
    <xf numFmtId="0" fontId="9" fillId="14" borderId="0" applyAlignment="1" pivotButton="0" quotePrefix="0" xfId="0">
      <alignment horizontal="left" vertical="top"/>
    </xf>
    <xf numFmtId="0" fontId="8" fillId="14" borderId="0" applyAlignment="1" pivotButton="0" quotePrefix="0" xfId="0">
      <alignment horizontal="left" vertical="top" indent="1"/>
    </xf>
    <xf numFmtId="0" fontId="9" fillId="13" borderId="0" applyAlignment="1" pivotButton="0" quotePrefix="0" xfId="0">
      <alignment horizontal="left" vertical="top"/>
    </xf>
    <xf numFmtId="0" fontId="0" fillId="0" borderId="0" applyAlignment="1" pivotButton="0" quotePrefix="0" xfId="0">
      <alignment horizontal="left" vertical="top" wrapText="1"/>
    </xf>
    <xf numFmtId="0" fontId="8" fillId="0" borderId="0" applyAlignment="1" pivotButton="0" quotePrefix="0" xfId="0">
      <alignment horizontal="left" vertical="top" wrapText="1"/>
    </xf>
    <xf numFmtId="0" fontId="6" fillId="2" borderId="0" applyAlignment="1" pivotButton="0" quotePrefix="0" xfId="0">
      <alignment horizontal="left"/>
    </xf>
    <xf numFmtId="0" fontId="14" fillId="10" borderId="0" applyAlignment="1" pivotButton="0" quotePrefix="0" xfId="0">
      <alignment horizontal="left"/>
    </xf>
    <xf numFmtId="0" fontId="15" fillId="10" borderId="0" applyAlignment="1" pivotButton="0" quotePrefix="0" xfId="0">
      <alignment horizontal="left"/>
    </xf>
    <xf numFmtId="0" fontId="0" fillId="0" borderId="0" applyAlignment="1" pivotButton="0" quotePrefix="0" xfId="0">
      <alignment horizontal="left"/>
    </xf>
    <xf numFmtId="0" fontId="13" fillId="0" borderId="0" applyAlignment="1" pivotButton="0" quotePrefix="0" xfId="0">
      <alignment horizontal="left"/>
    </xf>
    <xf numFmtId="0" fontId="15" fillId="18" borderId="12" applyAlignment="1" pivotButton="0" quotePrefix="0" xfId="0">
      <alignment horizontal="left" vertical="top" wrapText="1"/>
    </xf>
    <xf numFmtId="0" fontId="0" fillId="0" borderId="12" applyAlignment="1" pivotButton="0" quotePrefix="0" xfId="0">
      <alignment horizontal="left"/>
    </xf>
    <xf numFmtId="0" fontId="0" fillId="0" borderId="0" applyAlignment="1" pivotButton="0" quotePrefix="0" xfId="0">
      <alignment wrapText="1"/>
    </xf>
    <xf numFmtId="0" fontId="2" fillId="23" borderId="0" pivotButton="0" quotePrefix="0" xfId="0"/>
    <xf numFmtId="166" fontId="0" fillId="6" borderId="0" pivotButton="0" quotePrefix="0" xfId="4"/>
    <xf numFmtId="2" fontId="0" fillId="24" borderId="0" pivotButton="0" quotePrefix="0" xfId="0"/>
    <xf numFmtId="1" fontId="0" fillId="24" borderId="0" pivotButton="0" quotePrefix="0" xfId="0"/>
    <xf numFmtId="167" fontId="0" fillId="6" borderId="0" pivotButton="0" quotePrefix="0" xfId="4"/>
    <xf numFmtId="0" fontId="8" fillId="0" borderId="0" applyAlignment="1" pivotButton="0" quotePrefix="0" xfId="0">
      <alignment wrapText="1"/>
    </xf>
    <xf numFmtId="0" fontId="19" fillId="0" borderId="0" applyAlignment="1" pivotButton="0" quotePrefix="0" xfId="0">
      <alignment horizontal="left" vertical="top" wrapText="1"/>
    </xf>
    <xf numFmtId="0" fontId="2" fillId="12" borderId="13" applyAlignment="1" pivotButton="0" quotePrefix="0" xfId="0">
      <alignment wrapText="1"/>
    </xf>
    <xf numFmtId="0" fontId="8" fillId="14" borderId="0" pivotButton="0" quotePrefix="1" xfId="0"/>
    <xf numFmtId="0" fontId="8" fillId="14" borderId="0" applyAlignment="1" pivotButton="0" quotePrefix="1" xfId="0">
      <alignment horizontal="left" indent="1"/>
    </xf>
    <xf numFmtId="0" fontId="8" fillId="25" borderId="0" applyAlignment="1" pivotButton="0" quotePrefix="0" xfId="0">
      <alignment horizontal="left" indent="1"/>
    </xf>
    <xf numFmtId="0" fontId="8" fillId="25" borderId="0" pivotButton="0" quotePrefix="1" xfId="0"/>
    <xf numFmtId="0" fontId="2" fillId="12" borderId="13" pivotButton="0" quotePrefix="0" xfId="0"/>
    <xf numFmtId="0" fontId="31" fillId="26" borderId="0" pivotButton="0" quotePrefix="0" xfId="0"/>
    <xf numFmtId="0" fontId="32" fillId="26" borderId="0" pivotButton="0" quotePrefix="0" xfId="0"/>
    <xf numFmtId="0" fontId="33" fillId="27" borderId="0" pivotButton="0" quotePrefix="0" xfId="0"/>
    <xf numFmtId="0" fontId="34" fillId="27" borderId="0" pivotButton="0" quotePrefix="0" xfId="0"/>
    <xf numFmtId="0" fontId="21" fillId="0" borderId="0" pivotButton="0" quotePrefix="0" xfId="0"/>
    <xf numFmtId="0" fontId="35" fillId="26" borderId="0" pivotButton="0" quotePrefix="0" xfId="0"/>
    <xf numFmtId="0" fontId="36" fillId="0" borderId="0" pivotButton="0" quotePrefix="0" xfId="0"/>
    <xf numFmtId="0" fontId="21" fillId="28" borderId="0" pivotButton="0" quotePrefix="0" xfId="0"/>
    <xf numFmtId="0" fontId="37" fillId="29" borderId="0" pivotButton="0" quotePrefix="0" xfId="0"/>
    <xf numFmtId="0" fontId="21" fillId="29" borderId="0" pivotButton="0" quotePrefix="0" xfId="0"/>
    <xf numFmtId="0" fontId="37" fillId="20" borderId="0" pivotButton="0" quotePrefix="0" xfId="0"/>
    <xf numFmtId="0" fontId="24" fillId="20" borderId="0" pivotButton="0" quotePrefix="0" xfId="0"/>
    <xf numFmtId="0" fontId="39" fillId="0" borderId="0" applyAlignment="1" pivotButton="0" quotePrefix="0" xfId="0">
      <alignment horizontal="left" vertical="top"/>
    </xf>
    <xf numFmtId="0" fontId="29" fillId="0" borderId="0" applyAlignment="1" pivotButton="0" quotePrefix="0" xfId="0">
      <alignment horizontal="right"/>
    </xf>
    <xf numFmtId="0" fontId="38" fillId="0" borderId="0" applyAlignment="1" pivotButton="0" quotePrefix="0" xfId="0">
      <alignment vertical="top" wrapText="1"/>
    </xf>
    <xf numFmtId="0" fontId="28" fillId="2" borderId="0" pivotButton="0" quotePrefix="0" xfId="0"/>
    <xf numFmtId="0" fontId="8" fillId="30" borderId="0" pivotButton="0" quotePrefix="0" xfId="0"/>
    <xf numFmtId="0" fontId="36" fillId="0" borderId="0" pivotButton="0" quotePrefix="0" xfId="3"/>
    <xf numFmtId="0" fontId="2" fillId="31" borderId="0" pivotButton="0" quotePrefix="0" xfId="0"/>
    <xf numFmtId="0" fontId="19" fillId="17" borderId="0" pivotButton="0" quotePrefix="0" xfId="0"/>
    <xf numFmtId="0" fontId="8" fillId="17" borderId="0" pivotButton="0" quotePrefix="0" xfId="0"/>
    <xf numFmtId="0" fontId="0" fillId="17" borderId="0" pivotButton="0" quotePrefix="0" xfId="0"/>
    <xf numFmtId="0" fontId="0" fillId="13" borderId="0" pivotButton="0" quotePrefix="0" xfId="0"/>
    <xf numFmtId="0" fontId="2" fillId="6" borderId="0" pivotButton="0" quotePrefix="0" xfId="0"/>
    <xf numFmtId="0" fontId="0" fillId="12" borderId="0" pivotButton="0" quotePrefix="0" xfId="0"/>
    <xf numFmtId="0" fontId="2" fillId="23" borderId="0" applyAlignment="1" pivotButton="0" quotePrefix="0" xfId="0">
      <alignment wrapText="1"/>
    </xf>
    <xf numFmtId="0" fontId="8" fillId="23" borderId="0" pivotButton="0" quotePrefix="0" xfId="0"/>
    <xf numFmtId="0" fontId="0" fillId="23" borderId="0" pivotButton="0" quotePrefix="0" xfId="0"/>
    <xf numFmtId="0" fontId="8" fillId="13" borderId="0" pivotButton="0" quotePrefix="0" xfId="0"/>
    <xf numFmtId="0" fontId="19" fillId="0" borderId="0" pivotButton="0" quotePrefix="0" xfId="0"/>
    <xf numFmtId="0" fontId="42" fillId="12" borderId="0" pivotButton="0" quotePrefix="0" xfId="0"/>
    <xf numFmtId="0" fontId="8" fillId="14" borderId="0" applyAlignment="1" pivotButton="0" quotePrefix="1" xfId="0">
      <alignment wrapText="1"/>
    </xf>
    <xf numFmtId="0" fontId="43" fillId="12" borderId="0" pivotButton="0" quotePrefix="0" xfId="0"/>
    <xf numFmtId="0" fontId="8" fillId="0" borderId="0" pivotButton="0" quotePrefix="0" xfId="0"/>
    <xf numFmtId="0" fontId="0" fillId="3" borderId="8" pivotButton="0" quotePrefix="0" xfId="0"/>
    <xf numFmtId="0" fontId="0" fillId="3" borderId="9" pivotButton="0" quotePrefix="0" xfId="0"/>
    <xf numFmtId="0" fontId="0" fillId="3" borderId="10" pivotButton="0" quotePrefix="0" xfId="0"/>
    <xf numFmtId="0" fontId="10" fillId="3" borderId="6" applyAlignment="1" pivotButton="0" quotePrefix="0" xfId="0">
      <alignment horizontal="left" vertical="top" wrapText="1"/>
    </xf>
    <xf numFmtId="0" fontId="9" fillId="3" borderId="7" applyAlignment="1" pivotButton="0" quotePrefix="0" xfId="0">
      <alignment horizontal="left" vertical="top" wrapText="1"/>
    </xf>
    <xf numFmtId="0" fontId="0" fillId="32" borderId="0" pivotButton="0" quotePrefix="0" xfId="0"/>
    <xf numFmtId="0" fontId="12" fillId="33" borderId="0" pivotButton="0" quotePrefix="0" xfId="0"/>
    <xf numFmtId="0" fontId="4" fillId="0" borderId="0" pivotButton="0" quotePrefix="0" xfId="0"/>
    <xf numFmtId="1" fontId="0" fillId="32" borderId="0" pivotButton="0" quotePrefix="0" xfId="1"/>
    <xf numFmtId="1" fontId="8" fillId="32" borderId="0" pivotButton="0" quotePrefix="0" xfId="1"/>
    <xf numFmtId="1" fontId="12" fillId="33" borderId="0" pivotButton="0" quotePrefix="0" xfId="0"/>
    <xf numFmtId="1" fontId="8" fillId="33" borderId="0" pivotButton="0" quotePrefix="0" xfId="0"/>
    <xf numFmtId="0" fontId="8" fillId="5" borderId="0" pivotButton="0" quotePrefix="0" xfId="0"/>
    <xf numFmtId="0" fontId="0" fillId="14" borderId="0" applyAlignment="1" pivotButton="0" quotePrefix="1" xfId="0">
      <alignment horizontal="left" vertical="top" wrapText="1"/>
    </xf>
    <xf numFmtId="0" fontId="4" fillId="0" borderId="0" applyAlignment="1" pivotButton="0" quotePrefix="0" xfId="0">
      <alignment horizontal="left" vertical="top" wrapText="1"/>
    </xf>
    <xf numFmtId="0" fontId="5" fillId="11" borderId="12" applyAlignment="1" pivotButton="0" quotePrefix="0" xfId="0">
      <alignment horizontal="left" vertical="top" wrapText="1"/>
    </xf>
    <xf numFmtId="0" fontId="5" fillId="11" borderId="12" applyAlignment="1" pivotButton="0" quotePrefix="1" xfId="0">
      <alignment horizontal="left" vertical="top" wrapText="1"/>
    </xf>
    <xf numFmtId="0" fontId="0" fillId="32" borderId="0" applyAlignment="1" pivotButton="0" quotePrefix="0" xfId="0">
      <alignment horizontal="right" vertical="top"/>
    </xf>
    <xf numFmtId="0" fontId="0" fillId="21" borderId="0" pivotButton="0" quotePrefix="0" xfId="0"/>
    <xf numFmtId="0" fontId="19" fillId="0" borderId="0" applyAlignment="1" pivotButton="0" quotePrefix="0" xfId="0">
      <alignment horizontal="left" vertical="top"/>
    </xf>
    <xf numFmtId="1" fontId="0" fillId="0" borderId="0" pivotButton="0" quotePrefix="0" xfId="0"/>
    <xf numFmtId="1" fontId="0" fillId="32" borderId="0" pivotButton="0" quotePrefix="0" xfId="0"/>
    <xf numFmtId="0" fontId="9" fillId="0" borderId="0" applyAlignment="1" pivotButton="0" quotePrefix="0" xfId="0">
      <alignment vertical="center" wrapText="1"/>
    </xf>
    <xf numFmtId="0" fontId="15" fillId="0" borderId="1" applyAlignment="1" pivotButton="0" quotePrefix="0" xfId="0">
      <alignment vertical="top" wrapText="1"/>
    </xf>
    <xf numFmtId="0" fontId="15" fillId="0" borderId="2" applyAlignment="1" pivotButton="0" quotePrefix="0" xfId="0">
      <alignment vertical="top" wrapText="1"/>
    </xf>
    <xf numFmtId="0" fontId="15" fillId="0" borderId="3" applyAlignment="1" pivotButton="0" quotePrefix="0" xfId="0">
      <alignment vertical="top" wrapText="1"/>
    </xf>
    <xf numFmtId="0" fontId="15" fillId="0" borderId="12" applyAlignment="1" pivotButton="0" quotePrefix="0" xfId="0">
      <alignment vertical="top" wrapText="1"/>
    </xf>
    <xf numFmtId="0" fontId="8" fillId="32" borderId="0" pivotButton="0" quotePrefix="0" xfId="0"/>
    <xf numFmtId="0" fontId="0" fillId="9" borderId="12" applyAlignment="1" pivotButton="0" quotePrefix="0" xfId="0">
      <alignment horizontal="left" vertical="center"/>
    </xf>
    <xf numFmtId="0" fontId="0" fillId="35" borderId="12" applyAlignment="1" pivotButton="0" quotePrefix="0" xfId="0">
      <alignment horizontal="left" vertical="center"/>
    </xf>
    <xf numFmtId="0" fontId="5" fillId="13" borderId="0" pivotButton="0" quotePrefix="0" xfId="0"/>
    <xf numFmtId="0" fontId="44" fillId="18" borderId="12" applyAlignment="1" pivotButton="0" quotePrefix="0" xfId="0">
      <alignment vertical="top" wrapText="1"/>
    </xf>
    <xf numFmtId="0" fontId="4" fillId="0" borderId="0" applyAlignment="1" pivotButton="0" quotePrefix="0" xfId="0">
      <alignment wrapText="1"/>
    </xf>
    <xf numFmtId="0" fontId="9" fillId="14" borderId="0" applyAlignment="1" pivotButton="0" quotePrefix="0" xfId="0">
      <alignment horizontal="left" indent="1"/>
    </xf>
    <xf numFmtId="0" fontId="9" fillId="14" borderId="0" pivotButton="0" quotePrefix="1" xfId="0"/>
    <xf numFmtId="165" fontId="0" fillId="32" borderId="0" pivotButton="0" quotePrefix="0" xfId="0"/>
    <xf numFmtId="0" fontId="3" fillId="0" borderId="12" applyAlignment="1" pivotButton="0" quotePrefix="0" xfId="0">
      <alignment horizontal="left"/>
    </xf>
    <xf numFmtId="0" fontId="0" fillId="6" borderId="12" pivotButton="0" quotePrefix="0" xfId="0"/>
    <xf numFmtId="0" fontId="9" fillId="14" borderId="0" applyAlignment="1" pivotButton="0" quotePrefix="0" xfId="0">
      <alignment wrapText="1"/>
    </xf>
    <xf numFmtId="0" fontId="45" fillId="12" borderId="0" pivotButton="0" quotePrefix="0" xfId="0"/>
    <xf numFmtId="0" fontId="9" fillId="14" borderId="0" applyAlignment="1" pivotButton="0" quotePrefix="1" xfId="0">
      <alignment wrapText="1"/>
    </xf>
    <xf numFmtId="0" fontId="15" fillId="32" borderId="0" pivotButton="0" quotePrefix="0" xfId="0"/>
    <xf numFmtId="0" fontId="12" fillId="0" borderId="0" pivotButton="0" quotePrefix="0" xfId="0"/>
    <xf numFmtId="0" fontId="0" fillId="0" borderId="11" pivotButton="0" quotePrefix="0" xfId="0"/>
    <xf numFmtId="0" fontId="4" fillId="0" borderId="12" applyAlignment="1" pivotButton="0" quotePrefix="0" xfId="0">
      <alignment horizontal="right"/>
    </xf>
    <xf numFmtId="0" fontId="11" fillId="6" borderId="0" pivotButton="0" quotePrefix="0" xfId="0"/>
    <xf numFmtId="0" fontId="4" fillId="32" borderId="12" applyAlignment="1" pivotButton="0" quotePrefix="0" xfId="0">
      <alignment wrapText="1"/>
    </xf>
    <xf numFmtId="0" fontId="4" fillId="0" borderId="1" pivotButton="0" quotePrefix="0" xfId="0"/>
    <xf numFmtId="0" fontId="0" fillId="16" borderId="12" pivotButton="0" quotePrefix="0" xfId="0"/>
    <xf numFmtId="0" fontId="3" fillId="0" borderId="12" pivotButton="0" quotePrefix="0" xfId="0"/>
    <xf numFmtId="0" fontId="2" fillId="0" borderId="12" pivotButton="0" quotePrefix="0" xfId="0"/>
    <xf numFmtId="0" fontId="0" fillId="8" borderId="12" pivotButton="0" quotePrefix="1" xfId="0"/>
    <xf numFmtId="0" fontId="20" fillId="0" borderId="12" pivotButton="0" quotePrefix="0" xfId="0"/>
    <xf numFmtId="0" fontId="0" fillId="0" borderId="12" pivotButton="0" quotePrefix="1" xfId="0"/>
    <xf numFmtId="0" fontId="0" fillId="0" borderId="12" applyAlignment="1" pivotButton="0" quotePrefix="0" xfId="0">
      <alignment horizontal="left" vertical="top"/>
    </xf>
    <xf numFmtId="0" fontId="36" fillId="0" borderId="12" pivotButton="0" quotePrefix="0" xfId="3"/>
    <xf numFmtId="0" fontId="38" fillId="0" borderId="12" pivotButton="0" quotePrefix="0" xfId="3"/>
    <xf numFmtId="0" fontId="30" fillId="0" borderId="12" pivotButton="0" quotePrefix="0" xfId="3"/>
    <xf numFmtId="0" fontId="0" fillId="0" borderId="14" pivotButton="0" quotePrefix="0" xfId="0"/>
    <xf numFmtId="0" fontId="17" fillId="6" borderId="12" pivotButton="0" quotePrefix="0" xfId="0"/>
    <xf numFmtId="0" fontId="48" fillId="0" borderId="0" pivotButton="0" quotePrefix="0" xfId="0"/>
    <xf numFmtId="0" fontId="0" fillId="5" borderId="12" pivotButton="0" quotePrefix="0" xfId="0"/>
    <xf numFmtId="168" fontId="0" fillId="6" borderId="0" pivotButton="0" quotePrefix="0" xfId="7"/>
    <xf numFmtId="0" fontId="4" fillId="36" borderId="12" pivotButton="0" quotePrefix="0" xfId="0"/>
    <xf numFmtId="169" fontId="0" fillId="6" borderId="0" pivotButton="0" quotePrefix="0" xfId="0"/>
    <xf numFmtId="0" fontId="49" fillId="0" borderId="0" pivotButton="0" quotePrefix="1" xfId="0"/>
    <xf numFmtId="0" fontId="49" fillId="0" borderId="0" pivotButton="0" quotePrefix="0" xfId="0"/>
    <xf numFmtId="0" fontId="50" fillId="0" borderId="0" pivotButton="0" quotePrefix="0" xfId="8"/>
    <xf numFmtId="0" fontId="50" fillId="0" borderId="0" pivotButton="0" quotePrefix="0" xfId="10"/>
    <xf numFmtId="0" fontId="0" fillId="37" borderId="0" pivotButton="0" quotePrefix="0" xfId="0"/>
    <xf numFmtId="0" fontId="3" fillId="5" borderId="12" pivotButton="0" quotePrefix="0" xfId="0"/>
    <xf numFmtId="0" fontId="2" fillId="37" borderId="12" pivotButton="0" quotePrefix="0" xfId="0"/>
    <xf numFmtId="0" fontId="13" fillId="6" borderId="15" applyAlignment="1" pivotButton="0" quotePrefix="0" xfId="0">
      <alignment horizontal="left" vertical="top"/>
    </xf>
    <xf numFmtId="0" fontId="0" fillId="0" borderId="0" pivotButton="0" quotePrefix="0" xfId="0"/>
    <xf numFmtId="0" fontId="0" fillId="0" borderId="7" pivotButton="0" quotePrefix="0" xfId="0"/>
    <xf numFmtId="0" fontId="4" fillId="9" borderId="12" applyAlignment="1" pivotButton="0" quotePrefix="0" xfId="0">
      <alignment horizontal="center" vertical="center" wrapText="1"/>
    </xf>
    <xf numFmtId="0" fontId="0" fillId="0" borderId="15" pivotButton="0" quotePrefix="0" xfId="0"/>
    <xf numFmtId="0" fontId="0" fillId="0" borderId="14" pivotButton="0" quotePrefix="0" xfId="0"/>
    <xf numFmtId="0" fontId="4" fillId="35" borderId="12" applyAlignment="1" pivotButton="0" quotePrefix="0" xfId="0">
      <alignment horizontal="center" vertical="center" wrapText="1"/>
    </xf>
    <xf numFmtId="0" fontId="9" fillId="4" borderId="12" applyAlignment="1" pivotButton="0" quotePrefix="0" xfId="0">
      <alignment horizontal="left" vertical="top" wrapText="1"/>
    </xf>
    <xf numFmtId="0" fontId="0" fillId="0" borderId="2" pivotButton="0" quotePrefix="0" xfId="0"/>
    <xf numFmtId="0" fontId="0" fillId="0" borderId="3" pivotButton="0" quotePrefix="0" xfId="0"/>
    <xf numFmtId="0" fontId="46" fillId="4" borderId="16" applyAlignment="1" pivotButton="0" quotePrefix="0" xfId="0">
      <alignment horizontal="left" vertical="top" wrapText="1"/>
    </xf>
    <xf numFmtId="0" fontId="0" fillId="0" borderId="4" pivotButton="0" quotePrefix="0" xfId="0"/>
    <xf numFmtId="0" fontId="0" fillId="0" borderId="5" pivotButton="0" quotePrefix="0" xfId="0"/>
    <xf numFmtId="0" fontId="8" fillId="0" borderId="12" applyAlignment="1" pivotButton="0" quotePrefix="0" xfId="0">
      <alignment horizontal="left" vertical="top" wrapText="1"/>
    </xf>
    <xf numFmtId="0" fontId="5" fillId="21" borderId="12" applyAlignment="1" pivotButton="0" quotePrefix="0" xfId="0">
      <alignment horizontal="left" vertical="top" wrapText="1"/>
    </xf>
    <xf numFmtId="0" fontId="0" fillId="22" borderId="0" applyAlignment="1" pivotButton="0" quotePrefix="0" xfId="0">
      <alignment horizontal="left" vertical="top" wrapText="1"/>
    </xf>
    <xf numFmtId="0" fontId="5" fillId="21" borderId="6" applyAlignment="1" pivotButton="0" quotePrefix="0" xfId="0">
      <alignment horizontal="left" wrapText="1"/>
    </xf>
    <xf numFmtId="0" fontId="5" fillId="21" borderId="12" applyAlignment="1" pivotButton="0" quotePrefix="0" xfId="0">
      <alignment horizontal="left" wrapText="1"/>
    </xf>
    <xf numFmtId="0" fontId="43" fillId="34" borderId="9" applyAlignment="1" pivotButton="0" quotePrefix="0" xfId="0">
      <alignment horizontal="left"/>
    </xf>
    <xf numFmtId="0" fontId="0" fillId="0" borderId="9" pivotButton="0" quotePrefix="0" xfId="0"/>
    <xf numFmtId="0" fontId="47" fillId="5" borderId="12" applyAlignment="1" pivotButton="0" quotePrefix="0" xfId="0">
      <alignment horizontal="left" vertical="top" wrapText="1"/>
    </xf>
    <xf numFmtId="0" fontId="5" fillId="38" borderId="0" pivotButton="0" quotePrefix="0" xfId="0"/>
    <xf numFmtId="0" fontId="0" fillId="38" borderId="12" pivotButton="0" quotePrefix="0" xfId="0"/>
    <xf numFmtId="0" fontId="2" fillId="38" borderId="12" pivotButton="0" quotePrefix="0" xfId="0"/>
    <xf numFmtId="165" fontId="24" fillId="20" borderId="0" pivotButton="0" quotePrefix="0" xfId="2"/>
    <xf numFmtId="165" fontId="0" fillId="6" borderId="0" pivotButton="0" quotePrefix="0" xfId="0"/>
    <xf numFmtId="166" fontId="0" fillId="6" borderId="0" pivotButton="0" quotePrefix="0" xfId="4"/>
    <xf numFmtId="167" fontId="0" fillId="6" borderId="0" pivotButton="0" quotePrefix="0" xfId="4"/>
    <xf numFmtId="165" fontId="0" fillId="32" borderId="0" pivotButton="0" quotePrefix="0" xfId="0"/>
    <xf numFmtId="168" fontId="0" fillId="6" borderId="0" pivotButton="0" quotePrefix="0" xfId="7"/>
    <xf numFmtId="169" fontId="0" fillId="6" borderId="0" pivotButton="0" quotePrefix="0" xfId="0"/>
  </cellXfs>
  <cellStyles count="31">
    <cellStyle name="Normal" xfId="0" builtinId="0"/>
    <cellStyle name="Percent" xfId="1" builtinId="5"/>
    <cellStyle name="Milliers 2" xfId="2"/>
    <cellStyle name="Normal 2" xfId="3"/>
    <cellStyle name="Milliers 2 2" xfId="4"/>
    <cellStyle name="Обычный_CRF2002 (1)" xfId="5"/>
    <cellStyle name="5x indented GHG Textfiels" xfId="6"/>
    <cellStyle name="Comma" xfId="7" builtinId="3"/>
    <cellStyle name="Normal 6" xfId="8"/>
    <cellStyle name="Normal 2 4" xfId="9"/>
    <cellStyle name="Normal 13" xfId="10"/>
    <cellStyle name="Normal 2 2 2" xfId="11"/>
    <cellStyle name="Normal 2 2" xfId="12"/>
    <cellStyle name="Normal 3" xfId="13"/>
    <cellStyle name="Comma 2 3" xfId="14"/>
    <cellStyle name="Comma 2" xfId="15"/>
    <cellStyle name="Percent 3" xfId="16"/>
    <cellStyle name="Normal 2 2 2 2" xfId="17"/>
    <cellStyle name="Normal 10 4" xfId="18"/>
    <cellStyle name="Hyperlink 2" xfId="19"/>
    <cellStyle name="Normal 4" xfId="20"/>
    <cellStyle name="Percent 2" xfId="21"/>
    <cellStyle name="Normal 2 3" xfId="22"/>
    <cellStyle name="Comma 2 2" xfId="23"/>
    <cellStyle name="Comma 3" xfId="24"/>
    <cellStyle name="Percent 2 2" xfId="25"/>
    <cellStyle name="Percent 4" xfId="26"/>
    <cellStyle name="Comma 4" xfId="27"/>
    <cellStyle name="Normal 5" xfId="28"/>
    <cellStyle name="Heading 4 2" xfId="29"/>
    <cellStyle name="Explanatory Text 2" xfId="30"/>
  </cellStyles>
  <dxfs count="148">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theme="6" tint="0.3999450666829432"/>
        </patternFill>
      </fill>
    </dxf>
    <dxf>
      <font>
        <strike val="0"/>
        <color theme="1"/>
      </font>
      <fill>
        <patternFill>
          <bgColor theme="4" tint="0.399945066682943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strike val="0"/>
        <color theme="1"/>
      </font>
      <fill>
        <patternFill>
          <bgColor theme="4" tint="0.399945066682943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theme="1"/>
      </font>
      <fill>
        <patternFill>
          <bgColor rgb="FFFFC7CE"/>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
        </patternFill>
      </fill>
    </dxf>
    <dxf>
      <font>
        <strike val="0"/>
        <color theme="1"/>
      </font>
      <fill>
        <patternFill>
          <bgColor theme="7" tint="0.7999816888943144"/>
        </patternFill>
      </fill>
    </dxf>
    <dxf>
      <font>
        <strike val="0"/>
        <color theme="1"/>
      </font>
      <fill>
        <patternFill>
          <bgColor theme="4" tint="0.3999450666829432"/>
        </patternFill>
      </fill>
    </dxf>
    <dxf>
      <font>
        <strike val="0"/>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rgb="FFFF0000"/>
        </patternFill>
      </fill>
    </dxf>
    <dxf>
      <font>
        <color rgb="FF9C0006"/>
      </font>
      <fill>
        <patternFill>
          <bgColor rgb="FFFFB5E5"/>
        </patternFill>
      </fill>
    </dxf>
    <dxf>
      <font>
        <strike val="0"/>
        <color theme="1"/>
      </font>
      <fill>
        <patternFill>
          <bgColor theme="4" tint="0.399945066682943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rgb="FFFF0000"/>
        </patternFill>
      </fill>
    </dxf>
    <dxf>
      <font>
        <strike val="0"/>
        <color theme="1"/>
      </font>
      <fill>
        <patternFill>
          <bgColor theme="7" tint="0.7999816888943144"/>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
        </patternFill>
      </fill>
    </dxf>
    <dxf>
      <font>
        <strike val="0"/>
        <color theme="1"/>
      </font>
      <fill>
        <patternFill>
          <bgColor theme="4" tint="0.3999450666829432"/>
        </patternFill>
      </fill>
    </dxf>
    <dxf>
      <font>
        <strike val="0"/>
        <color theme="1"/>
      </font>
      <fill>
        <patternFill>
          <bgColor theme="7" tint="0.7999816888943144"/>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0070C0"/>
        </patternFill>
      </fill>
    </dxf>
    <dxf>
      <font>
        <b val="1"/>
      </font>
      <fill>
        <patternFill>
          <bgColor rgb="FFD7D7D7"/>
        </patternFill>
      </fill>
    </dxf>
    <dxf>
      <fill>
        <patternFill>
          <bgColor indexed="65"/>
        </patternFill>
      </fill>
    </dxf>
  </dxfs>
  <tableStyles count="1" defaultTableStyle="TableStyleMedium2" defaultPivotStyle="PivotStyleLight16">
    <tableStyle name="MySqlDefault" pivot="0" table="0" count="2">
      <tableStyleElement type="wholeTable" dxfId="147"/>
      <tableStyleElement type="headerRow" dxfId="14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7"/>
    <outlinePr summaryBelow="1" summaryRight="1"/>
    <pageSetUpPr/>
  </sheetPr>
  <dimension ref="A1:Q51"/>
  <sheetViews>
    <sheetView zoomScale="115" zoomScaleNormal="115" workbookViewId="0">
      <selection activeCell="A6" sqref="A6:O6"/>
    </sheetView>
  </sheetViews>
  <sheetFormatPr baseColWidth="8" defaultColWidth="8.88671875" defaultRowHeight="14.4"/>
  <cols>
    <col width="48.109375" customWidth="1" style="218" min="1" max="1"/>
    <col width="38.44140625" customWidth="1" style="218" min="2" max="2"/>
    <col width="22.44140625" customWidth="1" style="218" min="3" max="3"/>
    <col width="29.44140625" customWidth="1" style="218" min="15" max="15"/>
  </cols>
  <sheetData>
    <row r="1" ht="15.75" customHeight="1" s="218">
      <c r="A1" s="1" t="inlineStr">
        <is>
          <t>DDP REPORTING TEMPLATE: the Pathways Design Framework</t>
        </is>
      </c>
      <c r="B1" s="1" t="n"/>
      <c r="C1" s="1" t="n"/>
      <c r="D1" s="1" t="n"/>
      <c r="E1" s="1" t="n"/>
      <c r="F1" s="1" t="n"/>
      <c r="G1" s="1" t="n"/>
      <c r="H1" s="1" t="n"/>
      <c r="I1" s="1" t="n"/>
      <c r="J1" s="1" t="n"/>
      <c r="K1" s="1" t="n"/>
      <c r="L1" s="1" t="n"/>
      <c r="M1" s="1" t="n"/>
      <c r="N1" s="1" t="n"/>
      <c r="O1" s="1" t="n"/>
    </row>
    <row r="2" ht="15.75" customHeight="1" s="218">
      <c r="A2" s="2" t="inlineStr">
        <is>
          <t>version Aug 2023</t>
        </is>
      </c>
      <c r="B2" s="1" t="n"/>
      <c r="C2" s="1" t="n"/>
      <c r="D2" s="1" t="n"/>
      <c r="E2" s="1" t="n"/>
      <c r="F2" s="1" t="n"/>
      <c r="G2" s="1" t="n"/>
      <c r="H2" s="1" t="n"/>
      <c r="I2" s="1" t="n"/>
      <c r="J2" s="1" t="n"/>
      <c r="K2" s="1" t="n"/>
      <c r="L2" s="1" t="n"/>
      <c r="M2" s="1" t="n"/>
      <c r="N2" s="1" t="n"/>
      <c r="O2" s="1" t="n"/>
    </row>
    <row r="3" ht="15.75" customHeight="1" s="218">
      <c r="A3" s="3" t="n"/>
      <c r="B3" s="3" t="n"/>
      <c r="C3" s="3" t="n"/>
      <c r="D3" s="3" t="n"/>
      <c r="E3" s="3" t="n"/>
      <c r="F3" s="3" t="n"/>
      <c r="G3" s="3" t="n"/>
      <c r="H3" s="3" t="n"/>
      <c r="I3" s="3" t="n"/>
      <c r="J3" s="3" t="n"/>
      <c r="K3" s="3" t="n"/>
      <c r="L3" s="3" t="n"/>
      <c r="M3" s="3" t="n"/>
      <c r="N3" s="3" t="n"/>
      <c r="O3" s="3" t="n"/>
    </row>
    <row r="4" ht="268.5" customHeight="1" s="218">
      <c r="A4" s="224" t="inlineStr">
        <is>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is>
      </c>
      <c r="B4" s="225" t="n"/>
      <c r="C4" s="225" t="n"/>
      <c r="D4" s="225" t="n"/>
      <c r="E4" s="225" t="n"/>
      <c r="F4" s="225" t="n"/>
      <c r="G4" s="225" t="n"/>
      <c r="H4" s="225" t="n"/>
      <c r="I4" s="225" t="n"/>
      <c r="J4" s="225" t="n"/>
      <c r="K4" s="225" t="n"/>
      <c r="L4" s="225" t="n"/>
      <c r="M4" s="225" t="n"/>
      <c r="N4" s="225" t="n"/>
      <c r="O4" s="226" t="n"/>
      <c r="Q4" s="177" t="n"/>
    </row>
    <row r="5">
      <c r="A5" s="5" t="n"/>
      <c r="B5" s="5" t="n"/>
      <c r="C5" s="5" t="n"/>
      <c r="D5" s="5" t="n"/>
      <c r="E5" s="5" t="n"/>
      <c r="F5" s="5" t="n"/>
      <c r="G5" s="5" t="n"/>
      <c r="H5" s="5" t="n"/>
      <c r="I5" s="5" t="n"/>
      <c r="J5" s="5" t="n"/>
      <c r="K5" s="5" t="n"/>
      <c r="L5" s="5" t="n"/>
      <c r="M5" s="5" t="n"/>
      <c r="N5" s="5" t="n"/>
      <c r="O5" s="5" t="n"/>
    </row>
    <row r="6" ht="289.5" customHeight="1" s="218">
      <c r="A6" s="224" t="inlineStr">
        <is>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is>
      </c>
      <c r="B6" s="225" t="n"/>
      <c r="C6" s="225" t="n"/>
      <c r="D6" s="225" t="n"/>
      <c r="E6" s="225" t="n"/>
      <c r="F6" s="225" t="n"/>
      <c r="G6" s="225" t="n"/>
      <c r="H6" s="225" t="n"/>
      <c r="I6" s="225" t="n"/>
      <c r="J6" s="225" t="n"/>
      <c r="K6" s="225" t="n"/>
      <c r="L6" s="225" t="n"/>
      <c r="M6" s="225" t="n"/>
      <c r="N6" s="225" t="n"/>
      <c r="O6" s="226" t="n"/>
    </row>
    <row r="7">
      <c r="A7" s="5" t="n"/>
      <c r="B7" s="5" t="n"/>
      <c r="C7" s="5" t="n"/>
      <c r="D7" s="5" t="n"/>
      <c r="E7" s="5" t="n"/>
      <c r="F7" s="5" t="n"/>
      <c r="G7" s="5" t="n"/>
      <c r="H7" s="5" t="n"/>
      <c r="I7" s="5" t="n"/>
      <c r="J7" s="5" t="n"/>
      <c r="K7" s="5" t="n"/>
      <c r="L7" s="5" t="n"/>
      <c r="M7" s="5" t="n"/>
      <c r="N7" s="5" t="n"/>
      <c r="O7" s="5" t="n"/>
    </row>
    <row r="8">
      <c r="A8" s="5" t="n"/>
      <c r="B8" s="5" t="n"/>
      <c r="C8" s="5" t="n"/>
      <c r="D8" s="5" t="n"/>
      <c r="E8" s="5" t="n"/>
      <c r="F8" s="5" t="n"/>
      <c r="G8" s="5" t="n"/>
      <c r="H8" s="5" t="n"/>
      <c r="I8" s="5" t="n"/>
      <c r="J8" s="5" t="n"/>
      <c r="K8" s="5" t="n"/>
      <c r="L8" s="5" t="n"/>
      <c r="M8" s="5" t="n"/>
      <c r="N8" s="5" t="n"/>
      <c r="O8" s="5" t="n"/>
    </row>
    <row r="9" ht="21" customHeight="1" s="218">
      <c r="A9" s="227" t="inlineStr">
        <is>
          <t>Before to start  - First information to report !</t>
        </is>
      </c>
      <c r="B9" s="228" t="n"/>
      <c r="C9" s="228" t="n"/>
      <c r="D9" s="228" t="n"/>
      <c r="E9" s="228" t="n"/>
      <c r="F9" s="228" t="n"/>
      <c r="G9" s="228" t="n"/>
      <c r="H9" s="228" t="n"/>
      <c r="I9" s="228" t="n"/>
      <c r="J9" s="228" t="n"/>
      <c r="K9" s="228" t="n"/>
      <c r="L9" s="228" t="n"/>
      <c r="M9" s="228" t="n"/>
      <c r="N9" s="228" t="n"/>
      <c r="O9" s="229" t="n"/>
    </row>
    <row r="10">
      <c r="A10" s="148" t="n"/>
      <c r="B10" s="5" t="n"/>
      <c r="C10" s="5" t="n"/>
      <c r="D10" s="5" t="n"/>
      <c r="E10" s="5" t="n"/>
      <c r="F10" s="5" t="n"/>
      <c r="G10" s="5" t="n"/>
      <c r="H10" s="5" t="n"/>
      <c r="I10" s="5" t="n"/>
      <c r="J10" s="5" t="n"/>
      <c r="K10" s="5" t="n"/>
      <c r="L10" s="5" t="n"/>
      <c r="M10" s="5" t="n"/>
      <c r="N10" s="5" t="n"/>
      <c r="O10" s="149" t="n"/>
    </row>
    <row r="11">
      <c r="A11" s="6" t="inlineStr">
        <is>
          <t>1) Name of your scenario</t>
        </is>
      </c>
      <c r="B11" s="5" t="n"/>
      <c r="C11" s="5" t="n"/>
      <c r="D11" s="5" t="n"/>
      <c r="E11" s="5" t="n"/>
      <c r="F11" s="5" t="n"/>
      <c r="G11" s="5" t="n"/>
      <c r="H11" s="5" t="n"/>
      <c r="I11" s="5" t="n"/>
      <c r="J11" s="5" t="n"/>
      <c r="K11" s="5" t="n"/>
      <c r="L11" s="5" t="n"/>
      <c r="M11" s="5" t="n"/>
      <c r="N11" s="5" t="n"/>
      <c r="O11" s="149" t="n"/>
    </row>
    <row r="12">
      <c r="A12" s="189" t="inlineStr">
        <is>
          <t>Please indicate the name of the scenario reported:</t>
        </is>
      </c>
      <c r="B12" s="204" t="inlineStr">
        <is>
          <t>to define in the "User guide"</t>
        </is>
      </c>
      <c r="C12" s="5" t="n"/>
      <c r="D12" s="5" t="n"/>
      <c r="E12" s="5" t="n"/>
      <c r="F12" s="5" t="n"/>
      <c r="G12" s="5" t="n"/>
      <c r="H12" s="5" t="n"/>
      <c r="I12" s="5" t="n"/>
      <c r="J12" s="5" t="n"/>
      <c r="K12" s="5" t="n"/>
      <c r="L12" s="5" t="n"/>
      <c r="M12" s="5" t="n"/>
      <c r="N12" s="5" t="n"/>
      <c r="O12" s="149" t="n"/>
    </row>
    <row r="13">
      <c r="A13" s="148" t="n"/>
      <c r="B13" s="5" t="n"/>
      <c r="C13" s="5" t="n"/>
      <c r="D13" s="5" t="n"/>
      <c r="E13" s="5" t="n"/>
      <c r="F13" s="5" t="n"/>
      <c r="G13" s="5" t="n"/>
      <c r="H13" s="5" t="n"/>
      <c r="I13" s="5" t="n"/>
      <c r="J13" s="5" t="n"/>
      <c r="K13" s="5" t="n"/>
      <c r="L13" s="5" t="n"/>
      <c r="M13" s="5" t="n"/>
      <c r="N13" s="5" t="n"/>
      <c r="O13" s="149" t="n"/>
    </row>
    <row r="14">
      <c r="A14" s="6" t="inlineStr">
        <is>
          <t>2) Flexible Year</t>
        </is>
      </c>
      <c r="B14" s="4" t="n"/>
      <c r="C14" s="4" t="n"/>
      <c r="D14" s="4" t="n"/>
      <c r="E14" s="4" t="n"/>
      <c r="F14" s="5" t="n"/>
      <c r="G14" s="5" t="n"/>
      <c r="H14" s="5" t="n"/>
      <c r="I14" s="5" t="n"/>
      <c r="J14" s="5" t="n"/>
      <c r="K14" s="5" t="n"/>
      <c r="L14" s="5" t="n"/>
      <c r="M14" s="5" t="n"/>
      <c r="N14" s="5" t="n"/>
      <c r="O14" s="149" t="n"/>
    </row>
    <row r="15">
      <c r="A15" s="8" t="inlineStr">
        <is>
          <t>Each research team is free to select a flexible historical year between 2016 and 2022, according to your best available datasets</t>
        </is>
      </c>
      <c r="B15" s="4" t="n"/>
      <c r="C15" s="4" t="n"/>
      <c r="D15" s="4" t="n"/>
      <c r="E15" s="4" t="n"/>
      <c r="F15" s="5" t="n"/>
      <c r="G15" s="5" t="n"/>
      <c r="H15" s="5" t="n"/>
      <c r="I15" s="5" t="n"/>
      <c r="J15" s="5" t="n"/>
      <c r="K15" s="5" t="n"/>
      <c r="L15" s="5" t="n"/>
      <c r="M15" s="5" t="n"/>
      <c r="N15" s="5" t="n"/>
      <c r="O15" s="149" t="n"/>
    </row>
    <row r="16">
      <c r="A16" s="189" t="inlineStr">
        <is>
          <t>Please indicate your flexible YEAR:</t>
        </is>
      </c>
      <c r="B16" s="204" t="inlineStr">
        <is>
          <t>to define in the "User guide"</t>
        </is>
      </c>
      <c r="C16" s="4" t="n"/>
      <c r="D16" s="4" t="n"/>
      <c r="E16" s="4" t="n"/>
      <c r="F16" s="4" t="n"/>
      <c r="G16" s="4" t="n"/>
      <c r="H16" s="4" t="n"/>
      <c r="I16" s="4" t="n"/>
      <c r="J16" s="4" t="n"/>
      <c r="K16" s="4" t="n"/>
      <c r="L16" s="4" t="n"/>
      <c r="M16" s="4" t="n"/>
      <c r="N16" s="4" t="n"/>
      <c r="O16" s="7" t="n"/>
    </row>
    <row r="17">
      <c r="A17" s="148" t="n"/>
      <c r="B17" s="5" t="n"/>
      <c r="C17" s="5" t="n"/>
      <c r="D17" s="5" t="n"/>
      <c r="E17" s="5" t="n"/>
      <c r="F17" s="5" t="n"/>
      <c r="G17" s="5" t="n"/>
      <c r="H17" s="5" t="n"/>
      <c r="I17" s="5" t="n"/>
      <c r="J17" s="5" t="n"/>
      <c r="K17" s="5" t="n"/>
      <c r="L17" s="5" t="n"/>
      <c r="M17" s="5" t="n"/>
      <c r="N17" s="5" t="n"/>
      <c r="O17" s="149" t="n"/>
    </row>
    <row r="18">
      <c r="A18" s="6" t="inlineStr">
        <is>
          <t>3) Conversion factors</t>
        </is>
      </c>
      <c r="B18" s="10" t="n"/>
      <c r="C18" s="4" t="n"/>
      <c r="D18" s="4" t="n"/>
      <c r="E18" s="4" t="n"/>
      <c r="F18" s="4" t="n"/>
      <c r="G18" s="4" t="n"/>
      <c r="H18" s="4" t="n"/>
      <c r="I18" s="4" t="n"/>
      <c r="J18" s="4" t="n"/>
      <c r="K18" s="4" t="n"/>
      <c r="L18" s="4" t="n"/>
      <c r="M18" s="4" t="n"/>
      <c r="N18" s="4" t="n"/>
      <c r="O18" s="7" t="n"/>
    </row>
    <row r="19">
      <c r="A19" s="11" t="inlineStr">
        <is>
          <t>Non-CO2 emissions have to be reported in CO2-equivalent units. For transparency, please indicate conversion factors for each of the gases reported in this template:</t>
        </is>
      </c>
      <c r="B19" s="12" t="n"/>
      <c r="C19" s="4" t="n"/>
      <c r="D19" s="4" t="n"/>
      <c r="E19" s="4" t="n"/>
      <c r="F19" s="4" t="n"/>
      <c r="G19" s="4" t="n"/>
      <c r="H19" s="4" t="n"/>
      <c r="I19" s="4" t="n"/>
      <c r="J19" s="4" t="n"/>
      <c r="K19" s="4" t="n"/>
      <c r="L19" s="4" t="n"/>
      <c r="M19" s="4" t="n"/>
      <c r="N19" s="4" t="n"/>
      <c r="O19" s="7" t="n"/>
    </row>
    <row r="20">
      <c r="A20" s="9" t="inlineStr">
        <is>
          <t>1 gCH4</t>
        </is>
      </c>
      <c r="B20" s="190" t="n"/>
      <c r="C20" s="4" t="inlineStr">
        <is>
          <t>gCO2eq</t>
        </is>
      </c>
      <c r="D20" s="4" t="n"/>
      <c r="E20" s="4" t="n"/>
      <c r="F20" s="4" t="n"/>
      <c r="G20" s="4" t="n"/>
      <c r="H20" s="4" t="n"/>
      <c r="I20" s="4" t="n"/>
      <c r="J20" s="4" t="n"/>
      <c r="K20" s="4" t="n"/>
      <c r="L20" s="4" t="n"/>
      <c r="M20" s="4" t="n"/>
      <c r="N20" s="4" t="n"/>
      <c r="O20" s="7" t="n"/>
    </row>
    <row r="21">
      <c r="A21" s="9" t="inlineStr">
        <is>
          <t>1 gN2O</t>
        </is>
      </c>
      <c r="B21" s="190" t="n"/>
      <c r="C21" s="4" t="inlineStr">
        <is>
          <t>gCO2eq</t>
        </is>
      </c>
      <c r="D21" s="4" t="n"/>
      <c r="E21" s="4" t="n"/>
      <c r="F21" s="4" t="n"/>
      <c r="G21" s="4" t="n"/>
      <c r="H21" s="4" t="n"/>
      <c r="I21" s="4" t="n"/>
      <c r="J21" s="4" t="n"/>
      <c r="K21" s="4" t="n"/>
      <c r="L21" s="4" t="n"/>
      <c r="M21" s="4" t="n"/>
      <c r="N21" s="4" t="n"/>
      <c r="O21" s="7" t="n"/>
    </row>
    <row r="22">
      <c r="A22" s="9" t="inlineStr">
        <is>
          <t>1 gHFC</t>
        </is>
      </c>
      <c r="B22" s="190" t="n"/>
      <c r="C22" s="4" t="inlineStr">
        <is>
          <t>gCO2eq</t>
        </is>
      </c>
      <c r="D22" s="4" t="n"/>
      <c r="E22" s="4" t="n"/>
      <c r="F22" s="4" t="n"/>
      <c r="G22" s="4" t="n"/>
      <c r="H22" s="4" t="n"/>
      <c r="I22" s="4" t="n"/>
      <c r="J22" s="4" t="n"/>
      <c r="K22" s="4" t="n"/>
      <c r="L22" s="4" t="n"/>
      <c r="M22" s="4" t="n"/>
      <c r="N22" s="4" t="n"/>
      <c r="O22" s="7" t="n"/>
    </row>
    <row r="23">
      <c r="A23" s="9" t="inlineStr">
        <is>
          <t>1 gPFC</t>
        </is>
      </c>
      <c r="B23" s="190" t="n"/>
      <c r="C23" s="4" t="inlineStr">
        <is>
          <t>gCO2eq</t>
        </is>
      </c>
      <c r="D23" s="4" t="n"/>
      <c r="E23" s="4" t="n"/>
      <c r="F23" s="4" t="n"/>
      <c r="G23" s="4" t="n"/>
      <c r="H23" s="4" t="n"/>
      <c r="I23" s="4" t="n"/>
      <c r="J23" s="4" t="n"/>
      <c r="K23" s="4" t="n"/>
      <c r="L23" s="4" t="n"/>
      <c r="M23" s="4" t="n"/>
      <c r="N23" s="4" t="n"/>
      <c r="O23" s="7" t="n"/>
    </row>
    <row r="24">
      <c r="A24" s="9" t="inlineStr">
        <is>
          <t>1 gSF6</t>
        </is>
      </c>
      <c r="B24" s="190" t="n"/>
      <c r="C24" s="4" t="inlineStr">
        <is>
          <t>gCO2eq</t>
        </is>
      </c>
      <c r="D24" s="4" t="n"/>
      <c r="E24" s="4" t="n"/>
      <c r="F24" s="4" t="n"/>
      <c r="G24" s="4" t="n"/>
      <c r="H24" s="4" t="n"/>
      <c r="I24" s="4" t="n"/>
      <c r="J24" s="4" t="n"/>
      <c r="K24" s="4" t="n"/>
      <c r="L24" s="4" t="n"/>
      <c r="M24" s="4" t="n"/>
      <c r="N24" s="4" t="n"/>
      <c r="O24" s="7" t="n"/>
    </row>
    <row r="25">
      <c r="A25" s="9" t="n"/>
      <c r="B25" s="4" t="n"/>
      <c r="C25" s="4" t="n"/>
      <c r="D25" s="4" t="n"/>
      <c r="E25" s="4" t="n"/>
      <c r="F25" s="4" t="n"/>
      <c r="G25" s="4" t="n"/>
      <c r="H25" s="4" t="n"/>
      <c r="I25" s="4" t="n"/>
      <c r="J25" s="4" t="n"/>
      <c r="K25" s="4" t="n"/>
      <c r="L25" s="4" t="n"/>
      <c r="M25" s="4" t="n"/>
      <c r="N25" s="4" t="n"/>
      <c r="O25" s="7" t="n"/>
    </row>
    <row r="26">
      <c r="A26" s="6" t="inlineStr">
        <is>
          <t>4) Scenario-setting approach and use of modelling approaches</t>
        </is>
      </c>
      <c r="B26" s="4" t="n"/>
      <c r="C26" s="4" t="n"/>
      <c r="D26" s="4" t="n"/>
      <c r="E26" s="4" t="n"/>
      <c r="F26" s="4" t="n"/>
      <c r="G26" s="4" t="n"/>
      <c r="H26" s="4" t="n"/>
      <c r="I26" s="4" t="n"/>
      <c r="J26" s="4" t="n"/>
      <c r="K26" s="4" t="n"/>
      <c r="L26" s="4" t="n"/>
      <c r="M26" s="4" t="n"/>
      <c r="N26" s="4" t="n"/>
      <c r="O26" s="7" t="n"/>
    </row>
    <row r="27">
      <c r="A27" s="11" t="inlineStr">
        <is>
          <t xml:space="preserve">Each research team is responsible for the design of their national scenario. </t>
        </is>
      </c>
      <c r="B27" s="4" t="n"/>
      <c r="C27" s="4" t="n"/>
      <c r="D27" s="4" t="n"/>
      <c r="E27" s="4" t="n"/>
      <c r="F27" s="4" t="n"/>
      <c r="G27" s="4" t="n"/>
      <c r="H27" s="4" t="n"/>
      <c r="I27" s="4" t="n"/>
      <c r="J27" s="4" t="n"/>
      <c r="K27" s="4" t="n"/>
      <c r="L27" s="4" t="n"/>
      <c r="M27" s="4" t="n"/>
      <c r="N27" s="4" t="n"/>
      <c r="O27" s="7" t="n"/>
    </row>
    <row r="28">
      <c r="A28" s="11" t="inlineStr">
        <is>
          <t>For transparency, please indicate what are the main characteristics of your scenario-setting approach and relation with your modelling approach (e.g. driven by a least-cost optimization, …)</t>
        </is>
      </c>
      <c r="B28" s="4" t="n"/>
      <c r="C28" s="4" t="n"/>
      <c r="D28" s="4" t="n"/>
      <c r="E28" s="4" t="n"/>
      <c r="F28" s="4" t="n"/>
      <c r="G28" s="4" t="n"/>
      <c r="H28" s="4" t="n"/>
      <c r="I28" s="4" t="n"/>
      <c r="J28" s="4" t="n"/>
      <c r="K28" s="4" t="n"/>
      <c r="L28" s="4" t="n"/>
      <c r="M28" s="4" t="n"/>
      <c r="N28" s="4" t="n"/>
      <c r="O28" s="7" t="n"/>
    </row>
    <row r="29" ht="54" customHeight="1" s="218">
      <c r="A29" s="217" t="inlineStr">
        <is>
          <t>Write here.</t>
        </is>
      </c>
      <c r="O29" s="219" t="n"/>
    </row>
    <row r="30">
      <c r="A30" s="9" t="n"/>
      <c r="B30" s="4" t="n"/>
      <c r="C30" s="4" t="n"/>
      <c r="D30" s="4" t="n"/>
      <c r="E30" s="4" t="n"/>
      <c r="F30" s="4" t="n"/>
      <c r="G30" s="4" t="n"/>
      <c r="H30" s="4" t="n"/>
      <c r="I30" s="4" t="n"/>
      <c r="J30" s="4" t="n"/>
      <c r="K30" s="4" t="n"/>
      <c r="L30" s="4" t="n"/>
      <c r="M30" s="4" t="n"/>
      <c r="N30" s="4" t="n"/>
      <c r="O30" s="7" t="n"/>
    </row>
    <row r="31">
      <c r="A31" s="6" t="inlineStr">
        <is>
          <t>5) Modelling framework at a glance</t>
        </is>
      </c>
      <c r="B31" s="4" t="n"/>
      <c r="C31" s="4" t="n"/>
      <c r="D31" s="4" t="n"/>
      <c r="E31" s="4" t="n"/>
      <c r="F31" s="4" t="n"/>
      <c r="G31" s="4" t="n"/>
      <c r="H31" s="4" t="n"/>
      <c r="I31" s="4" t="n"/>
      <c r="J31" s="4" t="n"/>
      <c r="K31" s="4" t="n"/>
      <c r="L31" s="4" t="n"/>
      <c r="M31" s="4" t="n"/>
      <c r="N31" s="4" t="n"/>
      <c r="O31" s="7" t="n"/>
    </row>
    <row r="32">
      <c r="A32" s="11" t="inlineStr">
        <is>
          <t>Each research team is free to use any modelling framework and quantitative tools for the scenario quantification and design. For transparency, please provide an overall picture of your modelling framwork and key publications related to it.</t>
        </is>
      </c>
      <c r="B32" s="4" t="n"/>
      <c r="C32" s="4" t="n"/>
      <c r="D32" s="4" t="n"/>
      <c r="E32" s="4" t="n"/>
      <c r="F32" s="4" t="n"/>
      <c r="G32" s="4" t="n"/>
      <c r="H32" s="4" t="n"/>
      <c r="I32" s="4" t="n"/>
      <c r="J32" s="4" t="n"/>
      <c r="K32" s="4" t="n"/>
      <c r="L32" s="4" t="n"/>
      <c r="M32" s="4" t="n"/>
      <c r="N32" s="4" t="n"/>
      <c r="O32" s="7" t="n"/>
    </row>
    <row r="33" ht="60" customHeight="1" s="218">
      <c r="A33" s="217" t="inlineStr">
        <is>
          <t>Write here.</t>
        </is>
      </c>
      <c r="O33" s="219" t="n"/>
    </row>
    <row r="34">
      <c r="A34" s="145" t="n"/>
      <c r="B34" s="146" t="n"/>
      <c r="C34" s="146" t="n"/>
      <c r="D34" s="146" t="n"/>
      <c r="E34" s="146" t="n"/>
      <c r="F34" s="146" t="n"/>
      <c r="G34" s="146" t="n"/>
      <c r="H34" s="146" t="n"/>
      <c r="I34" s="146" t="n"/>
      <c r="J34" s="146" t="n"/>
      <c r="K34" s="146" t="n"/>
      <c r="L34" s="146" t="n"/>
      <c r="M34" s="146" t="n"/>
      <c r="N34" s="146" t="n"/>
      <c r="O34" s="147" t="n"/>
    </row>
    <row r="35">
      <c r="A35" s="4" t="n"/>
      <c r="B35" s="4" t="n"/>
      <c r="C35" s="4" t="n"/>
      <c r="D35" s="4" t="n"/>
      <c r="E35" s="4" t="n"/>
      <c r="F35" s="4" t="n"/>
      <c r="G35" s="4" t="n"/>
      <c r="H35" s="4" t="n"/>
      <c r="I35" s="4" t="n"/>
      <c r="J35" s="4" t="n"/>
      <c r="K35" s="4" t="n"/>
      <c r="L35" s="4" t="n"/>
      <c r="M35" s="4" t="n"/>
      <c r="N35" s="4" t="n"/>
      <c r="O35" s="4" t="n"/>
    </row>
    <row r="37">
      <c r="A37" s="205" t="inlineStr">
        <is>
          <t>Table. Overview of the main tabs of the reporting template</t>
        </is>
      </c>
    </row>
    <row r="38">
      <c r="A38" s="75" t="inlineStr">
        <is>
          <t>Macro vs Sectoral pictures</t>
        </is>
      </c>
      <c r="B38" s="75" t="inlineStr">
        <is>
          <t>Tabs</t>
        </is>
      </c>
      <c r="C38" s="75" t="inlineStr">
        <is>
          <t>Short name</t>
        </is>
      </c>
    </row>
    <row r="39">
      <c r="A39" s="220" t="inlineStr">
        <is>
          <t>Macro-national and international picture</t>
        </is>
      </c>
      <c r="B39" s="173" t="inlineStr">
        <is>
          <t>Global Context</t>
        </is>
      </c>
      <c r="C39" s="173" t="inlineStr">
        <is>
          <t>Global Context</t>
        </is>
      </c>
    </row>
    <row r="40">
      <c r="A40" s="221" t="n"/>
      <c r="B40" s="173" t="inlineStr">
        <is>
          <t>National Overview</t>
        </is>
      </c>
      <c r="C40" s="173" t="inlineStr">
        <is>
          <t>National Overview</t>
        </is>
      </c>
    </row>
    <row r="41">
      <c r="A41" s="222" t="n"/>
      <c r="B41" s="173" t="inlineStr">
        <is>
          <t>Macro- demographic and economic picture</t>
        </is>
      </c>
      <c r="C41" s="173" t="inlineStr">
        <is>
          <t>Macro-Demo_Eco</t>
        </is>
      </c>
    </row>
    <row r="42" ht="18.75" customHeight="1" s="218">
      <c r="A42" s="223" t="inlineStr">
        <is>
          <t>National sectoral transitions</t>
        </is>
      </c>
      <c r="B42" s="174" t="inlineStr">
        <is>
          <t>Transport Passenger sector</t>
        </is>
      </c>
      <c r="C42" s="174" t="inlineStr">
        <is>
          <t>Transp_Pass</t>
        </is>
      </c>
    </row>
    <row r="43" ht="18.75" customHeight="1" s="218">
      <c r="A43" s="221" t="n"/>
      <c r="B43" s="174" t="inlineStr">
        <is>
          <t>Transport Freight sector</t>
        </is>
      </c>
      <c r="C43" s="174" t="inlineStr">
        <is>
          <t>Transp_Freight</t>
        </is>
      </c>
    </row>
    <row r="44" ht="18.75" customHeight="1" s="218">
      <c r="A44" s="221" t="n"/>
      <c r="B44" s="174" t="inlineStr">
        <is>
          <t>Industry - Energy Intensive Industries</t>
        </is>
      </c>
      <c r="C44" s="174" t="inlineStr">
        <is>
          <t>Industry_EII</t>
        </is>
      </c>
    </row>
    <row r="45" ht="18.75" customHeight="1" s="218">
      <c r="A45" s="221" t="n"/>
      <c r="B45" s="174" t="inlineStr">
        <is>
          <t>Industry - Light Industries</t>
        </is>
      </c>
      <c r="C45" s="174" t="inlineStr">
        <is>
          <t>Industry_Light</t>
        </is>
      </c>
    </row>
    <row r="46" ht="18.75" customHeight="1" s="218">
      <c r="A46" s="221" t="n"/>
      <c r="B46" s="174" t="inlineStr">
        <is>
          <t>Buildings - Residential</t>
        </is>
      </c>
      <c r="C46" s="174" t="inlineStr">
        <is>
          <t>Buildings_Resid</t>
        </is>
      </c>
    </row>
    <row r="47" ht="18.75" customHeight="1" s="218">
      <c r="A47" s="221" t="n"/>
      <c r="B47" s="174" t="inlineStr">
        <is>
          <t>Buildings - Commercial</t>
        </is>
      </c>
      <c r="C47" s="174" t="inlineStr">
        <is>
          <t>Buildings_Com</t>
        </is>
      </c>
    </row>
    <row r="48" ht="18.75" customHeight="1" s="218">
      <c r="A48" s="221" t="n"/>
      <c r="B48" s="174" t="inlineStr">
        <is>
          <t>Agriculture, Forestry and Land Use</t>
        </is>
      </c>
      <c r="C48" s="174" t="inlineStr">
        <is>
          <t>AFOLU</t>
        </is>
      </c>
    </row>
    <row r="49" ht="18.75" customHeight="1" s="218">
      <c r="A49" s="221" t="n"/>
      <c r="B49" s="174" t="inlineStr">
        <is>
          <t>Waste</t>
        </is>
      </c>
      <c r="C49" s="174" t="inlineStr">
        <is>
          <t>Waste</t>
        </is>
      </c>
    </row>
    <row r="50" ht="18.75" customHeight="1" s="218">
      <c r="A50" s="221" t="n"/>
      <c r="B50" s="174" t="inlineStr">
        <is>
          <t>Power supply</t>
        </is>
      </c>
      <c r="C50" s="174" t="inlineStr">
        <is>
          <t>Power</t>
        </is>
      </c>
    </row>
    <row r="51" ht="18.75" customHeight="1" s="218">
      <c r="A51" s="222" t="n"/>
      <c r="B51" s="174" t="inlineStr">
        <is>
          <t>Other energy supply</t>
        </is>
      </c>
      <c r="C51" s="174" t="inlineStr">
        <is>
          <t>Other Energy Supply</t>
        </is>
      </c>
    </row>
    <row r="52" ht="18.75" customHeight="1" s="218"/>
    <row r="53" ht="18.75" customHeight="1" s="218"/>
    <row r="54" ht="18.75" customHeight="1" s="218"/>
  </sheetData>
  <mergeCells count="7">
    <mergeCell ref="A29:O29"/>
    <mergeCell ref="A39:A41"/>
    <mergeCell ref="A33:O33"/>
    <mergeCell ref="A42:A51"/>
    <mergeCell ref="A6:O6"/>
    <mergeCell ref="A9:O9"/>
    <mergeCell ref="A4:O4"/>
  </mergeCells>
  <pageMargins left="0.7" right="0.7" top="0.75" bottom="0.75" header="0.3" footer="0.3"/>
  <pageSetup orientation="portrait" paperSize="9"/>
</worksheet>
</file>

<file path=xl/worksheets/sheet10.xml><?xml version="1.0" encoding="utf-8"?>
<worksheet xmlns="http://schemas.openxmlformats.org/spreadsheetml/2006/main">
  <sheetPr>
    <tabColor theme="9" tint="-0.499984740745262"/>
    <outlinePr summaryBelow="1" summaryRight="1"/>
    <pageSetUpPr/>
  </sheetPr>
  <dimension ref="A1:L246"/>
  <sheetViews>
    <sheetView zoomScaleNormal="100" workbookViewId="0">
      <selection activeCell="A2" sqref="A2"/>
    </sheetView>
  </sheetViews>
  <sheetFormatPr baseColWidth="8" defaultColWidth="11.44140625" defaultRowHeight="14.4"/>
  <cols>
    <col width="85.6640625" customWidth="1" style="218" min="1" max="1"/>
    <col width="20.6640625" customWidth="1" style="218" min="2" max="2"/>
    <col width="14.88671875" customWidth="1" style="218" min="4" max="4"/>
    <col width="22.88671875" customWidth="1" style="218" min="10" max="10"/>
    <col width="19.33203125" bestFit="1" customWidth="1" style="218" min="11" max="11"/>
    <col width="20" bestFit="1" customWidth="1" style="218" min="12" max="12"/>
  </cols>
  <sheetData>
    <row r="1" ht="15.75" customHeight="1" s="218">
      <c r="A1" s="1" t="inlineStr">
        <is>
          <t>The Pathways Design Framework: FREIGHT DASHBOARD</t>
        </is>
      </c>
      <c r="B1" s="1" t="n"/>
      <c r="C1" s="1" t="n"/>
      <c r="D1" s="1" t="n"/>
      <c r="E1" s="1" t="n"/>
      <c r="F1" s="1" t="n"/>
      <c r="G1" s="1" t="n"/>
      <c r="H1" s="1" t="n"/>
      <c r="I1" s="1" t="n"/>
      <c r="J1" s="1" t="n"/>
    </row>
    <row r="2" ht="15.75" customHeight="1" s="218">
      <c r="A2" s="2" t="inlineStr">
        <is>
          <t>version Aug 2023</t>
        </is>
      </c>
      <c r="B2" s="1" t="n"/>
      <c r="C2" s="1" t="n"/>
      <c r="D2" s="1" t="n"/>
      <c r="E2" s="1" t="n"/>
      <c r="F2" s="1" t="n"/>
      <c r="G2" s="1" t="n"/>
      <c r="H2" s="1" t="n"/>
      <c r="I2" s="1" t="n"/>
      <c r="J2" s="1" t="n"/>
    </row>
    <row r="3" ht="15.75" customHeight="1" s="218">
      <c r="A3" s="16" t="inlineStr">
        <is>
          <t>Scenario Name:</t>
        </is>
      </c>
      <c r="B3" s="186">
        <f>'User guide'!B12</f>
        <v/>
      </c>
      <c r="C3" s="16" t="n"/>
      <c r="D3" s="16" t="n"/>
      <c r="E3" s="16" t="n"/>
      <c r="F3" s="16" t="n"/>
      <c r="G3" s="16" t="n"/>
      <c r="H3" s="16" t="n"/>
      <c r="I3" s="16" t="n"/>
      <c r="J3" s="16" t="n"/>
    </row>
    <row r="4">
      <c r="A4" s="187" t="n"/>
    </row>
    <row r="5" ht="15.75" customHeight="1" s="218" thickBot="1">
      <c r="A5" s="188" t="n"/>
      <c r="B5" s="188" t="n"/>
      <c r="C5" s="188" t="n"/>
      <c r="D5" s="188" t="n"/>
      <c r="E5" s="188" t="n"/>
      <c r="F5" s="188" t="n"/>
      <c r="G5" s="188" t="n"/>
      <c r="H5" s="188" t="n"/>
      <c r="I5" s="188" t="n"/>
      <c r="J5" s="188" t="n"/>
    </row>
    <row r="6">
      <c r="A6" s="163" t="n"/>
      <c r="B6" s="71" t="n"/>
      <c r="C6" s="72" t="n"/>
      <c r="D6" s="72" t="n"/>
      <c r="E6" s="72" t="n"/>
      <c r="F6" s="72" t="n"/>
      <c r="G6" s="72" t="n"/>
      <c r="H6" s="72" t="n"/>
      <c r="I6" s="72" t="n"/>
      <c r="J6" s="72" t="n"/>
    </row>
    <row r="7">
      <c r="A7" s="22" t="inlineStr">
        <is>
          <t>Freight mobility per GDP unit</t>
        </is>
      </c>
      <c r="B7" s="24" t="inlineStr">
        <is>
          <t>tkm/$ GDP (2015)</t>
        </is>
      </c>
      <c r="C7" s="166">
        <f>C23/C21</f>
        <v/>
      </c>
      <c r="D7" s="166">
        <f>D23/D21</f>
        <v/>
      </c>
      <c r="E7" s="166">
        <f>E23/E21</f>
        <v/>
      </c>
      <c r="F7" s="166">
        <f>F23/F21</f>
        <v/>
      </c>
      <c r="G7" s="166">
        <f>G23/G21</f>
        <v/>
      </c>
      <c r="H7" s="166">
        <f>H23/H21</f>
        <v/>
      </c>
      <c r="I7" s="166">
        <f>I23/I21</f>
        <v/>
      </c>
    </row>
    <row r="8">
      <c r="A8" s="22" t="inlineStr">
        <is>
          <t>Energy use per tkm</t>
        </is>
      </c>
      <c r="B8" s="24" t="inlineStr">
        <is>
          <t>MJ/tkm</t>
        </is>
      </c>
      <c r="C8" s="166">
        <f>C127*10^12/(C23*10^9)</f>
        <v/>
      </c>
      <c r="D8" s="166">
        <f>D127*10^12/(D23*10^9)</f>
        <v/>
      </c>
      <c r="E8" s="166">
        <f>E127*10^12/(E23*10^9)</f>
        <v/>
      </c>
      <c r="F8" s="166">
        <f>F127*10^12/(F23*10^9)</f>
        <v/>
      </c>
      <c r="G8" s="166">
        <f>G127*10^12/(G23*10^9)</f>
        <v/>
      </c>
      <c r="H8" s="166">
        <f>H127*10^12/(H23*10^9)</f>
        <v/>
      </c>
      <c r="I8" s="166">
        <f>I127*10^12/(I23*10^9)</f>
        <v/>
      </c>
    </row>
    <row r="9">
      <c r="A9" s="22" t="inlineStr">
        <is>
          <t>CO2 emissions per energy unit</t>
        </is>
      </c>
      <c r="B9" s="24" t="inlineStr">
        <is>
          <t>gCO2/MJ</t>
        </is>
      </c>
      <c r="C9" s="166">
        <f>C156/C127</f>
        <v/>
      </c>
      <c r="D9" s="166">
        <f>D156/D127</f>
        <v/>
      </c>
      <c r="E9" s="166">
        <f>E156/E127</f>
        <v/>
      </c>
      <c r="F9" s="166">
        <f>F156/F127</f>
        <v/>
      </c>
      <c r="G9" s="166">
        <f>G156/G127</f>
        <v/>
      </c>
      <c r="H9" s="166">
        <f>H156/H127</f>
        <v/>
      </c>
      <c r="I9" s="166">
        <f>I156/I127</f>
        <v/>
      </c>
    </row>
    <row r="10">
      <c r="A10" s="24" t="inlineStr">
        <is>
          <t>Energy consumption</t>
        </is>
      </c>
      <c r="B10" s="24" t="inlineStr">
        <is>
          <t>PJ</t>
        </is>
      </c>
      <c r="C10" s="166">
        <f>C127*10^3</f>
        <v/>
      </c>
      <c r="D10" s="166">
        <f>D127*10^3</f>
        <v/>
      </c>
      <c r="E10" s="166">
        <f>E127*10^3</f>
        <v/>
      </c>
      <c r="F10" s="166">
        <f>F127*10^3</f>
        <v/>
      </c>
      <c r="G10" s="166">
        <f>G127*10^3</f>
        <v/>
      </c>
      <c r="H10" s="166">
        <f>H127*10^3</f>
        <v/>
      </c>
      <c r="I10" s="166">
        <f>I127*10^3</f>
        <v/>
      </c>
    </row>
    <row r="11">
      <c r="A11" s="24" t="inlineStr">
        <is>
          <t>Total CO2 emissions</t>
        </is>
      </c>
      <c r="B11" s="24" t="inlineStr">
        <is>
          <t>MtCO2</t>
        </is>
      </c>
      <c r="C11" s="166">
        <f>C156</f>
        <v/>
      </c>
      <c r="D11" s="166">
        <f>D156</f>
        <v/>
      </c>
      <c r="E11" s="166">
        <f>E156</f>
        <v/>
      </c>
      <c r="F11" s="166">
        <f>F156</f>
        <v/>
      </c>
      <c r="G11" s="166">
        <f>G156</f>
        <v/>
      </c>
      <c r="H11" s="166">
        <f>H156</f>
        <v/>
      </c>
      <c r="I11" s="166">
        <f>I156</f>
        <v/>
      </c>
    </row>
    <row r="12">
      <c r="A12" s="24" t="inlineStr">
        <is>
          <t>Total non-CO2 emissions</t>
        </is>
      </c>
      <c r="B12" s="24" t="inlineStr">
        <is>
          <t>MtCO2e</t>
        </is>
      </c>
      <c r="C12" s="166">
        <f>C179</f>
        <v/>
      </c>
      <c r="D12" s="166">
        <f>D179</f>
        <v/>
      </c>
      <c r="E12" s="166">
        <f>E179</f>
        <v/>
      </c>
      <c r="F12" s="166">
        <f>F179</f>
        <v/>
      </c>
      <c r="G12" s="166">
        <f>G179</f>
        <v/>
      </c>
      <c r="H12" s="166">
        <f>H179</f>
        <v/>
      </c>
      <c r="I12" s="166">
        <f>I179</f>
        <v/>
      </c>
    </row>
    <row r="13">
      <c r="A13" s="24" t="inlineStr">
        <is>
          <t>International freight-related shipping emissions</t>
        </is>
      </c>
      <c r="B13" s="24" t="inlineStr">
        <is>
          <t>MtCO2e</t>
        </is>
      </c>
      <c r="C13" s="166">
        <f>C203</f>
        <v/>
      </c>
      <c r="D13" s="166">
        <f>D203</f>
        <v/>
      </c>
      <c r="E13" s="166">
        <f>E203</f>
        <v/>
      </c>
      <c r="F13" s="166">
        <f>F203</f>
        <v/>
      </c>
      <c r="G13" s="166">
        <f>G203</f>
        <v/>
      </c>
      <c r="H13" s="166">
        <f>H203</f>
        <v/>
      </c>
      <c r="I13" s="166">
        <f>I203</f>
        <v/>
      </c>
    </row>
    <row r="14">
      <c r="A14" s="24" t="inlineStr">
        <is>
          <t>International freight-related air emissions</t>
        </is>
      </c>
      <c r="B14" s="24" t="inlineStr">
        <is>
          <t>MtCO2e</t>
        </is>
      </c>
      <c r="C14" s="166">
        <f>C204</f>
        <v/>
      </c>
      <c r="D14" s="166">
        <f>D204</f>
        <v/>
      </c>
      <c r="E14" s="166">
        <f>E204</f>
        <v/>
      </c>
      <c r="F14" s="166">
        <f>F204</f>
        <v/>
      </c>
      <c r="G14" s="166">
        <f>G204</f>
        <v/>
      </c>
      <c r="H14" s="166">
        <f>H204</f>
        <v/>
      </c>
      <c r="I14" s="166">
        <f>I204</f>
        <v/>
      </c>
    </row>
    <row r="15">
      <c r="A15" s="163" t="n"/>
      <c r="B15" s="72" t="n"/>
      <c r="C15" s="72" t="n"/>
      <c r="D15" s="72" t="n"/>
      <c r="E15" s="72" t="n"/>
      <c r="F15" s="72" t="n"/>
      <c r="G15" s="72" t="n"/>
      <c r="H15" s="72" t="n"/>
      <c r="I15" s="72" t="n"/>
      <c r="J15" s="72" t="n"/>
    </row>
    <row r="16">
      <c r="B16" s="15" t="n"/>
      <c r="C16" s="15" t="n"/>
      <c r="D16" s="15" t="n"/>
      <c r="E16" s="15" t="n"/>
      <c r="F16" s="15" t="n"/>
      <c r="G16" s="15" t="n"/>
      <c r="H16" s="15" t="n"/>
      <c r="I16" s="15" t="n"/>
    </row>
    <row r="17">
      <c r="A17" s="15" t="n"/>
      <c r="B17" s="15" t="n"/>
      <c r="C17" s="15" t="n"/>
      <c r="D17" s="15" t="n"/>
      <c r="E17" s="15" t="n"/>
      <c r="F17" s="15" t="n"/>
      <c r="G17" s="15" t="n"/>
      <c r="H17" s="15" t="n"/>
      <c r="I17" s="15" t="n"/>
    </row>
    <row r="18" ht="30" customHeight="1" s="218">
      <c r="A18" s="75" t="inlineStr">
        <is>
          <t>Variable</t>
        </is>
      </c>
      <c r="B18" s="75" t="inlineStr">
        <is>
          <t>Unit</t>
        </is>
      </c>
      <c r="C18" s="75" t="n">
        <v>2010</v>
      </c>
      <c r="D18" s="191">
        <f>'User guide'!B16</f>
        <v/>
      </c>
      <c r="E18" s="75" t="n">
        <v>2030</v>
      </c>
      <c r="F18" s="75" t="n">
        <v>2040</v>
      </c>
      <c r="G18" s="75" t="n">
        <v>2050</v>
      </c>
      <c r="H18" s="75" t="n">
        <v>2060</v>
      </c>
      <c r="I18" s="192" t="n">
        <v>2070</v>
      </c>
      <c r="J18" s="74" t="inlineStr">
        <is>
          <t>Consistency checks</t>
        </is>
      </c>
      <c r="K18" s="74" t="inlineStr">
        <is>
          <t>Method category</t>
        </is>
      </c>
      <c r="L18" s="74" t="inlineStr">
        <is>
          <t>Note &amp; comments</t>
        </is>
      </c>
    </row>
    <row r="19">
      <c r="A19" s="20" t="inlineStr">
        <is>
          <t xml:space="preserve">Total goods transported </t>
        </is>
      </c>
      <c r="B19" s="20" t="n"/>
      <c r="C19" s="20" t="n"/>
      <c r="D19" s="20" t="n"/>
      <c r="E19" s="20" t="n"/>
      <c r="F19" s="20" t="n"/>
      <c r="G19" s="20" t="n"/>
      <c r="H19" s="20" t="n"/>
      <c r="I19" s="20" t="n"/>
      <c r="J19" s="51" t="n"/>
      <c r="K19" s="51" t="n"/>
      <c r="L19" s="51" t="n"/>
    </row>
    <row r="20">
      <c r="A20" s="98" t="inlineStr">
        <is>
          <t>Average aggregated</t>
        </is>
      </c>
      <c r="B20" s="98" t="n"/>
      <c r="C20" s="98" t="n"/>
      <c r="D20" s="98" t="n"/>
      <c r="E20" s="98" t="n"/>
      <c r="F20" s="98" t="n"/>
      <c r="G20" s="98" t="n"/>
      <c r="H20" s="98" t="n"/>
      <c r="I20" s="98" t="n"/>
      <c r="J20" s="51" t="n"/>
      <c r="K20" s="51" t="n"/>
      <c r="L20" s="51" t="n"/>
    </row>
    <row r="21">
      <c r="A21" s="22" t="inlineStr">
        <is>
          <t xml:space="preserve">Gross Domestic Product </t>
        </is>
      </c>
      <c r="B21" s="22" t="inlineStr">
        <is>
          <t>Bn 2015 USD</t>
        </is>
      </c>
      <c r="C21" s="55" t="n"/>
      <c r="D21" s="55" t="n"/>
      <c r="E21" s="55" t="n"/>
      <c r="F21" s="55" t="n"/>
      <c r="G21" s="55" t="n"/>
      <c r="H21" s="55" t="n"/>
      <c r="I21" s="55" t="n"/>
      <c r="J21" s="196" t="inlineStr">
        <is>
          <t>Macro - demo _ eco</t>
        </is>
      </c>
      <c r="K21" s="51" t="n"/>
      <c r="L21" s="51" t="n"/>
    </row>
    <row r="22">
      <c r="A22" s="22" t="inlineStr">
        <is>
          <t>Total goods transported</t>
        </is>
      </c>
      <c r="B22" s="22" t="inlineStr">
        <is>
          <t>Mt transported</t>
        </is>
      </c>
      <c r="C22" s="55" t="n"/>
      <c r="D22" s="55" t="n"/>
      <c r="E22" s="55" t="n"/>
      <c r="F22" s="55" t="n"/>
      <c r="G22" s="55" t="n"/>
      <c r="H22" s="55" t="n"/>
      <c r="I22" s="55" t="n"/>
      <c r="J22" s="51" t="n"/>
      <c r="K22" s="51" t="n"/>
      <c r="L22" s="51" t="n"/>
    </row>
    <row r="23">
      <c r="A23" s="22" t="inlineStr">
        <is>
          <t>Total goods transported</t>
        </is>
      </c>
      <c r="B23" s="22" t="inlineStr">
        <is>
          <t>Gtkm</t>
        </is>
      </c>
      <c r="C23" s="55" t="n"/>
      <c r="D23" s="55" t="n"/>
      <c r="E23" s="55" t="n"/>
      <c r="F23" s="55" t="n"/>
      <c r="G23" s="55" t="n"/>
      <c r="H23" s="55" t="n"/>
      <c r="I23" s="55" t="n"/>
      <c r="J23" s="51" t="n"/>
      <c r="K23" s="51" t="n"/>
      <c r="L23" s="51" t="n"/>
    </row>
    <row r="24">
      <c r="A24" s="98" t="inlineStr">
        <is>
          <t>disaggregated in goods categories by Mt  - See definition below</t>
        </is>
      </c>
      <c r="B24" s="98" t="n"/>
      <c r="C24" s="98" t="n"/>
      <c r="D24" s="98" t="n"/>
      <c r="E24" s="98" t="n"/>
      <c r="F24" s="98" t="n"/>
      <c r="G24" s="98" t="n"/>
      <c r="H24" s="98" t="n"/>
      <c r="I24" s="98" t="n"/>
      <c r="J24" s="51" t="n"/>
      <c r="K24" s="51" t="n"/>
      <c r="L24" s="51" t="n"/>
    </row>
    <row r="25">
      <c r="A25" s="22" t="inlineStr">
        <is>
          <t>G1 - Agro-food</t>
        </is>
      </c>
      <c r="B25" s="22" t="inlineStr">
        <is>
          <t>Mt transported</t>
        </is>
      </c>
      <c r="C25" s="55" t="n"/>
      <c r="D25" s="55" t="n"/>
      <c r="E25" s="55" t="n"/>
      <c r="F25" s="55" t="n"/>
      <c r="G25" s="55" t="n"/>
      <c r="H25" s="55" t="n"/>
      <c r="I25" s="55" t="n"/>
      <c r="J25" s="51" t="n"/>
      <c r="K25" s="51" t="n"/>
      <c r="L25" s="51" t="n"/>
    </row>
    <row r="26">
      <c r="A26" s="22" t="inlineStr">
        <is>
          <t>G2 - Heavy industrial materials and energy carriers</t>
        </is>
      </c>
      <c r="B26" s="22" t="inlineStr">
        <is>
          <t>Mt transported</t>
        </is>
      </c>
      <c r="C26" s="55" t="n"/>
      <c r="D26" s="55" t="n"/>
      <c r="E26" s="55" t="n"/>
      <c r="F26" s="55" t="n"/>
      <c r="G26" s="55" t="n"/>
      <c r="H26" s="55" t="n"/>
      <c r="I26" s="55" t="n"/>
      <c r="J26" s="51" t="n"/>
      <c r="K26" s="51" t="n"/>
      <c r="L26" s="51" t="n"/>
    </row>
    <row r="27">
      <c r="A27" s="22" t="inlineStr">
        <is>
          <t>G3 - Industrial waste</t>
        </is>
      </c>
      <c r="B27" s="22" t="inlineStr">
        <is>
          <t>Mt transported</t>
        </is>
      </c>
      <c r="C27" s="55" t="n"/>
      <c r="D27" s="55" t="n"/>
      <c r="E27" s="55" t="n"/>
      <c r="F27" s="55" t="n"/>
      <c r="G27" s="55" t="n"/>
      <c r="H27" s="55" t="n"/>
      <c r="I27" s="55" t="n"/>
      <c r="J27" s="51" t="n"/>
      <c r="K27" s="51" t="n"/>
      <c r="L27" s="51" t="n"/>
    </row>
    <row r="28">
      <c r="A28" s="22" t="inlineStr">
        <is>
          <t>G4 - Construction materials</t>
        </is>
      </c>
      <c r="B28" s="22" t="inlineStr">
        <is>
          <t>Mt transported</t>
        </is>
      </c>
      <c r="C28" s="55" t="n"/>
      <c r="D28" s="55" t="n"/>
      <c r="E28" s="55" t="n"/>
      <c r="F28" s="55" t="n"/>
      <c r="G28" s="55" t="n"/>
      <c r="H28" s="55" t="n"/>
      <c r="I28" s="55" t="n"/>
      <c r="J28" s="51" t="n"/>
      <c r="K28" s="51" t="n"/>
      <c r="L28" s="51" t="n"/>
    </row>
    <row r="29">
      <c r="A29" s="22" t="inlineStr">
        <is>
          <t>G5 - Manufactured products (low Added Value - A.V.)</t>
        </is>
      </c>
      <c r="B29" s="22" t="inlineStr">
        <is>
          <t>Mt transported</t>
        </is>
      </c>
      <c r="C29" s="44" t="n"/>
      <c r="D29" s="44" t="n"/>
      <c r="E29" s="44" t="n"/>
      <c r="F29" s="44" t="n"/>
      <c r="G29" s="44" t="n"/>
      <c r="H29" s="44" t="n"/>
      <c r="I29" s="44" t="n"/>
      <c r="J29" s="51" t="n"/>
      <c r="K29" s="51" t="n"/>
      <c r="L29" s="51" t="n"/>
    </row>
    <row r="30">
      <c r="A30" s="22" t="inlineStr">
        <is>
          <t>G6 - Manufactured products (high A.V.)</t>
        </is>
      </c>
      <c r="B30" s="22" t="inlineStr">
        <is>
          <t>Mt transported</t>
        </is>
      </c>
      <c r="C30" s="55" t="n"/>
      <c r="D30" s="55" t="n"/>
      <c r="E30" s="55" t="n"/>
      <c r="F30" s="55" t="n"/>
      <c r="G30" s="55" t="n"/>
      <c r="H30" s="55" t="n"/>
      <c r="I30" s="55" t="n"/>
      <c r="J30" s="51" t="n"/>
      <c r="K30" s="51" t="n"/>
      <c r="L30" s="51" t="n"/>
    </row>
    <row r="31">
      <c r="A31" s="98" t="inlineStr">
        <is>
          <t xml:space="preserve">disaggregated in goods categories by Tkm </t>
        </is>
      </c>
      <c r="B31" s="98" t="n"/>
      <c r="C31" s="98" t="n"/>
      <c r="D31" s="98" t="n"/>
      <c r="E31" s="98" t="n"/>
      <c r="F31" s="98" t="n"/>
      <c r="G31" s="98" t="n"/>
      <c r="H31" s="98" t="n"/>
      <c r="I31" s="98" t="n"/>
      <c r="J31" s="51" t="n"/>
      <c r="K31" s="51" t="n"/>
      <c r="L31" s="51" t="n"/>
    </row>
    <row r="32">
      <c r="A32" s="22" t="inlineStr">
        <is>
          <t>G1 - Agro-food</t>
        </is>
      </c>
      <c r="B32" s="22" t="inlineStr">
        <is>
          <t>Gtkm</t>
        </is>
      </c>
      <c r="C32" s="55" t="n"/>
      <c r="D32" s="55" t="n"/>
      <c r="E32" s="55" t="n"/>
      <c r="F32" s="55" t="n"/>
      <c r="G32" s="55" t="n"/>
      <c r="H32" s="55" t="n"/>
      <c r="I32" s="55" t="n"/>
      <c r="J32" s="51" t="n"/>
      <c r="K32" s="51" t="n"/>
      <c r="L32" s="51" t="n"/>
    </row>
    <row r="33">
      <c r="A33" s="22" t="inlineStr">
        <is>
          <t>G2 - Heavy industrial materials and energy carriers</t>
        </is>
      </c>
      <c r="B33" s="22" t="inlineStr">
        <is>
          <t>Gtkm</t>
        </is>
      </c>
      <c r="C33" s="55" t="n"/>
      <c r="D33" s="55" t="n"/>
      <c r="E33" s="55" t="n"/>
      <c r="F33" s="55" t="n"/>
      <c r="G33" s="55" t="n"/>
      <c r="H33" s="55" t="n"/>
      <c r="I33" s="55" t="n"/>
      <c r="J33" s="51" t="n"/>
      <c r="K33" s="51" t="n"/>
      <c r="L33" s="51" t="n"/>
    </row>
    <row r="34">
      <c r="A34" s="22" t="inlineStr">
        <is>
          <t>G3 - Industrial waste</t>
        </is>
      </c>
      <c r="B34" s="22" t="inlineStr">
        <is>
          <t>Gtkm</t>
        </is>
      </c>
      <c r="C34" s="55" t="n"/>
      <c r="D34" s="55" t="n"/>
      <c r="E34" s="55" t="n"/>
      <c r="F34" s="55" t="n"/>
      <c r="G34" s="55" t="n"/>
      <c r="H34" s="55" t="n"/>
      <c r="I34" s="55" t="n"/>
      <c r="J34" s="51" t="n"/>
      <c r="K34" s="51" t="n"/>
      <c r="L34" s="51" t="n"/>
    </row>
    <row r="35">
      <c r="A35" s="22" t="inlineStr">
        <is>
          <t>G4 - Construction materials</t>
        </is>
      </c>
      <c r="B35" s="22" t="inlineStr">
        <is>
          <t>Gtkm</t>
        </is>
      </c>
      <c r="C35" s="55" t="n"/>
      <c r="D35" s="55" t="n"/>
      <c r="E35" s="55" t="n"/>
      <c r="F35" s="55" t="n"/>
      <c r="G35" s="55" t="n"/>
      <c r="H35" s="55" t="n"/>
      <c r="I35" s="55" t="n"/>
      <c r="J35" s="51" t="n"/>
      <c r="K35" s="51" t="n"/>
      <c r="L35" s="51" t="n"/>
    </row>
    <row r="36">
      <c r="A36" s="22" t="inlineStr">
        <is>
          <t>G5 - Manufactured products (low Added Value - A.V.)</t>
        </is>
      </c>
      <c r="B36" s="22" t="inlineStr">
        <is>
          <t>Gtkm</t>
        </is>
      </c>
      <c r="C36" s="44" t="n"/>
      <c r="D36" s="44" t="n"/>
      <c r="E36" s="44" t="n"/>
      <c r="F36" s="44" t="n"/>
      <c r="G36" s="44" t="n"/>
      <c r="H36" s="44" t="n"/>
      <c r="I36" s="44" t="n"/>
      <c r="J36" s="51" t="n"/>
      <c r="K36" s="51" t="n"/>
      <c r="L36" s="51" t="n"/>
    </row>
    <row r="37">
      <c r="A37" s="22" t="inlineStr">
        <is>
          <t>G6 - Manufactured products (high A.V.)</t>
        </is>
      </c>
      <c r="B37" s="22" t="inlineStr">
        <is>
          <t>Gtkm</t>
        </is>
      </c>
      <c r="C37" s="55" t="n"/>
      <c r="D37" s="55" t="n"/>
      <c r="E37" s="55" t="n"/>
      <c r="F37" s="55" t="n"/>
      <c r="G37" s="55" t="n"/>
      <c r="H37" s="55" t="n"/>
      <c r="I37" s="55" t="n"/>
      <c r="J37" s="51" t="n"/>
      <c r="K37" s="51" t="n"/>
      <c r="L37" s="51" t="n"/>
    </row>
    <row r="38">
      <c r="A38" s="98" t="inlineStr">
        <is>
          <t xml:space="preserve">disaggregated in type of transport </t>
        </is>
      </c>
      <c r="B38" s="98" t="n"/>
      <c r="C38" s="98" t="n"/>
      <c r="D38" s="98" t="n"/>
      <c r="E38" s="98" t="n"/>
      <c r="F38" s="98" t="n"/>
      <c r="G38" s="98" t="n"/>
      <c r="H38" s="98" t="n"/>
      <c r="I38" s="98" t="n"/>
      <c r="J38" s="51" t="n"/>
      <c r="K38" s="51" t="n"/>
      <c r="L38" s="51" t="n"/>
    </row>
    <row r="39">
      <c r="A39" s="22" t="inlineStr">
        <is>
          <t>National only (Departure and arrival in the country)</t>
        </is>
      </c>
      <c r="B39" s="22" t="inlineStr">
        <is>
          <t>Gtkm</t>
        </is>
      </c>
      <c r="C39" s="55" t="n"/>
      <c r="D39" s="55" t="n"/>
      <c r="E39" s="55" t="n"/>
      <c r="F39" s="55" t="n"/>
      <c r="G39" s="55" t="n"/>
      <c r="H39" s="55" t="n"/>
      <c r="I39" s="55" t="n"/>
      <c r="J39" s="51" t="n"/>
      <c r="K39" s="51" t="n"/>
      <c r="L39" s="51" t="n"/>
    </row>
    <row r="40">
      <c r="A40" s="22" t="inlineStr">
        <is>
          <t>Imp/Exp (Departure or arrival in another country)</t>
        </is>
      </c>
      <c r="B40" s="22" t="inlineStr">
        <is>
          <t>Gtkm</t>
        </is>
      </c>
      <c r="C40" s="55" t="n"/>
      <c r="D40" s="55" t="n"/>
      <c r="E40" s="55" t="n"/>
      <c r="F40" s="55" t="n"/>
      <c r="G40" s="55" t="n"/>
      <c r="H40" s="55" t="n"/>
      <c r="I40" s="55" t="n"/>
      <c r="J40" s="51" t="n"/>
      <c r="K40" s="51" t="n"/>
      <c r="L40" s="51" t="n"/>
    </row>
    <row r="41">
      <c r="A41" s="22" t="inlineStr">
        <is>
          <t>Transit (Departure and arrival in other countries)</t>
        </is>
      </c>
      <c r="B41" s="22" t="inlineStr">
        <is>
          <t>Gtkm</t>
        </is>
      </c>
      <c r="C41" s="55" t="n"/>
      <c r="D41" s="55" t="n"/>
      <c r="E41" s="55" t="n"/>
      <c r="F41" s="55" t="n"/>
      <c r="G41" s="55" t="n"/>
      <c r="H41" s="55" t="n"/>
      <c r="I41" s="55" t="n"/>
      <c r="J41" s="51" t="n"/>
      <c r="K41" s="51" t="n"/>
      <c r="L41" s="51" t="n"/>
    </row>
    <row r="42">
      <c r="A42" s="98" t="inlineStr">
        <is>
          <t xml:space="preserve">disaggregated in distance categories by Tkm </t>
        </is>
      </c>
      <c r="B42" s="98" t="n"/>
      <c r="C42" s="98" t="n"/>
      <c r="D42" s="98" t="n"/>
      <c r="E42" s="98" t="n"/>
      <c r="F42" s="98" t="n"/>
      <c r="G42" s="98" t="n"/>
      <c r="H42" s="98" t="n"/>
      <c r="I42" s="98" t="n"/>
      <c r="J42" s="51" t="n"/>
      <c r="K42" s="51" t="n"/>
      <c r="L42" s="51" t="n"/>
    </row>
    <row r="43">
      <c r="A43" s="22" t="inlineStr">
        <is>
          <t>Urban and regional traffics (&lt;150km)</t>
        </is>
      </c>
      <c r="B43" s="22" t="inlineStr">
        <is>
          <t>Gtkm</t>
        </is>
      </c>
      <c r="C43" s="55" t="n"/>
      <c r="D43" s="55" t="n"/>
      <c r="E43" s="55" t="n"/>
      <c r="F43" s="55" t="n"/>
      <c r="G43" s="55" t="n"/>
      <c r="H43" s="55" t="n"/>
      <c r="I43" s="55" t="n"/>
      <c r="J43" s="51" t="n"/>
      <c r="K43" s="51" t="n"/>
      <c r="L43" s="51" t="n"/>
    </row>
    <row r="44">
      <c r="A44" s="22" t="inlineStr">
        <is>
          <t>Long distance traffics (&gt;150km)</t>
        </is>
      </c>
      <c r="B44" s="22" t="inlineStr">
        <is>
          <t>Gtkm</t>
        </is>
      </c>
      <c r="C44" s="55" t="n"/>
      <c r="D44" s="55" t="n"/>
      <c r="E44" s="55" t="n"/>
      <c r="F44" s="55" t="n"/>
      <c r="G44" s="55" t="n"/>
      <c r="H44" s="55" t="n"/>
      <c r="I44" s="55" t="n"/>
      <c r="J44" s="51" t="n"/>
      <c r="K44" s="51" t="n"/>
      <c r="L44" s="51" t="n"/>
    </row>
    <row r="45">
      <c r="A45" s="20" t="inlineStr">
        <is>
          <t xml:space="preserve">Modal structure </t>
        </is>
      </c>
      <c r="B45" s="20" t="n"/>
      <c r="C45" s="20" t="n"/>
      <c r="D45" s="20" t="n"/>
      <c r="E45" s="20" t="n"/>
      <c r="F45" s="20" t="n"/>
      <c r="G45" s="20" t="n"/>
      <c r="H45" s="20" t="n"/>
      <c r="I45" s="20" t="n"/>
      <c r="J45" s="51" t="n"/>
      <c r="K45" s="51" t="n"/>
      <c r="L45" s="51" t="n"/>
    </row>
    <row r="46">
      <c r="A46" s="98" t="inlineStr">
        <is>
          <t>Average aggregated</t>
        </is>
      </c>
      <c r="B46" s="98" t="n"/>
      <c r="C46" s="98" t="n"/>
      <c r="D46" s="98" t="n"/>
      <c r="E46" s="98" t="n"/>
      <c r="F46" s="98" t="n"/>
      <c r="G46" s="98" t="n"/>
      <c r="H46" s="98" t="n"/>
      <c r="I46" s="98" t="n"/>
      <c r="J46" s="51" t="n"/>
      <c r="K46" s="51" t="n"/>
      <c r="L46" s="51" t="n"/>
    </row>
    <row r="47">
      <c r="A47" s="22" t="inlineStr">
        <is>
          <t>Road</t>
        </is>
      </c>
      <c r="B47" s="22" t="inlineStr">
        <is>
          <t>Gtkm</t>
        </is>
      </c>
      <c r="C47" s="55" t="n"/>
      <c r="D47" s="55" t="n"/>
      <c r="E47" s="55" t="n"/>
      <c r="F47" s="55" t="n"/>
      <c r="G47" s="55" t="n"/>
      <c r="H47" s="55" t="n"/>
      <c r="I47" s="55" t="n"/>
      <c r="J47" s="51" t="n"/>
      <c r="K47" s="51" t="n"/>
      <c r="L47" s="51" t="n"/>
    </row>
    <row r="48">
      <c r="A48" s="22" t="inlineStr">
        <is>
          <t xml:space="preserve">Rail </t>
        </is>
      </c>
      <c r="B48" s="22" t="inlineStr">
        <is>
          <t>Gtkm</t>
        </is>
      </c>
      <c r="C48" s="55" t="n"/>
      <c r="D48" s="55" t="n"/>
      <c r="E48" s="55" t="n"/>
      <c r="F48" s="55" t="n"/>
      <c r="G48" s="55" t="n"/>
      <c r="H48" s="55" t="n"/>
      <c r="I48" s="55" t="n"/>
      <c r="J48" s="51" t="n"/>
      <c r="K48" s="51" t="n"/>
      <c r="L48" s="51" t="n"/>
    </row>
    <row r="49">
      <c r="A49" s="22" t="inlineStr">
        <is>
          <t>Inland waterways (IWW) and sea cabottage</t>
        </is>
      </c>
      <c r="B49" s="22" t="inlineStr">
        <is>
          <t>Gtkm</t>
        </is>
      </c>
      <c r="C49" s="55" t="n"/>
      <c r="D49" s="55" t="n"/>
      <c r="E49" s="55" t="n"/>
      <c r="F49" s="55" t="n"/>
      <c r="G49" s="55" t="n"/>
      <c r="H49" s="55" t="n"/>
      <c r="I49" s="55" t="n"/>
      <c r="J49" s="51" t="n"/>
      <c r="K49" s="51" t="n"/>
      <c r="L49" s="51" t="n"/>
    </row>
    <row r="50">
      <c r="A50" s="22" t="inlineStr">
        <is>
          <t>Air domestic</t>
        </is>
      </c>
      <c r="B50" s="22" t="inlineStr">
        <is>
          <t>Gtkm</t>
        </is>
      </c>
      <c r="C50" s="55" t="n"/>
      <c r="D50" s="55" t="n"/>
      <c r="E50" s="55" t="n"/>
      <c r="F50" s="55" t="n"/>
      <c r="G50" s="55" t="n"/>
      <c r="H50" s="55" t="n"/>
      <c r="I50" s="55" t="n"/>
      <c r="J50" s="51" t="n"/>
      <c r="K50" s="51" t="n"/>
      <c r="L50" s="51" t="n"/>
    </row>
    <row r="51">
      <c r="A51" s="22" t="inlineStr">
        <is>
          <t>Pipelines</t>
        </is>
      </c>
      <c r="B51" s="22" t="inlineStr">
        <is>
          <t>Gtkm</t>
        </is>
      </c>
      <c r="C51" s="55" t="n"/>
      <c r="D51" s="55" t="n"/>
      <c r="E51" s="55" t="n"/>
      <c r="F51" s="55" t="n"/>
      <c r="G51" s="55" t="n"/>
      <c r="H51" s="55" t="n"/>
      <c r="I51" s="55" t="n"/>
      <c r="J51" s="51" t="n"/>
      <c r="K51" s="51" t="n"/>
      <c r="L51" s="51" t="n"/>
    </row>
    <row r="52">
      <c r="A52" s="98" t="inlineStr">
        <is>
          <t xml:space="preserve">disaggregated in type of transport </t>
        </is>
      </c>
      <c r="B52" s="98" t="n"/>
      <c r="C52" s="98" t="n"/>
      <c r="D52" s="98" t="n"/>
      <c r="E52" s="98" t="n"/>
      <c r="F52" s="98" t="n"/>
      <c r="G52" s="98" t="n"/>
      <c r="H52" s="98" t="n"/>
      <c r="I52" s="98" t="n"/>
      <c r="J52" s="51" t="n"/>
      <c r="K52" s="51" t="n"/>
      <c r="L52" s="51" t="n"/>
    </row>
    <row r="53">
      <c r="A53" s="22" t="inlineStr">
        <is>
          <t>National - road</t>
        </is>
      </c>
      <c r="B53" s="22" t="inlineStr">
        <is>
          <t>Gtkm</t>
        </is>
      </c>
      <c r="C53" s="243" t="n"/>
      <c r="D53" s="243" t="n"/>
      <c r="E53" s="243" t="n"/>
      <c r="F53" s="243" t="n"/>
      <c r="G53" s="243" t="n"/>
      <c r="H53" s="243" t="n"/>
      <c r="I53" s="243" t="n"/>
      <c r="J53" s="51" t="n"/>
      <c r="K53" s="51" t="n"/>
      <c r="L53" s="51" t="n"/>
    </row>
    <row r="54">
      <c r="A54" s="22" t="inlineStr">
        <is>
          <t>National - rail</t>
        </is>
      </c>
      <c r="B54" s="22" t="inlineStr">
        <is>
          <t>Gtkm</t>
        </is>
      </c>
      <c r="C54" s="243" t="n"/>
      <c r="D54" s="243" t="n"/>
      <c r="E54" s="243" t="n"/>
      <c r="F54" s="243" t="n"/>
      <c r="G54" s="243" t="n"/>
      <c r="H54" s="243" t="n"/>
      <c r="I54" s="243" t="n"/>
      <c r="J54" s="51" t="n"/>
      <c r="K54" s="51" t="n"/>
      <c r="L54" s="51" t="n"/>
    </row>
    <row r="55">
      <c r="A55" s="22" t="inlineStr">
        <is>
          <t>National - IWW and sea cabottage</t>
        </is>
      </c>
      <c r="B55" s="22" t="inlineStr">
        <is>
          <t>Gtkm</t>
        </is>
      </c>
      <c r="C55" s="243" t="n"/>
      <c r="D55" s="243" t="n"/>
      <c r="E55" s="243" t="n"/>
      <c r="F55" s="243" t="n"/>
      <c r="G55" s="243" t="n"/>
      <c r="H55" s="243" t="n"/>
      <c r="I55" s="243" t="n"/>
      <c r="J55" s="51" t="n"/>
      <c r="K55" s="51" t="n"/>
      <c r="L55" s="51" t="n"/>
    </row>
    <row r="56">
      <c r="A56" s="22" t="inlineStr">
        <is>
          <t>National - air</t>
        </is>
      </c>
      <c r="B56" s="22" t="inlineStr">
        <is>
          <t>Gtkm</t>
        </is>
      </c>
      <c r="C56" s="243" t="n"/>
      <c r="D56" s="243" t="n"/>
      <c r="E56" s="243" t="n"/>
      <c r="F56" s="243" t="n"/>
      <c r="G56" s="243" t="n"/>
      <c r="H56" s="243" t="n"/>
      <c r="I56" s="243" t="n"/>
      <c r="J56" s="51" t="n"/>
      <c r="K56" s="51" t="n"/>
      <c r="L56" s="51" t="n"/>
    </row>
    <row r="57">
      <c r="A57" s="22" t="inlineStr">
        <is>
          <t>National - pipelines</t>
        </is>
      </c>
      <c r="B57" s="22" t="inlineStr">
        <is>
          <t>Gtkm</t>
        </is>
      </c>
      <c r="C57" s="243" t="n"/>
      <c r="D57" s="243" t="n"/>
      <c r="E57" s="243" t="n"/>
      <c r="F57" s="243" t="n"/>
      <c r="G57" s="243" t="n"/>
      <c r="H57" s="243" t="n"/>
      <c r="I57" s="243" t="n"/>
      <c r="J57" s="51" t="n"/>
      <c r="K57" s="51" t="n"/>
      <c r="L57" s="51" t="n"/>
    </row>
    <row r="58">
      <c r="A58" s="22" t="inlineStr">
        <is>
          <t>Imp/Exp - road</t>
        </is>
      </c>
      <c r="B58" s="22" t="inlineStr">
        <is>
          <t>Gtkm</t>
        </is>
      </c>
      <c r="C58" s="55" t="n"/>
      <c r="D58" s="55" t="n"/>
      <c r="E58" s="55" t="n"/>
      <c r="F58" s="55" t="n"/>
      <c r="G58" s="55" t="n"/>
      <c r="H58" s="55" t="n"/>
      <c r="I58" s="55" t="n"/>
      <c r="J58" s="51" t="n"/>
      <c r="K58" s="51" t="n"/>
      <c r="L58" s="51" t="n"/>
    </row>
    <row r="59">
      <c r="A59" s="22" t="inlineStr">
        <is>
          <t>Imp/Exp - rail</t>
        </is>
      </c>
      <c r="B59" s="22" t="inlineStr">
        <is>
          <t>Gtkm</t>
        </is>
      </c>
      <c r="C59" s="55" t="n"/>
      <c r="D59" s="55" t="n"/>
      <c r="E59" s="55" t="n"/>
      <c r="F59" s="55" t="n"/>
      <c r="G59" s="55" t="n"/>
      <c r="H59" s="55" t="n"/>
      <c r="I59" s="55" t="n"/>
      <c r="J59" s="51" t="n"/>
      <c r="K59" s="51" t="n"/>
      <c r="L59" s="51" t="n"/>
    </row>
    <row r="60">
      <c r="A60" s="22" t="inlineStr">
        <is>
          <t>Imp/Exp - IWW and sea cabottage</t>
        </is>
      </c>
      <c r="B60" s="22" t="inlineStr">
        <is>
          <t>Gtkm</t>
        </is>
      </c>
      <c r="C60" s="55" t="n"/>
      <c r="D60" s="55" t="n"/>
      <c r="E60" s="55" t="n"/>
      <c r="F60" s="55" t="n"/>
      <c r="G60" s="55" t="n"/>
      <c r="H60" s="55" t="n"/>
      <c r="I60" s="55" t="n"/>
      <c r="J60" s="51" t="n"/>
      <c r="K60" s="51" t="n"/>
      <c r="L60" s="51" t="n"/>
    </row>
    <row r="61">
      <c r="A61" s="22" t="inlineStr">
        <is>
          <t>Imp/Exp - air</t>
        </is>
      </c>
      <c r="B61" s="22" t="inlineStr">
        <is>
          <t>Gtkm</t>
        </is>
      </c>
      <c r="C61" s="55" t="n"/>
      <c r="D61" s="55" t="n"/>
      <c r="E61" s="55" t="n"/>
      <c r="F61" s="55" t="n"/>
      <c r="G61" s="55" t="n"/>
      <c r="H61" s="55" t="n"/>
      <c r="I61" s="55" t="n"/>
      <c r="J61" s="51" t="n"/>
      <c r="K61" s="51" t="n"/>
      <c r="L61" s="51" t="n"/>
    </row>
    <row r="62">
      <c r="A62" s="22" t="inlineStr">
        <is>
          <t>Imp/Exp - pipelines</t>
        </is>
      </c>
      <c r="B62" s="22" t="inlineStr">
        <is>
          <t>Gtkm</t>
        </is>
      </c>
      <c r="C62" s="55" t="n"/>
      <c r="D62" s="55" t="n"/>
      <c r="E62" s="55" t="n"/>
      <c r="F62" s="55" t="n"/>
      <c r="G62" s="55" t="n"/>
      <c r="H62" s="55" t="n"/>
      <c r="I62" s="55" t="n"/>
      <c r="J62" s="51" t="n"/>
      <c r="K62" s="51" t="n"/>
      <c r="L62" s="51" t="n"/>
    </row>
    <row r="63">
      <c r="A63" s="22" t="inlineStr">
        <is>
          <t>Transit - road</t>
        </is>
      </c>
      <c r="B63" s="22" t="inlineStr">
        <is>
          <t>Gtkm</t>
        </is>
      </c>
      <c r="C63" s="55" t="n"/>
      <c r="D63" s="55" t="n"/>
      <c r="E63" s="55" t="n"/>
      <c r="F63" s="55" t="n"/>
      <c r="G63" s="55" t="n"/>
      <c r="H63" s="55" t="n"/>
      <c r="I63" s="55" t="n"/>
      <c r="J63" s="51" t="n"/>
      <c r="K63" s="51" t="n"/>
      <c r="L63" s="51" t="n"/>
    </row>
    <row r="64">
      <c r="A64" s="22" t="inlineStr">
        <is>
          <t>Transit - rail</t>
        </is>
      </c>
      <c r="B64" s="22" t="inlineStr">
        <is>
          <t>Gtkm</t>
        </is>
      </c>
      <c r="C64" s="55" t="n"/>
      <c r="D64" s="55" t="n"/>
      <c r="E64" s="55" t="n"/>
      <c r="F64" s="55" t="n"/>
      <c r="G64" s="55" t="n"/>
      <c r="H64" s="55" t="n"/>
      <c r="I64" s="55" t="n"/>
      <c r="J64" s="51" t="n"/>
      <c r="K64" s="51" t="n"/>
      <c r="L64" s="51" t="n"/>
    </row>
    <row r="65">
      <c r="A65" s="22" t="inlineStr">
        <is>
          <t>Transit - IWW and sea cabottage</t>
        </is>
      </c>
      <c r="B65" s="22" t="inlineStr">
        <is>
          <t>Gtkm</t>
        </is>
      </c>
      <c r="C65" s="55" t="n"/>
      <c r="D65" s="55" t="n"/>
      <c r="E65" s="55" t="n"/>
      <c r="F65" s="55" t="n"/>
      <c r="G65" s="55" t="n"/>
      <c r="H65" s="55" t="n"/>
      <c r="I65" s="55" t="n"/>
      <c r="J65" s="51" t="n"/>
      <c r="K65" s="51" t="n"/>
      <c r="L65" s="51" t="n"/>
    </row>
    <row r="66">
      <c r="A66" s="22" t="inlineStr">
        <is>
          <t>Transit - air</t>
        </is>
      </c>
      <c r="B66" s="22" t="inlineStr">
        <is>
          <t>Gtkm</t>
        </is>
      </c>
      <c r="C66" s="55" t="n"/>
      <c r="D66" s="55" t="n"/>
      <c r="E66" s="55" t="n"/>
      <c r="F66" s="55" t="n"/>
      <c r="G66" s="55" t="n"/>
      <c r="H66" s="55" t="n"/>
      <c r="I66" s="55" t="n"/>
      <c r="J66" s="51" t="n"/>
      <c r="K66" s="51" t="n"/>
      <c r="L66" s="51" t="n"/>
    </row>
    <row r="67">
      <c r="A67" s="22" t="inlineStr">
        <is>
          <t>Transit - pipelines</t>
        </is>
      </c>
      <c r="B67" s="22" t="inlineStr">
        <is>
          <t>Gtkm</t>
        </is>
      </c>
      <c r="C67" s="55" t="n"/>
      <c r="D67" s="55" t="n"/>
      <c r="E67" s="55" t="n"/>
      <c r="F67" s="55" t="n"/>
      <c r="G67" s="55" t="n"/>
      <c r="H67" s="55" t="n"/>
      <c r="I67" s="55" t="n"/>
      <c r="J67" s="51" t="n"/>
      <c r="K67" s="51" t="n"/>
      <c r="L67" s="51" t="n"/>
    </row>
    <row r="68">
      <c r="A68" s="98" t="inlineStr">
        <is>
          <t xml:space="preserve">disaggregated in distance categories by Tkm </t>
        </is>
      </c>
      <c r="B68" s="98" t="n"/>
      <c r="C68" s="98" t="n"/>
      <c r="D68" s="98" t="n"/>
      <c r="E68" s="98" t="n"/>
      <c r="F68" s="98" t="n"/>
      <c r="G68" s="98" t="n"/>
      <c r="H68" s="98" t="n"/>
      <c r="I68" s="98" t="n"/>
      <c r="J68" s="51" t="n"/>
      <c r="K68" s="51" t="n"/>
      <c r="L68" s="51" t="n"/>
    </row>
    <row r="69">
      <c r="A69" s="22" t="inlineStr">
        <is>
          <t>Urban and regional traffics (&lt;150km) - road</t>
        </is>
      </c>
      <c r="B69" s="22" t="inlineStr">
        <is>
          <t>Gtkm</t>
        </is>
      </c>
      <c r="C69" s="243" t="n"/>
      <c r="D69" s="243" t="n"/>
      <c r="E69" s="243" t="n"/>
      <c r="F69" s="243" t="n"/>
      <c r="G69" s="243" t="n"/>
      <c r="H69" s="243" t="n"/>
      <c r="I69" s="243" t="n"/>
      <c r="J69" s="51" t="n"/>
      <c r="K69" s="51" t="n"/>
      <c r="L69" s="51" t="n"/>
    </row>
    <row r="70">
      <c r="A70" s="22" t="inlineStr">
        <is>
          <t>Urban and regional traffics (&lt;150km) - rail</t>
        </is>
      </c>
      <c r="B70" s="22" t="inlineStr">
        <is>
          <t>Gtkm</t>
        </is>
      </c>
      <c r="C70" s="55" t="n"/>
      <c r="D70" s="55" t="n"/>
      <c r="E70" s="55" t="n"/>
      <c r="F70" s="55" t="n"/>
      <c r="G70" s="55" t="n"/>
      <c r="H70" s="55" t="n"/>
      <c r="I70" s="55" t="n"/>
      <c r="J70" s="51" t="n"/>
      <c r="K70" s="51" t="n"/>
      <c r="L70" s="51" t="n"/>
    </row>
    <row r="71">
      <c r="A71" s="22" t="inlineStr">
        <is>
          <t>Urban and regional traffics (&lt;150km)  - IWW and sea cabottage</t>
        </is>
      </c>
      <c r="B71" s="22" t="inlineStr">
        <is>
          <t>Gtkm</t>
        </is>
      </c>
      <c r="C71" s="55" t="n"/>
      <c r="D71" s="55" t="n"/>
      <c r="E71" s="55" t="n"/>
      <c r="F71" s="55" t="n"/>
      <c r="G71" s="55" t="n"/>
      <c r="H71" s="55" t="n"/>
      <c r="I71" s="55" t="n"/>
      <c r="J71" s="51" t="n"/>
      <c r="K71" s="51" t="n"/>
      <c r="L71" s="51" t="n"/>
    </row>
    <row r="72">
      <c r="A72" s="22" t="inlineStr">
        <is>
          <t>Urban and regional traffics (&lt;150km)  - air</t>
        </is>
      </c>
      <c r="B72" s="22" t="inlineStr">
        <is>
          <t>Gtkm</t>
        </is>
      </c>
      <c r="C72" s="55" t="n"/>
      <c r="D72" s="55" t="n"/>
      <c r="E72" s="55" t="n"/>
      <c r="F72" s="55" t="n"/>
      <c r="G72" s="55" t="n"/>
      <c r="H72" s="55" t="n"/>
      <c r="I72" s="55" t="n"/>
      <c r="J72" s="51" t="n"/>
      <c r="K72" s="51" t="n"/>
      <c r="L72" s="51" t="n"/>
    </row>
    <row r="73">
      <c r="A73" s="22" t="inlineStr">
        <is>
          <t>Urban and regional traffics (&lt;150km)  - pipelines</t>
        </is>
      </c>
      <c r="B73" s="22" t="inlineStr">
        <is>
          <t>Gtkm</t>
        </is>
      </c>
      <c r="C73" s="55" t="n"/>
      <c r="D73" s="55" t="n"/>
      <c r="E73" s="55" t="n"/>
      <c r="F73" s="55" t="n"/>
      <c r="G73" s="55" t="n"/>
      <c r="H73" s="55" t="n"/>
      <c r="I73" s="55" t="n"/>
      <c r="J73" s="51" t="n"/>
      <c r="K73" s="51" t="n"/>
      <c r="L73" s="51" t="n"/>
    </row>
    <row r="74">
      <c r="A74" s="22" t="inlineStr">
        <is>
          <t>Long-distance traffics (&gt;150km) - road</t>
        </is>
      </c>
      <c r="B74" s="22" t="inlineStr">
        <is>
          <t>Gtkm</t>
        </is>
      </c>
      <c r="C74" s="55" t="n"/>
      <c r="D74" s="55" t="n"/>
      <c r="E74" s="55" t="n"/>
      <c r="F74" s="55" t="n"/>
      <c r="G74" s="55" t="n"/>
      <c r="H74" s="55" t="n"/>
      <c r="I74" s="55" t="n"/>
      <c r="J74" s="51" t="n"/>
      <c r="K74" s="51" t="n"/>
      <c r="L74" s="51" t="n"/>
    </row>
    <row r="75">
      <c r="A75" s="22" t="inlineStr">
        <is>
          <t>Long-distance traffics (&gt;150km) - rail</t>
        </is>
      </c>
      <c r="B75" s="22" t="inlineStr">
        <is>
          <t>Gtkm</t>
        </is>
      </c>
      <c r="C75" s="55" t="n"/>
      <c r="D75" s="55" t="n"/>
      <c r="E75" s="55" t="n"/>
      <c r="F75" s="55" t="n"/>
      <c r="G75" s="55" t="n"/>
      <c r="H75" s="55" t="n"/>
      <c r="I75" s="55" t="n"/>
      <c r="J75" s="51" t="n"/>
      <c r="K75" s="51" t="n"/>
      <c r="L75" s="51" t="n"/>
    </row>
    <row r="76">
      <c r="A76" s="22" t="inlineStr">
        <is>
          <t>Long-distance traffics (&gt;150km) - IWW and sea cabottage</t>
        </is>
      </c>
      <c r="B76" s="22" t="inlineStr">
        <is>
          <t>Gtkm</t>
        </is>
      </c>
      <c r="C76" s="55" t="n"/>
      <c r="D76" s="55" t="n"/>
      <c r="E76" s="55" t="n"/>
      <c r="F76" s="55" t="n"/>
      <c r="G76" s="55" t="n"/>
      <c r="H76" s="55" t="n"/>
      <c r="I76" s="55" t="n"/>
      <c r="J76" s="51" t="n"/>
      <c r="K76" s="51" t="n"/>
      <c r="L76" s="51" t="n"/>
    </row>
    <row r="77">
      <c r="A77" s="22" t="inlineStr">
        <is>
          <t>Long-distance traffics (&gt;150km) - air</t>
        </is>
      </c>
      <c r="B77" s="22" t="inlineStr">
        <is>
          <t>Gtkm</t>
        </is>
      </c>
      <c r="C77" s="55" t="n"/>
      <c r="D77" s="55" t="n"/>
      <c r="E77" s="55" t="n"/>
      <c r="F77" s="55" t="n"/>
      <c r="G77" s="55" t="n"/>
      <c r="H77" s="55" t="n"/>
      <c r="I77" s="55" t="n"/>
      <c r="J77" s="51" t="n"/>
      <c r="K77" s="51" t="n"/>
      <c r="L77" s="51" t="n"/>
    </row>
    <row r="78">
      <c r="A78" s="22" t="inlineStr">
        <is>
          <t>Long-distance traffics (&gt;150km)  - pipelines</t>
        </is>
      </c>
      <c r="B78" s="22" t="inlineStr">
        <is>
          <t>Gtkm</t>
        </is>
      </c>
      <c r="C78" s="55" t="n"/>
      <c r="D78" s="55" t="n"/>
      <c r="E78" s="55" t="n"/>
      <c r="F78" s="55" t="n"/>
      <c r="G78" s="55" t="n"/>
      <c r="H78" s="55" t="n"/>
      <c r="I78" s="55" t="n"/>
      <c r="J78" s="51" t="n"/>
      <c r="K78" s="51" t="n"/>
      <c r="L78" s="51" t="n"/>
    </row>
    <row r="79">
      <c r="A79" s="20" t="inlineStr">
        <is>
          <t xml:space="preserve">Road transport traffic and logistics details </t>
        </is>
      </c>
      <c r="B79" s="20" t="n"/>
      <c r="C79" s="20" t="n"/>
      <c r="D79" s="20" t="n"/>
      <c r="E79" s="20" t="n"/>
      <c r="F79" s="20" t="n"/>
      <c r="G79" s="20" t="n"/>
      <c r="H79" s="20" t="n"/>
      <c r="I79" s="20" t="n"/>
      <c r="J79" s="51" t="n"/>
      <c r="K79" s="51" t="n"/>
      <c r="L79" s="51" t="n"/>
    </row>
    <row r="80">
      <c r="A80" s="22" t="inlineStr">
        <is>
          <t>Total Heavy duty vehicles (HGV) - Tkm transported</t>
        </is>
      </c>
      <c r="B80" s="22" t="inlineStr">
        <is>
          <t>Gtkm</t>
        </is>
      </c>
      <c r="C80" s="55" t="n"/>
      <c r="D80" s="55" t="n"/>
      <c r="E80" s="55" t="n"/>
      <c r="F80" s="55" t="n"/>
      <c r="G80" s="55" t="n"/>
      <c r="H80" s="55" t="n"/>
      <c r="I80" s="55" t="n"/>
      <c r="J80" s="51" t="n"/>
      <c r="K80" s="51" t="n"/>
      <c r="L80" s="51" t="n"/>
    </row>
    <row r="81">
      <c r="A81" s="22" t="inlineStr">
        <is>
          <t>Total Light commercial vehicles (LCV) - Tkm transported</t>
        </is>
      </c>
      <c r="B81" s="22" t="inlineStr">
        <is>
          <t>Gtkm</t>
        </is>
      </c>
      <c r="C81" s="55" t="n"/>
      <c r="D81" s="55" t="n"/>
      <c r="E81" s="55" t="n"/>
      <c r="F81" s="55" t="n"/>
      <c r="G81" s="55" t="n"/>
      <c r="H81" s="55" t="n"/>
      <c r="I81" s="55" t="n"/>
      <c r="J81" s="51" t="n"/>
      <c r="K81" s="51" t="n"/>
      <c r="L81" s="51" t="n"/>
    </row>
    <row r="82">
      <c r="A82" s="22" t="inlineStr">
        <is>
          <t>Total Heavy duty vehicles (HGV) - Traffic</t>
        </is>
      </c>
      <c r="B82" s="22" t="inlineStr">
        <is>
          <t>Gvkm</t>
        </is>
      </c>
      <c r="C82" s="55" t="n"/>
      <c r="D82" s="55" t="n"/>
      <c r="E82" s="55" t="n"/>
      <c r="F82" s="55" t="n"/>
      <c r="G82" s="55" t="n"/>
      <c r="H82" s="55" t="n"/>
      <c r="I82" s="55" t="n"/>
      <c r="J82" s="51" t="n"/>
      <c r="K82" s="51" t="n"/>
      <c r="L82" s="51" t="n"/>
    </row>
    <row r="83">
      <c r="A83" s="22" t="inlineStr">
        <is>
          <t>Total Light commercial vehicles (LCV) - Traffic</t>
        </is>
      </c>
      <c r="B83" s="22" t="inlineStr">
        <is>
          <t>Gvkm</t>
        </is>
      </c>
      <c r="C83" s="55" t="n"/>
      <c r="D83" s="55" t="n"/>
      <c r="E83" s="55" t="n"/>
      <c r="F83" s="55" t="n"/>
      <c r="G83" s="55" t="n"/>
      <c r="H83" s="55" t="n"/>
      <c r="I83" s="55" t="n"/>
      <c r="J83" s="51" t="n"/>
      <c r="K83" s="51" t="n"/>
      <c r="L83" s="51" t="n"/>
    </row>
    <row r="84">
      <c r="A84" s="98" t="inlineStr">
        <is>
          <t xml:space="preserve">Load factor disaggregated in cargo load in loaded vehicles and empty running factors </t>
        </is>
      </c>
      <c r="B84" s="98" t="n"/>
      <c r="C84" s="98" t="n"/>
      <c r="D84" s="98" t="n"/>
      <c r="E84" s="98" t="n"/>
      <c r="F84" s="98" t="n"/>
      <c r="G84" s="98" t="n"/>
      <c r="H84" s="98" t="n"/>
      <c r="I84" s="98" t="n"/>
      <c r="J84" s="51" t="n"/>
      <c r="K84" s="51" t="n"/>
      <c r="L84" s="51" t="n"/>
    </row>
    <row r="85">
      <c r="A85" s="22" t="inlineStr">
        <is>
          <t>Average cargo load in loaded HGV</t>
        </is>
      </c>
      <c r="B85" s="22" t="inlineStr">
        <is>
          <t>ton/veh</t>
        </is>
      </c>
      <c r="C85" s="55" t="n"/>
      <c r="D85" s="55" t="n"/>
      <c r="E85" s="55" t="n"/>
      <c r="F85" s="55" t="n"/>
      <c r="G85" s="55" t="n"/>
      <c r="H85" s="55" t="n"/>
      <c r="I85" s="55" t="n"/>
      <c r="J85" s="51" t="n"/>
      <c r="K85" s="51" t="n"/>
      <c r="L85" s="51" t="n"/>
    </row>
    <row r="86">
      <c r="A86" s="22" t="inlineStr">
        <is>
          <t>Average cargo load in loaded LCV</t>
        </is>
      </c>
      <c r="B86" s="22" t="inlineStr">
        <is>
          <t>ton/veh</t>
        </is>
      </c>
      <c r="C86" s="55" t="n"/>
      <c r="D86" s="55" t="n"/>
      <c r="E86" s="55" t="n"/>
      <c r="F86" s="55" t="n"/>
      <c r="G86" s="55" t="n"/>
      <c r="H86" s="55" t="n"/>
      <c r="I86" s="55" t="n"/>
      <c r="J86" s="51" t="n"/>
      <c r="K86" s="51" t="n"/>
      <c r="L86" s="51" t="n"/>
    </row>
    <row r="87">
      <c r="A87" s="22" t="inlineStr">
        <is>
          <t>Average empty running factor - HGV</t>
        </is>
      </c>
      <c r="B87" s="22" t="inlineStr">
        <is>
          <t>% all HGV Gvkm</t>
        </is>
      </c>
      <c r="C87" s="55" t="n"/>
      <c r="D87" s="55" t="n"/>
      <c r="E87" s="55" t="n"/>
      <c r="F87" s="55" t="n"/>
      <c r="G87" s="55" t="n"/>
      <c r="H87" s="55" t="n"/>
      <c r="I87" s="55" t="n"/>
      <c r="J87" s="51" t="n"/>
      <c r="K87" s="51" t="n"/>
      <c r="L87" s="51" t="n"/>
    </row>
    <row r="88">
      <c r="A88" s="22" t="inlineStr">
        <is>
          <t>Average empty running factor - LCV</t>
        </is>
      </c>
      <c r="B88" s="22" t="inlineStr">
        <is>
          <t>% all LCV Gvkm</t>
        </is>
      </c>
      <c r="C88" s="55" t="n"/>
      <c r="D88" s="55" t="n"/>
      <c r="E88" s="55" t="n"/>
      <c r="F88" s="55" t="n"/>
      <c r="G88" s="55" t="n"/>
      <c r="H88" s="55" t="n"/>
      <c r="I88" s="55" t="n"/>
      <c r="J88" s="51" t="n"/>
      <c r="K88" s="51" t="n"/>
      <c r="L88" s="51" t="n"/>
    </row>
    <row r="89">
      <c r="A89" s="98" t="inlineStr">
        <is>
          <t xml:space="preserve">Traffic disaggregated in distance categories by Vkm </t>
        </is>
      </c>
      <c r="B89" s="98" t="n"/>
      <c r="C89" s="98" t="n"/>
      <c r="D89" s="98" t="n"/>
      <c r="E89" s="98" t="n"/>
      <c r="F89" s="98" t="n"/>
      <c r="G89" s="98" t="n"/>
      <c r="H89" s="98" t="n"/>
      <c r="I89" s="98" t="n"/>
      <c r="J89" s="51" t="n"/>
      <c r="K89" s="51" t="n"/>
      <c r="L89" s="51" t="n"/>
    </row>
    <row r="90">
      <c r="A90" s="22" t="inlineStr">
        <is>
          <t>HGV - Urban and regional traffics (&lt;150km)</t>
        </is>
      </c>
      <c r="B90" s="22" t="inlineStr">
        <is>
          <t>Gvkm</t>
        </is>
      </c>
      <c r="C90" s="55" t="n"/>
      <c r="D90" s="55" t="n"/>
      <c r="E90" s="55" t="n"/>
      <c r="F90" s="55" t="n"/>
      <c r="G90" s="55" t="n"/>
      <c r="H90" s="55" t="n"/>
      <c r="I90" s="55" t="n"/>
      <c r="J90" s="51" t="n"/>
      <c r="K90" s="51" t="n"/>
      <c r="L90" s="51" t="n"/>
    </row>
    <row r="91">
      <c r="A91" s="22" t="inlineStr">
        <is>
          <t>HGV - Long-distance traffics (&gt;150km)</t>
        </is>
      </c>
      <c r="B91" s="22" t="inlineStr">
        <is>
          <t>Gvkm</t>
        </is>
      </c>
      <c r="C91" s="55" t="n"/>
      <c r="D91" s="55" t="n"/>
      <c r="E91" s="55" t="n"/>
      <c r="F91" s="55" t="n"/>
      <c r="G91" s="55" t="n"/>
      <c r="H91" s="55" t="n"/>
      <c r="I91" s="55" t="n"/>
      <c r="J91" s="51" t="n"/>
      <c r="K91" s="51" t="n"/>
      <c r="L91" s="51" t="n"/>
    </row>
    <row r="92">
      <c r="A92" s="22" t="inlineStr">
        <is>
          <t>LCV - Urban and regional traffics (&lt;150km)</t>
        </is>
      </c>
      <c r="B92" s="22" t="inlineStr">
        <is>
          <t>Gvkm</t>
        </is>
      </c>
      <c r="C92" s="55" t="n"/>
      <c r="D92" s="55" t="n"/>
      <c r="E92" s="55" t="n"/>
      <c r="F92" s="55" t="n"/>
      <c r="G92" s="55" t="n"/>
      <c r="H92" s="55" t="n"/>
      <c r="I92" s="55" t="n"/>
      <c r="J92" s="51" t="n"/>
      <c r="K92" s="51" t="n"/>
      <c r="L92" s="51" t="n"/>
    </row>
    <row r="93">
      <c r="A93" s="22" t="inlineStr">
        <is>
          <t>LCV - Long-distance traffics (&gt;150km)</t>
        </is>
      </c>
      <c r="B93" s="22" t="inlineStr">
        <is>
          <t>Gvkm</t>
        </is>
      </c>
      <c r="C93" s="55" t="n"/>
      <c r="D93" s="55" t="n"/>
      <c r="E93" s="55" t="n"/>
      <c r="F93" s="55" t="n"/>
      <c r="G93" s="55" t="n"/>
      <c r="H93" s="55" t="n"/>
      <c r="I93" s="55" t="n"/>
      <c r="J93" s="51" t="n"/>
      <c r="K93" s="51" t="n"/>
      <c r="L93" s="51" t="n"/>
    </row>
    <row r="94">
      <c r="A94" s="20" t="inlineStr">
        <is>
          <t>Road stock and technology</t>
        </is>
      </c>
      <c r="B94" s="20" t="n"/>
      <c r="C94" s="20" t="n"/>
      <c r="D94" s="20" t="n"/>
      <c r="E94" s="20" t="n"/>
      <c r="F94" s="20" t="n"/>
      <c r="G94" s="20" t="n"/>
      <c r="H94" s="20" t="n"/>
      <c r="I94" s="20" t="n"/>
      <c r="J94" s="51" t="n"/>
      <c r="K94" s="51" t="n"/>
      <c r="L94" s="51" t="n"/>
    </row>
    <row r="95">
      <c r="A95" s="22" t="inlineStr">
        <is>
          <t>Total HGV - Stock</t>
        </is>
      </c>
      <c r="B95" s="22" t="inlineStr">
        <is>
          <t>000's veh</t>
        </is>
      </c>
      <c r="C95" s="55" t="n"/>
      <c r="D95" s="55" t="n"/>
      <c r="E95" s="55" t="n"/>
      <c r="F95" s="55" t="n"/>
      <c r="G95" s="55" t="n"/>
      <c r="H95" s="55" t="n"/>
      <c r="I95" s="55" t="n"/>
      <c r="J95" s="51" t="n"/>
      <c r="K95" s="51" t="n"/>
      <c r="L95" s="51" t="n"/>
    </row>
    <row r="96">
      <c r="A96" s="22" t="inlineStr">
        <is>
          <t>Total HGV - Annual New Sales</t>
        </is>
      </c>
      <c r="B96" s="22" t="inlineStr">
        <is>
          <t>000's veh</t>
        </is>
      </c>
      <c r="C96" s="55" t="n"/>
      <c r="D96" s="55" t="n"/>
      <c r="E96" s="55" t="n"/>
      <c r="F96" s="55" t="n"/>
      <c r="G96" s="55" t="n"/>
      <c r="H96" s="55" t="n"/>
      <c r="I96" s="55" t="n"/>
      <c r="J96" s="51" t="n"/>
      <c r="K96" s="51" t="n"/>
      <c r="L96" s="51" t="n"/>
    </row>
    <row r="97">
      <c r="A97" s="22" t="inlineStr">
        <is>
          <t>Total LCV - Stock</t>
        </is>
      </c>
      <c r="B97" s="22" t="inlineStr">
        <is>
          <t>000's veh</t>
        </is>
      </c>
      <c r="C97" s="55" t="n"/>
      <c r="D97" s="55" t="n"/>
      <c r="E97" s="55" t="n"/>
      <c r="F97" s="55" t="n"/>
      <c r="G97" s="55" t="n"/>
      <c r="H97" s="55" t="n"/>
      <c r="I97" s="55" t="n"/>
      <c r="J97" s="51" t="n"/>
      <c r="K97" s="51" t="n"/>
      <c r="L97" s="51" t="n"/>
    </row>
    <row r="98">
      <c r="A98" s="22" t="inlineStr">
        <is>
          <t>Total LCV - Annual New Sales</t>
        </is>
      </c>
      <c r="B98" s="22" t="inlineStr">
        <is>
          <t>000's veh</t>
        </is>
      </c>
      <c r="C98" s="55" t="n"/>
      <c r="D98" s="55" t="n"/>
      <c r="E98" s="55" t="n"/>
      <c r="F98" s="55" t="n"/>
      <c r="G98" s="55" t="n"/>
      <c r="H98" s="55" t="n"/>
      <c r="I98" s="55" t="n"/>
      <c r="J98" s="51" t="n"/>
      <c r="K98" s="51" t="n"/>
      <c r="L98" s="51" t="n"/>
    </row>
    <row r="99">
      <c r="A99" s="98" t="inlineStr">
        <is>
          <t xml:space="preserve">HGV stock disaggregated in technologies  </t>
        </is>
      </c>
      <c r="B99" s="98" t="n"/>
      <c r="C99" s="98" t="n"/>
      <c r="D99" s="98" t="n"/>
      <c r="E99" s="98" t="n"/>
      <c r="F99" s="98" t="n"/>
      <c r="G99" s="98" t="n"/>
      <c r="H99" s="98" t="n"/>
      <c r="I99" s="98" t="n"/>
      <c r="J99" s="51" t="n"/>
      <c r="K99" s="51" t="n"/>
      <c r="L99" s="51" t="n"/>
    </row>
    <row r="100">
      <c r="A100" s="22" t="inlineStr">
        <is>
          <t>Total HGV Stock - Internal Combusion Engine (ICE) + HEV for Liquid Fuels</t>
        </is>
      </c>
      <c r="B100" s="22" t="inlineStr">
        <is>
          <t>000's veh</t>
        </is>
      </c>
      <c r="C100" s="55" t="n"/>
      <c r="D100" s="55" t="n"/>
      <c r="E100" s="55" t="n"/>
      <c r="F100" s="55" t="n"/>
      <c r="G100" s="55" t="n"/>
      <c r="H100" s="55" t="n"/>
      <c r="I100" s="55" t="n"/>
      <c r="J100" s="51" t="n"/>
      <c r="K100" s="51" t="n"/>
      <c r="L100" s="51" t="n"/>
    </row>
    <row r="101">
      <c r="A101" s="22" t="inlineStr">
        <is>
          <t>Total HGV Stock - Internal Combusion Engine (ICE) + HEV for CH4</t>
        </is>
      </c>
      <c r="B101" s="22" t="inlineStr">
        <is>
          <t>000's veh</t>
        </is>
      </c>
      <c r="C101" s="55" t="n"/>
      <c r="D101" s="55" t="n"/>
      <c r="E101" s="55" t="n"/>
      <c r="F101" s="55" t="n"/>
      <c r="G101" s="55" t="n"/>
      <c r="H101" s="55" t="n"/>
      <c r="I101" s="55" t="n"/>
      <c r="J101" s="51" t="n"/>
      <c r="K101" s="51" t="n"/>
      <c r="L101" s="51" t="n"/>
    </row>
    <row r="102">
      <c r="A102" s="22" t="inlineStr">
        <is>
          <t>Total HGV Stock - BEV (Battery Electric Vehicle)</t>
        </is>
      </c>
      <c r="B102" s="22" t="inlineStr">
        <is>
          <t>000's veh</t>
        </is>
      </c>
      <c r="C102" s="55" t="n"/>
      <c r="D102" s="55" t="n"/>
      <c r="E102" s="55" t="n"/>
      <c r="F102" s="55" t="n"/>
      <c r="G102" s="55" t="n"/>
      <c r="H102" s="55" t="n"/>
      <c r="I102" s="55" t="n"/>
      <c r="J102" s="51" t="n"/>
      <c r="K102" s="51" t="n"/>
      <c r="L102" s="51" t="n"/>
    </row>
    <row r="103">
      <c r="A103" s="22" t="inlineStr">
        <is>
          <t>Total HGV Stock - PHEV (Plug-and-Hybrid Electric Vehicle)</t>
        </is>
      </c>
      <c r="B103" s="22" t="inlineStr">
        <is>
          <t>000's veh</t>
        </is>
      </c>
      <c r="C103" s="55" t="n"/>
      <c r="D103" s="55" t="n"/>
      <c r="E103" s="55" t="n"/>
      <c r="F103" s="55" t="n"/>
      <c r="G103" s="55" t="n"/>
      <c r="H103" s="55" t="n"/>
      <c r="I103" s="55" t="n"/>
      <c r="J103" s="51" t="n"/>
      <c r="K103" s="51" t="n"/>
      <c r="L103" s="51" t="n"/>
    </row>
    <row r="104">
      <c r="A104" s="22" t="inlineStr">
        <is>
          <t>Total HGV Stock - FCEV (Fuel Cell Electric Vehicle)</t>
        </is>
      </c>
      <c r="B104" s="22" t="inlineStr">
        <is>
          <t>000's veh</t>
        </is>
      </c>
      <c r="C104" s="55" t="n"/>
      <c r="D104" s="55" t="n"/>
      <c r="E104" s="55" t="n"/>
      <c r="F104" s="55" t="n"/>
      <c r="G104" s="55" t="n"/>
      <c r="H104" s="55" t="n"/>
      <c r="I104" s="55" t="n"/>
      <c r="J104" s="51" t="n"/>
      <c r="K104" s="51" t="n"/>
      <c r="L104" s="51" t="n"/>
    </row>
    <row r="105">
      <c r="A105" s="98" t="inlineStr">
        <is>
          <t xml:space="preserve">HGV annual new sales disaggregated in technologies  </t>
        </is>
      </c>
      <c r="B105" s="98" t="n"/>
      <c r="C105" s="98" t="n"/>
      <c r="D105" s="98" t="n"/>
      <c r="E105" s="98" t="n"/>
      <c r="F105" s="98" t="n"/>
      <c r="G105" s="98" t="n"/>
      <c r="H105" s="98" t="n"/>
      <c r="I105" s="98" t="n"/>
      <c r="J105" s="51" t="n"/>
      <c r="K105" s="51" t="n"/>
      <c r="L105" s="51" t="n"/>
    </row>
    <row r="106">
      <c r="A106" s="22" t="inlineStr">
        <is>
          <t>Total HGV Sales - Internal Combusion Engine (ICE) + HEV for Liquid Fuels</t>
        </is>
      </c>
      <c r="B106" s="22" t="inlineStr">
        <is>
          <t>000's veh</t>
        </is>
      </c>
      <c r="C106" s="55" t="n"/>
      <c r="D106" s="55" t="n"/>
      <c r="E106" s="55" t="n"/>
      <c r="F106" s="55" t="n"/>
      <c r="G106" s="55" t="n"/>
      <c r="H106" s="55" t="n"/>
      <c r="I106" s="55" t="n"/>
      <c r="J106" s="51" t="n"/>
      <c r="K106" s="51" t="n"/>
      <c r="L106" s="51" t="n"/>
    </row>
    <row r="107">
      <c r="A107" s="22" t="inlineStr">
        <is>
          <t>Total HGV Sales - Internal Combusion Engine (ICE) + HEV for CH4</t>
        </is>
      </c>
      <c r="B107" s="22" t="inlineStr">
        <is>
          <t>000's veh</t>
        </is>
      </c>
      <c r="C107" s="55" t="n"/>
      <c r="D107" s="55" t="n"/>
      <c r="E107" s="55" t="n"/>
      <c r="F107" s="55" t="n"/>
      <c r="G107" s="55" t="n"/>
      <c r="H107" s="55" t="n"/>
      <c r="I107" s="55" t="n"/>
      <c r="J107" s="51" t="n"/>
      <c r="K107" s="51" t="n"/>
      <c r="L107" s="51" t="n"/>
    </row>
    <row r="108">
      <c r="A108" s="22" t="inlineStr">
        <is>
          <t>Total HGV Sales - BEV (Battery Electric Vehicle)</t>
        </is>
      </c>
      <c r="B108" s="22" t="inlineStr">
        <is>
          <t>000's veh</t>
        </is>
      </c>
      <c r="C108" s="55" t="n"/>
      <c r="D108" s="55" t="n"/>
      <c r="E108" s="55" t="n"/>
      <c r="F108" s="55" t="n"/>
      <c r="G108" s="55" t="n"/>
      <c r="H108" s="55" t="n"/>
      <c r="I108" s="55" t="n"/>
      <c r="J108" s="51" t="n"/>
      <c r="K108" s="51" t="n"/>
      <c r="L108" s="51" t="n"/>
    </row>
    <row r="109">
      <c r="A109" s="22" t="inlineStr">
        <is>
          <t>Total HGV Sales - PHEV (Plug-and-Hybrid Electric Vehicle)</t>
        </is>
      </c>
      <c r="B109" s="22" t="inlineStr">
        <is>
          <t>000's veh</t>
        </is>
      </c>
      <c r="C109" s="55" t="n"/>
      <c r="D109" s="55" t="n"/>
      <c r="E109" s="55" t="n"/>
      <c r="F109" s="55" t="n"/>
      <c r="G109" s="55" t="n"/>
      <c r="H109" s="55" t="n"/>
      <c r="I109" s="55" t="n"/>
      <c r="J109" s="51" t="n"/>
      <c r="K109" s="51" t="n"/>
      <c r="L109" s="51" t="n"/>
    </row>
    <row r="110">
      <c r="A110" s="22" t="inlineStr">
        <is>
          <t>Total HGV Sales - FCEV (Fuel Cell Electric Vehicle)</t>
        </is>
      </c>
      <c r="B110" s="22" t="inlineStr">
        <is>
          <t>000's veh</t>
        </is>
      </c>
      <c r="C110" s="55" t="n"/>
      <c r="D110" s="55" t="n"/>
      <c r="E110" s="55" t="n"/>
      <c r="F110" s="55" t="n"/>
      <c r="G110" s="55" t="n"/>
      <c r="H110" s="55" t="n"/>
      <c r="I110" s="55" t="n"/>
      <c r="J110" s="51" t="n"/>
      <c r="K110" s="51" t="n"/>
      <c r="L110" s="51" t="n"/>
    </row>
    <row r="111">
      <c r="A111" s="98" t="inlineStr">
        <is>
          <t xml:space="preserve">LCV stock disaggregated in technologies  </t>
        </is>
      </c>
      <c r="B111" s="98" t="n"/>
      <c r="C111" s="98" t="n"/>
      <c r="D111" s="98" t="n"/>
      <c r="E111" s="98" t="n"/>
      <c r="F111" s="98" t="n"/>
      <c r="G111" s="98" t="n"/>
      <c r="H111" s="98" t="n"/>
      <c r="I111" s="98" t="n"/>
      <c r="J111" s="51" t="n"/>
      <c r="K111" s="51" t="n"/>
      <c r="L111" s="51" t="n"/>
    </row>
    <row r="112">
      <c r="A112" s="22" t="inlineStr">
        <is>
          <t>Total LCV Stock - Internal Combusion Engine (ICE) + HEV for Liquid Fuels</t>
        </is>
      </c>
      <c r="B112" s="22" t="inlineStr">
        <is>
          <t>000's veh</t>
        </is>
      </c>
      <c r="C112" s="55" t="n"/>
      <c r="D112" s="55" t="n"/>
      <c r="E112" s="55" t="n"/>
      <c r="F112" s="55" t="n"/>
      <c r="G112" s="55" t="n"/>
      <c r="H112" s="55" t="n"/>
      <c r="I112" s="55" t="n"/>
      <c r="J112" s="51" t="n"/>
      <c r="K112" s="51" t="n"/>
      <c r="L112" s="51" t="n"/>
    </row>
    <row r="113">
      <c r="A113" s="22" t="inlineStr">
        <is>
          <t>Total LCV Stock - Internal Combusion Engine (ICE) + HEV for CH4</t>
        </is>
      </c>
      <c r="B113" s="22" t="inlineStr">
        <is>
          <t>000's veh</t>
        </is>
      </c>
      <c r="C113" s="55" t="n"/>
      <c r="D113" s="55" t="n"/>
      <c r="E113" s="55" t="n"/>
      <c r="F113" s="55" t="n"/>
      <c r="G113" s="55" t="n"/>
      <c r="H113" s="55" t="n"/>
      <c r="I113" s="55" t="n"/>
      <c r="J113" s="51" t="n"/>
      <c r="K113" s="51" t="n"/>
      <c r="L113" s="51" t="n"/>
    </row>
    <row r="114">
      <c r="A114" s="22" t="inlineStr">
        <is>
          <t>Total LCV Stock - BEV (Battery Electric Vehicle)</t>
        </is>
      </c>
      <c r="B114" s="22" t="inlineStr">
        <is>
          <t>000's veh</t>
        </is>
      </c>
      <c r="C114" s="55" t="n"/>
      <c r="D114" s="55" t="n"/>
      <c r="E114" s="55" t="n"/>
      <c r="F114" s="55" t="n"/>
      <c r="G114" s="55" t="n"/>
      <c r="H114" s="55" t="n"/>
      <c r="I114" s="55" t="n"/>
      <c r="J114" s="51" t="n"/>
      <c r="K114" s="51" t="n"/>
      <c r="L114" s="51" t="n"/>
    </row>
    <row r="115">
      <c r="A115" s="22" t="inlineStr">
        <is>
          <t>Total LCV Stock - PHEV (Plug-and-Hybrid Electric Vehicle)</t>
        </is>
      </c>
      <c r="B115" s="22" t="inlineStr">
        <is>
          <t>000's veh</t>
        </is>
      </c>
      <c r="C115" s="55" t="n"/>
      <c r="D115" s="55" t="n"/>
      <c r="E115" s="55" t="n"/>
      <c r="F115" s="55" t="n"/>
      <c r="G115" s="55" t="n"/>
      <c r="H115" s="55" t="n"/>
      <c r="I115" s="55" t="n"/>
      <c r="J115" s="51" t="n"/>
      <c r="K115" s="51" t="n"/>
      <c r="L115" s="51" t="n"/>
    </row>
    <row r="116">
      <c r="A116" s="22" t="inlineStr">
        <is>
          <t>Total LCV Stock - FCEV (Fuel Cell Electric Vehicle)</t>
        </is>
      </c>
      <c r="B116" s="22" t="inlineStr">
        <is>
          <t>000's veh</t>
        </is>
      </c>
      <c r="C116" s="55" t="n"/>
      <c r="D116" s="55" t="n"/>
      <c r="E116" s="55" t="n"/>
      <c r="F116" s="55" t="n"/>
      <c r="G116" s="55" t="n"/>
      <c r="H116" s="55" t="n"/>
      <c r="I116" s="55" t="n"/>
      <c r="J116" s="51" t="n"/>
      <c r="K116" s="51" t="n"/>
      <c r="L116" s="51" t="n"/>
    </row>
    <row r="117">
      <c r="A117" s="98" t="inlineStr">
        <is>
          <t xml:space="preserve">LCV annual new sales disaggregated in technologies  </t>
        </is>
      </c>
      <c r="B117" s="98" t="n"/>
      <c r="C117" s="98" t="n"/>
      <c r="D117" s="98" t="n"/>
      <c r="E117" s="98" t="n"/>
      <c r="F117" s="98" t="n"/>
      <c r="G117" s="98" t="n"/>
      <c r="H117" s="98" t="n"/>
      <c r="I117" s="98" t="n"/>
      <c r="J117" s="51" t="n"/>
      <c r="K117" s="51" t="n"/>
      <c r="L117" s="51" t="n"/>
    </row>
    <row r="118">
      <c r="A118" s="22" t="inlineStr">
        <is>
          <t>Total LCV Sales - Internal Combusion Engine (ICE) + HEV for Liquid Fuels</t>
        </is>
      </c>
      <c r="B118" s="22" t="inlineStr">
        <is>
          <t>000's veh</t>
        </is>
      </c>
      <c r="C118" s="55" t="n"/>
      <c r="D118" s="55" t="n"/>
      <c r="E118" s="55" t="n"/>
      <c r="F118" s="55" t="n"/>
      <c r="G118" s="55" t="n"/>
      <c r="H118" s="55" t="n"/>
      <c r="I118" s="55" t="n"/>
      <c r="J118" s="51" t="n"/>
      <c r="K118" s="51" t="n"/>
      <c r="L118" s="51" t="n"/>
    </row>
    <row r="119">
      <c r="A119" s="22" t="inlineStr">
        <is>
          <t>Total LCV Sales - Internal Combusion Engine (ICE) + HEV for CH4</t>
        </is>
      </c>
      <c r="B119" s="22" t="inlineStr">
        <is>
          <t>000's veh</t>
        </is>
      </c>
      <c r="C119" s="55" t="n"/>
      <c r="D119" s="55" t="n"/>
      <c r="E119" s="55" t="n"/>
      <c r="F119" s="55" t="n"/>
      <c r="G119" s="55" t="n"/>
      <c r="H119" s="55" t="n"/>
      <c r="I119" s="55" t="n"/>
      <c r="J119" s="51" t="n"/>
      <c r="K119" s="51" t="n"/>
      <c r="L119" s="51" t="n"/>
    </row>
    <row r="120">
      <c r="A120" s="22" t="inlineStr">
        <is>
          <t>Total LCV Sales - BEV (Battery Electric Vehicle)</t>
        </is>
      </c>
      <c r="B120" s="22" t="inlineStr">
        <is>
          <t>000's veh</t>
        </is>
      </c>
      <c r="C120" s="55" t="n"/>
      <c r="D120" s="55" t="n"/>
      <c r="E120" s="55" t="n"/>
      <c r="F120" s="55" t="n"/>
      <c r="G120" s="55" t="n"/>
      <c r="H120" s="55" t="n"/>
      <c r="I120" s="55" t="n"/>
      <c r="J120" s="51" t="n"/>
      <c r="K120" s="51" t="n"/>
      <c r="L120" s="51" t="n"/>
    </row>
    <row r="121">
      <c r="A121" s="22" t="inlineStr">
        <is>
          <t>Total LCV Sales - PHEV (Plug-and-Hybrid Electric Vehicle)</t>
        </is>
      </c>
      <c r="B121" s="22" t="inlineStr">
        <is>
          <t>000's veh</t>
        </is>
      </c>
      <c r="C121" s="55" t="n"/>
      <c r="D121" s="55" t="n"/>
      <c r="E121" s="55" t="n"/>
      <c r="F121" s="55" t="n"/>
      <c r="G121" s="55" t="n"/>
      <c r="H121" s="55" t="n"/>
      <c r="I121" s="55" t="n"/>
      <c r="J121" s="51" t="n"/>
      <c r="K121" s="51" t="n"/>
      <c r="L121" s="51" t="n"/>
    </row>
    <row r="122">
      <c r="A122" s="22" t="inlineStr">
        <is>
          <t>Total LCV Sales - FCEV (Fuel Cell Electric Vehicle)</t>
        </is>
      </c>
      <c r="B122" s="22" t="inlineStr">
        <is>
          <t>000's veh</t>
        </is>
      </c>
      <c r="C122" s="55" t="n"/>
      <c r="D122" s="55" t="n"/>
      <c r="E122" s="55" t="n"/>
      <c r="F122" s="55" t="n"/>
      <c r="G122" s="55" t="n"/>
      <c r="H122" s="55" t="n"/>
      <c r="I122" s="55" t="n"/>
      <c r="J122" s="51" t="n"/>
      <c r="K122" s="51" t="n"/>
      <c r="L122" s="51" t="n"/>
    </row>
    <row r="123">
      <c r="A123" s="98" t="inlineStr">
        <is>
          <t xml:space="preserve">PHEV - electricity use </t>
        </is>
      </c>
      <c r="B123" s="98" t="n"/>
      <c r="C123" s="98" t="n"/>
      <c r="D123" s="98" t="n"/>
      <c r="E123" s="98" t="n"/>
      <c r="F123" s="98" t="n"/>
      <c r="G123" s="98" t="n"/>
      <c r="H123" s="98" t="n"/>
      <c r="I123" s="98" t="n"/>
      <c r="J123" s="51" t="n"/>
      <c r="K123" s="51" t="n"/>
      <c r="L123" s="51" t="n"/>
    </row>
    <row r="124">
      <c r="A124" s="22" t="inlineStr">
        <is>
          <t>HGV - PHEV - Share of annual km travelled with electricity</t>
        </is>
      </c>
      <c r="B124" s="22" t="inlineStr">
        <is>
          <t>% annual km</t>
        </is>
      </c>
      <c r="C124" s="55" t="n"/>
      <c r="D124" s="55" t="n"/>
      <c r="E124" s="55" t="n"/>
      <c r="F124" s="55" t="n"/>
      <c r="G124" s="55" t="n"/>
      <c r="H124" s="55" t="n"/>
      <c r="I124" s="55" t="n"/>
      <c r="J124" s="51" t="n"/>
      <c r="K124" s="51" t="n"/>
      <c r="L124" s="51" t="n"/>
    </row>
    <row r="125">
      <c r="A125" s="22" t="inlineStr">
        <is>
          <t>LCV - PHEV - Share of annual km travelled with electricity</t>
        </is>
      </c>
      <c r="B125" s="22" t="inlineStr">
        <is>
          <t>% annual km</t>
        </is>
      </c>
      <c r="C125" s="55" t="n"/>
      <c r="D125" s="55" t="n"/>
      <c r="E125" s="55" t="n"/>
      <c r="F125" s="55" t="n"/>
      <c r="G125" s="55" t="n"/>
      <c r="H125" s="55" t="n"/>
      <c r="I125" s="55" t="n"/>
      <c r="J125" s="51" t="n"/>
      <c r="K125" s="51" t="n"/>
      <c r="L125" s="51" t="n"/>
    </row>
    <row r="126">
      <c r="A126" s="20" t="inlineStr">
        <is>
          <t>Final Energy consumption</t>
        </is>
      </c>
      <c r="B126" s="20" t="n"/>
      <c r="C126" s="20" t="n"/>
      <c r="D126" s="20" t="n"/>
      <c r="E126" s="20" t="n"/>
      <c r="F126" s="20" t="n"/>
      <c r="G126" s="20" t="n"/>
      <c r="H126" s="20" t="n"/>
      <c r="I126" s="20" t="n"/>
      <c r="J126" s="51" t="n"/>
      <c r="K126" s="51" t="n"/>
      <c r="L126" s="51" t="n"/>
    </row>
    <row r="127">
      <c r="A127" s="22" t="inlineStr">
        <is>
          <t>Total energy consumption</t>
        </is>
      </c>
      <c r="B127" s="22" t="inlineStr">
        <is>
          <t>EJ</t>
        </is>
      </c>
      <c r="C127" s="60" t="n"/>
      <c r="D127" s="60" t="n"/>
      <c r="E127" s="60" t="n"/>
      <c r="F127" s="60" t="n"/>
      <c r="G127" s="60" t="n"/>
      <c r="H127" s="60" t="n"/>
      <c r="I127" s="60" t="n"/>
      <c r="J127" s="51" t="n"/>
      <c r="K127" s="51" t="n"/>
      <c r="L127" s="51" t="n"/>
    </row>
    <row r="128">
      <c r="A128" s="98" t="inlineStr">
        <is>
          <t xml:space="preserve">disaggregated in modes  </t>
        </is>
      </c>
      <c r="B128" s="98" t="n"/>
      <c r="C128" s="98" t="n"/>
      <c r="D128" s="98" t="n"/>
      <c r="E128" s="98" t="n"/>
      <c r="F128" s="98" t="n"/>
      <c r="G128" s="98" t="n"/>
      <c r="H128" s="98" t="n"/>
      <c r="I128" s="98" t="n"/>
      <c r="J128" s="51" t="n"/>
      <c r="K128" s="51" t="n"/>
      <c r="L128" s="51" t="n"/>
    </row>
    <row r="129">
      <c r="A129" s="22" t="inlineStr">
        <is>
          <t>Total energy consumption - ROAD</t>
        </is>
      </c>
      <c r="B129" s="22" t="inlineStr">
        <is>
          <t>EJ</t>
        </is>
      </c>
      <c r="C129" s="55" t="n"/>
      <c r="D129" s="55" t="n"/>
      <c r="E129" s="55" t="n"/>
      <c r="F129" s="55" t="n"/>
      <c r="G129" s="55" t="n"/>
      <c r="H129" s="55" t="n"/>
      <c r="I129" s="55" t="n"/>
      <c r="J129" s="51" t="n"/>
      <c r="K129" s="51" t="n"/>
      <c r="L129" s="51" t="n"/>
    </row>
    <row r="130">
      <c r="A130" s="22" t="inlineStr">
        <is>
          <t>Total energy consumption - rail</t>
        </is>
      </c>
      <c r="B130" s="22" t="inlineStr">
        <is>
          <t>EJ</t>
        </is>
      </c>
      <c r="C130" s="55" t="n"/>
      <c r="D130" s="55" t="n"/>
      <c r="E130" s="55" t="n"/>
      <c r="F130" s="55" t="n"/>
      <c r="G130" s="55" t="n"/>
      <c r="H130" s="55" t="n"/>
      <c r="I130" s="55" t="n"/>
      <c r="J130" s="51" t="n"/>
      <c r="K130" s="51" t="n"/>
      <c r="L130" s="51" t="n"/>
    </row>
    <row r="131">
      <c r="A131" s="22" t="inlineStr">
        <is>
          <t>Total energy consumption - IWW and sea cabottage</t>
        </is>
      </c>
      <c r="B131" s="22" t="inlineStr">
        <is>
          <t>EJ</t>
        </is>
      </c>
      <c r="C131" s="55" t="n"/>
      <c r="D131" s="55" t="n"/>
      <c r="E131" s="55" t="n"/>
      <c r="F131" s="55" t="n"/>
      <c r="G131" s="55" t="n"/>
      <c r="H131" s="55" t="n"/>
      <c r="I131" s="55" t="n"/>
      <c r="J131" s="51" t="n"/>
      <c r="K131" s="51" t="n"/>
      <c r="L131" s="51" t="n"/>
    </row>
    <row r="132">
      <c r="A132" s="22" t="inlineStr">
        <is>
          <t>Total energy consumption - air</t>
        </is>
      </c>
      <c r="B132" s="22" t="inlineStr">
        <is>
          <t>EJ</t>
        </is>
      </c>
      <c r="C132" s="55" t="n"/>
      <c r="D132" s="55" t="n"/>
      <c r="E132" s="55" t="n"/>
      <c r="F132" s="55" t="n"/>
      <c r="G132" s="55" t="n"/>
      <c r="H132" s="55" t="n"/>
      <c r="I132" s="55" t="n"/>
      <c r="J132" s="51" t="n"/>
      <c r="K132" s="51" t="n"/>
      <c r="L132" s="51" t="n"/>
    </row>
    <row r="133">
      <c r="A133" s="22" t="inlineStr">
        <is>
          <t>Total energy consumption - pipelines</t>
        </is>
      </c>
      <c r="B133" s="22" t="inlineStr">
        <is>
          <t>EJ</t>
        </is>
      </c>
      <c r="C133" s="55" t="n"/>
      <c r="D133" s="55" t="n"/>
      <c r="E133" s="55" t="n"/>
      <c r="F133" s="55" t="n"/>
      <c r="G133" s="55" t="n"/>
      <c r="H133" s="55" t="n"/>
      <c r="I133" s="55" t="n"/>
      <c r="J133" s="51" t="n"/>
      <c r="K133" s="51" t="n"/>
      <c r="L133" s="51" t="n"/>
    </row>
    <row r="134">
      <c r="A134" s="98" t="inlineStr">
        <is>
          <t xml:space="preserve">disaggregated in ROAD-only technologies  </t>
        </is>
      </c>
      <c r="B134" s="98" t="n"/>
      <c r="C134" s="98" t="n"/>
      <c r="D134" s="98" t="n"/>
      <c r="E134" s="98" t="n"/>
      <c r="F134" s="98" t="n"/>
      <c r="G134" s="98" t="n"/>
      <c r="H134" s="98" t="n"/>
      <c r="I134" s="98" t="n"/>
      <c r="J134" s="51" t="n"/>
      <c r="K134" s="51" t="n"/>
      <c r="L134" s="51" t="n"/>
    </row>
    <row r="135">
      <c r="A135" s="22" t="inlineStr">
        <is>
          <t>ROAD energy consumption - HGV - Liquid ICE + HEV</t>
        </is>
      </c>
      <c r="B135" s="22" t="inlineStr">
        <is>
          <t>EJ</t>
        </is>
      </c>
      <c r="C135" s="55" t="n"/>
      <c r="D135" s="55" t="n"/>
      <c r="E135" s="55" t="n"/>
      <c r="F135" s="55" t="n"/>
      <c r="G135" s="55" t="n"/>
      <c r="H135" s="55" t="n"/>
      <c r="I135" s="55" t="n"/>
      <c r="J135" s="51" t="n"/>
      <c r="K135" s="51" t="n"/>
      <c r="L135" s="51" t="n"/>
    </row>
    <row r="136">
      <c r="A136" s="22" t="inlineStr">
        <is>
          <t>ROAD energy consumption - HGV - CH4 ICE + HEV</t>
        </is>
      </c>
      <c r="B136" s="22" t="inlineStr">
        <is>
          <t>EJ</t>
        </is>
      </c>
      <c r="C136" s="55" t="n"/>
      <c r="D136" s="55" t="n"/>
      <c r="E136" s="55" t="n"/>
      <c r="F136" s="55" t="n"/>
      <c r="G136" s="55" t="n"/>
      <c r="H136" s="55" t="n"/>
      <c r="I136" s="55" t="n"/>
      <c r="J136" s="51" t="n"/>
      <c r="K136" s="51" t="n"/>
      <c r="L136" s="51" t="n"/>
    </row>
    <row r="137">
      <c r="A137" s="22" t="inlineStr">
        <is>
          <t>ROAD energy consumption - HGV - BEV</t>
        </is>
      </c>
      <c r="B137" s="22" t="inlineStr">
        <is>
          <t>EJ</t>
        </is>
      </c>
      <c r="C137" s="55" t="n"/>
      <c r="D137" s="55" t="n"/>
      <c r="E137" s="55" t="n"/>
      <c r="F137" s="55" t="n"/>
      <c r="G137" s="55" t="n"/>
      <c r="H137" s="55" t="n"/>
      <c r="I137" s="55" t="n"/>
      <c r="J137" s="51" t="n"/>
      <c r="K137" s="51" t="n"/>
      <c r="L137" s="51" t="n"/>
    </row>
    <row r="138">
      <c r="A138" s="22" t="inlineStr">
        <is>
          <t>ROAD energy consumption - HGV - PHEV - liquid</t>
        </is>
      </c>
      <c r="B138" s="22" t="inlineStr">
        <is>
          <t>EJ</t>
        </is>
      </c>
      <c r="C138" s="55" t="n"/>
      <c r="D138" s="55" t="n"/>
      <c r="E138" s="55" t="n"/>
      <c r="F138" s="55" t="n"/>
      <c r="G138" s="55" t="n"/>
      <c r="H138" s="55" t="n"/>
      <c r="I138" s="55" t="n"/>
      <c r="J138" s="51" t="n"/>
      <c r="K138" s="51" t="n"/>
      <c r="L138" s="51" t="n"/>
    </row>
    <row r="139">
      <c r="A139" s="22" t="inlineStr">
        <is>
          <t>ROAD energy consumption - HGV - PHEV - elec</t>
        </is>
      </c>
      <c r="B139" s="22" t="inlineStr">
        <is>
          <t>EJ</t>
        </is>
      </c>
      <c r="C139" s="55" t="n"/>
      <c r="D139" s="55" t="n"/>
      <c r="E139" s="55" t="n"/>
      <c r="F139" s="55" t="n"/>
      <c r="G139" s="55" t="n"/>
      <c r="H139" s="55" t="n"/>
      <c r="I139" s="55" t="n"/>
      <c r="J139" s="51" t="n"/>
      <c r="K139" s="51" t="n"/>
      <c r="L139" s="51" t="n"/>
    </row>
    <row r="140">
      <c r="A140" s="22" t="inlineStr">
        <is>
          <t>ROAD energy consumption - HGV - FCEV/Hydrogen</t>
        </is>
      </c>
      <c r="B140" s="22" t="inlineStr">
        <is>
          <t>EJ</t>
        </is>
      </c>
      <c r="C140" s="55" t="n"/>
      <c r="D140" s="55" t="n"/>
      <c r="E140" s="55" t="n"/>
      <c r="F140" s="55" t="n"/>
      <c r="G140" s="55" t="n"/>
      <c r="H140" s="55" t="n"/>
      <c r="I140" s="55" t="n"/>
      <c r="J140" s="51" t="n"/>
      <c r="K140" s="51" t="n"/>
      <c r="L140" s="51" t="n"/>
    </row>
    <row r="141">
      <c r="A141" s="22" t="inlineStr">
        <is>
          <t>ROAD energy consumption - LCV - Liquid ICE + HEV</t>
        </is>
      </c>
      <c r="B141" s="22" t="inlineStr">
        <is>
          <t>EJ</t>
        </is>
      </c>
      <c r="C141" s="55" t="n"/>
      <c r="D141" s="55" t="n"/>
      <c r="E141" s="55" t="n"/>
      <c r="F141" s="55" t="n"/>
      <c r="G141" s="55" t="n"/>
      <c r="H141" s="55" t="n"/>
      <c r="I141" s="55" t="n"/>
      <c r="J141" s="51" t="n"/>
      <c r="K141" s="51" t="n"/>
      <c r="L141" s="51" t="n"/>
    </row>
    <row r="142">
      <c r="A142" s="22" t="inlineStr">
        <is>
          <t>ROAD energy consumption - LCV - CH4 ICE + HEV</t>
        </is>
      </c>
      <c r="B142" s="22" t="inlineStr">
        <is>
          <t>EJ</t>
        </is>
      </c>
      <c r="C142" s="55" t="n"/>
      <c r="D142" s="55" t="n"/>
      <c r="E142" s="55" t="n"/>
      <c r="F142" s="55" t="n"/>
      <c r="G142" s="55" t="n"/>
      <c r="H142" s="55" t="n"/>
      <c r="I142" s="55" t="n"/>
      <c r="J142" s="51" t="n"/>
      <c r="K142" s="51" t="n"/>
      <c r="L142" s="51" t="n"/>
    </row>
    <row r="143">
      <c r="A143" s="22" t="inlineStr">
        <is>
          <t>ROAD energy consumption - LCV - BEV</t>
        </is>
      </c>
      <c r="B143" s="22" t="inlineStr">
        <is>
          <t>EJ</t>
        </is>
      </c>
      <c r="C143" s="55" t="n"/>
      <c r="D143" s="55" t="n"/>
      <c r="E143" s="55" t="n"/>
      <c r="F143" s="55" t="n"/>
      <c r="G143" s="55" t="n"/>
      <c r="H143" s="55" t="n"/>
      <c r="I143" s="55" t="n"/>
      <c r="J143" s="51" t="n"/>
      <c r="K143" s="51" t="n"/>
      <c r="L143" s="51" t="n"/>
    </row>
    <row r="144">
      <c r="A144" s="22" t="inlineStr">
        <is>
          <t>ROAD energy consumption - LCV - PHEV - liquid</t>
        </is>
      </c>
      <c r="B144" s="22" t="inlineStr">
        <is>
          <t>EJ</t>
        </is>
      </c>
      <c r="C144" s="55" t="n"/>
      <c r="D144" s="55" t="n"/>
      <c r="E144" s="55" t="n"/>
      <c r="F144" s="55" t="n"/>
      <c r="G144" s="55" t="n"/>
      <c r="H144" s="55" t="n"/>
      <c r="I144" s="55" t="n"/>
      <c r="J144" s="51" t="n"/>
      <c r="K144" s="51" t="n"/>
      <c r="L144" s="51" t="n"/>
    </row>
    <row r="145">
      <c r="A145" s="22" t="inlineStr">
        <is>
          <t>ROAD energy consumption - LCV - PHEV - elec</t>
        </is>
      </c>
      <c r="B145" s="22" t="inlineStr">
        <is>
          <t>EJ</t>
        </is>
      </c>
      <c r="C145" s="55" t="n"/>
      <c r="D145" s="55" t="n"/>
      <c r="E145" s="55" t="n"/>
      <c r="F145" s="55" t="n"/>
      <c r="G145" s="55" t="n"/>
      <c r="H145" s="55" t="n"/>
      <c r="I145" s="55" t="n"/>
      <c r="J145" s="51" t="n"/>
      <c r="K145" s="51" t="n"/>
      <c r="L145" s="51" t="n"/>
    </row>
    <row r="146">
      <c r="A146" s="22" t="inlineStr">
        <is>
          <t>ROAD energy consumption - LCV - FCEV/Hydrogen</t>
        </is>
      </c>
      <c r="B146" s="22" t="inlineStr">
        <is>
          <t>EJ</t>
        </is>
      </c>
      <c r="C146" s="55" t="n"/>
      <c r="D146" s="55" t="n"/>
      <c r="E146" s="55" t="n"/>
      <c r="F146" s="55" t="n"/>
      <c r="G146" s="55" t="n"/>
      <c r="H146" s="55" t="n"/>
      <c r="I146" s="55" t="n"/>
      <c r="J146" s="51" t="n"/>
      <c r="K146" s="51" t="n"/>
      <c r="L146" s="51" t="n"/>
    </row>
    <row r="147">
      <c r="A147" s="98" t="inlineStr">
        <is>
          <t>disaggregated in type of fuels for all modes (including road)</t>
        </is>
      </c>
      <c r="B147" s="98" t="n"/>
      <c r="C147" s="98" t="n"/>
      <c r="D147" s="98" t="n"/>
      <c r="E147" s="98" t="n"/>
      <c r="F147" s="98" t="n"/>
      <c r="G147" s="98" t="n"/>
      <c r="H147" s="98" t="n"/>
      <c r="I147" s="98" t="n"/>
      <c r="J147" s="51" t="n"/>
      <c r="K147" s="51" t="n"/>
      <c r="L147" s="51" t="n"/>
    </row>
    <row r="148">
      <c r="A148" s="22" t="inlineStr">
        <is>
          <t>Total energy consumption - Liquid Fossil Fuels</t>
        </is>
      </c>
      <c r="B148" s="22" t="inlineStr">
        <is>
          <t>EJ</t>
        </is>
      </c>
      <c r="C148" s="60" t="n"/>
      <c r="D148" s="60" t="n"/>
      <c r="E148" s="60" t="n"/>
      <c r="F148" s="60" t="n"/>
      <c r="G148" s="60" t="n"/>
      <c r="H148" s="60" t="n"/>
      <c r="I148" s="60" t="n"/>
      <c r="J148" s="51" t="n"/>
      <c r="K148" s="51" t="n"/>
      <c r="L148" s="51" t="n"/>
    </row>
    <row r="149">
      <c r="A149" s="22" t="inlineStr">
        <is>
          <t>Total energy consumption - Liquid Agro Fuels</t>
        </is>
      </c>
      <c r="B149" s="22" t="inlineStr">
        <is>
          <t>EJ</t>
        </is>
      </c>
      <c r="C149" s="60" t="n"/>
      <c r="D149" s="60" t="n"/>
      <c r="E149" s="60" t="n"/>
      <c r="F149" s="60" t="n"/>
      <c r="G149" s="60" t="n"/>
      <c r="H149" s="60" t="n"/>
      <c r="I149" s="60" t="n"/>
      <c r="J149" s="51" t="n"/>
      <c r="K149" s="51" t="n"/>
      <c r="L149" s="51" t="n"/>
    </row>
    <row r="150">
      <c r="A150" s="22" t="inlineStr">
        <is>
          <t>Total energy consumption - CH4 Fossil fuels</t>
        </is>
      </c>
      <c r="B150" s="22" t="inlineStr">
        <is>
          <t>EJ</t>
        </is>
      </c>
      <c r="C150" s="60" t="n"/>
      <c r="D150" s="60" t="n"/>
      <c r="E150" s="60" t="n"/>
      <c r="F150" s="60" t="n"/>
      <c r="G150" s="60" t="n"/>
      <c r="H150" s="60" t="n"/>
      <c r="I150" s="60" t="n"/>
      <c r="J150" s="51" t="n"/>
      <c r="K150" s="51" t="n"/>
      <c r="L150" s="51" t="n"/>
    </row>
    <row r="151">
      <c r="A151" s="22" t="inlineStr">
        <is>
          <t>Total energy consumption - CH4 Agro  fuels</t>
        </is>
      </c>
      <c r="B151" s="22" t="inlineStr">
        <is>
          <t>EJ</t>
        </is>
      </c>
      <c r="C151" s="60" t="n"/>
      <c r="D151" s="60" t="n"/>
      <c r="E151" s="60" t="n"/>
      <c r="F151" s="60" t="n"/>
      <c r="G151" s="60" t="n"/>
      <c r="H151" s="60" t="n"/>
      <c r="I151" s="60" t="n"/>
      <c r="J151" s="51" t="n"/>
      <c r="K151" s="51" t="n"/>
      <c r="L151" s="51" t="n"/>
    </row>
    <row r="152">
      <c r="A152" s="22" t="inlineStr">
        <is>
          <t>Total energy consumption - Electricity</t>
        </is>
      </c>
      <c r="B152" s="22" t="inlineStr">
        <is>
          <t>EJ</t>
        </is>
      </c>
      <c r="C152" s="60" t="n"/>
      <c r="D152" s="60" t="n"/>
      <c r="E152" s="60" t="n"/>
      <c r="F152" s="60" t="n"/>
      <c r="G152" s="60" t="n"/>
      <c r="H152" s="60" t="n"/>
      <c r="I152" s="60" t="n"/>
      <c r="J152" s="51" t="n"/>
      <c r="K152" s="51" t="n"/>
      <c r="L152" s="51" t="n"/>
    </row>
    <row r="153">
      <c r="A153" s="22" t="inlineStr">
        <is>
          <t>Total energy consumption - Hydrogen</t>
        </is>
      </c>
      <c r="B153" s="22" t="inlineStr">
        <is>
          <t>EJ</t>
        </is>
      </c>
      <c r="C153" s="60" t="n"/>
      <c r="D153" s="60" t="n"/>
      <c r="E153" s="60" t="n"/>
      <c r="F153" s="60" t="n"/>
      <c r="G153" s="60" t="n"/>
      <c r="H153" s="60" t="n"/>
      <c r="I153" s="60" t="n"/>
      <c r="J153" s="51" t="n"/>
      <c r="K153" s="51" t="n"/>
      <c r="L153" s="51" t="n"/>
    </row>
    <row r="154">
      <c r="A154" s="22" t="inlineStr">
        <is>
          <t>Total energy consumption - Others (please specify)</t>
        </is>
      </c>
      <c r="B154" s="22" t="inlineStr">
        <is>
          <t>EJ</t>
        </is>
      </c>
      <c r="C154" s="60" t="n"/>
      <c r="D154" s="60" t="n"/>
      <c r="E154" s="60" t="n"/>
      <c r="F154" s="60" t="n"/>
      <c r="G154" s="60" t="n"/>
      <c r="H154" s="60" t="n"/>
      <c r="I154" s="60" t="n"/>
      <c r="J154" s="51" t="n"/>
      <c r="K154" s="51" t="n"/>
      <c r="L154" s="51" t="n"/>
    </row>
    <row r="155">
      <c r="A155" s="20" t="inlineStr">
        <is>
          <t>CO2 emissions</t>
        </is>
      </c>
      <c r="B155" s="20" t="n"/>
      <c r="C155" s="20" t="n"/>
      <c r="D155" s="20" t="n"/>
      <c r="E155" s="20" t="n"/>
      <c r="F155" s="20" t="n"/>
      <c r="G155" s="20" t="n"/>
      <c r="H155" s="20" t="n"/>
      <c r="I155" s="20" t="n"/>
      <c r="J155" s="51" t="n"/>
      <c r="K155" s="51" t="n"/>
      <c r="L155" s="51" t="n"/>
    </row>
    <row r="156">
      <c r="A156" s="22" t="inlineStr">
        <is>
          <t>Total CO2 emissions (Tank-to-Wheel=TTW) from fuel combustion</t>
        </is>
      </c>
      <c r="B156" s="22" t="inlineStr">
        <is>
          <t>MtCO2</t>
        </is>
      </c>
      <c r="C156" s="60" t="n"/>
      <c r="D156" s="60" t="n"/>
      <c r="E156" s="60" t="n"/>
      <c r="F156" s="60" t="n"/>
      <c r="G156" s="60" t="n"/>
      <c r="H156" s="60" t="n"/>
      <c r="I156" s="60" t="n"/>
      <c r="J156" s="51" t="n"/>
      <c r="K156" s="51" t="n"/>
      <c r="L156" s="51" t="n"/>
    </row>
    <row r="157">
      <c r="A157" s="98" t="inlineStr">
        <is>
          <t xml:space="preserve">disaggregated in modes  </t>
        </is>
      </c>
      <c r="B157" s="98" t="n"/>
      <c r="C157" s="98" t="n"/>
      <c r="D157" s="98" t="n"/>
      <c r="E157" s="98" t="n"/>
      <c r="F157" s="98" t="n"/>
      <c r="G157" s="98" t="n"/>
      <c r="H157" s="98" t="n"/>
      <c r="I157" s="98" t="n"/>
      <c r="J157" s="51" t="n"/>
      <c r="K157" s="51" t="n"/>
      <c r="L157" s="51" t="n"/>
    </row>
    <row r="158">
      <c r="A158" s="22" t="inlineStr">
        <is>
          <t>Total TTW CO2 emissions - road</t>
        </is>
      </c>
      <c r="B158" s="22" t="inlineStr">
        <is>
          <t>MtCO2</t>
        </is>
      </c>
      <c r="C158" s="60" t="n"/>
      <c r="D158" s="60" t="n"/>
      <c r="E158" s="60" t="n"/>
      <c r="F158" s="60" t="n"/>
      <c r="G158" s="60" t="n"/>
      <c r="H158" s="60" t="n"/>
      <c r="I158" s="60" t="n"/>
      <c r="J158" s="51" t="n"/>
      <c r="K158" s="51" t="n"/>
      <c r="L158" s="51" t="n"/>
    </row>
    <row r="159">
      <c r="A159" s="22" t="inlineStr">
        <is>
          <t>Total TTW CO2 emissions - rail</t>
        </is>
      </c>
      <c r="B159" s="22" t="inlineStr">
        <is>
          <t>MtCO2</t>
        </is>
      </c>
      <c r="C159" s="55" t="n"/>
      <c r="D159" s="55" t="n"/>
      <c r="E159" s="55" t="n"/>
      <c r="F159" s="55" t="n"/>
      <c r="G159" s="55" t="n"/>
      <c r="H159" s="55" t="n"/>
      <c r="I159" s="55" t="n"/>
      <c r="J159" s="51" t="n"/>
      <c r="K159" s="51" t="n"/>
      <c r="L159" s="51" t="n"/>
    </row>
    <row r="160">
      <c r="A160" s="22" t="inlineStr">
        <is>
          <t>Total TTW CO2 emissions - IWW and sea cabottage</t>
        </is>
      </c>
      <c r="B160" s="22" t="inlineStr">
        <is>
          <t>MtCO2</t>
        </is>
      </c>
      <c r="C160" s="55" t="n"/>
      <c r="D160" s="55" t="n"/>
      <c r="E160" s="55" t="n"/>
      <c r="F160" s="55" t="n"/>
      <c r="G160" s="55" t="n"/>
      <c r="H160" s="55" t="n"/>
      <c r="I160" s="55" t="n"/>
      <c r="J160" s="51" t="n"/>
      <c r="K160" s="51" t="n"/>
      <c r="L160" s="51" t="n"/>
    </row>
    <row r="161">
      <c r="A161" s="22" t="inlineStr">
        <is>
          <t>Total TTW CO2 emissions - air</t>
        </is>
      </c>
      <c r="B161" s="22" t="inlineStr">
        <is>
          <t>MtCO2</t>
        </is>
      </c>
      <c r="C161" s="55" t="n"/>
      <c r="D161" s="55" t="n"/>
      <c r="E161" s="55" t="n"/>
      <c r="F161" s="55" t="n"/>
      <c r="G161" s="55" t="n"/>
      <c r="H161" s="55" t="n"/>
      <c r="I161" s="55" t="n"/>
      <c r="J161" s="51" t="n"/>
      <c r="K161" s="51" t="n"/>
      <c r="L161" s="51" t="n"/>
    </row>
    <row r="162">
      <c r="A162" s="22" t="inlineStr">
        <is>
          <t>Total TTW CO2 emissions - pipeline transport activity</t>
        </is>
      </c>
      <c r="B162" s="22" t="inlineStr">
        <is>
          <t>MtCO2</t>
        </is>
      </c>
      <c r="C162" s="55" t="n"/>
      <c r="D162" s="55" t="n"/>
      <c r="E162" s="55" t="n"/>
      <c r="F162" s="55" t="n"/>
      <c r="G162" s="55" t="n"/>
      <c r="H162" s="55" t="n"/>
      <c r="I162" s="55" t="n"/>
      <c r="J162" s="51" t="n"/>
      <c r="K162" s="51" t="n"/>
      <c r="L162" s="51" t="n"/>
    </row>
    <row r="163">
      <c r="A163" s="98" t="inlineStr">
        <is>
          <t xml:space="preserve">disaggregated in ROAD fuels  </t>
        </is>
      </c>
      <c r="B163" s="98" t="n"/>
      <c r="C163" s="98" t="n"/>
      <c r="D163" s="98" t="n"/>
      <c r="E163" s="98" t="n"/>
      <c r="F163" s="98" t="n"/>
      <c r="G163" s="98" t="n"/>
      <c r="H163" s="98" t="n"/>
      <c r="I163" s="98" t="n"/>
      <c r="J163" s="51" t="n"/>
      <c r="K163" s="51" t="n"/>
      <c r="L163" s="51" t="n"/>
    </row>
    <row r="164">
      <c r="A164" s="22" t="inlineStr">
        <is>
          <t>ROAD TTW CO2 emissions - HGV - Liquid fossil fuels</t>
        </is>
      </c>
      <c r="B164" s="22" t="inlineStr">
        <is>
          <t>MtCO2</t>
        </is>
      </c>
      <c r="C164" s="244" t="n"/>
      <c r="D164" s="244" t="n"/>
      <c r="E164" s="244" t="n"/>
      <c r="F164" s="244" t="n"/>
      <c r="G164" s="244" t="n"/>
      <c r="H164" s="244" t="n"/>
      <c r="I164" s="244" t="n"/>
      <c r="J164" s="51" t="n"/>
      <c r="K164" s="51" t="n"/>
      <c r="L164" s="51" t="n"/>
    </row>
    <row r="165">
      <c r="A165" s="22" t="inlineStr">
        <is>
          <t xml:space="preserve">ROAD TTW CO2 emissions - HGV - Natural gas </t>
        </is>
      </c>
      <c r="B165" s="22" t="inlineStr">
        <is>
          <t>MtCO2</t>
        </is>
      </c>
      <c r="C165" s="60" t="n"/>
      <c r="D165" s="60" t="n"/>
      <c r="E165" s="60" t="n"/>
      <c r="F165" s="60" t="n"/>
      <c r="G165" s="60" t="n"/>
      <c r="H165" s="60" t="n"/>
      <c r="I165" s="60" t="n"/>
      <c r="J165" s="51" t="n"/>
      <c r="K165" s="51" t="n"/>
      <c r="L165" s="51" t="n"/>
    </row>
    <row r="166">
      <c r="A166" s="22" t="inlineStr">
        <is>
          <t>ROAD TTW CO2 emissions - HGV - Liquid biofuel</t>
        </is>
      </c>
      <c r="B166" s="22" t="inlineStr">
        <is>
          <t>MtCO2</t>
        </is>
      </c>
      <c r="C166" s="60" t="n"/>
      <c r="D166" s="60" t="n"/>
      <c r="E166" s="60" t="n"/>
      <c r="F166" s="60" t="n"/>
      <c r="G166" s="60" t="n"/>
      <c r="H166" s="60" t="n"/>
      <c r="I166" s="60" t="n"/>
      <c r="J166" s="51" t="n"/>
      <c r="K166" s="51" t="n"/>
      <c r="L166" s="51" t="n"/>
    </row>
    <row r="167">
      <c r="A167" s="22" t="inlineStr">
        <is>
          <t>ROAD TTW CO2 emissions - HGV - CH4 biogas</t>
        </is>
      </c>
      <c r="B167" s="22" t="inlineStr">
        <is>
          <t>MtCO2</t>
        </is>
      </c>
      <c r="C167" s="60" t="n"/>
      <c r="D167" s="60" t="n"/>
      <c r="E167" s="60" t="n"/>
      <c r="F167" s="60" t="n"/>
      <c r="G167" s="60" t="n"/>
      <c r="H167" s="60" t="n"/>
      <c r="I167" s="60" t="n"/>
      <c r="J167" s="51" t="n"/>
      <c r="K167" s="51" t="n"/>
      <c r="L167" s="51" t="n"/>
    </row>
    <row r="168">
      <c r="A168" s="22" t="inlineStr">
        <is>
          <t>ROAD TTW CO2 emissions - LCV - Liquid Fuels</t>
        </is>
      </c>
      <c r="B168" s="22" t="inlineStr">
        <is>
          <t>MtCO2</t>
        </is>
      </c>
      <c r="C168" s="244" t="n"/>
      <c r="D168" s="244" t="n"/>
      <c r="E168" s="244" t="n"/>
      <c r="F168" s="244" t="n"/>
      <c r="G168" s="244" t="n"/>
      <c r="H168" s="244" t="n"/>
      <c r="I168" s="244" t="n"/>
      <c r="J168" s="51" t="n"/>
      <c r="K168" s="51" t="n"/>
      <c r="L168" s="51" t="n"/>
    </row>
    <row r="169">
      <c r="A169" s="22" t="inlineStr">
        <is>
          <t>ROAD TTW CO2 emissions - LCV - CH4 Fuels</t>
        </is>
      </c>
      <c r="B169" s="22" t="inlineStr">
        <is>
          <t>MtCO2</t>
        </is>
      </c>
      <c r="C169" s="60" t="n"/>
      <c r="D169" s="60" t="n"/>
      <c r="E169" s="60" t="n"/>
      <c r="F169" s="60" t="n"/>
      <c r="G169" s="60" t="n"/>
      <c r="H169" s="60" t="n"/>
      <c r="I169" s="60" t="n"/>
      <c r="J169" s="51" t="n"/>
      <c r="K169" s="51" t="n"/>
      <c r="L169" s="51" t="n"/>
    </row>
    <row r="170">
      <c r="A170" s="22" t="inlineStr">
        <is>
          <t>ROAD TTW CO2 emissions - LCV - Liquid biofuel</t>
        </is>
      </c>
      <c r="B170" s="22" t="inlineStr">
        <is>
          <t>MtCO2</t>
        </is>
      </c>
      <c r="C170" s="60" t="n"/>
      <c r="D170" s="60" t="n"/>
      <c r="E170" s="60" t="n"/>
      <c r="F170" s="60" t="n"/>
      <c r="G170" s="60" t="n"/>
      <c r="H170" s="60" t="n"/>
      <c r="I170" s="60" t="n"/>
      <c r="J170" s="51" t="n"/>
      <c r="K170" s="51" t="n"/>
      <c r="L170" s="51" t="n"/>
    </row>
    <row r="171">
      <c r="A171" s="22" t="inlineStr">
        <is>
          <t>ROAD TTW CO2 emissions - LCV - CH4 biogas</t>
        </is>
      </c>
      <c r="B171" s="22" t="inlineStr">
        <is>
          <t>MtCO2</t>
        </is>
      </c>
      <c r="C171" s="60" t="n"/>
      <c r="D171" s="60" t="n"/>
      <c r="E171" s="60" t="n"/>
      <c r="F171" s="60" t="n"/>
      <c r="G171" s="60" t="n"/>
      <c r="H171" s="60" t="n"/>
      <c r="I171" s="60" t="n"/>
      <c r="J171" s="51" t="n"/>
      <c r="K171" s="51" t="n"/>
      <c r="L171" s="51" t="n"/>
    </row>
    <row r="172">
      <c r="A172" s="98" t="inlineStr">
        <is>
          <t xml:space="preserve">disaggregated in fuels  </t>
        </is>
      </c>
      <c r="B172" s="98" t="n"/>
      <c r="C172" s="98" t="n"/>
      <c r="D172" s="98" t="n"/>
      <c r="E172" s="98" t="n"/>
      <c r="F172" s="98" t="n"/>
      <c r="G172" s="98" t="n"/>
      <c r="H172" s="98" t="n"/>
      <c r="I172" s="98" t="n"/>
      <c r="J172" s="51" t="n"/>
      <c r="K172" s="51" t="n"/>
      <c r="L172" s="51" t="n"/>
    </row>
    <row r="173">
      <c r="A173" s="22" t="inlineStr">
        <is>
          <t>Total TTW CO2 emissions - Liquid fossil fuels</t>
        </is>
      </c>
      <c r="B173" s="22" t="inlineStr">
        <is>
          <t>MtCO2</t>
        </is>
      </c>
      <c r="C173" s="60" t="n"/>
      <c r="D173" s="60" t="n"/>
      <c r="E173" s="60" t="n"/>
      <c r="F173" s="60" t="n"/>
      <c r="G173" s="60" t="n"/>
      <c r="H173" s="60" t="n"/>
      <c r="I173" s="60" t="n"/>
      <c r="J173" s="51" t="n"/>
      <c r="K173" s="51" t="n"/>
      <c r="L173" s="51" t="n"/>
    </row>
    <row r="174">
      <c r="A174" s="22" t="inlineStr">
        <is>
          <t xml:space="preserve">Total TTW CO2 emissions - Natural gas </t>
        </is>
      </c>
      <c r="B174" s="22" t="inlineStr">
        <is>
          <t>MtCO2</t>
        </is>
      </c>
      <c r="C174" s="60" t="n"/>
      <c r="D174" s="60" t="n"/>
      <c r="E174" s="60" t="n"/>
      <c r="F174" s="60" t="n"/>
      <c r="G174" s="60" t="n"/>
      <c r="H174" s="60" t="n"/>
      <c r="I174" s="60" t="n"/>
      <c r="J174" s="194" t="n"/>
      <c r="K174" s="51" t="n"/>
      <c r="L174" s="51" t="n"/>
    </row>
    <row r="175">
      <c r="A175" s="22" t="inlineStr">
        <is>
          <t>Total TTW CO2 emissions - Liquid biofuel</t>
        </is>
      </c>
      <c r="B175" s="22" t="inlineStr">
        <is>
          <t>MtCO2</t>
        </is>
      </c>
      <c r="C175" s="60" t="n"/>
      <c r="D175" s="60" t="n"/>
      <c r="E175" s="60" t="n"/>
      <c r="F175" s="60" t="n"/>
      <c r="G175" s="60" t="n"/>
      <c r="H175" s="60" t="n"/>
      <c r="I175" s="60" t="n"/>
      <c r="J175" s="194" t="n"/>
      <c r="K175" s="51" t="n"/>
      <c r="L175" s="51" t="n"/>
    </row>
    <row r="176">
      <c r="A176" s="22" t="inlineStr">
        <is>
          <t>Total TTW CO2 emissions - CH4 biogas</t>
        </is>
      </c>
      <c r="B176" s="22" t="inlineStr">
        <is>
          <t>MtCO2</t>
        </is>
      </c>
      <c r="C176" s="60" t="n"/>
      <c r="D176" s="60" t="n"/>
      <c r="E176" s="60" t="n"/>
      <c r="F176" s="60" t="n"/>
      <c r="G176" s="60" t="n"/>
      <c r="H176" s="60" t="n"/>
      <c r="I176" s="60" t="n"/>
      <c r="J176" s="194" t="n"/>
      <c r="K176" s="51" t="n"/>
      <c r="L176" s="51" t="n"/>
    </row>
    <row r="177">
      <c r="A177" s="22" t="inlineStr">
        <is>
          <t>Total TTW CO2 emissions - Other (please specify)</t>
        </is>
      </c>
      <c r="B177" s="22" t="inlineStr">
        <is>
          <t>MtCO2</t>
        </is>
      </c>
      <c r="C177" s="60" t="n"/>
      <c r="D177" s="60" t="n"/>
      <c r="E177" s="60" t="n"/>
      <c r="F177" s="60" t="n"/>
      <c r="G177" s="60" t="n"/>
      <c r="H177" s="60" t="n"/>
      <c r="I177" s="60" t="n"/>
      <c r="J177" s="194" t="n"/>
      <c r="K177" s="51" t="n"/>
      <c r="L177" s="51" t="n"/>
    </row>
    <row r="178">
      <c r="A178" s="79" t="inlineStr">
        <is>
          <t>Non-CO2 GHG emissions from fuel combustion</t>
        </is>
      </c>
      <c r="B178" s="80" t="n"/>
      <c r="C178" s="80" t="n"/>
      <c r="D178" s="80" t="n"/>
      <c r="E178" s="80" t="n"/>
      <c r="F178" s="80" t="n"/>
      <c r="G178" s="80" t="n"/>
      <c r="H178" s="80" t="n"/>
      <c r="I178" s="80" t="n"/>
      <c r="J178" s="51" t="n"/>
      <c r="K178" s="51" t="n"/>
      <c r="L178" s="51" t="n"/>
    </row>
    <row r="179">
      <c r="A179" s="84" t="inlineStr">
        <is>
          <t>Total non-CO2 GHG emissions</t>
        </is>
      </c>
      <c r="B179" s="77" t="inlineStr">
        <is>
          <t>MtCO2e</t>
        </is>
      </c>
      <c r="C179" s="78" t="n"/>
      <c r="D179" s="78" t="n"/>
      <c r="E179" s="78" t="n"/>
      <c r="F179" s="78" t="n"/>
      <c r="G179" s="78" t="n"/>
      <c r="H179" s="78" t="n"/>
      <c r="I179" s="78" t="n"/>
      <c r="J179" s="51" t="n"/>
      <c r="K179" s="51" t="n"/>
      <c r="L179" s="51" t="n"/>
    </row>
    <row r="180">
      <c r="A180" s="84" t="inlineStr">
        <is>
          <t xml:space="preserve"> of which from HGV</t>
        </is>
      </c>
      <c r="B180" s="77" t="inlineStr">
        <is>
          <t>MtCO2e</t>
        </is>
      </c>
      <c r="C180" s="78" t="n"/>
      <c r="D180" s="78" t="n"/>
      <c r="E180" s="78" t="n"/>
      <c r="F180" s="78" t="n"/>
      <c r="G180" s="78" t="n"/>
      <c r="H180" s="78" t="n"/>
      <c r="I180" s="78" t="n"/>
      <c r="J180" s="51" t="n"/>
      <c r="K180" s="51" t="n"/>
      <c r="L180" s="51" t="n"/>
    </row>
    <row r="181">
      <c r="A181" s="79" t="inlineStr">
        <is>
          <t>Other non-GHG polluants related to air pollution</t>
        </is>
      </c>
      <c r="B181" s="80" t="n"/>
      <c r="C181" s="80" t="n"/>
      <c r="D181" s="80" t="n"/>
      <c r="E181" s="80" t="n"/>
      <c r="F181" s="80" t="n"/>
      <c r="G181" s="80" t="n"/>
      <c r="H181" s="80" t="n"/>
      <c r="I181" s="80" t="n"/>
      <c r="J181" s="51" t="n"/>
      <c r="K181" s="51" t="n"/>
      <c r="L181" s="51" t="n"/>
    </row>
    <row r="182">
      <c r="A182" s="85" t="inlineStr">
        <is>
          <t xml:space="preserve">Total NOx </t>
        </is>
      </c>
      <c r="B182" s="77" t="inlineStr">
        <is>
          <t>kt NOx</t>
        </is>
      </c>
      <c r="C182" s="78" t="n"/>
      <c r="D182" s="78" t="n"/>
      <c r="E182" s="78" t="n"/>
      <c r="F182" s="78" t="n"/>
      <c r="G182" s="78" t="n"/>
      <c r="H182" s="78" t="n"/>
      <c r="I182" s="78" t="n"/>
      <c r="J182" s="51" t="n"/>
      <c r="K182" s="51" t="n"/>
      <c r="L182" s="51" t="n"/>
    </row>
    <row r="183">
      <c r="A183" s="85" t="inlineStr">
        <is>
          <t xml:space="preserve">Total SOx </t>
        </is>
      </c>
      <c r="B183" s="77" t="inlineStr">
        <is>
          <t>kt SOx</t>
        </is>
      </c>
      <c r="C183" s="78" t="n"/>
      <c r="D183" s="78" t="n"/>
      <c r="E183" s="78" t="n"/>
      <c r="F183" s="78" t="n"/>
      <c r="G183" s="78" t="n"/>
      <c r="H183" s="78" t="n"/>
      <c r="I183" s="78" t="n"/>
      <c r="J183" s="51" t="n"/>
      <c r="K183" s="51" t="n"/>
      <c r="L183" s="51" t="n"/>
    </row>
    <row r="184">
      <c r="A184" s="85" t="inlineStr">
        <is>
          <t>Total Particles &lt;10micron</t>
        </is>
      </c>
      <c r="B184" s="77" t="inlineStr">
        <is>
          <t>kt PM</t>
        </is>
      </c>
      <c r="C184" s="78" t="n"/>
      <c r="D184" s="78" t="n"/>
      <c r="E184" s="78" t="n"/>
      <c r="F184" s="78" t="n"/>
      <c r="G184" s="78" t="n"/>
      <c r="H184" s="78" t="n"/>
      <c r="I184" s="78" t="n"/>
      <c r="J184" s="51" t="n"/>
      <c r="K184" s="51" t="n"/>
      <c r="L184" s="51" t="n"/>
    </row>
    <row r="185">
      <c r="A185" s="144" t="n"/>
      <c r="B185" s="144" t="n"/>
      <c r="C185" s="165" t="n"/>
      <c r="D185" s="165" t="n"/>
      <c r="E185" s="165" t="n"/>
      <c r="F185" s="165" t="n"/>
      <c r="G185" s="165" t="n"/>
      <c r="H185" s="165" t="n"/>
      <c r="I185" s="165" t="n"/>
      <c r="J185" s="51" t="n"/>
      <c r="K185" s="51" t="n"/>
      <c r="L185" s="51" t="n"/>
    </row>
    <row r="186">
      <c r="A186" s="20" t="inlineStr">
        <is>
          <t>International transport &amp; bunkers</t>
        </is>
      </c>
      <c r="B186" s="20" t="n"/>
      <c r="C186" s="20" t="n"/>
      <c r="D186" s="20" t="n"/>
      <c r="E186" s="20" t="n"/>
      <c r="F186" s="20" t="n"/>
      <c r="G186" s="20" t="n"/>
      <c r="H186" s="20" t="n"/>
      <c r="I186" s="20" t="n"/>
      <c r="J186" s="51" t="n"/>
      <c r="K186" s="51" t="n"/>
      <c r="L186" s="51" t="n"/>
    </row>
    <row r="187">
      <c r="A187" s="36" t="inlineStr">
        <is>
          <t>International goods imported by shipping and air</t>
        </is>
      </c>
      <c r="B187" s="36" t="inlineStr">
        <is>
          <t>Mt transported</t>
        </is>
      </c>
      <c r="C187" s="55" t="n"/>
      <c r="D187" s="55" t="n"/>
      <c r="E187" s="55" t="n"/>
      <c r="F187" s="55" t="n"/>
      <c r="G187" s="55" t="n"/>
      <c r="H187" s="55" t="n"/>
      <c r="I187" s="55" t="n"/>
      <c r="J187" s="51" t="n"/>
      <c r="K187" s="51" t="n"/>
      <c r="L187" s="51" t="n"/>
    </row>
    <row r="188">
      <c r="A188" s="22" t="inlineStr">
        <is>
          <t>of which by international shipping</t>
        </is>
      </c>
      <c r="B188" s="22" t="inlineStr">
        <is>
          <t>Mt transported</t>
        </is>
      </c>
      <c r="C188" s="55" t="n"/>
      <c r="D188" s="55" t="n"/>
      <c r="E188" s="55" t="n"/>
      <c r="F188" s="55" t="n"/>
      <c r="G188" s="55" t="n"/>
      <c r="H188" s="55" t="n"/>
      <c r="I188" s="55" t="n"/>
      <c r="J188" s="51" t="n"/>
      <c r="K188" s="51" t="n"/>
      <c r="L188" s="51" t="n"/>
    </row>
    <row r="189">
      <c r="A189" s="22" t="inlineStr">
        <is>
          <t>of which by international air freight</t>
        </is>
      </c>
      <c r="B189" s="22" t="inlineStr">
        <is>
          <t>Mt transported</t>
        </is>
      </c>
      <c r="C189" s="55" t="n"/>
      <c r="D189" s="55" t="n"/>
      <c r="E189" s="55" t="n"/>
      <c r="F189" s="55" t="n"/>
      <c r="G189" s="55" t="n"/>
      <c r="H189" s="55" t="n"/>
      <c r="I189" s="55" t="n"/>
      <c r="J189" s="51" t="n"/>
      <c r="K189" s="51" t="n"/>
      <c r="L189" s="51" t="n"/>
    </row>
    <row r="190">
      <c r="A190" s="36" t="inlineStr">
        <is>
          <t>International goods exported by shipping and air</t>
        </is>
      </c>
      <c r="B190" s="36" t="inlineStr">
        <is>
          <t>Mt transported</t>
        </is>
      </c>
      <c r="C190" s="55" t="n"/>
      <c r="D190" s="55" t="n"/>
      <c r="E190" s="55" t="n"/>
      <c r="F190" s="55" t="n"/>
      <c r="G190" s="55" t="n"/>
      <c r="H190" s="55" t="n"/>
      <c r="I190" s="55" t="n"/>
      <c r="J190" s="51" t="n"/>
      <c r="K190" s="51" t="n"/>
      <c r="L190" s="51" t="n"/>
    </row>
    <row r="191">
      <c r="A191" s="22" t="inlineStr">
        <is>
          <t>of which by international shipping</t>
        </is>
      </c>
      <c r="B191" s="22" t="inlineStr">
        <is>
          <t>Mt transported</t>
        </is>
      </c>
      <c r="C191" s="55" t="n"/>
      <c r="D191" s="55" t="n"/>
      <c r="E191" s="55" t="n"/>
      <c r="F191" s="55" t="n"/>
      <c r="G191" s="55" t="n"/>
      <c r="H191" s="55" t="n"/>
      <c r="I191" s="55" t="n"/>
      <c r="J191" s="51" t="n"/>
      <c r="K191" s="51" t="n"/>
      <c r="L191" s="51" t="n"/>
    </row>
    <row r="192">
      <c r="A192" s="22" t="inlineStr">
        <is>
          <t>of which by international air freight</t>
        </is>
      </c>
      <c r="B192" s="22" t="inlineStr">
        <is>
          <t>Mt transported</t>
        </is>
      </c>
      <c r="C192" s="55" t="n"/>
      <c r="D192" s="55" t="n"/>
      <c r="E192" s="55" t="n"/>
      <c r="F192" s="55" t="n"/>
      <c r="G192" s="55" t="n"/>
      <c r="H192" s="55" t="n"/>
      <c r="I192" s="55" t="n"/>
      <c r="J192" s="51" t="n"/>
      <c r="K192" s="51" t="n"/>
      <c r="L192" s="51" t="n"/>
    </row>
    <row r="193">
      <c r="A193" s="36" t="inlineStr">
        <is>
          <t>International tkm generated by international trade by shipping &amp; air</t>
        </is>
      </c>
      <c r="B193" s="36" t="inlineStr">
        <is>
          <t>tkm</t>
        </is>
      </c>
      <c r="C193" s="55" t="n"/>
      <c r="D193" s="55" t="n"/>
      <c r="E193" s="55" t="n"/>
      <c r="F193" s="55" t="n"/>
      <c r="G193" s="55" t="n"/>
      <c r="H193" s="55" t="n"/>
      <c r="I193" s="55" t="n"/>
      <c r="J193" s="51" t="n"/>
      <c r="K193" s="51" t="n"/>
      <c r="L193" s="51" t="n"/>
    </row>
    <row r="194">
      <c r="A194" s="22" t="inlineStr">
        <is>
          <t>of which by international shipping</t>
        </is>
      </c>
      <c r="B194" s="22" t="inlineStr">
        <is>
          <t>tkm</t>
        </is>
      </c>
      <c r="C194" s="55" t="n"/>
      <c r="D194" s="55" t="n"/>
      <c r="E194" s="55" t="n"/>
      <c r="F194" s="55" t="n"/>
      <c r="G194" s="55" t="n"/>
      <c r="H194" s="55" t="n"/>
      <c r="I194" s="55" t="n"/>
      <c r="J194" s="51" t="n"/>
      <c r="K194" s="51" t="n"/>
      <c r="L194" s="51" t="n"/>
    </row>
    <row r="195">
      <c r="A195" s="22" t="inlineStr">
        <is>
          <t>of which by international air freight</t>
        </is>
      </c>
      <c r="B195" s="22" t="inlineStr">
        <is>
          <t>tkm</t>
        </is>
      </c>
      <c r="C195" s="55" t="n"/>
      <c r="D195" s="55" t="n"/>
      <c r="E195" s="55" t="n"/>
      <c r="F195" s="55" t="n"/>
      <c r="G195" s="55" t="n"/>
      <c r="H195" s="55" t="n"/>
      <c r="I195" s="55" t="n"/>
      <c r="J195" s="51" t="n"/>
      <c r="K195" s="51" t="n"/>
      <c r="L195" s="51" t="n"/>
    </row>
    <row r="196">
      <c r="A196" s="36" t="inlineStr">
        <is>
          <t>International shipping bunker fuels for freight transport</t>
        </is>
      </c>
      <c r="B196" s="36" t="inlineStr">
        <is>
          <t>EJ</t>
        </is>
      </c>
      <c r="C196" s="55" t="n"/>
      <c r="D196" s="55" t="n"/>
      <c r="E196" s="55" t="n"/>
      <c r="F196" s="55" t="n"/>
      <c r="G196" s="55" t="n"/>
      <c r="H196" s="55" t="n"/>
      <c r="I196" s="55" t="n"/>
      <c r="J196" s="51" t="n"/>
      <c r="K196" s="51" t="n"/>
      <c r="L196" s="51" t="n"/>
    </row>
    <row r="197">
      <c r="A197" s="22" t="inlineStr">
        <is>
          <t>of which: fossil fuels</t>
        </is>
      </c>
      <c r="B197" s="22" t="inlineStr">
        <is>
          <t>EJ</t>
        </is>
      </c>
      <c r="C197" s="55" t="n"/>
      <c r="D197" s="55" t="n"/>
      <c r="E197" s="55" t="n"/>
      <c r="F197" s="55" t="n"/>
      <c r="G197" s="55" t="n"/>
      <c r="H197" s="55" t="n"/>
      <c r="I197" s="55" t="n"/>
      <c r="J197" s="51" t="n"/>
      <c r="K197" s="51" t="n"/>
      <c r="L197" s="51" t="n"/>
    </row>
    <row r="198">
      <c r="A198" s="22" t="inlineStr">
        <is>
          <t>of which: zero or near zero fuels (please specify)</t>
        </is>
      </c>
      <c r="B198" s="22" t="inlineStr">
        <is>
          <t>EJ</t>
        </is>
      </c>
      <c r="C198" s="55" t="n"/>
      <c r="D198" s="55" t="n"/>
      <c r="E198" s="55" t="n"/>
      <c r="F198" s="55" t="n"/>
      <c r="G198" s="55" t="n"/>
      <c r="H198" s="55" t="n"/>
      <c r="I198" s="55" t="n"/>
      <c r="J198" s="51" t="n"/>
      <c r="K198" s="51" t="n"/>
      <c r="L198" s="51" t="n"/>
    </row>
    <row r="199">
      <c r="A199" s="36" t="inlineStr">
        <is>
          <t>International air bunker fuels for freight transport</t>
        </is>
      </c>
      <c r="B199" s="36" t="inlineStr">
        <is>
          <t>EJ</t>
        </is>
      </c>
      <c r="C199" s="55" t="n"/>
      <c r="D199" s="55" t="n"/>
      <c r="E199" s="55" t="n"/>
      <c r="F199" s="55" t="n"/>
      <c r="G199" s="55" t="n"/>
      <c r="H199" s="55" t="n"/>
      <c r="I199" s="55" t="n"/>
      <c r="J199" s="51" t="n"/>
      <c r="K199" s="51" t="n"/>
      <c r="L199" s="51" t="n"/>
    </row>
    <row r="200">
      <c r="A200" s="22" t="inlineStr">
        <is>
          <t>of which: fossil fuels</t>
        </is>
      </c>
      <c r="B200" s="22" t="inlineStr">
        <is>
          <t>EJ</t>
        </is>
      </c>
      <c r="C200" s="55" t="n"/>
      <c r="D200" s="55" t="n"/>
      <c r="E200" s="55" t="n"/>
      <c r="F200" s="55" t="n"/>
      <c r="G200" s="55" t="n"/>
      <c r="H200" s="55" t="n"/>
      <c r="I200" s="55" t="n"/>
      <c r="J200" s="51" t="n"/>
      <c r="K200" s="51" t="n"/>
      <c r="L200" s="51" t="n"/>
    </row>
    <row r="201">
      <c r="A201" s="22" t="inlineStr">
        <is>
          <t>of which: zero or near zero fuels (please specify)</t>
        </is>
      </c>
      <c r="B201" s="22" t="inlineStr">
        <is>
          <t>EJ</t>
        </is>
      </c>
      <c r="C201" s="55" t="n"/>
      <c r="D201" s="55" t="n"/>
      <c r="E201" s="55" t="n"/>
      <c r="F201" s="55" t="n"/>
      <c r="G201" s="55" t="n"/>
      <c r="H201" s="55" t="n"/>
      <c r="I201" s="55" t="n"/>
      <c r="J201" s="51" t="n"/>
      <c r="K201" s="51" t="n"/>
      <c r="L201" s="51" t="n"/>
    </row>
    <row r="202">
      <c r="A202" s="36" t="inlineStr">
        <is>
          <t>International transport emissions for freight transport</t>
        </is>
      </c>
      <c r="B202" s="36" t="inlineStr">
        <is>
          <t>MtCO2e</t>
        </is>
      </c>
      <c r="C202" s="55" t="n"/>
      <c r="D202" s="55" t="n"/>
      <c r="E202" s="55" t="n"/>
      <c r="F202" s="55" t="n"/>
      <c r="G202" s="55" t="n"/>
      <c r="H202" s="55" t="n"/>
      <c r="I202" s="55" t="n"/>
      <c r="J202" s="51" t="n"/>
      <c r="K202" s="51" t="n"/>
      <c r="L202" s="51" t="n"/>
    </row>
    <row r="203">
      <c r="A203" s="22" t="inlineStr">
        <is>
          <t>of which: freight shipping</t>
        </is>
      </c>
      <c r="B203" s="22" t="inlineStr">
        <is>
          <t>MtCO2e</t>
        </is>
      </c>
      <c r="C203" s="55" t="n"/>
      <c r="D203" s="55" t="n"/>
      <c r="E203" s="55" t="n"/>
      <c r="F203" s="55" t="n"/>
      <c r="G203" s="55" t="n"/>
      <c r="H203" s="55" t="n"/>
      <c r="I203" s="55" t="n"/>
      <c r="J203" s="51" t="n"/>
      <c r="K203" s="51" t="n"/>
      <c r="L203" s="51" t="n"/>
    </row>
    <row r="204">
      <c r="A204" s="22" t="inlineStr">
        <is>
          <t>of which: air freight</t>
        </is>
      </c>
      <c r="B204" s="22" t="inlineStr">
        <is>
          <t>MtCO2e</t>
        </is>
      </c>
      <c r="C204" s="55" t="n"/>
      <c r="D204" s="55" t="n"/>
      <c r="E204" s="55" t="n"/>
      <c r="F204" s="55" t="n"/>
      <c r="G204" s="55" t="n"/>
      <c r="H204" s="55" t="n"/>
      <c r="I204" s="55" t="n"/>
      <c r="J204" s="51" t="n"/>
      <c r="K204" s="51" t="n"/>
      <c r="L204" s="51" t="n"/>
    </row>
    <row r="205">
      <c r="B205" s="97" t="n"/>
      <c r="C205" s="97" t="n"/>
      <c r="D205" s="97" t="n"/>
      <c r="E205" s="97" t="n"/>
      <c r="F205" s="97" t="n"/>
      <c r="G205" s="97" t="n"/>
      <c r="H205" s="97" t="n"/>
      <c r="I205" s="97" t="n"/>
    </row>
    <row r="206">
      <c r="B206" s="97" t="n"/>
      <c r="C206" s="97" t="n"/>
      <c r="D206" s="97" t="n"/>
      <c r="E206" s="97" t="n"/>
      <c r="F206" s="97" t="n"/>
      <c r="G206" s="97" t="n"/>
      <c r="H206" s="97" t="n"/>
      <c r="I206" s="97" t="n"/>
    </row>
    <row r="207">
      <c r="B207" s="97" t="n"/>
      <c r="C207" s="97" t="n"/>
      <c r="D207" s="97" t="n"/>
      <c r="E207" s="97" t="n"/>
      <c r="F207" s="97" t="n"/>
      <c r="G207" s="97" t="n"/>
      <c r="H207" s="97" t="n"/>
      <c r="I207" s="97" t="n"/>
    </row>
    <row r="208">
      <c r="A208" s="234" t="inlineStr">
        <is>
          <t>List of abbreviations used</t>
        </is>
      </c>
      <c r="B208" s="226" t="n"/>
      <c r="C208" s="103" t="n"/>
      <c r="D208" s="103" t="n"/>
      <c r="E208" s="103" t="n"/>
      <c r="F208" s="103" t="n"/>
      <c r="G208" s="103" t="n"/>
      <c r="H208" s="103" t="n"/>
      <c r="I208" s="103" t="n"/>
    </row>
    <row r="209">
      <c r="A209" s="230" t="inlineStr">
        <is>
          <t>ICE: Internal Combustion Engine</t>
        </is>
      </c>
      <c r="B209" s="226" t="n"/>
      <c r="C209" s="103" t="n"/>
      <c r="D209" s="103" t="n"/>
      <c r="E209" s="103" t="n"/>
      <c r="F209" s="103" t="n"/>
      <c r="G209" s="103" t="n"/>
      <c r="H209" s="103" t="n"/>
      <c r="I209" s="103" t="n"/>
    </row>
    <row r="210">
      <c r="A210" s="230" t="inlineStr">
        <is>
          <t>LF: Liquid fuels</t>
        </is>
      </c>
      <c r="B210" s="226" t="n"/>
      <c r="C210" s="103" t="n"/>
      <c r="D210" s="103" t="n"/>
      <c r="E210" s="103" t="n"/>
      <c r="F210" s="103" t="n"/>
      <c r="G210" s="103" t="n"/>
      <c r="H210" s="103" t="n"/>
      <c r="I210" s="103" t="n"/>
    </row>
    <row r="211">
      <c r="A211" s="230" t="inlineStr">
        <is>
          <t>CH4: Methane, Natural gas, Biogas</t>
        </is>
      </c>
      <c r="B211" s="226" t="n"/>
      <c r="C211" s="103" t="n"/>
      <c r="D211" s="103" t="n"/>
      <c r="E211" s="103" t="n"/>
      <c r="F211" s="103" t="n"/>
      <c r="G211" s="103" t="n"/>
      <c r="H211" s="103" t="n"/>
      <c r="I211" s="103" t="n"/>
    </row>
    <row r="212">
      <c r="A212" s="230" t="inlineStr">
        <is>
          <t>BEV : Battery Electric Vehicle (full electric cars)</t>
        </is>
      </c>
      <c r="B212" s="226" t="n"/>
      <c r="C212" s="103" t="n"/>
      <c r="D212" s="103" t="n"/>
      <c r="E212" s="103" t="n"/>
      <c r="F212" s="103" t="n"/>
      <c r="G212" s="103" t="n"/>
      <c r="H212" s="103" t="n"/>
      <c r="I212" s="103" t="n"/>
    </row>
    <row r="213">
      <c r="A213" s="230" t="inlineStr">
        <is>
          <t>PHEV : Plug-in Hybrid Electric Vehicle (Dual engine: rechargeable electric motors and ICE)</t>
        </is>
      </c>
      <c r="B213" s="226" t="n"/>
      <c r="C213" s="103" t="n"/>
      <c r="D213" s="103" t="n"/>
      <c r="E213" s="103" t="n"/>
      <c r="F213" s="103" t="n"/>
      <c r="G213" s="103" t="n"/>
      <c r="H213" s="103" t="n"/>
      <c r="I213" s="103" t="n"/>
    </row>
    <row r="214">
      <c r="A214" s="230" t="inlineStr">
        <is>
          <t>FCEV : Fuel-Cell Electric Vehicle (Electric engine powered by hydrogen-based electricity)</t>
        </is>
      </c>
      <c r="B214" s="226" t="n"/>
      <c r="C214" s="103" t="n"/>
      <c r="D214" s="103" t="n"/>
      <c r="E214" s="103" t="n"/>
      <c r="F214" s="103" t="n"/>
      <c r="G214" s="103" t="n"/>
      <c r="H214" s="103" t="n"/>
      <c r="I214" s="103" t="n"/>
    </row>
    <row r="215">
      <c r="A215" s="230" t="inlineStr">
        <is>
          <t>HGV: Heavy Goods Vehicle</t>
        </is>
      </c>
      <c r="B215" s="226" t="n"/>
      <c r="C215" s="103" t="n"/>
      <c r="D215" s="103" t="n"/>
      <c r="E215" s="103" t="n"/>
      <c r="F215" s="103" t="n"/>
      <c r="G215" s="103" t="n"/>
      <c r="H215" s="103" t="n"/>
      <c r="I215" s="103" t="n"/>
    </row>
    <row r="216">
      <c r="A216" s="230" t="inlineStr">
        <is>
          <t xml:space="preserve">LGV: Light Goods Vehicle </t>
        </is>
      </c>
      <c r="B216" s="226" t="n"/>
      <c r="C216" s="103" t="n"/>
      <c r="D216" s="103" t="n"/>
      <c r="E216" s="103" t="n"/>
      <c r="F216" s="103" t="n"/>
      <c r="G216" s="103" t="n"/>
      <c r="H216" s="103" t="n"/>
      <c r="I216" s="103" t="n"/>
    </row>
    <row r="217">
      <c r="A217" s="230" t="n"/>
      <c r="B217" s="226" t="n"/>
      <c r="C217" s="103" t="n"/>
      <c r="D217" s="103" t="n"/>
      <c r="E217" s="103" t="n"/>
      <c r="F217" s="103" t="n"/>
      <c r="G217" s="103" t="n"/>
      <c r="H217" s="103" t="n"/>
      <c r="I217" s="103" t="n"/>
    </row>
    <row r="218">
      <c r="B218" s="97" t="n"/>
      <c r="C218" s="97" t="n"/>
      <c r="D218" s="97" t="n"/>
      <c r="E218" s="97" t="n"/>
      <c r="F218" s="97" t="n"/>
      <c r="G218" s="97" t="n"/>
      <c r="H218" s="97" t="n"/>
      <c r="I218" s="97" t="n"/>
    </row>
    <row r="219">
      <c r="B219" s="97" t="n"/>
      <c r="C219" s="97" t="n"/>
      <c r="D219" s="97" t="n"/>
      <c r="E219" s="97" t="n"/>
      <c r="F219" s="97" t="n"/>
      <c r="G219" s="97" t="n"/>
      <c r="H219" s="97" t="n"/>
      <c r="I219" s="97" t="n"/>
    </row>
    <row r="220">
      <c r="A220" s="233" t="inlineStr">
        <is>
          <t>Box 1. G-Categories</t>
        </is>
      </c>
    </row>
    <row r="221">
      <c r="A221" s="232" t="inlineStr">
        <is>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is>
      </c>
    </row>
    <row r="222">
      <c r="A222" s="164" t="n"/>
      <c r="B222" s="104" t="n"/>
      <c r="C222" s="104" t="n"/>
      <c r="D222" s="104" t="n"/>
      <c r="E222" s="104" t="n"/>
      <c r="F222" s="104" t="n"/>
      <c r="G222" s="104" t="n"/>
      <c r="H222" s="104" t="n"/>
      <c r="I222" s="104" t="n"/>
      <c r="J222" s="104" t="n"/>
    </row>
    <row r="223">
      <c r="A223" s="233" t="inlineStr">
        <is>
          <t xml:space="preserve">Box 2. Traffic by distance classes: What would be the distance classes relevant for your country and your story? </t>
        </is>
      </c>
    </row>
    <row r="224">
      <c r="A224" s="232" t="inlineStr">
        <is>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is>
      </c>
    </row>
    <row r="225">
      <c r="A225" s="164" t="n"/>
      <c r="B225" s="104" t="n"/>
      <c r="C225" s="104" t="n"/>
      <c r="D225" s="104" t="n"/>
      <c r="E225" s="104" t="n"/>
      <c r="F225" s="104" t="n"/>
      <c r="G225" s="104" t="n"/>
      <c r="H225" s="104" t="n"/>
      <c r="I225" s="104" t="n"/>
      <c r="J225" s="104" t="n"/>
    </row>
    <row r="226">
      <c r="A226" s="233" t="inlineStr">
        <is>
          <t>Box 3. Freight modal structure acc. to transport types and modes (Gtkm). Definition of proposed categories:</t>
        </is>
      </c>
    </row>
    <row r="227">
      <c r="A227" s="232" t="inlineStr">
        <is>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is>
      </c>
    </row>
    <row r="228">
      <c r="B228" s="97" t="n"/>
      <c r="C228" s="97" t="n"/>
      <c r="D228" s="97" t="n"/>
      <c r="E228" s="97" t="n"/>
      <c r="F228" s="97" t="n"/>
      <c r="G228" s="97" t="n"/>
      <c r="H228" s="97" t="n"/>
      <c r="I228" s="97" t="n"/>
    </row>
    <row r="229">
      <c r="A229" s="233" t="inlineStr">
        <is>
          <t>Box 4. Categories for types of vehicle for road freight</t>
        </is>
      </c>
    </row>
    <row r="230">
      <c r="A230" s="232" t="inlineStr">
        <is>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is>
      </c>
    </row>
    <row r="231">
      <c r="B231" s="97" t="n"/>
      <c r="C231" s="97" t="n"/>
      <c r="D231" s="97" t="n"/>
      <c r="E231" s="97" t="n"/>
      <c r="F231" s="97" t="n"/>
      <c r="G231" s="97" t="n"/>
      <c r="H231" s="97" t="n"/>
      <c r="I231" s="97" t="n"/>
    </row>
    <row r="232">
      <c r="A232" s="233" t="inlineStr">
        <is>
          <t>Use and visualisation of Freight Transport indicators</t>
        </is>
      </c>
    </row>
    <row r="233">
      <c r="A233" s="232" t="inlineStr">
        <is>
          <t>All these indicators will be used to produce key graphs targeting specific sectoral transformations, see the graphs of the French report at pages 21/22 (soon in english): 
https://www.iddri.org/sites/default/files/PDF/Publications/Catalogue%20Iddri/Rapport/202003-rapport%20fret%20FR_0.pdf</t>
        </is>
      </c>
    </row>
    <row r="234">
      <c r="B234" s="97" t="n"/>
      <c r="C234" s="97" t="n"/>
      <c r="D234" s="97" t="n"/>
      <c r="E234" s="97" t="n"/>
      <c r="F234" s="97" t="n"/>
      <c r="G234" s="97" t="n"/>
      <c r="H234" s="97" t="n"/>
      <c r="I234" s="97" t="n"/>
    </row>
    <row r="235">
      <c r="B235" s="97" t="n"/>
      <c r="C235" s="97" t="n"/>
      <c r="D235" s="97" t="n"/>
      <c r="E235" s="97" t="n"/>
      <c r="F235" s="97" t="n"/>
      <c r="G235" s="97" t="n"/>
      <c r="H235" s="97" t="n"/>
      <c r="I235" s="97" t="n"/>
      <c r="J235" s="97" t="n"/>
    </row>
    <row r="236">
      <c r="B236" s="97" t="n"/>
      <c r="C236" s="97" t="n"/>
      <c r="D236" s="97" t="n"/>
      <c r="E236" s="97" t="n"/>
      <c r="F236" s="97" t="n"/>
      <c r="G236" s="97" t="n"/>
      <c r="H236" s="97" t="n"/>
      <c r="I236" s="97" t="n"/>
    </row>
    <row r="237">
      <c r="A237" s="159" t="inlineStr">
        <is>
          <t>Additional data</t>
        </is>
      </c>
      <c r="B237" s="97" t="n"/>
      <c r="C237" s="97" t="n"/>
      <c r="D237" s="97" t="n"/>
      <c r="E237" s="97" t="n"/>
      <c r="F237" s="97" t="n"/>
      <c r="G237" s="97" t="n"/>
      <c r="H237" s="97" t="n"/>
      <c r="I237" s="97" t="n"/>
    </row>
    <row r="238">
      <c r="A238" s="98" t="inlineStr">
        <is>
          <t>Multimodal service characteristics</t>
        </is>
      </c>
      <c r="B238" s="98" t="n"/>
      <c r="C238" s="98" t="n"/>
      <c r="D238" s="98" t="n"/>
      <c r="E238" s="98" t="n"/>
      <c r="F238" s="98" t="n"/>
      <c r="G238" s="98" t="n"/>
      <c r="H238" s="98" t="n"/>
      <c r="I238" s="98" t="n"/>
    </row>
    <row r="239">
      <c r="A239" s="22" t="inlineStr">
        <is>
          <t>Average road cost of service</t>
        </is>
      </c>
      <c r="B239" s="22" t="inlineStr">
        <is>
          <t>$ USD (2015)/tkm</t>
        </is>
      </c>
      <c r="C239" s="100" t="n"/>
      <c r="D239" s="100" t="n"/>
      <c r="E239" s="100" t="n"/>
      <c r="F239" s="100" t="n"/>
      <c r="G239" s="100" t="n"/>
      <c r="H239" s="100" t="n"/>
      <c r="I239" s="100" t="n"/>
    </row>
    <row r="240">
      <c r="A240" s="22" t="inlineStr">
        <is>
          <t>Average rail cost of service</t>
        </is>
      </c>
      <c r="B240" s="22" t="inlineStr">
        <is>
          <t>$ USD (2015)/tkm</t>
        </is>
      </c>
      <c r="C240" s="100" t="n"/>
      <c r="D240" s="100" t="n"/>
      <c r="E240" s="100" t="n"/>
      <c r="F240" s="100" t="n"/>
      <c r="G240" s="100" t="n"/>
      <c r="H240" s="100" t="n"/>
      <c r="I240" s="100" t="n"/>
    </row>
    <row r="241">
      <c r="A241" s="22" t="inlineStr">
        <is>
          <t>Average IWW and sea cabottage cost of service</t>
        </is>
      </c>
      <c r="B241" s="22" t="inlineStr">
        <is>
          <t>$ USD (2015)/tkm</t>
        </is>
      </c>
      <c r="C241" s="100" t="n"/>
      <c r="D241" s="100" t="n"/>
      <c r="E241" s="100" t="n"/>
      <c r="F241" s="100" t="n"/>
      <c r="G241" s="100" t="n"/>
      <c r="H241" s="100" t="n"/>
      <c r="I241" s="100" t="n"/>
    </row>
    <row r="242">
      <c r="A242" s="22" t="inlineStr">
        <is>
          <t>Average air</t>
        </is>
      </c>
      <c r="B242" s="22" t="inlineStr">
        <is>
          <t>$ USD (2015)/tkm</t>
        </is>
      </c>
      <c r="C242" s="100" t="n"/>
      <c r="D242" s="100" t="n"/>
      <c r="E242" s="100" t="n"/>
      <c r="F242" s="100" t="n"/>
      <c r="G242" s="100" t="n"/>
      <c r="H242" s="100" t="n"/>
      <c r="I242" s="100" t="n"/>
    </row>
    <row r="243">
      <c r="A243" s="22" t="inlineStr">
        <is>
          <t>Average road vehicle speed</t>
        </is>
      </c>
      <c r="B243" s="22" t="inlineStr">
        <is>
          <t>km/h</t>
        </is>
      </c>
      <c r="C243" s="101" t="n"/>
      <c r="D243" s="101" t="n"/>
      <c r="E243" s="101" t="n"/>
      <c r="F243" s="101" t="n"/>
      <c r="G243" s="101" t="n"/>
      <c r="H243" s="101" t="n"/>
      <c r="I243" s="101" t="n"/>
    </row>
    <row r="244">
      <c r="A244" s="22" t="inlineStr">
        <is>
          <t>Average rail locomotive speed</t>
        </is>
      </c>
      <c r="B244" s="22" t="inlineStr">
        <is>
          <t>km/h</t>
        </is>
      </c>
      <c r="C244" s="101" t="n"/>
      <c r="D244" s="101" t="n"/>
      <c r="E244" s="101" t="n"/>
      <c r="F244" s="101" t="n"/>
      <c r="G244" s="101" t="n"/>
      <c r="H244" s="101" t="n"/>
      <c r="I244" s="101" t="n"/>
    </row>
    <row r="245">
      <c r="A245" s="22" t="inlineStr">
        <is>
          <t>Average IWW and sea cabottage vehicle speed</t>
        </is>
      </c>
      <c r="B245" s="22" t="inlineStr">
        <is>
          <t>km/h</t>
        </is>
      </c>
      <c r="C245" s="101" t="n"/>
      <c r="D245" s="101" t="n"/>
      <c r="E245" s="101" t="n"/>
      <c r="F245" s="101" t="n"/>
      <c r="G245" s="101" t="n"/>
      <c r="H245" s="101" t="n"/>
      <c r="I245" s="101" t="n"/>
    </row>
    <row r="246">
      <c r="A246" s="22" t="inlineStr">
        <is>
          <t>Average air</t>
        </is>
      </c>
      <c r="B246" s="22" t="inlineStr">
        <is>
          <t>km/h</t>
        </is>
      </c>
      <c r="C246" s="101" t="n"/>
      <c r="D246" s="101" t="n"/>
      <c r="E246" s="101" t="n"/>
      <c r="F246" s="101" t="n"/>
      <c r="G246" s="101" t="n"/>
      <c r="H246" s="101" t="n"/>
      <c r="I246" s="101" t="n"/>
    </row>
  </sheetData>
  <mergeCells count="20">
    <mergeCell ref="A224:J224"/>
    <mergeCell ref="A216:B216"/>
    <mergeCell ref="A230:J230"/>
    <mergeCell ref="A220:J220"/>
    <mergeCell ref="A212:B212"/>
    <mergeCell ref="A229:J229"/>
    <mergeCell ref="A208:B208"/>
    <mergeCell ref="A217:B217"/>
    <mergeCell ref="A226:J226"/>
    <mergeCell ref="A232:J232"/>
    <mergeCell ref="A214:B214"/>
    <mergeCell ref="A210:B210"/>
    <mergeCell ref="A213:B213"/>
    <mergeCell ref="A227:J227"/>
    <mergeCell ref="A221:J221"/>
    <mergeCell ref="A215:B215"/>
    <mergeCell ref="A209:B209"/>
    <mergeCell ref="A233:J233"/>
    <mergeCell ref="A223:J223"/>
    <mergeCell ref="A211:B211"/>
  </mergeCells>
  <pageMargins left="0.7" right="0.7" top="0.75" bottom="0.75" header="0.3" footer="0.3"/>
  <pageSetup orientation="portrait" paperSize="9"/>
</worksheet>
</file>

<file path=xl/worksheets/sheet11.xml><?xml version="1.0" encoding="utf-8"?>
<worksheet xmlns="http://schemas.openxmlformats.org/spreadsheetml/2006/main">
  <sheetPr>
    <tabColor rgb="FF7030A0"/>
    <outlinePr summaryBelow="1" summaryRight="1"/>
    <pageSetUpPr/>
  </sheetPr>
  <dimension ref="A1:F45"/>
  <sheetViews>
    <sheetView zoomScale="85" zoomScaleNormal="85" workbookViewId="0">
      <selection activeCell="D10" sqref="D10"/>
    </sheetView>
  </sheetViews>
  <sheetFormatPr baseColWidth="8" defaultColWidth="11.44140625" defaultRowHeight="14.4"/>
  <cols>
    <col width="34.88671875" customWidth="1" style="218" min="1" max="1"/>
    <col width="46.5546875" customWidth="1" style="218" min="2" max="2"/>
    <col width="51" customWidth="1" style="218" min="3" max="3"/>
    <col width="92.44140625" customWidth="1" style="218" min="4" max="4"/>
    <col width="47.33203125" customWidth="1" style="218" min="5" max="5"/>
    <col width="49" customWidth="1" style="218" min="6" max="6"/>
  </cols>
  <sheetData>
    <row r="1" ht="15.75" customHeight="1" s="218">
      <c r="A1" s="1" t="inlineStr">
        <is>
          <t>The Pathways Design Framework: ENERGY-INTENSIVE INDUSTRY (EII) STORYLINE</t>
        </is>
      </c>
      <c r="B1" s="1" t="n"/>
      <c r="C1" s="1" t="n"/>
      <c r="D1" s="112" t="n"/>
      <c r="E1" s="112" t="n"/>
    </row>
    <row r="2" ht="15.75" customHeight="1" s="218">
      <c r="A2" s="2" t="inlineStr">
        <is>
          <t>version Aug 2023</t>
        </is>
      </c>
      <c r="B2" s="1" t="n"/>
      <c r="C2" s="1" t="n"/>
      <c r="D2" s="112" t="n"/>
      <c r="E2" s="112" t="n"/>
    </row>
    <row r="3" ht="15.75" customHeight="1" s="218">
      <c r="A3" s="16" t="inlineStr">
        <is>
          <t>Scenario Name:</t>
        </is>
      </c>
      <c r="B3" s="186">
        <f>'User guide'!B12</f>
        <v/>
      </c>
      <c r="C3" s="16" t="n"/>
      <c r="D3" s="16" t="n"/>
      <c r="E3" s="16" t="n"/>
    </row>
    <row r="5" ht="64.5" customHeight="1" s="218">
      <c r="A5" s="237" t="inlineStr">
        <is>
          <t>Definition:
Energy Intensive Industries (EII) corresponds to: Iron and steel, Aluminium, Cement, Lime, Glass, Brick, Ceramics, Pulp paper and board, Chemicals (ex. chemicals used in energy production/transformation, fertilisers). 
All other is light industry, which is NOT included in this TAB.</t>
        </is>
      </c>
      <c r="B5" s="225" t="n"/>
      <c r="C5" s="225" t="n"/>
      <c r="D5" s="225" t="n"/>
      <c r="E5" s="226" t="n"/>
    </row>
    <row r="7" ht="18.75" customHeight="1" s="218">
      <c r="A7" s="235" t="inlineStr">
        <is>
          <t>IRON &amp; STEEL</t>
        </is>
      </c>
      <c r="B7" s="236" t="n"/>
      <c r="C7" s="236" t="n"/>
      <c r="D7" s="236" t="n"/>
      <c r="E7" s="236" t="n"/>
    </row>
    <row r="8" ht="47.25" customHeight="1" s="218">
      <c r="A8" s="47" t="inlineStr">
        <is>
          <t xml:space="preserve">Parts of the narratives </t>
        </is>
      </c>
      <c r="B8" s="47" t="inlineStr">
        <is>
          <t>Descriptions of changes over the time period 1: from short to medium term (now to 2030-35)</t>
        </is>
      </c>
      <c r="C8" s="47" t="inlineStr">
        <is>
          <t>Descriptions of changes over the time period 2: from medium to long-term (2030-35 to 2050-70)</t>
        </is>
      </c>
      <c r="D8" s="47" t="inlineStr">
        <is>
          <t>Guiding questions &amp; elements to support your "descriptions of changes" (Column B &amp; C)</t>
        </is>
      </c>
      <c r="E8" s="47" t="inlineStr">
        <is>
          <t>Notes/comments/Questions</t>
        </is>
      </c>
    </row>
    <row r="9" ht="386.25" customHeight="1" s="218">
      <c r="A9" s="48" t="inlineStr">
        <is>
          <t>1) The future national consumption and trades of Iron &amp; Steel</t>
        </is>
      </c>
      <c r="B9" s="49" t="n"/>
      <c r="C9" s="49" t="n"/>
      <c r="D9" s="160" t="inlineStr">
        <is>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is>
      </c>
      <c r="E9" s="51" t="n"/>
    </row>
    <row r="10" ht="365.25" customHeight="1" s="218">
      <c r="A10" s="65" t="inlineStr">
        <is>
          <t>2) The future investments and disinvestments in production plants</t>
        </is>
      </c>
      <c r="B10" s="49" t="n"/>
      <c r="C10" s="49" t="n"/>
      <c r="D10"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is>
      </c>
      <c r="E10" s="51" t="n"/>
    </row>
    <row r="11" ht="213" customHeight="1" s="218">
      <c r="A11" s="65" t="inlineStr">
        <is>
          <t>3) The operational efficiencies of production plants</t>
        </is>
      </c>
      <c r="B11" s="49" t="n"/>
      <c r="C11" s="49" t="n"/>
      <c r="D11" s="160" t="inlineStr">
        <is>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is>
      </c>
      <c r="E11" s="51" t="n"/>
    </row>
    <row r="12" ht="250.5" customHeight="1" s="218">
      <c r="A12" s="65" t="inlineStr">
        <is>
          <t xml:space="preserve">4) The future of primary energy supply and feedstocks of production plants and associated pollutants/carbon content </t>
        </is>
      </c>
      <c r="B12" s="49" t="n"/>
      <c r="C12" s="49" t="n"/>
      <c r="D12" s="160" t="inlineStr">
        <is>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is>
      </c>
      <c r="E12" s="51" t="n"/>
    </row>
    <row r="13" ht="83.25" customHeight="1" s="218">
      <c r="A13" s="65" t="inlineStr">
        <is>
          <t>5) Global context</t>
        </is>
      </c>
      <c r="B13" s="49" t="n"/>
      <c r="C13" s="49" t="n"/>
      <c r="D13" s="160" t="inlineStr">
        <is>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is>
      </c>
      <c r="E13" s="51" t="n"/>
    </row>
    <row r="14" ht="37.95" customHeight="1" s="218">
      <c r="A14" s="167" t="n"/>
      <c r="B14" s="167" t="n"/>
      <c r="C14" s="167" t="n"/>
      <c r="D14" s="167" t="n"/>
    </row>
    <row r="15" ht="18.75" customHeight="1" s="218">
      <c r="A15" s="235" t="inlineStr">
        <is>
          <t>CEMENT</t>
        </is>
      </c>
      <c r="B15" s="236" t="n"/>
      <c r="C15" s="236" t="n"/>
      <c r="D15" s="236" t="n"/>
      <c r="E15" s="236" t="n"/>
    </row>
    <row r="16" ht="47.25" customHeight="1" s="218">
      <c r="A16" s="47" t="inlineStr">
        <is>
          <t xml:space="preserve">Parts of the narratives </t>
        </is>
      </c>
      <c r="B16" s="47" t="inlineStr">
        <is>
          <t>Descriptions of changes over the time period 1: from short to medium term (now to 2030-35)</t>
        </is>
      </c>
      <c r="C16" s="47" t="inlineStr">
        <is>
          <t>Descriptions of changes over the time period 2: from medium to long-term (2030-35 to 2050-70)</t>
        </is>
      </c>
      <c r="D16" s="47" t="inlineStr">
        <is>
          <t>Guiding questions for the content to support your description and Guiding questions to complement dashboard's descriptions:</t>
        </is>
      </c>
      <c r="E16" s="47" t="inlineStr">
        <is>
          <t>Notes/comments/Questions</t>
        </is>
      </c>
    </row>
    <row r="17" ht="368.25" customHeight="1" s="218">
      <c r="A17" s="48" t="inlineStr">
        <is>
          <t>1) The future national consumption and trades of cement and clinker</t>
        </is>
      </c>
      <c r="B17" s="49" t="n"/>
      <c r="C17" s="49" t="n"/>
      <c r="D17" s="160" t="inlineStr">
        <is>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is>
      </c>
      <c r="E17" s="51" t="n"/>
      <c r="F17" s="97" t="n"/>
    </row>
    <row r="18" ht="184.5" customHeight="1" s="218">
      <c r="A18" s="65" t="inlineStr">
        <is>
          <t>2) The future investments and disinvestments in production plants</t>
        </is>
      </c>
      <c r="B18" s="49" t="n"/>
      <c r="C18" s="49" t="n"/>
      <c r="D18"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18" s="51" t="n"/>
    </row>
    <row r="19" ht="213" customHeight="1" s="218">
      <c r="A19" s="65" t="inlineStr">
        <is>
          <t>3) The operational efficiencies of production plants</t>
        </is>
      </c>
      <c r="B19" s="49" t="n"/>
      <c r="C19" s="49" t="n"/>
      <c r="D19" s="160" t="inlineStr">
        <is>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is>
      </c>
      <c r="E19" s="51" t="n"/>
    </row>
    <row r="20" ht="373.5" customHeight="1" s="218">
      <c r="A20" s="65" t="inlineStr">
        <is>
          <t xml:space="preserve">4) The future of primary energy supply and feedstocks of production plants and associated pollutants/carbon content </t>
        </is>
      </c>
      <c r="B20" s="49" t="n"/>
      <c r="C20" s="49" t="n"/>
      <c r="D20" s="160" t="inlineStr">
        <is>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is>
      </c>
      <c r="E20" s="51" t="n"/>
    </row>
    <row r="21" ht="132" customHeight="1" s="218">
      <c r="A21" s="65" t="inlineStr">
        <is>
          <t>5) Global context</t>
        </is>
      </c>
      <c r="B21" s="49" t="n"/>
      <c r="C21" s="49" t="n"/>
      <c r="D21" s="160" t="inlineStr">
        <is>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is>
      </c>
      <c r="E21" s="51" t="n"/>
    </row>
    <row r="22" ht="37.95" customHeight="1" s="218">
      <c r="A22" s="167" t="n"/>
      <c r="B22" s="167" t="n"/>
      <c r="C22" s="167" t="n"/>
      <c r="D22" s="167" t="n"/>
    </row>
    <row r="23" ht="18.75" customHeight="1" s="218">
      <c r="A23" s="235" t="inlineStr">
        <is>
          <t>CHEMICALS</t>
        </is>
      </c>
      <c r="B23" s="236" t="n"/>
      <c r="C23" s="236" t="n"/>
      <c r="D23" s="236" t="n"/>
      <c r="E23" s="236" t="n"/>
    </row>
    <row r="24" ht="47.25" customHeight="1" s="218">
      <c r="A24" s="47" t="inlineStr">
        <is>
          <t xml:space="preserve">Parts of the narratives </t>
        </is>
      </c>
      <c r="B24" s="47" t="inlineStr">
        <is>
          <t>Descriptions of changes over the time period 1: from short to medium term (now to 2030-35)</t>
        </is>
      </c>
      <c r="C24" s="47" t="inlineStr">
        <is>
          <t>Descriptions of changes over the time period 2: from medium to long-term (2030-35 to 2050-70)</t>
        </is>
      </c>
      <c r="D24" s="47" t="inlineStr">
        <is>
          <t>Guiding questions for the content to support your description and Guiding questions to complement dashboard's descriptions:</t>
        </is>
      </c>
      <c r="E24" s="47" t="inlineStr">
        <is>
          <t>Notes/comments/Questions</t>
        </is>
      </c>
    </row>
    <row r="25" ht="157.5" customHeight="1" s="218">
      <c r="A25" s="48" t="inlineStr">
        <is>
          <t>1) The future national consumption and trades of chemicals</t>
        </is>
      </c>
      <c r="B25" s="49" t="n"/>
      <c r="C25" s="49" t="n"/>
      <c r="D25" s="160" t="inlineStr">
        <is>
          <t>What are the drivers of the future national consumption?  Who are the end-users of chemical products?
Demand reduction measures:
- Substitution strategy 
- Improving material use/efficiency
- Increasing recycling
- Reducing waste</t>
        </is>
      </c>
      <c r="E25" s="51" t="n"/>
    </row>
    <row r="26" ht="163.5" customHeight="1" s="218">
      <c r="A26" s="65" t="inlineStr">
        <is>
          <t>2) The future investments and disinvestments in production plants</t>
        </is>
      </c>
      <c r="B26" s="49" t="n"/>
      <c r="C26" s="49" t="n"/>
      <c r="D26"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26" s="51" t="n"/>
    </row>
    <row r="27" ht="126.75" customHeight="1" s="218">
      <c r="A27" s="65" t="inlineStr">
        <is>
          <t>3) The operational efficiencies of production plants</t>
        </is>
      </c>
      <c r="B27" s="49" t="n"/>
      <c r="C27" s="49" t="n"/>
      <c r="D27" s="160" t="inlineStr">
        <is>
          <t xml:space="preserve">What improvements in production energy efficiency could be implemented?  
Are less emission intensive feedstock substitutes possible?
Are there ways to avoid waste in production processes?
</t>
        </is>
      </c>
      <c r="E27" s="51" t="n"/>
    </row>
    <row r="28" ht="218.25" customHeight="1" s="218">
      <c r="A28" s="65" t="inlineStr">
        <is>
          <t xml:space="preserve">4) The future of primary energy supply and feedstocks of production plants and associated pollutants/carbon content </t>
        </is>
      </c>
      <c r="B28" s="49" t="n"/>
      <c r="C28" s="49" t="n"/>
      <c r="D28"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28" s="51" t="n"/>
    </row>
    <row r="29" ht="132" customHeight="1" s="218">
      <c r="A29" s="65" t="inlineStr">
        <is>
          <t>5) Global context</t>
        </is>
      </c>
      <c r="B29" s="49" t="n"/>
      <c r="C29" s="49" t="n"/>
      <c r="D29"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29" s="51" t="n"/>
    </row>
    <row r="30" ht="37.95" customHeight="1" s="218">
      <c r="A30" s="167" t="n"/>
      <c r="B30" s="167" t="n"/>
      <c r="C30" s="167" t="n"/>
      <c r="D30" s="167" t="n"/>
    </row>
    <row r="31" ht="18.75" customHeight="1" s="218">
      <c r="A31" s="235" t="inlineStr">
        <is>
          <t>ALUMINIUM</t>
        </is>
      </c>
      <c r="B31" s="236" t="n"/>
      <c r="C31" s="236" t="n"/>
      <c r="D31" s="236" t="n"/>
      <c r="E31" s="236" t="n"/>
    </row>
    <row r="32" ht="47.25" customHeight="1" s="218">
      <c r="A32" s="47" t="inlineStr">
        <is>
          <t xml:space="preserve">Parts of the narratives </t>
        </is>
      </c>
      <c r="B32" s="47" t="inlineStr">
        <is>
          <t>Descriptions of changes over the time period 1: from short to medium term (now to 2030-35)</t>
        </is>
      </c>
      <c r="C32" s="47" t="inlineStr">
        <is>
          <t>Descriptions of changes over the time period 2: from medium to long-term (2030-35 to 2050-70)</t>
        </is>
      </c>
      <c r="D32" s="47" t="inlineStr">
        <is>
          <t>Guiding questions for the content to support your description and Guiding questions to complement dashboard's descriptions:</t>
        </is>
      </c>
      <c r="E32" s="47" t="inlineStr">
        <is>
          <t>Notes/comments/Questions</t>
        </is>
      </c>
    </row>
    <row r="33" ht="157.5" customHeight="1" s="218">
      <c r="A33" s="48" t="inlineStr">
        <is>
          <t>1) The future national consumption and trades of aluminium</t>
        </is>
      </c>
      <c r="B33" s="49" t="n"/>
      <c r="C33" s="49" t="n"/>
      <c r="D33" s="160" t="inlineStr">
        <is>
          <t>What are the drivers of the future national consumption?  Who are the end-users of aluminium products?
Demand reduction measures:
- Substitution strategy 
- Improving material use/efficiency
- Increasing recycling
- Reducing waste</t>
        </is>
      </c>
      <c r="E33" s="51" t="n"/>
    </row>
    <row r="34" ht="163.5" customHeight="1" s="218">
      <c r="A34" s="65" t="inlineStr">
        <is>
          <t>2) The future investments and disinvestments in production plants</t>
        </is>
      </c>
      <c r="B34" s="49" t="n"/>
      <c r="C34" s="49" t="n"/>
      <c r="D34"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4" s="51" t="n"/>
    </row>
    <row r="35" ht="126.75" customHeight="1" s="218">
      <c r="A35" s="65" t="inlineStr">
        <is>
          <t>3) The operational efficiencies of production plants</t>
        </is>
      </c>
      <c r="B35" s="49" t="n"/>
      <c r="C35" s="49" t="n"/>
      <c r="D35" s="160" t="inlineStr">
        <is>
          <t xml:space="preserve">What improvements in production energy efficiency could be implemented?  
Are less emission intensive feedstock substitutes possible?
Are there ways to avoid waste in production processes?
</t>
        </is>
      </c>
      <c r="E35" s="51" t="n"/>
    </row>
    <row r="36" ht="218.25" customHeight="1" s="218">
      <c r="A36" s="65" t="inlineStr">
        <is>
          <t xml:space="preserve">4) The future of primary energy supply and feedstocks of production plants and associated pollutants/carbon content </t>
        </is>
      </c>
      <c r="B36" s="49" t="n"/>
      <c r="C36" s="49" t="n"/>
      <c r="D36"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36" s="51" t="n"/>
    </row>
    <row r="37" ht="132" customHeight="1" s="218">
      <c r="A37" s="65" t="inlineStr">
        <is>
          <t>5) Global context</t>
        </is>
      </c>
      <c r="B37" s="49" t="n"/>
      <c r="C37" s="49" t="n"/>
      <c r="D37"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37" s="51" t="n"/>
    </row>
    <row r="38" ht="37.95" customHeight="1" s="218">
      <c r="A38" s="167" t="n"/>
      <c r="B38" s="167" t="n"/>
      <c r="C38" s="167" t="n"/>
      <c r="D38" s="167" t="n"/>
    </row>
    <row r="39" ht="18.75" customHeight="1" s="218">
      <c r="A39" s="235" t="inlineStr">
        <is>
          <t>OTHER EEI</t>
        </is>
      </c>
      <c r="B39" s="236" t="n"/>
      <c r="C39" s="236" t="n"/>
      <c r="D39" s="236" t="n"/>
      <c r="E39" s="236" t="n"/>
    </row>
    <row r="40" ht="47.25" customHeight="1" s="218">
      <c r="A40" s="47" t="inlineStr">
        <is>
          <t xml:space="preserve">Parts of the narratives </t>
        </is>
      </c>
      <c r="B40" s="47" t="inlineStr">
        <is>
          <t>Descriptions of changes over the time period 1: from short to medium term (now to 2030-35)</t>
        </is>
      </c>
      <c r="C40" s="47" t="inlineStr">
        <is>
          <t>Descriptions of changes over the time period 2: from medium to long-term (2030-35 to 2050-70)</t>
        </is>
      </c>
      <c r="D40" s="47" t="inlineStr">
        <is>
          <t>Guiding questions for the content to support your description and Guiding questions to complement dashboard's descriptions:</t>
        </is>
      </c>
      <c r="E40" s="47" t="inlineStr">
        <is>
          <t>Notes/comments/Questions</t>
        </is>
      </c>
    </row>
    <row r="41" ht="157.5" customHeight="1" s="218">
      <c r="A41" s="48" t="inlineStr">
        <is>
          <t>1) The future national consumption and trades of other EEI</t>
        </is>
      </c>
      <c r="B41" s="49" t="n"/>
      <c r="C41" s="49" t="n"/>
      <c r="D41" s="160" t="inlineStr">
        <is>
          <t>What are the drivers of the future national consumption?  Who are the end-users of EEI products?
Demand reduction measures:
- Substitution strategy 
- Improving material use/efficiency
- Increasing recycling
- Reducing waste</t>
        </is>
      </c>
      <c r="E41" s="51" t="n"/>
    </row>
    <row r="42" ht="163.5" customHeight="1" s="218">
      <c r="A42" s="65" t="inlineStr">
        <is>
          <t>2) The future investments and disinvestments in production plants</t>
        </is>
      </c>
      <c r="B42" s="49" t="n"/>
      <c r="C42" s="49" t="n"/>
      <c r="D42"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42" s="51" t="n"/>
    </row>
    <row r="43" ht="126.75" customHeight="1" s="218">
      <c r="A43" s="65" t="inlineStr">
        <is>
          <t>3) The operational efficiencies of production plants</t>
        </is>
      </c>
      <c r="B43" s="49" t="n"/>
      <c r="C43" s="49" t="n"/>
      <c r="D43" s="160" t="inlineStr">
        <is>
          <t xml:space="preserve">What improvements in production energy efficiency could be implemented?  
Are less emission intensive feedstock substitutes possible?
Are there ways to avoid waste in production processes?
</t>
        </is>
      </c>
      <c r="E43" s="51" t="n"/>
    </row>
    <row r="44" ht="218.25" customHeight="1" s="218">
      <c r="A44" s="65" t="inlineStr">
        <is>
          <t xml:space="preserve">4) The future of primary energy supply and feedstocks of production plants and associated pollutants/carbon content </t>
        </is>
      </c>
      <c r="B44" s="49" t="n"/>
      <c r="C44" s="49" t="n"/>
      <c r="D44"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4" s="51" t="n"/>
    </row>
    <row r="45" ht="132" customHeight="1" s="218">
      <c r="A45" s="65" t="inlineStr">
        <is>
          <t>5) Global context</t>
        </is>
      </c>
      <c r="B45" s="49" t="n"/>
      <c r="C45" s="49" t="n"/>
      <c r="D45"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5" s="51" t="n"/>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sheetPr>
    <tabColor theme="9" tint="-0.499984740745262"/>
    <outlinePr summaryBelow="1" summaryRight="1"/>
    <pageSetUpPr/>
  </sheetPr>
  <dimension ref="A1:L319"/>
  <sheetViews>
    <sheetView topLeftCell="A160" zoomScaleNormal="100" workbookViewId="0">
      <selection activeCell="A206" sqref="A206"/>
    </sheetView>
  </sheetViews>
  <sheetFormatPr baseColWidth="8" defaultColWidth="11.44140625" defaultRowHeight="14.4"/>
  <cols>
    <col width="40.6640625" customWidth="1" style="218" min="1" max="1"/>
    <col width="24.44140625" customWidth="1" style="218" min="2" max="2"/>
    <col width="19.109375" customWidth="1" style="218" min="10" max="10"/>
    <col width="16.88671875" bestFit="1" customWidth="1" style="218" min="11" max="11"/>
    <col width="17.44140625" bestFit="1" customWidth="1" style="218" min="12" max="12"/>
  </cols>
  <sheetData>
    <row r="1" ht="15.75" customHeight="1" s="218">
      <c r="A1" s="1" t="inlineStr">
        <is>
          <t>The Pathways Design Framework: ENERGY-INTENSIVE INDUSTRY (EII) DASHBOARD</t>
        </is>
      </c>
      <c r="B1" s="1" t="n"/>
      <c r="C1" s="1" t="n"/>
      <c r="D1" s="112" t="n"/>
      <c r="E1" s="112" t="n"/>
      <c r="F1" s="112" t="n"/>
      <c r="G1" s="112" t="n"/>
      <c r="H1" s="116" t="n"/>
      <c r="I1" s="112" t="n"/>
      <c r="J1" s="112" t="n"/>
    </row>
    <row r="2" ht="15.75" customHeight="1" s="218">
      <c r="A2" s="2" t="inlineStr">
        <is>
          <t>version Aug 2023</t>
        </is>
      </c>
      <c r="B2" s="1" t="n"/>
      <c r="C2" s="1" t="n"/>
      <c r="D2" s="112" t="n"/>
      <c r="E2" s="112" t="n"/>
      <c r="F2" s="112" t="n"/>
      <c r="G2" s="112" t="n"/>
      <c r="H2" s="116" t="n"/>
      <c r="I2" s="112" t="n"/>
      <c r="J2" s="112" t="n"/>
    </row>
    <row r="3" ht="15.75" customHeight="1" s="218">
      <c r="A3" s="16" t="inlineStr">
        <is>
          <t>Scenario Name:</t>
        </is>
      </c>
      <c r="B3" s="186">
        <f>'User guide'!B12</f>
        <v/>
      </c>
      <c r="C3" s="16" t="n"/>
      <c r="D3" s="16" t="n"/>
      <c r="E3" s="16" t="n"/>
      <c r="F3" s="16" t="n"/>
      <c r="G3" s="16" t="n"/>
      <c r="H3" s="16" t="n"/>
      <c r="I3" s="16" t="n"/>
      <c r="J3" s="16" t="n"/>
    </row>
    <row r="4">
      <c r="A4" s="187" t="n"/>
    </row>
    <row r="5" ht="15.75" customHeight="1" s="218" thickBot="1">
      <c r="A5" s="188" t="n"/>
      <c r="B5" s="188" t="n"/>
      <c r="C5" s="188" t="n"/>
      <c r="D5" s="188" t="n"/>
      <c r="E5" s="188" t="n"/>
      <c r="F5" s="188" t="n"/>
      <c r="G5" s="188" t="n"/>
      <c r="H5" s="188" t="n"/>
      <c r="I5" s="188" t="n"/>
      <c r="J5" s="188" t="n"/>
    </row>
    <row r="6">
      <c r="A6" s="71" t="inlineStr">
        <is>
          <t>Extract of the Economy-wide DB TAB relevant rows for this sub-sector</t>
        </is>
      </c>
      <c r="B6" s="72" t="n"/>
      <c r="C6" s="72" t="n"/>
      <c r="D6" s="72" t="n"/>
      <c r="E6" s="72" t="n"/>
      <c r="F6" s="72" t="n"/>
      <c r="G6" s="72" t="n"/>
      <c r="H6" s="72" t="n"/>
      <c r="I6" s="72" t="n"/>
      <c r="J6" s="72" t="n"/>
    </row>
    <row r="7">
      <c r="A7" s="24" t="inlineStr">
        <is>
          <t>Average production per "GDP-EEI" unit</t>
        </is>
      </c>
      <c r="B7" s="35" t="inlineStr">
        <is>
          <t>t/2015 USD</t>
        </is>
      </c>
      <c r="C7" s="150">
        <f>C36/C43</f>
        <v/>
      </c>
      <c r="D7" s="150">
        <f>D36/D43</f>
        <v/>
      </c>
      <c r="E7" s="150">
        <f>E36/E43</f>
        <v/>
      </c>
      <c r="F7" s="150">
        <f>F36/F43</f>
        <v/>
      </c>
      <c r="G7" s="150">
        <f>G36/G43</f>
        <v/>
      </c>
      <c r="H7" s="150">
        <f>H36/H43</f>
        <v/>
      </c>
      <c r="I7" s="150">
        <f>I36/I43</f>
        <v/>
      </c>
    </row>
    <row r="8">
      <c r="A8" s="24" t="inlineStr">
        <is>
          <t>Energy use per ton produced</t>
        </is>
      </c>
      <c r="B8" s="24" t="inlineStr">
        <is>
          <t>MJ/t</t>
        </is>
      </c>
      <c r="C8" s="150">
        <f>(C52+C92+C132+C172+C212)*10^12/(C36*10^6)</f>
        <v/>
      </c>
      <c r="D8" s="150">
        <f>(D52+D92+D132+D172+D212)*10^12/(D36*10^6)</f>
        <v/>
      </c>
      <c r="E8" s="150">
        <f>(E52+E92+E132+E172+E212)*10^12/(E36*10^6)</f>
        <v/>
      </c>
      <c r="F8" s="150">
        <f>(F52+F92+F132+F172+F212)*10^12/(F36*10^6)</f>
        <v/>
      </c>
      <c r="G8" s="150">
        <f>(G52+G92+G132+G172+G212)*10^12/(G36*10^6)</f>
        <v/>
      </c>
      <c r="H8" s="150">
        <f>(H52+H92+H132+H172+H212)*10^12/(H36*10^6)</f>
        <v/>
      </c>
      <c r="I8" s="150">
        <f>(I52+I92+I132+I172+I212)*10^12/(I36*10^6)</f>
        <v/>
      </c>
    </row>
    <row r="9">
      <c r="A9" s="24" t="inlineStr">
        <is>
          <t>CO2 combustion emissions per energy unit</t>
        </is>
      </c>
      <c r="B9" s="24" t="inlineStr">
        <is>
          <t>gCO2/MJ</t>
        </is>
      </c>
      <c r="C9" s="150">
        <f>C278/(C52+C92+C132+C172+C212)</f>
        <v/>
      </c>
      <c r="D9" s="150">
        <f>D278/(D52+D92+D132+D172+D212)</f>
        <v/>
      </c>
      <c r="E9" s="150">
        <f>E278/(E52+E92+E132+E172+E212)</f>
        <v/>
      </c>
      <c r="F9" s="150">
        <f>F278/(F52+F92+F132+F172+F212)</f>
        <v/>
      </c>
      <c r="G9" s="150">
        <f>G278/(G52+G92+G132+G172+G212)</f>
        <v/>
      </c>
      <c r="H9" s="150">
        <f>H278/(H52+H92+H132+H172+H212)</f>
        <v/>
      </c>
      <c r="I9" s="150">
        <f>I278/(I52+I92+I132+I172+I212)</f>
        <v/>
      </c>
    </row>
    <row r="10">
      <c r="A10" s="24" t="inlineStr">
        <is>
          <t>Energy consumption</t>
        </is>
      </c>
      <c r="B10" s="24" t="inlineStr">
        <is>
          <t>PJ</t>
        </is>
      </c>
      <c r="C10" s="150">
        <f>(C52+C92+C132+C172+C212)*10^3</f>
        <v/>
      </c>
      <c r="D10" s="150">
        <f>(D52+D92+D132+D172+D212)*10^3</f>
        <v/>
      </c>
      <c r="E10" s="150">
        <f>(E52+E92+E132+E172+E212)*10^3</f>
        <v/>
      </c>
      <c r="F10" s="150">
        <f>(F52+F92+F132+F172+F212)*10^3</f>
        <v/>
      </c>
      <c r="G10" s="150">
        <f>(G52+G92+G132+G172+G212)*10^3</f>
        <v/>
      </c>
      <c r="H10" s="150">
        <f>(H52+H92+H132+H172+H212)*10^3</f>
        <v/>
      </c>
      <c r="I10" s="150">
        <f>(I52+I92+I132+I172+I212)*10^3</f>
        <v/>
      </c>
    </row>
    <row r="11">
      <c r="A11" s="36" t="inlineStr">
        <is>
          <t>Total CO2 energy-related emissions</t>
        </is>
      </c>
      <c r="B11" s="37" t="inlineStr">
        <is>
          <t>MtCO2</t>
        </is>
      </c>
      <c r="C11" s="150">
        <f>C278</f>
        <v/>
      </c>
      <c r="D11" s="150">
        <f>D278</f>
        <v/>
      </c>
      <c r="E11" s="150">
        <f>E278</f>
        <v/>
      </c>
      <c r="F11" s="150">
        <f>F278</f>
        <v/>
      </c>
      <c r="G11" s="150">
        <f>G278</f>
        <v/>
      </c>
      <c r="H11" s="150">
        <f>H278</f>
        <v/>
      </c>
      <c r="I11" s="150">
        <f>I278</f>
        <v/>
      </c>
    </row>
    <row r="12">
      <c r="A12" s="36" t="inlineStr">
        <is>
          <t>Total non-CO2 energy-related emissions</t>
        </is>
      </c>
      <c r="B12" s="37" t="inlineStr">
        <is>
          <t>MtCO2e</t>
        </is>
      </c>
      <c r="C12" s="150">
        <f>C279</f>
        <v/>
      </c>
      <c r="D12" s="150">
        <f>D279</f>
        <v/>
      </c>
      <c r="E12" s="150">
        <f>E279</f>
        <v/>
      </c>
      <c r="F12" s="150">
        <f>F279</f>
        <v/>
      </c>
      <c r="G12" s="150">
        <f>G279</f>
        <v/>
      </c>
      <c r="H12" s="150">
        <f>H279</f>
        <v/>
      </c>
      <c r="I12" s="150">
        <f>I279</f>
        <v/>
      </c>
    </row>
    <row r="13">
      <c r="A13" s="22" t="inlineStr">
        <is>
          <t>Process CO2 emission per ton produced</t>
        </is>
      </c>
      <c r="B13" s="24" t="inlineStr">
        <is>
          <t>gCO2/t</t>
        </is>
      </c>
      <c r="C13" s="150">
        <f>(C280+C281)*10^12/(C36*10^6)</f>
        <v/>
      </c>
      <c r="D13" s="150">
        <f>(D280+D281)*10^12/(D36*10^6)</f>
        <v/>
      </c>
      <c r="E13" s="150">
        <f>(E280+E281)*10^12/(E36*10^6)</f>
        <v/>
      </c>
      <c r="F13" s="150">
        <f>(F280+F281)*10^12/(F36*10^6)</f>
        <v/>
      </c>
      <c r="G13" s="150">
        <f>(G280+G281)*10^12/(G36*10^6)</f>
        <v/>
      </c>
      <c r="H13" s="150">
        <f>(H280+H281)*10^12/(H36*10^6)</f>
        <v/>
      </c>
      <c r="I13" s="150">
        <f>(I280+I281)*10^12/(I36*10^6)</f>
        <v/>
      </c>
    </row>
    <row r="14">
      <c r="A14" s="36" t="inlineStr">
        <is>
          <t>Total CO2 process-related emissions</t>
        </is>
      </c>
      <c r="B14" s="37" t="inlineStr">
        <is>
          <t>MtCO2</t>
        </is>
      </c>
      <c r="C14" s="166">
        <f>C280</f>
        <v/>
      </c>
      <c r="D14" s="166">
        <f>D280</f>
        <v/>
      </c>
      <c r="E14" s="166">
        <f>E280</f>
        <v/>
      </c>
      <c r="F14" s="166">
        <f>F280</f>
        <v/>
      </c>
      <c r="G14" s="166">
        <f>G280</f>
        <v/>
      </c>
      <c r="H14" s="166">
        <f>H280</f>
        <v/>
      </c>
      <c r="I14" s="166">
        <f>I280</f>
        <v/>
      </c>
    </row>
    <row r="15">
      <c r="A15" s="37" t="inlineStr">
        <is>
          <t>Total non-CO2 process-related emissions</t>
        </is>
      </c>
      <c r="B15" s="37" t="inlineStr">
        <is>
          <t>MtCO2e</t>
        </is>
      </c>
      <c r="C15" s="166">
        <f>C288</f>
        <v/>
      </c>
      <c r="D15" s="166">
        <f>D288</f>
        <v/>
      </c>
      <c r="E15" s="166">
        <f>E288</f>
        <v/>
      </c>
      <c r="F15" s="166">
        <f>F288</f>
        <v/>
      </c>
      <c r="G15" s="166">
        <f>G288</f>
        <v/>
      </c>
      <c r="H15" s="166">
        <f>H288</f>
        <v/>
      </c>
      <c r="I15" s="166">
        <f>I288</f>
        <v/>
      </c>
    </row>
    <row r="16">
      <c r="A16" s="24" t="inlineStr">
        <is>
          <t>Total CO2 captured and stored</t>
        </is>
      </c>
      <c r="B16" s="106" t="inlineStr">
        <is>
          <t>MtCO2 captured &amp; stored</t>
        </is>
      </c>
      <c r="C16" s="166">
        <f>C317</f>
        <v/>
      </c>
      <c r="D16" s="166">
        <f>D317</f>
        <v/>
      </c>
      <c r="E16" s="166">
        <f>E317</f>
        <v/>
      </c>
      <c r="F16" s="166">
        <f>F317</f>
        <v/>
      </c>
      <c r="G16" s="166">
        <f>G317</f>
        <v/>
      </c>
      <c r="H16" s="166">
        <f>H317</f>
        <v/>
      </c>
      <c r="I16" s="166">
        <f>I317</f>
        <v/>
      </c>
    </row>
    <row r="17">
      <c r="A17" s="27" t="inlineStr">
        <is>
          <t>-of which Iron &amp; Steel</t>
        </is>
      </c>
      <c r="B17" s="106" t="inlineStr">
        <is>
          <t>MtCO2 captured &amp; stored</t>
        </is>
      </c>
      <c r="C17" s="166">
        <f>C312</f>
        <v/>
      </c>
      <c r="D17" s="166">
        <f>D312</f>
        <v/>
      </c>
      <c r="E17" s="166">
        <f>E312</f>
        <v/>
      </c>
      <c r="F17" s="166">
        <f>F312</f>
        <v/>
      </c>
      <c r="G17" s="166">
        <f>G312</f>
        <v/>
      </c>
      <c r="H17" s="166">
        <f>H312</f>
        <v/>
      </c>
      <c r="I17" s="166">
        <f>I312</f>
        <v/>
      </c>
    </row>
    <row r="18">
      <c r="A18" s="27" t="inlineStr">
        <is>
          <t>-of which Cement</t>
        </is>
      </c>
      <c r="B18" s="106" t="inlineStr">
        <is>
          <t>MtCO2 captured &amp; stored</t>
        </is>
      </c>
      <c r="C18" s="166">
        <f>C313</f>
        <v/>
      </c>
      <c r="D18" s="166">
        <f>D313</f>
        <v/>
      </c>
      <c r="E18" s="166">
        <f>E313</f>
        <v/>
      </c>
      <c r="F18" s="166">
        <f>F313</f>
        <v/>
      </c>
      <c r="G18" s="166">
        <f>G313</f>
        <v/>
      </c>
      <c r="H18" s="166">
        <f>H313</f>
        <v/>
      </c>
      <c r="I18" s="166">
        <f>I313</f>
        <v/>
      </c>
    </row>
    <row r="19">
      <c r="A19" s="27" t="inlineStr">
        <is>
          <t>-of which Chemicals</t>
        </is>
      </c>
      <c r="B19" s="106" t="inlineStr">
        <is>
          <t>MtCO2 captured &amp; stored</t>
        </is>
      </c>
      <c r="C19" s="166">
        <f>C314</f>
        <v/>
      </c>
      <c r="D19" s="166">
        <f>D314</f>
        <v/>
      </c>
      <c r="E19" s="166">
        <f>E314</f>
        <v/>
      </c>
      <c r="F19" s="166">
        <f>F314</f>
        <v/>
      </c>
      <c r="G19" s="166">
        <f>G314</f>
        <v/>
      </c>
      <c r="H19" s="166">
        <f>H314</f>
        <v/>
      </c>
      <c r="I19" s="166">
        <f>I314</f>
        <v/>
      </c>
    </row>
    <row r="20">
      <c r="A20" s="72" t="n"/>
      <c r="B20" s="72" t="n"/>
      <c r="C20" s="72" t="n"/>
      <c r="D20" s="72" t="n"/>
      <c r="E20" s="72" t="n"/>
      <c r="F20" s="72" t="n"/>
      <c r="G20" s="72" t="n"/>
      <c r="H20" s="72" t="n"/>
      <c r="I20" s="72" t="n"/>
      <c r="J20" s="72" t="n"/>
    </row>
    <row r="21">
      <c r="A21" s="14" t="n"/>
      <c r="B21" s="14" t="n"/>
      <c r="C21" s="14" t="n"/>
      <c r="D21" s="14" t="n"/>
      <c r="E21" s="14" t="n"/>
      <c r="F21" s="14" t="n"/>
      <c r="G21" s="14" t="n"/>
      <c r="H21" s="14" t="n"/>
      <c r="I21" s="14" t="n"/>
      <c r="J21" s="14" t="n"/>
    </row>
    <row r="22">
      <c r="A22" s="14" t="n"/>
      <c r="B22" s="14" t="n"/>
      <c r="C22" s="14" t="n"/>
      <c r="D22" s="14" t="n"/>
      <c r="E22" s="14" t="n"/>
      <c r="F22" s="14" t="n"/>
      <c r="G22" s="14" t="n"/>
      <c r="H22" s="14" t="n"/>
      <c r="I22" s="14" t="n"/>
      <c r="J22" s="14" t="n"/>
    </row>
    <row r="23" ht="45" customHeight="1" s="218">
      <c r="A23" s="75" t="inlineStr">
        <is>
          <t>Variable</t>
        </is>
      </c>
      <c r="B23" s="75" t="inlineStr">
        <is>
          <t>Unit</t>
        </is>
      </c>
      <c r="C23" s="75" t="n">
        <v>2010</v>
      </c>
      <c r="D23" s="191">
        <f>'User guide'!B16</f>
        <v/>
      </c>
      <c r="E23" s="75" t="n">
        <v>2030</v>
      </c>
      <c r="F23" s="75" t="n">
        <v>2040</v>
      </c>
      <c r="G23" s="75" t="n">
        <v>2050</v>
      </c>
      <c r="H23" s="75" t="n">
        <v>2060</v>
      </c>
      <c r="I23" s="192" t="n">
        <v>2070</v>
      </c>
      <c r="J23" s="74" t="inlineStr">
        <is>
          <t>Consistency checks</t>
        </is>
      </c>
      <c r="K23" s="74" t="inlineStr">
        <is>
          <t>Method category</t>
        </is>
      </c>
      <c r="L23" s="74" t="inlineStr">
        <is>
          <t>Note &amp; comments</t>
        </is>
      </c>
    </row>
    <row r="24">
      <c r="A24" s="105" t="inlineStr">
        <is>
          <t>EEI demand</t>
        </is>
      </c>
      <c r="B24" s="20" t="n"/>
      <c r="C24" s="20" t="n"/>
      <c r="D24" s="20" t="n"/>
      <c r="E24" s="20" t="n"/>
      <c r="F24" s="20" t="n"/>
      <c r="G24" s="20" t="n"/>
      <c r="H24" s="20" t="n"/>
      <c r="I24" s="20" t="n"/>
      <c r="J24" s="195" t="n"/>
      <c r="K24" s="51" t="n"/>
      <c r="L24" s="51" t="n"/>
    </row>
    <row r="25">
      <c r="A25" s="98" t="inlineStr">
        <is>
          <t>Sectoral output Mt</t>
        </is>
      </c>
      <c r="B25" s="98" t="n"/>
      <c r="C25" s="98" t="n"/>
      <c r="D25" s="98" t="n"/>
      <c r="E25" s="98" t="n"/>
      <c r="F25" s="98" t="n"/>
      <c r="G25" s="98" t="n"/>
      <c r="H25" s="98" t="n"/>
      <c r="I25" s="98" t="n"/>
      <c r="J25" s="195" t="n"/>
      <c r="K25" s="51" t="n"/>
      <c r="L25" s="51" t="n"/>
    </row>
    <row r="26">
      <c r="A26" s="27" t="inlineStr">
        <is>
          <t>Total Iron and Steel production</t>
        </is>
      </c>
      <c r="B26" s="106" t="inlineStr">
        <is>
          <t>Mt</t>
        </is>
      </c>
      <c r="C26" s="44" t="n"/>
      <c r="D26" s="44" t="n">
        <v>5.003023</v>
      </c>
      <c r="E26" s="44" t="n">
        <v>6.861665</v>
      </c>
      <c r="F26" s="44" t="n">
        <v>10.254001</v>
      </c>
      <c r="G26" s="44" t="n">
        <v>14.763211</v>
      </c>
      <c r="H26" s="44" t="n"/>
      <c r="I26" s="44" t="n"/>
      <c r="J26" s="51" t="n"/>
      <c r="K26" s="51" t="n"/>
      <c r="L26" s="51" t="n"/>
    </row>
    <row r="27">
      <c r="A27" s="107" t="inlineStr">
        <is>
          <t>of which: recycled as input</t>
        </is>
      </c>
      <c r="B27" s="106" t="inlineStr">
        <is>
          <t>Mt</t>
        </is>
      </c>
      <c r="C27" s="44" t="n"/>
      <c r="D27" s="44" t="n">
        <v>1.587502</v>
      </c>
      <c r="E27" s="44" t="n">
        <v>2.538816</v>
      </c>
      <c r="F27" s="44" t="n">
        <v>3.79398</v>
      </c>
      <c r="G27" s="44" t="n">
        <v>5.462388</v>
      </c>
      <c r="H27" s="44" t="n"/>
      <c r="I27" s="44" t="n"/>
      <c r="J27" s="51" t="n"/>
      <c r="K27" s="51" t="n"/>
      <c r="L27" s="51" t="n"/>
    </row>
    <row r="28">
      <c r="A28" s="27" t="inlineStr">
        <is>
          <t>Total Cement production</t>
        </is>
      </c>
      <c r="B28" s="106" t="inlineStr">
        <is>
          <t>Mt</t>
        </is>
      </c>
      <c r="C28" s="44" t="n"/>
      <c r="D28" s="44" t="n">
        <v>13.942901</v>
      </c>
      <c r="E28" s="44" t="n">
        <v>18.1407</v>
      </c>
      <c r="F28" s="44" t="n">
        <v>25.29802</v>
      </c>
      <c r="G28" s="44" t="n">
        <v>35.875828</v>
      </c>
      <c r="H28" s="44" t="n"/>
      <c r="I28" s="44" t="n"/>
      <c r="J28" s="51" t="n"/>
      <c r="K28" s="51" t="n"/>
      <c r="L28" s="51" t="n"/>
    </row>
    <row r="29">
      <c r="A29" s="107" t="inlineStr">
        <is>
          <t>of which: recycled as input</t>
        </is>
      </c>
      <c r="B29" s="106" t="inlineStr">
        <is>
          <t>Mt</t>
        </is>
      </c>
      <c r="C29" s="44" t="n"/>
      <c r="D29" s="44" t="n"/>
      <c r="E29" s="44" t="n"/>
      <c r="F29" s="44" t="n"/>
      <c r="G29" s="44" t="n"/>
      <c r="H29" s="44" t="n"/>
      <c r="I29" s="44" t="n"/>
      <c r="J29" s="51" t="n"/>
      <c r="K29" s="51" t="n"/>
      <c r="L29" s="51" t="n"/>
    </row>
    <row r="30">
      <c r="A30" s="27" t="inlineStr">
        <is>
          <t>Total Chemicals production</t>
        </is>
      </c>
      <c r="B30" s="106" t="inlineStr">
        <is>
          <t>Mt</t>
        </is>
      </c>
      <c r="C30" s="44" t="n"/>
      <c r="D30" s="44" t="n"/>
      <c r="E30" s="44" t="n"/>
      <c r="F30" s="44" t="n"/>
      <c r="G30" s="44" t="n"/>
      <c r="H30" s="44" t="n"/>
      <c r="I30" s="44" t="n"/>
      <c r="J30" s="51" t="n"/>
      <c r="K30" s="51" t="n"/>
      <c r="L30" s="51" t="n"/>
    </row>
    <row r="31">
      <c r="A31" s="107" t="inlineStr">
        <is>
          <t>of which: recycled as input</t>
        </is>
      </c>
      <c r="B31" s="106" t="inlineStr">
        <is>
          <t>Mt</t>
        </is>
      </c>
      <c r="C31" s="44" t="n"/>
      <c r="D31" s="44" t="n"/>
      <c r="E31" s="44" t="n"/>
      <c r="F31" s="44" t="n"/>
      <c r="G31" s="44" t="n"/>
      <c r="H31" s="44" t="n"/>
      <c r="I31" s="44" t="n"/>
      <c r="J31" s="51" t="n"/>
      <c r="K31" s="51" t="n"/>
      <c r="L31" s="51" t="n"/>
    </row>
    <row r="32">
      <c r="A32" s="27" t="inlineStr">
        <is>
          <t>Total Aluminum</t>
        </is>
      </c>
      <c r="B32" s="106" t="inlineStr">
        <is>
          <t>Mt</t>
        </is>
      </c>
      <c r="C32" s="44" t="n"/>
      <c r="D32" s="44" t="n">
        <v>0.72</v>
      </c>
      <c r="E32" s="44" t="n">
        <v>0.72</v>
      </c>
      <c r="F32" s="44" t="n">
        <v>0.72</v>
      </c>
      <c r="G32" s="44" t="n">
        <v>0.72</v>
      </c>
      <c r="H32" s="44" t="n"/>
      <c r="I32" s="44" t="n"/>
      <c r="J32" s="51" t="n"/>
      <c r="K32" s="51" t="n"/>
      <c r="L32" s="51" t="n"/>
    </row>
    <row r="33">
      <c r="A33" s="107" t="inlineStr">
        <is>
          <t>of which: recycled as input</t>
        </is>
      </c>
      <c r="B33" s="106" t="inlineStr">
        <is>
          <t>Mt</t>
        </is>
      </c>
      <c r="C33" s="44" t="n"/>
      <c r="D33" s="44" t="n"/>
      <c r="E33" s="44" t="n"/>
      <c r="F33" s="44" t="n"/>
      <c r="G33" s="44" t="n"/>
      <c r="H33" s="44" t="n"/>
      <c r="I33" s="44" t="n"/>
      <c r="J33" s="51" t="n"/>
      <c r="K33" s="51" t="n"/>
      <c r="L33" s="51" t="n"/>
    </row>
    <row r="34">
      <c r="A34" s="27" t="inlineStr">
        <is>
          <t>Total Other EII (please specify)</t>
        </is>
      </c>
      <c r="B34" s="106" t="inlineStr">
        <is>
          <t>Mt</t>
        </is>
      </c>
      <c r="C34" s="44" t="n"/>
      <c r="D34" s="44" t="n">
        <v>35.811029</v>
      </c>
      <c r="E34" s="44" t="n">
        <v>46.592679</v>
      </c>
      <c r="F34" s="44" t="n">
        <v>64.975584</v>
      </c>
      <c r="G34" s="44" t="n">
        <v>92.143687</v>
      </c>
      <c r="H34" s="44" t="n"/>
      <c r="I34" s="44" t="n"/>
      <c r="J34" s="51" t="n"/>
      <c r="K34" s="51" t="n"/>
      <c r="L34" s="51" t="n"/>
    </row>
    <row r="35">
      <c r="A35" s="107" t="inlineStr">
        <is>
          <t>of which: recycled as input</t>
        </is>
      </c>
      <c r="B35" s="106" t="inlineStr">
        <is>
          <t>Mt</t>
        </is>
      </c>
      <c r="C35" s="44" t="n"/>
      <c r="D35" s="44" t="n"/>
      <c r="E35" s="44" t="n"/>
      <c r="F35" s="44" t="n"/>
      <c r="G35" s="44" t="n"/>
      <c r="H35" s="44" t="n"/>
      <c r="I35" s="44" t="n"/>
      <c r="J35" s="51" t="n"/>
      <c r="K35" s="51" t="n"/>
      <c r="L35" s="51" t="n"/>
    </row>
    <row r="36">
      <c r="A36" s="108" t="inlineStr">
        <is>
          <t>Total</t>
        </is>
      </c>
      <c r="B36" s="109" t="inlineStr">
        <is>
          <t>Mt</t>
        </is>
      </c>
      <c r="C36" s="13">
        <f>SUM(C26:C35)</f>
        <v/>
      </c>
      <c r="D36" s="13">
        <f>SUM(D26:D35)</f>
        <v/>
      </c>
      <c r="E36" s="13">
        <f>SUM(E26:E35)</f>
        <v/>
      </c>
      <c r="F36" s="13">
        <f>SUM(F26:F35)</f>
        <v/>
      </c>
      <c r="G36" s="13">
        <f>SUM(G26:G35)</f>
        <v/>
      </c>
      <c r="H36" s="13">
        <f>SUM(H26:H35)</f>
        <v/>
      </c>
      <c r="I36" s="13">
        <f>SUM(I26:I35)</f>
        <v/>
      </c>
      <c r="J36" s="198" t="n"/>
      <c r="K36" s="51" t="n"/>
      <c r="L36" s="51" t="n"/>
    </row>
    <row r="37">
      <c r="A37" s="98" t="inlineStr">
        <is>
          <t>Sectoral GDP</t>
        </is>
      </c>
      <c r="B37" s="98" t="n"/>
      <c r="C37" s="98" t="n"/>
      <c r="D37" s="98" t="n"/>
      <c r="E37" s="98" t="n"/>
      <c r="F37" s="98" t="n"/>
      <c r="G37" s="98" t="n"/>
      <c r="H37" s="98" t="n"/>
      <c r="I37" s="98" t="n"/>
      <c r="J37" s="195" t="n"/>
      <c r="K37" s="51" t="n"/>
      <c r="L37" s="51" t="n"/>
    </row>
    <row r="38">
      <c r="A38" s="27" t="inlineStr">
        <is>
          <t>of which: Iron and Steel production</t>
        </is>
      </c>
      <c r="B38" s="106" t="inlineStr">
        <is>
          <t>Millions of USD 2015</t>
        </is>
      </c>
      <c r="C38" s="44" t="n"/>
      <c r="D38" s="44" t="n">
        <v>1.481007</v>
      </c>
      <c r="E38" s="44" t="n">
        <v>1.783803</v>
      </c>
      <c r="F38" s="44" t="n">
        <v>2.333138</v>
      </c>
      <c r="G38" s="44" t="n">
        <v>3.06951</v>
      </c>
      <c r="H38" s="44" t="n"/>
      <c r="I38" s="44" t="n"/>
      <c r="J38" s="196" t="inlineStr">
        <is>
          <t>Macro - demo _ eco</t>
        </is>
      </c>
      <c r="K38" s="51" t="n"/>
      <c r="L38" s="51" t="n"/>
    </row>
    <row r="39">
      <c r="A39" s="27" t="inlineStr">
        <is>
          <t>of which: Cement production</t>
        </is>
      </c>
      <c r="B39" s="106" t="inlineStr">
        <is>
          <t>Millions of USD 2015</t>
        </is>
      </c>
      <c r="C39" s="44" t="n"/>
      <c r="D39" s="44" t="n"/>
      <c r="E39" s="44" t="n"/>
      <c r="F39" s="44" t="n"/>
      <c r="G39" s="44" t="n"/>
      <c r="H39" s="44" t="n"/>
      <c r="I39" s="44" t="n"/>
      <c r="J39" s="196" t="inlineStr">
        <is>
          <t>Macro - demo _ eco</t>
        </is>
      </c>
      <c r="K39" s="51" t="n"/>
      <c r="L39" s="51" t="n"/>
    </row>
    <row r="40">
      <c r="A40" s="27" t="inlineStr">
        <is>
          <t>of which: Chemicals production</t>
        </is>
      </c>
      <c r="B40" s="106" t="inlineStr">
        <is>
          <t>Millions of USD 2015</t>
        </is>
      </c>
      <c r="C40" s="44" t="n"/>
      <c r="D40" s="44" t="n">
        <v>5.941183</v>
      </c>
      <c r="E40" s="44" t="n">
        <v>6.317967</v>
      </c>
      <c r="F40" s="44" t="n">
        <v>7.356331</v>
      </c>
      <c r="G40" s="44" t="n">
        <v>7.392884</v>
      </c>
      <c r="H40" s="44" t="n"/>
      <c r="I40" s="44" t="n"/>
      <c r="J40" s="196" t="inlineStr">
        <is>
          <t>Macro - demo _ eco</t>
        </is>
      </c>
      <c r="K40" s="51" t="n"/>
      <c r="L40" s="51" t="n"/>
    </row>
    <row r="41">
      <c r="A41" s="27" t="inlineStr">
        <is>
          <t>of which: Aluminum</t>
        </is>
      </c>
      <c r="B41" s="106" t="inlineStr">
        <is>
          <t>Millions of USD 2015</t>
        </is>
      </c>
      <c r="C41" s="44" t="n"/>
      <c r="D41" s="44" t="n"/>
      <c r="E41" s="44" t="n"/>
      <c r="F41" s="44" t="n"/>
      <c r="G41" s="44" t="n"/>
      <c r="H41" s="44" t="n"/>
      <c r="I41" s="44" t="n"/>
      <c r="J41" s="51" t="n"/>
      <c r="K41" s="51" t="n"/>
      <c r="L41" s="51" t="n"/>
    </row>
    <row r="42">
      <c r="A42" s="27" t="inlineStr">
        <is>
          <t>of which: Other EII</t>
        </is>
      </c>
      <c r="B42" s="106" t="inlineStr">
        <is>
          <t>Millions of USD 2015</t>
        </is>
      </c>
      <c r="C42" s="44" t="n"/>
      <c r="D42" s="44" t="n">
        <v>2.928605</v>
      </c>
      <c r="E42" s="44" t="n">
        <v>3.786504</v>
      </c>
      <c r="F42" s="44" t="n">
        <v>5.274516</v>
      </c>
      <c r="G42" s="44" t="n">
        <v>7.328929</v>
      </c>
      <c r="H42" s="44" t="n"/>
      <c r="I42" s="44" t="n"/>
      <c r="J42" s="51" t="n"/>
      <c r="K42" s="51" t="n"/>
      <c r="L42" s="51" t="n"/>
    </row>
    <row r="43">
      <c r="A43" s="108" t="inlineStr">
        <is>
          <t>Total</t>
        </is>
      </c>
      <c r="B43" s="109" t="inlineStr">
        <is>
          <t>Millions of USD 2015</t>
        </is>
      </c>
      <c r="C43" s="13">
        <f>SUM(C38:C42)</f>
        <v/>
      </c>
      <c r="D43" s="13">
        <f>SUM(D38:D42)</f>
        <v/>
      </c>
      <c r="E43" s="13">
        <f>SUM(E38:E42)</f>
        <v/>
      </c>
      <c r="F43" s="13">
        <f>SUM(F38:F42)</f>
        <v/>
      </c>
      <c r="G43" s="13">
        <f>SUM(G38:G42)</f>
        <v/>
      </c>
      <c r="H43" s="13">
        <f>SUM(H38:H42)</f>
        <v/>
      </c>
      <c r="I43" s="13">
        <f>SUM(I38:I42)</f>
        <v/>
      </c>
      <c r="J43" s="198" t="n"/>
      <c r="K43" s="51" t="n"/>
      <c r="L43" s="51" t="n"/>
    </row>
    <row r="44">
      <c r="A44" s="98" t="inlineStr">
        <is>
          <t>Other demand-related indicators</t>
        </is>
      </c>
      <c r="B44" s="98" t="n"/>
      <c r="C44" s="98" t="n"/>
      <c r="D44" s="98" t="n"/>
      <c r="E44" s="98" t="n"/>
      <c r="F44" s="98" t="n"/>
      <c r="G44" s="98" t="n"/>
      <c r="H44" s="98" t="n"/>
      <c r="I44" s="98" t="n"/>
      <c r="J44" s="195" t="n"/>
      <c r="K44" s="51" t="n"/>
      <c r="L44" s="51" t="n"/>
    </row>
    <row r="45">
      <c r="A45" s="106" t="inlineStr">
        <is>
          <t>Sectoral Construction GDP value</t>
        </is>
      </c>
      <c r="B45" s="106" t="inlineStr">
        <is>
          <t>Millions of USD 2015</t>
        </is>
      </c>
      <c r="C45" s="44" t="n"/>
      <c r="D45" s="44" t="n"/>
      <c r="E45" s="44" t="n"/>
      <c r="F45" s="44" t="n"/>
      <c r="G45" s="44" t="n"/>
      <c r="H45" s="44" t="n"/>
      <c r="I45" s="44" t="n"/>
      <c r="J45" s="196" t="inlineStr">
        <is>
          <t>Macro - demo _ eco</t>
        </is>
      </c>
      <c r="K45" s="51" t="n"/>
      <c r="L45" s="51" t="n"/>
    </row>
    <row r="46">
      <c r="A46" s="106" t="inlineStr">
        <is>
          <t>Total new built squaremeters</t>
        </is>
      </c>
      <c r="B46" s="106" t="inlineStr">
        <is>
          <t>Millions of sq. meters</t>
        </is>
      </c>
      <c r="C46" s="44" t="n"/>
      <c r="D46" s="44" t="n"/>
      <c r="E46" s="44" t="n"/>
      <c r="F46" s="44" t="n"/>
      <c r="G46" s="44" t="n"/>
      <c r="H46" s="44" t="n"/>
      <c r="I46" s="44" t="n"/>
      <c r="J46" s="196" t="inlineStr">
        <is>
          <t>Buildings</t>
        </is>
      </c>
      <c r="K46" s="51" t="n"/>
      <c r="L46" s="51" t="n"/>
    </row>
    <row r="47">
      <c r="A47" s="106" t="inlineStr">
        <is>
          <t>CEMENT PROD - Quantity of concrete</t>
        </is>
      </c>
      <c r="B47" s="106" t="inlineStr">
        <is>
          <t>Mt</t>
        </is>
      </c>
      <c r="C47" s="44" t="n"/>
      <c r="D47" s="44" t="n"/>
      <c r="E47" s="44" t="n"/>
      <c r="F47" s="44" t="n"/>
      <c r="G47" s="44" t="n"/>
      <c r="H47" s="44" t="n"/>
      <c r="I47" s="44" t="n"/>
      <c r="J47" s="51" t="n"/>
      <c r="K47" s="51" t="n"/>
      <c r="L47" s="51" t="n"/>
    </row>
    <row r="48">
      <c r="A48" s="106" t="inlineStr">
        <is>
          <t>CEMENT PROD - Quantity of clinker</t>
        </is>
      </c>
      <c r="B48" s="106" t="inlineStr">
        <is>
          <t>Mt</t>
        </is>
      </c>
      <c r="C48" s="44" t="n"/>
      <c r="D48" s="44" t="n">
        <v>9.481173</v>
      </c>
      <c r="E48" s="44" t="n">
        <v>12.335676</v>
      </c>
      <c r="F48" s="44" t="n">
        <v>17.202654</v>
      </c>
      <c r="G48" s="44" t="n">
        <v>24.395563</v>
      </c>
      <c r="H48" s="44" t="n"/>
      <c r="I48" s="44" t="n"/>
      <c r="J48" s="51" t="n"/>
      <c r="K48" s="51" t="n"/>
      <c r="L48" s="51" t="n"/>
    </row>
    <row r="49">
      <c r="A49" s="106" t="inlineStr">
        <is>
          <t>ALUMINIUM PROD - Quantity of bauxite</t>
        </is>
      </c>
      <c r="B49" s="106" t="inlineStr">
        <is>
          <t>Mt</t>
        </is>
      </c>
      <c r="C49" s="44" t="n"/>
      <c r="D49" s="44" t="n"/>
      <c r="E49" s="44" t="n"/>
      <c r="F49" s="44" t="n"/>
      <c r="G49" s="44" t="n"/>
      <c r="H49" s="44" t="n"/>
      <c r="I49" s="44" t="n"/>
      <c r="J49" s="51" t="n"/>
      <c r="K49" s="51" t="n"/>
      <c r="L49" s="51" t="n"/>
    </row>
    <row r="50">
      <c r="A50" s="110" t="inlineStr">
        <is>
          <t>Iron &amp; Steel: Energy consumption and emissions from fuel combustion</t>
        </is>
      </c>
      <c r="B50" s="20" t="n"/>
      <c r="C50" s="20" t="n"/>
      <c r="D50" s="20" t="n"/>
      <c r="E50" s="20" t="n"/>
      <c r="F50" s="20" t="n"/>
      <c r="G50" s="20" t="n"/>
      <c r="H50" s="20" t="n"/>
      <c r="I50" s="20" t="n"/>
      <c r="J50" s="51" t="n"/>
      <c r="K50" s="51" t="n"/>
      <c r="L50" s="51" t="n"/>
    </row>
    <row r="51">
      <c r="A51" s="98" t="inlineStr">
        <is>
          <t>Energy consumption</t>
        </is>
      </c>
      <c r="B51" s="98" t="n"/>
      <c r="C51" s="98" t="n"/>
      <c r="D51" s="98" t="n"/>
      <c r="E51" s="98" t="n"/>
      <c r="F51" s="98" t="n"/>
      <c r="G51" s="98" t="n"/>
      <c r="H51" s="98" t="n"/>
      <c r="I51" s="98" t="n"/>
      <c r="J51" s="51" t="n"/>
      <c r="K51" s="51" t="n"/>
      <c r="L51" s="51" t="n"/>
    </row>
    <row r="52">
      <c r="A52" s="106" t="inlineStr">
        <is>
          <t>Total Energy Consumption</t>
        </is>
      </c>
      <c r="B52" s="106" t="inlineStr">
        <is>
          <t>EJ</t>
        </is>
      </c>
      <c r="C52" s="13">
        <f>SUM(C53:C69)</f>
        <v/>
      </c>
      <c r="D52" s="13">
        <f>SUM(D53:D69)</f>
        <v/>
      </c>
      <c r="E52" s="13">
        <f>SUM(E53:E69)</f>
        <v/>
      </c>
      <c r="F52" s="13">
        <f>SUM(F53:F69)</f>
        <v/>
      </c>
      <c r="G52" s="13">
        <f>SUM(G53:G69)</f>
        <v/>
      </c>
      <c r="H52" s="13">
        <f>SUM(H53:H69)</f>
        <v/>
      </c>
      <c r="I52" s="13">
        <f>SUM(I53:I69)</f>
        <v/>
      </c>
      <c r="J52" s="51" t="n"/>
      <c r="K52" s="51" t="n"/>
      <c r="L52" s="51" t="n"/>
    </row>
    <row r="53">
      <c r="A53" s="106" t="inlineStr">
        <is>
          <t xml:space="preserve">SOLID FUEL: Sub-Bituminous Coal </t>
        </is>
      </c>
      <c r="B53" s="106" t="inlineStr">
        <is>
          <t>EJ</t>
        </is>
      </c>
      <c r="C53" s="44" t="n"/>
      <c r="D53" s="44" t="n">
        <v>0.029765</v>
      </c>
      <c r="E53" s="44" t="n">
        <v>0.036776</v>
      </c>
      <c r="F53" s="44" t="n">
        <v>0.047917</v>
      </c>
      <c r="G53" s="44" t="n">
        <v>0.045822</v>
      </c>
      <c r="H53" s="44" t="n"/>
      <c r="I53" s="44" t="n"/>
      <c r="J53" s="51" t="n"/>
      <c r="K53" s="51" t="inlineStr">
        <is>
          <t xml:space="preserve">This is feedstock we are reporting as energy consumption. </t>
        </is>
      </c>
      <c r="L53" s="51" t="n"/>
    </row>
    <row r="54">
      <c r="A54" s="106" t="inlineStr">
        <is>
          <t xml:space="preserve">SOLID FUEL: Anthracite </t>
        </is>
      </c>
      <c r="B54" s="106" t="inlineStr">
        <is>
          <t>EJ</t>
        </is>
      </c>
      <c r="C54" s="44" t="n"/>
      <c r="D54" s="44" t="n"/>
      <c r="E54" s="44" t="n"/>
      <c r="F54" s="44" t="n"/>
      <c r="G54" s="44" t="n"/>
      <c r="H54" s="44" t="n"/>
      <c r="I54" s="44" t="n"/>
      <c r="J54" s="51" t="n"/>
      <c r="K54" s="51" t="n"/>
      <c r="L54" s="51" t="n"/>
    </row>
    <row r="55">
      <c r="A55" s="106" t="inlineStr">
        <is>
          <t xml:space="preserve">SOLID FUEL: Lignite </t>
        </is>
      </c>
      <c r="B55" s="106" t="inlineStr">
        <is>
          <t>EJ</t>
        </is>
      </c>
      <c r="C55" s="44" t="n"/>
      <c r="D55" s="44" t="n"/>
      <c r="E55" s="44" t="n"/>
      <c r="F55" s="44" t="n"/>
      <c r="G55" s="44" t="n"/>
      <c r="H55" s="44" t="n"/>
      <c r="I55" s="44" t="n"/>
      <c r="J55" s="51" t="n"/>
      <c r="K55" s="51" t="n"/>
      <c r="L55" s="51" t="n"/>
    </row>
    <row r="56">
      <c r="A56" s="106" t="inlineStr">
        <is>
          <t>SOLID FUEL: Coking Coal</t>
        </is>
      </c>
      <c r="B56" s="106" t="inlineStr">
        <is>
          <t>EJ</t>
        </is>
      </c>
      <c r="C56" s="44" t="n"/>
      <c r="D56" s="44" t="n">
        <v>0.028448</v>
      </c>
      <c r="E56" s="44" t="n">
        <v>0.037465</v>
      </c>
      <c r="F56" s="44" t="n">
        <v>0.056191</v>
      </c>
      <c r="G56" s="44" t="n">
        <v>0.09210599999999999</v>
      </c>
      <c r="H56" s="44" t="n"/>
      <c r="I56" s="44" t="n"/>
      <c r="J56" s="51" t="n"/>
      <c r="K56" s="51" t="inlineStr">
        <is>
          <t xml:space="preserve">This is feedstock we are reporting as energy consumption. </t>
        </is>
      </c>
      <c r="L56" s="51" t="n"/>
    </row>
    <row r="57">
      <c r="A57" s="106" t="inlineStr">
        <is>
          <t>SOLID FUEL: Petroleum Coke</t>
        </is>
      </c>
      <c r="B57" s="106" t="inlineStr">
        <is>
          <t>EJ</t>
        </is>
      </c>
      <c r="C57" s="44" t="n"/>
      <c r="D57" s="44" t="n"/>
      <c r="E57" s="44" t="n"/>
      <c r="F57" s="44" t="n"/>
      <c r="G57" s="44" t="n"/>
      <c r="H57" s="44" t="n"/>
      <c r="I57" s="44" t="n"/>
      <c r="J57" s="51" t="n"/>
      <c r="K57" s="51" t="n"/>
      <c r="L57" s="51" t="n"/>
    </row>
    <row r="58">
      <c r="A58" s="106" t="inlineStr">
        <is>
          <t>LIQUID FUEL: Kerosene</t>
        </is>
      </c>
      <c r="B58" s="106" t="inlineStr">
        <is>
          <t>EJ</t>
        </is>
      </c>
      <c r="C58" s="44" t="n"/>
      <c r="D58" s="44" t="n"/>
      <c r="E58" s="44" t="n"/>
      <c r="F58" s="44" t="n"/>
      <c r="G58" s="44" t="n"/>
      <c r="H58" s="44" t="n"/>
      <c r="I58" s="44" t="n"/>
      <c r="J58" s="51" t="n"/>
      <c r="K58" s="51" t="n"/>
      <c r="L58" s="51" t="n"/>
    </row>
    <row r="59">
      <c r="A59" s="106" t="inlineStr">
        <is>
          <t>LIQUID FUEL: Diesel Oil</t>
        </is>
      </c>
      <c r="B59" s="106" t="inlineStr">
        <is>
          <t>EJ</t>
        </is>
      </c>
      <c r="C59" s="44" t="n"/>
      <c r="D59" s="44" t="n"/>
      <c r="E59" s="44" t="n"/>
      <c r="F59" s="44" t="n"/>
      <c r="G59" s="44" t="n"/>
      <c r="H59" s="44" t="n"/>
      <c r="I59" s="44" t="n"/>
      <c r="J59" s="51" t="n"/>
      <c r="K59" s="51" t="n"/>
      <c r="L59" s="51" t="n"/>
    </row>
    <row r="60">
      <c r="A60" s="106" t="inlineStr">
        <is>
          <t>LIQUID FUEL: Residual Fuel Oil</t>
        </is>
      </c>
      <c r="B60" s="106" t="inlineStr">
        <is>
          <t>EJ</t>
        </is>
      </c>
      <c r="C60" s="44" t="n"/>
      <c r="D60" s="44" t="n"/>
      <c r="E60" s="44" t="n"/>
      <c r="F60" s="44" t="n"/>
      <c r="G60" s="44" t="n"/>
      <c r="H60" s="44" t="n"/>
      <c r="I60" s="44" t="n"/>
      <c r="J60" s="51" t="n"/>
      <c r="K60" s="51" t="n"/>
      <c r="L60" s="51" t="n"/>
    </row>
    <row r="61">
      <c r="A61" s="106" t="inlineStr">
        <is>
          <t>LIQUID FUEL: Liquefied Petroleum Gases</t>
        </is>
      </c>
      <c r="B61" s="106" t="inlineStr">
        <is>
          <t>EJ</t>
        </is>
      </c>
      <c r="C61" s="44" t="n"/>
      <c r="D61" s="44" t="n">
        <v>0.002654</v>
      </c>
      <c r="E61" s="44" t="n">
        <v>0.000247</v>
      </c>
      <c r="F61" s="44" t="n">
        <v>0.000271</v>
      </c>
      <c r="G61" s="44" t="n">
        <v>0.001571</v>
      </c>
      <c r="H61" s="44" t="n"/>
      <c r="I61" s="44" t="n"/>
      <c r="J61" s="51" t="n"/>
      <c r="K61" s="51" t="n"/>
      <c r="L61" s="51" t="n"/>
    </row>
    <row r="62">
      <c r="A62" s="106" t="inlineStr">
        <is>
          <t>LIQUID FUEL: Natural Gas Liquids</t>
        </is>
      </c>
      <c r="B62" s="106" t="inlineStr">
        <is>
          <t>EJ</t>
        </is>
      </c>
      <c r="C62" s="44" t="n"/>
      <c r="D62" s="44" t="n"/>
      <c r="E62" s="44" t="n"/>
      <c r="F62" s="44" t="n"/>
      <c r="G62" s="44" t="n"/>
      <c r="H62" s="44" t="n"/>
      <c r="I62" s="44" t="n"/>
      <c r="J62" s="51" t="n"/>
      <c r="K62" s="51" t="n"/>
      <c r="L62" s="51" t="n"/>
    </row>
    <row r="63">
      <c r="A63" s="106" t="inlineStr">
        <is>
          <t>LIQUID FUEL: Crude Oil or Naptha</t>
        </is>
      </c>
      <c r="B63" s="106" t="inlineStr">
        <is>
          <t>EJ</t>
        </is>
      </c>
      <c r="C63" s="44" t="n"/>
      <c r="D63" s="44" t="n"/>
      <c r="E63" s="44" t="n"/>
      <c r="F63" s="44" t="n"/>
      <c r="G63" s="44" t="n"/>
      <c r="H63" s="44" t="n"/>
      <c r="I63" s="44" t="n"/>
      <c r="J63" s="51" t="n"/>
      <c r="K63" s="51" t="n"/>
      <c r="L63" s="51" t="n"/>
    </row>
    <row r="64">
      <c r="A64" s="106" t="inlineStr">
        <is>
          <t xml:space="preserve">GASEOUS FUEL: Natural Gas </t>
        </is>
      </c>
      <c r="B64" s="106" t="inlineStr">
        <is>
          <t>EJ</t>
        </is>
      </c>
      <c r="C64" s="44" t="n"/>
      <c r="D64" s="44" t="n">
        <v>0.015504</v>
      </c>
      <c r="E64" s="44" t="n">
        <v>0.016128</v>
      </c>
      <c r="F64" s="44" t="n">
        <v>0.024487</v>
      </c>
      <c r="G64" s="44" t="n">
        <v>0.04107</v>
      </c>
      <c r="H64" s="44" t="n"/>
      <c r="I64" s="44" t="n"/>
      <c r="J64" s="51" t="n"/>
      <c r="K64" s="51" t="n"/>
      <c r="L64" s="51" t="n"/>
    </row>
    <row r="65">
      <c r="A65" s="106" t="inlineStr">
        <is>
          <t>BIOMASS FUEL: Wood/Wood Waste, other Biomass</t>
        </is>
      </c>
      <c r="B65" s="106" t="inlineStr">
        <is>
          <t>EJ</t>
        </is>
      </c>
      <c r="C65" s="44" t="n"/>
      <c r="D65" s="44" t="n"/>
      <c r="E65" s="44" t="n"/>
      <c r="F65" s="44" t="n"/>
      <c r="G65" s="44" t="n"/>
      <c r="H65" s="44" t="n"/>
      <c r="I65" s="44" t="n"/>
      <c r="J65" s="51" t="n"/>
      <c r="K65" s="51" t="n"/>
      <c r="L65" s="51" t="n"/>
    </row>
    <row r="66">
      <c r="A66" s="106" t="inlineStr">
        <is>
          <t>WASTE FUEL: Plastics, tyres</t>
        </is>
      </c>
      <c r="B66" s="106" t="inlineStr">
        <is>
          <t>EJ</t>
        </is>
      </c>
      <c r="C66" s="44" t="n"/>
      <c r="D66" s="44" t="n"/>
      <c r="E66" s="44" t="n"/>
      <c r="F66" s="44" t="n"/>
      <c r="G66" s="44" t="n"/>
      <c r="H66" s="44" t="n"/>
      <c r="I66" s="44" t="n"/>
      <c r="J66" s="51" t="n"/>
      <c r="K66" s="51" t="n"/>
      <c r="L66" s="51" t="n"/>
    </row>
    <row r="67">
      <c r="A67" s="106" t="inlineStr">
        <is>
          <t>RENEWABLE ENERGY: Green hydrogen, Solar thermal</t>
        </is>
      </c>
      <c r="B67" s="106" t="inlineStr">
        <is>
          <t>EJ</t>
        </is>
      </c>
      <c r="C67" s="44" t="n"/>
      <c r="D67" s="44" t="n"/>
      <c r="E67" s="44" t="n"/>
      <c r="F67" s="44" t="n"/>
      <c r="G67" s="44" t="n"/>
      <c r="H67" s="44" t="n"/>
      <c r="I67" s="44" t="n"/>
      <c r="J67" s="51" t="n"/>
      <c r="K67" s="51" t="n"/>
      <c r="L67" s="51" t="n"/>
    </row>
    <row r="68">
      <c r="A68" s="106" t="inlineStr">
        <is>
          <t>ELECTRICITY</t>
        </is>
      </c>
      <c r="B68" s="106" t="inlineStr">
        <is>
          <t>EJ</t>
        </is>
      </c>
      <c r="C68" s="44" t="n"/>
      <c r="D68" s="44" t="n">
        <v>0.015103</v>
      </c>
      <c r="E68" s="44" t="n">
        <v>0.018185</v>
      </c>
      <c r="F68" s="44" t="n">
        <v>0.026703</v>
      </c>
      <c r="G68" s="44" t="n">
        <v>0.038887</v>
      </c>
      <c r="H68" s="44" t="n"/>
      <c r="I68" s="44" t="n"/>
      <c r="J68" s="51" t="n"/>
      <c r="K68" s="51" t="n"/>
      <c r="L68" s="51" t="n"/>
    </row>
    <row r="69">
      <c r="A69" s="106" t="inlineStr">
        <is>
          <t>Others</t>
        </is>
      </c>
      <c r="B69" s="106" t="inlineStr">
        <is>
          <t>EJ</t>
        </is>
      </c>
      <c r="C69" s="44" t="n"/>
      <c r="D69" s="44" t="n"/>
      <c r="E69" s="44" t="n"/>
      <c r="F69" s="44" t="n"/>
      <c r="G69" s="44" t="n"/>
      <c r="H69" s="44" t="n"/>
      <c r="I69" s="44" t="n"/>
      <c r="J69" s="51" t="n"/>
      <c r="K69" s="51" t="n"/>
      <c r="L69" s="51" t="n"/>
    </row>
    <row r="70">
      <c r="A70" s="98" t="inlineStr">
        <is>
          <t>Related combustion emissions - without counting CCS</t>
        </is>
      </c>
      <c r="B70" s="98" t="n"/>
      <c r="C70" s="98" t="n"/>
      <c r="D70" s="98" t="n"/>
      <c r="E70" s="98" t="n"/>
      <c r="F70" s="98" t="n"/>
      <c r="G70" s="98" t="n"/>
      <c r="H70" s="98" t="n"/>
      <c r="I70" s="98" t="n"/>
      <c r="J70" s="195" t="n"/>
      <c r="K70" s="51" t="n"/>
      <c r="L70" s="51" t="n"/>
    </row>
    <row r="71">
      <c r="A71" s="106" t="inlineStr">
        <is>
          <t>Total Combustion CO2 emissions</t>
        </is>
      </c>
      <c r="B71" s="106" t="inlineStr">
        <is>
          <t>MtCO2</t>
        </is>
      </c>
      <c r="C71" s="13">
        <f>SUM(C72:C88)</f>
        <v/>
      </c>
      <c r="D71" s="13">
        <f>SUM(D72:D88)</f>
        <v/>
      </c>
      <c r="E71" s="13">
        <f>SUM(E72:E88)</f>
        <v/>
      </c>
      <c r="F71" s="13">
        <f>SUM(F72:F88)</f>
        <v/>
      </c>
      <c r="G71" s="13">
        <f>SUM(G72:G88)</f>
        <v/>
      </c>
      <c r="H71" s="13">
        <f>SUM(H72:H88)</f>
        <v/>
      </c>
      <c r="I71" s="13">
        <f>SUM(I72:I88)</f>
        <v/>
      </c>
      <c r="J71" s="51" t="n"/>
      <c r="K71" s="51" t="n"/>
      <c r="L71" s="51" t="n"/>
    </row>
    <row r="72">
      <c r="A72" s="106" t="inlineStr">
        <is>
          <t xml:space="preserve">SOLID FUEL: Sub-Bituminous Coal </t>
        </is>
      </c>
      <c r="B72" s="106" t="inlineStr">
        <is>
          <t>MtCO2</t>
        </is>
      </c>
      <c r="C72" s="44" t="n"/>
      <c r="D72" s="44" t="n"/>
      <c r="E72" s="44" t="n"/>
      <c r="F72" s="44" t="n"/>
      <c r="G72" s="44" t="n"/>
      <c r="H72" s="44" t="n"/>
      <c r="I72" s="44" t="n"/>
      <c r="J72" s="51" t="n"/>
      <c r="K72" s="51" t="inlineStr">
        <is>
          <t>these are IPPU</t>
        </is>
      </c>
      <c r="L72" s="51" t="n"/>
    </row>
    <row r="73">
      <c r="A73" s="106" t="inlineStr">
        <is>
          <t xml:space="preserve">SOLID FUEL: Anthracite </t>
        </is>
      </c>
      <c r="B73" s="106" t="inlineStr">
        <is>
          <t>MtCO2</t>
        </is>
      </c>
      <c r="C73" s="44" t="n"/>
      <c r="D73" s="44" t="n"/>
      <c r="E73" s="44" t="n"/>
      <c r="F73" s="44" t="n"/>
      <c r="G73" s="44" t="n"/>
      <c r="H73" s="44" t="n"/>
      <c r="I73" s="44" t="n"/>
      <c r="J73" s="51" t="n"/>
      <c r="K73" s="51" t="n"/>
      <c r="L73" s="51" t="n"/>
    </row>
    <row r="74">
      <c r="A74" s="106" t="inlineStr">
        <is>
          <t xml:space="preserve">SOLID FUEL: Lignite </t>
        </is>
      </c>
      <c r="B74" s="106" t="inlineStr">
        <is>
          <t>MtCO2</t>
        </is>
      </c>
      <c r="C74" s="44" t="n"/>
      <c r="D74" s="44" t="n"/>
      <c r="E74" s="44" t="n"/>
      <c r="F74" s="44" t="n"/>
      <c r="G74" s="44" t="n"/>
      <c r="H74" s="44" t="n"/>
      <c r="I74" s="44" t="n"/>
      <c r="J74" s="51" t="n"/>
      <c r="K74" s="51" t="n"/>
      <c r="L74" s="51" t="n"/>
    </row>
    <row r="75">
      <c r="A75" s="106" t="inlineStr">
        <is>
          <t>SOLID FUEL: Coking Coal</t>
        </is>
      </c>
      <c r="B75" s="106" t="inlineStr">
        <is>
          <t>MtCO2</t>
        </is>
      </c>
      <c r="C75" s="44" t="n"/>
      <c r="D75" s="44" t="n"/>
      <c r="E75" s="44" t="n"/>
      <c r="F75" s="44" t="n"/>
      <c r="G75" s="44" t="n"/>
      <c r="H75" s="44" t="n"/>
      <c r="I75" s="44" t="n"/>
      <c r="J75" s="51" t="n"/>
      <c r="K75" s="51" t="inlineStr">
        <is>
          <t>these are IPPU</t>
        </is>
      </c>
      <c r="L75" s="51" t="n"/>
    </row>
    <row r="76">
      <c r="A76" s="106" t="inlineStr">
        <is>
          <t>SOLID FUEL: Petroleum Coke</t>
        </is>
      </c>
      <c r="B76" s="106" t="inlineStr">
        <is>
          <t>MtCO2</t>
        </is>
      </c>
      <c r="C76" s="44" t="n"/>
      <c r="D76" s="44" t="n"/>
      <c r="E76" s="44" t="n"/>
      <c r="F76" s="44" t="n"/>
      <c r="G76" s="44" t="n"/>
      <c r="H76" s="44" t="n"/>
      <c r="I76" s="44" t="n"/>
      <c r="J76" s="51" t="n"/>
      <c r="K76" s="51" t="inlineStr">
        <is>
          <t>these are IPPU</t>
        </is>
      </c>
      <c r="L76" s="51" t="n"/>
    </row>
    <row r="77">
      <c r="A77" s="106" t="inlineStr">
        <is>
          <t>LIQUID FUEL: Kerosene</t>
        </is>
      </c>
      <c r="B77" s="106" t="inlineStr">
        <is>
          <t>MtCO2</t>
        </is>
      </c>
      <c r="C77" s="44" t="n"/>
      <c r="D77" s="44" t="n"/>
      <c r="E77" s="44" t="n"/>
      <c r="F77" s="44" t="n"/>
      <c r="G77" s="44" t="n"/>
      <c r="H77" s="44" t="n"/>
      <c r="I77" s="44" t="n"/>
      <c r="J77" s="51" t="n"/>
      <c r="K77" s="51" t="n"/>
      <c r="L77" s="51" t="n"/>
    </row>
    <row r="78">
      <c r="A78" s="106" t="inlineStr">
        <is>
          <t>LIQUID FUEL: Diesel Oil</t>
        </is>
      </c>
      <c r="B78" s="106" t="inlineStr">
        <is>
          <t>MtCO2</t>
        </is>
      </c>
      <c r="C78" s="44" t="n"/>
      <c r="D78" s="44" t="n"/>
      <c r="E78" s="44" t="n"/>
      <c r="F78" s="44" t="n"/>
      <c r="G78" s="44" t="n"/>
      <c r="H78" s="44" t="n"/>
      <c r="I78" s="44" t="n"/>
      <c r="J78" s="51" t="n"/>
      <c r="K78" s="51" t="n"/>
      <c r="L78" s="51" t="n"/>
    </row>
    <row r="79">
      <c r="A79" s="106" t="inlineStr">
        <is>
          <t>LIQUID FUEL: Residual Fuel Oil</t>
        </is>
      </c>
      <c r="B79" s="106" t="inlineStr">
        <is>
          <t>MtCO2</t>
        </is>
      </c>
      <c r="C79" s="44" t="n"/>
      <c r="D79" s="44" t="n"/>
      <c r="E79" s="44" t="n"/>
      <c r="F79" s="44" t="n"/>
      <c r="G79" s="44" t="n"/>
      <c r="H79" s="44" t="n"/>
      <c r="I79" s="44" t="n"/>
      <c r="J79" s="51" t="n"/>
      <c r="K79" s="51" t="n"/>
      <c r="L79" s="51" t="n"/>
    </row>
    <row r="80">
      <c r="A80" s="106" t="inlineStr">
        <is>
          <t>LIQUID FUEL: Liquefied Petroleum Gases</t>
        </is>
      </c>
      <c r="B80" s="106" t="inlineStr">
        <is>
          <t>MtCO2</t>
        </is>
      </c>
      <c r="C80" s="44" t="n"/>
      <c r="D80" s="44" t="n">
        <v>0.167453</v>
      </c>
      <c r="E80" s="44" t="n">
        <v>0.163477</v>
      </c>
      <c r="F80" s="44" t="n">
        <v>0.09912899999999999</v>
      </c>
      <c r="G80" s="44" t="n">
        <v>0.09912899999999999</v>
      </c>
      <c r="H80" s="44" t="n"/>
      <c r="I80" s="44" t="n"/>
      <c r="J80" s="51" t="n"/>
      <c r="K80" s="51" t="n"/>
      <c r="L80" s="51" t="n"/>
    </row>
    <row r="81">
      <c r="A81" s="106" t="inlineStr">
        <is>
          <t>LIQUID FUEL: Natural Gas Liquids</t>
        </is>
      </c>
      <c r="B81" s="106" t="inlineStr">
        <is>
          <t>MtCO2</t>
        </is>
      </c>
      <c r="C81" s="44" t="n"/>
      <c r="D81" s="44" t="n"/>
      <c r="E81" s="44" t="n"/>
      <c r="F81" s="44" t="n"/>
      <c r="G81" s="44" t="n"/>
      <c r="H81" s="44" t="n"/>
      <c r="I81" s="44" t="n"/>
      <c r="J81" s="51" t="n"/>
      <c r="K81" s="51" t="n"/>
      <c r="L81" s="51" t="n"/>
    </row>
    <row r="82">
      <c r="A82" s="106" t="inlineStr">
        <is>
          <t>LIQUID FUEL: Crude Oil or Naptha</t>
        </is>
      </c>
      <c r="B82" s="106" t="inlineStr">
        <is>
          <t>MtCO2</t>
        </is>
      </c>
      <c r="C82" s="44" t="n"/>
      <c r="D82" s="44" t="n"/>
      <c r="E82" s="44" t="n"/>
      <c r="F82" s="44" t="n"/>
      <c r="G82" s="44" t="n"/>
      <c r="H82" s="44" t="n"/>
      <c r="I82" s="44" t="n"/>
      <c r="J82" s="51" t="n"/>
      <c r="K82" s="51" t="n"/>
      <c r="L82" s="51" t="n"/>
    </row>
    <row r="83">
      <c r="A83" s="106" t="inlineStr">
        <is>
          <t xml:space="preserve">GASEOUS FUEL: Natural Gas </t>
        </is>
      </c>
      <c r="B83" s="106" t="inlineStr">
        <is>
          <t>MtCO2</t>
        </is>
      </c>
      <c r="C83" s="44" t="n"/>
      <c r="D83" s="44" t="n"/>
      <c r="E83" s="44" t="n"/>
      <c r="F83" s="44" t="n"/>
      <c r="G83" s="44" t="n"/>
      <c r="H83" s="44" t="n"/>
      <c r="I83" s="44" t="n"/>
      <c r="J83" s="51" t="n"/>
      <c r="K83" s="51" t="n"/>
      <c r="L83" s="51" t="n"/>
    </row>
    <row r="84">
      <c r="A84" s="106" t="inlineStr">
        <is>
          <t>BIOMASS FUEL: Wood/Wood Waste, other Biomass</t>
        </is>
      </c>
      <c r="B84" s="106" t="inlineStr">
        <is>
          <t>MtCO2</t>
        </is>
      </c>
      <c r="C84" s="44" t="n"/>
      <c r="D84" s="44" t="n"/>
      <c r="E84" s="44" t="n"/>
      <c r="F84" s="44" t="n"/>
      <c r="G84" s="44" t="n"/>
      <c r="H84" s="44" t="n"/>
      <c r="I84" s="44" t="n"/>
      <c r="J84" s="51" t="n"/>
      <c r="K84" s="51" t="n"/>
      <c r="L84" s="51" t="n"/>
    </row>
    <row r="85">
      <c r="A85" s="106" t="inlineStr">
        <is>
          <t>WASTE FUEL: Plastics, tyres</t>
        </is>
      </c>
      <c r="B85" s="106" t="inlineStr">
        <is>
          <t>MtCO2</t>
        </is>
      </c>
      <c r="C85" s="44" t="n"/>
      <c r="D85" s="44" t="n"/>
      <c r="E85" s="44" t="n"/>
      <c r="F85" s="44" t="n"/>
      <c r="G85" s="44" t="n"/>
      <c r="H85" s="44" t="n"/>
      <c r="I85" s="44" t="n"/>
      <c r="J85" s="51" t="n"/>
      <c r="K85" s="51" t="n"/>
      <c r="L85" s="51" t="n"/>
    </row>
    <row r="86">
      <c r="A86" s="106" t="inlineStr">
        <is>
          <t>RENEWABLE ENERGY: Green hydrogen, Solar thermal</t>
        </is>
      </c>
      <c r="B86" s="106" t="inlineStr">
        <is>
          <t>MtCO2</t>
        </is>
      </c>
      <c r="C86" s="44" t="n"/>
      <c r="D86" s="44" t="n"/>
      <c r="E86" s="44" t="n"/>
      <c r="F86" s="44" t="n"/>
      <c r="G86" s="44" t="n"/>
      <c r="H86" s="44" t="n"/>
      <c r="I86" s="44" t="n"/>
      <c r="J86" s="51" t="n"/>
      <c r="K86" s="51" t="n"/>
      <c r="L86" s="51" t="n"/>
    </row>
    <row r="87">
      <c r="A87" s="106" t="inlineStr">
        <is>
          <t>ELECTRICITY</t>
        </is>
      </c>
      <c r="B87" s="106" t="inlineStr">
        <is>
          <t>MtCO2</t>
        </is>
      </c>
      <c r="C87" s="44" t="n"/>
      <c r="D87" s="44" t="n"/>
      <c r="E87" s="44" t="n"/>
      <c r="F87" s="44" t="n"/>
      <c r="G87" s="44" t="n"/>
      <c r="H87" s="44" t="n"/>
      <c r="I87" s="44" t="n"/>
      <c r="J87" s="51" t="n"/>
      <c r="K87" s="51" t="n"/>
      <c r="L87" s="51" t="n"/>
    </row>
    <row r="88">
      <c r="A88" s="106" t="inlineStr">
        <is>
          <t>Others</t>
        </is>
      </c>
      <c r="B88" s="106" t="inlineStr">
        <is>
          <t>MtCO2</t>
        </is>
      </c>
      <c r="C88" s="44" t="n"/>
      <c r="D88" s="44" t="n"/>
      <c r="E88" s="44" t="n"/>
      <c r="F88" s="44" t="n"/>
      <c r="G88" s="44" t="n"/>
      <c r="H88" s="44" t="n"/>
      <c r="I88" s="44" t="n"/>
      <c r="J88" s="51" t="n"/>
      <c r="K88" s="51" t="n"/>
      <c r="L88" s="51" t="n"/>
    </row>
    <row r="89">
      <c r="A89" s="106" t="inlineStr">
        <is>
          <t>Total Combustion non-CO2 emissions</t>
        </is>
      </c>
      <c r="B89" s="106" t="inlineStr">
        <is>
          <t>MtCO2e</t>
        </is>
      </c>
      <c r="C89" s="44" t="n"/>
      <c r="D89" s="44" t="n">
        <v>0.167453</v>
      </c>
      <c r="E89" s="44" t="n">
        <v>0.163477</v>
      </c>
      <c r="F89" s="44" t="n">
        <v>0.09912899999999999</v>
      </c>
      <c r="G89" s="44" t="n">
        <v>0.09912899999999999</v>
      </c>
      <c r="H89" s="44" t="n"/>
      <c r="I89" s="44" t="n"/>
      <c r="J89" s="51" t="n"/>
      <c r="K89" s="51" t="n"/>
      <c r="L89" s="51" t="n"/>
    </row>
    <row r="90">
      <c r="A90" s="110" t="inlineStr">
        <is>
          <t>Cement: Energy consumption and emissions from fuel combustion</t>
        </is>
      </c>
      <c r="B90" s="20" t="n"/>
      <c r="C90" s="20" t="n"/>
      <c r="D90" s="20" t="n"/>
      <c r="E90" s="20" t="n"/>
      <c r="F90" s="20" t="n"/>
      <c r="G90" s="20" t="n"/>
      <c r="H90" s="20" t="n"/>
      <c r="I90" s="20" t="n"/>
      <c r="J90" s="51" t="n"/>
      <c r="K90" s="51" t="n"/>
      <c r="L90" s="51" t="n"/>
    </row>
    <row r="91">
      <c r="A91" s="98" t="inlineStr">
        <is>
          <t>Energy consumption for clinker prod (heat prod) and other processes (crushing, grinding, covenying…)</t>
        </is>
      </c>
      <c r="B91" s="98" t="n"/>
      <c r="C91" s="98" t="n"/>
      <c r="D91" s="98" t="n"/>
      <c r="E91" s="98" t="n"/>
      <c r="F91" s="98" t="n"/>
      <c r="G91" s="98" t="n"/>
      <c r="H91" s="98" t="n"/>
      <c r="I91" s="98" t="n"/>
      <c r="J91" s="195" t="n"/>
      <c r="K91" s="51" t="n"/>
      <c r="L91" s="51" t="n"/>
    </row>
    <row r="92">
      <c r="A92" s="106" t="inlineStr">
        <is>
          <t>Total Energy Consumption</t>
        </is>
      </c>
      <c r="B92" s="106" t="inlineStr">
        <is>
          <t>EJ</t>
        </is>
      </c>
      <c r="C92" s="13">
        <f>SUM(C93:C109)</f>
        <v/>
      </c>
      <c r="D92" s="13">
        <f>SUM(D93:D109)</f>
        <v/>
      </c>
      <c r="E92" s="13">
        <f>SUM(E93:E109)</f>
        <v/>
      </c>
      <c r="F92" s="13">
        <f>SUM(F93:F109)</f>
        <v/>
      </c>
      <c r="G92" s="13">
        <f>SUM(G93:G109)</f>
        <v/>
      </c>
      <c r="H92" s="13">
        <f>SUM(H93:H109)</f>
        <v/>
      </c>
      <c r="I92" s="13">
        <f>SUM(I93:I109)</f>
        <v/>
      </c>
      <c r="J92" s="51" t="n"/>
      <c r="K92" s="51" t="n"/>
      <c r="L92" s="51" t="n"/>
    </row>
    <row r="93">
      <c r="A93" s="106" t="inlineStr">
        <is>
          <t xml:space="preserve">SOLID FUEL: Sub-Bituminous Coal </t>
        </is>
      </c>
      <c r="B93" s="106" t="inlineStr">
        <is>
          <t>EJ</t>
        </is>
      </c>
      <c r="C93" s="44" t="n"/>
      <c r="D93" s="44" t="n">
        <v>0.021068</v>
      </c>
      <c r="E93" s="44" t="n">
        <v>0.026214</v>
      </c>
      <c r="F93" s="44" t="n">
        <v>0.034852</v>
      </c>
      <c r="G93" s="44" t="n">
        <v>0.047299</v>
      </c>
      <c r="H93" s="44" t="n"/>
      <c r="I93" s="44" t="n"/>
      <c r="J93" s="51" t="n"/>
      <c r="K93" s="51" t="n"/>
      <c r="L93" s="51" t="n"/>
    </row>
    <row r="94">
      <c r="A94" s="106" t="inlineStr">
        <is>
          <t xml:space="preserve">SOLID FUEL: Anthracite </t>
        </is>
      </c>
      <c r="B94" s="106" t="inlineStr">
        <is>
          <t>EJ</t>
        </is>
      </c>
      <c r="C94" s="44" t="n"/>
      <c r="D94" s="44" t="n"/>
      <c r="E94" s="44" t="n"/>
      <c r="F94" s="44" t="n"/>
      <c r="G94" s="44" t="n"/>
      <c r="H94" s="44" t="n"/>
      <c r="I94" s="44" t="n"/>
      <c r="J94" s="51" t="n"/>
      <c r="K94" s="51" t="n"/>
      <c r="L94" s="51" t="n"/>
    </row>
    <row r="95">
      <c r="A95" s="106" t="inlineStr">
        <is>
          <t xml:space="preserve">SOLID FUEL: Lignite </t>
        </is>
      </c>
      <c r="B95" s="106" t="inlineStr">
        <is>
          <t>EJ</t>
        </is>
      </c>
      <c r="C95" s="44" t="n"/>
      <c r="D95" s="44" t="n"/>
      <c r="E95" s="44" t="n"/>
      <c r="F95" s="44" t="n"/>
      <c r="G95" s="44" t="n"/>
      <c r="H95" s="44" t="n"/>
      <c r="I95" s="44" t="n"/>
      <c r="J95" s="51" t="n"/>
      <c r="K95" s="51" t="n"/>
      <c r="L95" s="51" t="n"/>
    </row>
    <row r="96">
      <c r="A96" s="106" t="inlineStr">
        <is>
          <t>SOLID FUEL: Coking Coal</t>
        </is>
      </c>
      <c r="B96" s="106" t="inlineStr">
        <is>
          <t>EJ</t>
        </is>
      </c>
      <c r="C96" s="44" t="n"/>
      <c r="D96" s="44" t="n"/>
      <c r="E96" s="44" t="n"/>
      <c r="F96" s="44" t="n"/>
      <c r="G96" s="44" t="n"/>
      <c r="H96" s="44" t="n"/>
      <c r="I96" s="44" t="n"/>
      <c r="J96" s="51" t="n"/>
      <c r="K96" s="51" t="n"/>
      <c r="L96" s="51" t="n"/>
    </row>
    <row r="97">
      <c r="A97" s="106" t="inlineStr">
        <is>
          <t>SOLID FUEL: Petroleum Coke</t>
        </is>
      </c>
      <c r="B97" s="106" t="inlineStr">
        <is>
          <t>EJ</t>
        </is>
      </c>
      <c r="C97" s="44" t="n"/>
      <c r="D97" s="44" t="n"/>
      <c r="E97" s="44" t="n"/>
      <c r="F97" s="44" t="n"/>
      <c r="G97" s="44" t="n"/>
      <c r="H97" s="44" t="n"/>
      <c r="I97" s="44" t="n"/>
      <c r="J97" s="51" t="n"/>
      <c r="K97" s="51" t="n"/>
      <c r="L97" s="51" t="n"/>
    </row>
    <row r="98">
      <c r="A98" s="106" t="inlineStr">
        <is>
          <t>LIQUID FUEL: Kerosene</t>
        </is>
      </c>
      <c r="B98" s="106" t="inlineStr">
        <is>
          <t>EJ</t>
        </is>
      </c>
      <c r="C98" s="44" t="n"/>
      <c r="D98" s="44" t="n"/>
      <c r="E98" s="44" t="n"/>
      <c r="F98" s="44" t="n"/>
      <c r="G98" s="44" t="n"/>
      <c r="H98" s="44" t="n"/>
      <c r="I98" s="44" t="n"/>
      <c r="J98" s="51" t="n"/>
      <c r="K98" s="51" t="n"/>
      <c r="L98" s="51" t="n"/>
    </row>
    <row r="99">
      <c r="A99" s="106" t="inlineStr">
        <is>
          <t>LIQUID FUEL: Diesel Oil</t>
        </is>
      </c>
      <c r="B99" s="106" t="inlineStr">
        <is>
          <t>EJ</t>
        </is>
      </c>
      <c r="C99" s="44" t="n"/>
      <c r="D99" s="44" t="n"/>
      <c r="E99" s="44" t="n"/>
      <c r="F99" s="44" t="n"/>
      <c r="G99" s="44" t="n"/>
      <c r="H99" s="44" t="n"/>
      <c r="I99" s="44" t="n"/>
      <c r="J99" s="51" t="n"/>
      <c r="K99" s="51" t="n"/>
      <c r="L99" s="51" t="n"/>
    </row>
    <row r="100">
      <c r="A100" s="106" t="inlineStr">
        <is>
          <t>LIQUID FUEL: Residual Fuel Oil</t>
        </is>
      </c>
      <c r="B100" s="106" t="inlineStr">
        <is>
          <t>EJ</t>
        </is>
      </c>
      <c r="C100" s="44" t="n"/>
      <c r="D100" s="44" t="n"/>
      <c r="E100" s="44" t="n"/>
      <c r="F100" s="44" t="n"/>
      <c r="G100" s="44" t="n"/>
      <c r="H100" s="44" t="n"/>
      <c r="I100" s="44" t="n"/>
      <c r="J100" s="51" t="n"/>
      <c r="K100" s="51" t="n"/>
      <c r="L100" s="51" t="n"/>
    </row>
    <row r="101">
      <c r="A101" s="106" t="inlineStr">
        <is>
          <t>LIQUID FUEL: Liquefied Petroleum Gases</t>
        </is>
      </c>
      <c r="B101" s="106" t="inlineStr">
        <is>
          <t>EJ</t>
        </is>
      </c>
      <c r="C101" s="44" t="n"/>
      <c r="D101" s="44" t="n">
        <v>0.088911</v>
      </c>
      <c r="E101" s="44" t="n">
        <v>0.115867</v>
      </c>
      <c r="F101" s="44" t="n">
        <v>0.159634</v>
      </c>
      <c r="G101" s="44" t="n">
        <v>0.224631</v>
      </c>
      <c r="H101" s="44" t="n"/>
      <c r="I101" s="44" t="n"/>
      <c r="J101" s="51" t="n"/>
      <c r="K101" s="51" t="n"/>
      <c r="L101" s="51" t="n"/>
    </row>
    <row r="102">
      <c r="A102" s="106" t="inlineStr">
        <is>
          <t>LIQUID FUEL: Natural Gas Liquids</t>
        </is>
      </c>
      <c r="B102" s="106" t="inlineStr">
        <is>
          <t>EJ</t>
        </is>
      </c>
      <c r="C102" s="44" t="n"/>
      <c r="D102" s="44" t="n"/>
      <c r="E102" s="44" t="n"/>
      <c r="F102" s="44" t="n"/>
      <c r="G102" s="44" t="n"/>
      <c r="H102" s="44" t="n"/>
      <c r="I102" s="44" t="n"/>
      <c r="J102" s="51" t="n"/>
      <c r="K102" s="51" t="n"/>
      <c r="L102" s="51" t="n"/>
    </row>
    <row r="103">
      <c r="A103" s="106" t="inlineStr">
        <is>
          <t>LIQUID FUEL: Crude Oil or Naptha</t>
        </is>
      </c>
      <c r="B103" s="106" t="inlineStr">
        <is>
          <t>EJ</t>
        </is>
      </c>
      <c r="C103" s="44" t="n"/>
      <c r="D103" s="44" t="n"/>
      <c r="E103" s="44" t="n"/>
      <c r="F103" s="44" t="n"/>
      <c r="G103" s="44" t="n"/>
      <c r="H103" s="44" t="n"/>
      <c r="I103" s="44" t="n"/>
      <c r="J103" s="51" t="n"/>
      <c r="K103" s="51" t="n"/>
      <c r="L103" s="51" t="n"/>
    </row>
    <row r="104">
      <c r="A104" s="106" t="inlineStr">
        <is>
          <t xml:space="preserve">GASEOUS FUEL: Natural Gas </t>
        </is>
      </c>
      <c r="B104" s="106" t="inlineStr">
        <is>
          <t>EJ</t>
        </is>
      </c>
      <c r="C104" s="44" t="n"/>
      <c r="D104" s="44" t="n">
        <v>0.008824</v>
      </c>
      <c r="E104" s="44" t="n">
        <v>0.011521</v>
      </c>
      <c r="F104" s="44" t="n">
        <v>0.01576</v>
      </c>
      <c r="G104" s="44" t="n">
        <v>0.022025</v>
      </c>
      <c r="H104" s="44" t="n"/>
      <c r="I104" s="44" t="n"/>
      <c r="J104" s="51" t="n"/>
      <c r="K104" s="51" t="n"/>
      <c r="L104" s="51" t="n"/>
    </row>
    <row r="105">
      <c r="A105" s="106" t="inlineStr">
        <is>
          <t>BIOMASS FUEL: Wood/Wood Waste, other Biomass</t>
        </is>
      </c>
      <c r="B105" s="106" t="inlineStr">
        <is>
          <t>EJ</t>
        </is>
      </c>
      <c r="C105" s="44" t="n"/>
      <c r="D105" s="44" t="n">
        <v>0.000888</v>
      </c>
      <c r="E105" s="44" t="n">
        <v>0.002453</v>
      </c>
      <c r="F105" s="44" t="n">
        <v>0.004363</v>
      </c>
      <c r="G105" s="44" t="n">
        <v>0.007503</v>
      </c>
      <c r="H105" s="44" t="n"/>
      <c r="I105" s="44" t="n"/>
      <c r="J105" s="51" t="n"/>
      <c r="K105" s="51" t="n"/>
      <c r="L105" s="51" t="n"/>
    </row>
    <row r="106">
      <c r="A106" s="106" t="inlineStr">
        <is>
          <t>WASTE FUEL: Plastics, tyres</t>
        </is>
      </c>
      <c r="B106" s="106" t="inlineStr">
        <is>
          <t>EJ</t>
        </is>
      </c>
      <c r="C106" s="44" t="n"/>
      <c r="D106" s="44" t="n">
        <v>0.025</v>
      </c>
      <c r="E106" s="44" t="n">
        <v>0.002325</v>
      </c>
      <c r="F106" s="44" t="n">
        <v>0.025</v>
      </c>
      <c r="G106" s="44" t="n">
        <v>0.025</v>
      </c>
      <c r="H106" s="44" t="n"/>
      <c r="I106" s="44" t="n"/>
      <c r="J106" s="51" t="n"/>
      <c r="K106" s="51" t="n"/>
      <c r="L106" s="51" t="n"/>
    </row>
    <row r="107">
      <c r="A107" s="106" t="inlineStr">
        <is>
          <t>RENEWABLE ENERGY: Green hydrogen, Solar thermal</t>
        </is>
      </c>
      <c r="B107" s="106" t="inlineStr">
        <is>
          <t>EJ</t>
        </is>
      </c>
      <c r="C107" s="44" t="n"/>
      <c r="D107" s="44" t="n"/>
      <c r="E107" s="44" t="n"/>
      <c r="F107" s="44" t="n"/>
      <c r="G107" s="44" t="n"/>
      <c r="H107" s="44" t="n"/>
      <c r="I107" s="44" t="n"/>
      <c r="J107" s="51" t="n"/>
      <c r="K107" s="51" t="n"/>
      <c r="L107" s="51" t="n"/>
    </row>
    <row r="108">
      <c r="A108" s="106" t="inlineStr">
        <is>
          <t>ELECTRICITY</t>
        </is>
      </c>
      <c r="B108" s="106" t="inlineStr">
        <is>
          <t>EJ</t>
        </is>
      </c>
      <c r="C108" s="44" t="n"/>
      <c r="D108" s="44" t="n">
        <v>0.003021</v>
      </c>
      <c r="E108" s="44" t="n">
        <v>0.00391</v>
      </c>
      <c r="F108" s="44" t="n">
        <v>0.005401</v>
      </c>
      <c r="G108" s="44" t="n">
        <v>0.007605</v>
      </c>
      <c r="H108" s="44" t="n"/>
      <c r="I108" s="44" t="n"/>
      <c r="J108" s="51" t="n"/>
      <c r="K108" s="51" t="n"/>
      <c r="L108" s="51" t="n"/>
    </row>
    <row r="109">
      <c r="A109" s="106" t="inlineStr">
        <is>
          <t>Others (liquid / gaseous biofuels, … - please specify)</t>
        </is>
      </c>
      <c r="B109" s="106" t="inlineStr">
        <is>
          <t>EJ</t>
        </is>
      </c>
      <c r="C109" s="44" t="n"/>
      <c r="D109" s="44" t="n"/>
      <c r="E109" s="44" t="n"/>
      <c r="F109" s="44" t="n"/>
      <c r="G109" s="44" t="n"/>
      <c r="H109" s="44" t="n"/>
      <c r="I109" s="44" t="n"/>
      <c r="J109" s="51" t="n"/>
      <c r="K109" s="51" t="n"/>
      <c r="L109" s="51" t="n"/>
    </row>
    <row r="110">
      <c r="A110" s="98" t="inlineStr">
        <is>
          <t>Related combustion emissions - without counting CCS</t>
        </is>
      </c>
      <c r="B110" s="98" t="n"/>
      <c r="C110" s="98" t="n"/>
      <c r="D110" s="98" t="n"/>
      <c r="E110" s="98" t="n"/>
      <c r="F110" s="98" t="n"/>
      <c r="G110" s="98" t="n"/>
      <c r="H110" s="98" t="n"/>
      <c r="I110" s="98" t="n"/>
      <c r="J110" s="195" t="n"/>
      <c r="K110" s="51" t="n"/>
      <c r="L110" s="51" t="n"/>
    </row>
    <row r="111">
      <c r="A111" s="106" t="inlineStr">
        <is>
          <t>Total Combustion CO2</t>
        </is>
      </c>
      <c r="B111" s="106" t="inlineStr">
        <is>
          <t>MtCO2</t>
        </is>
      </c>
      <c r="C111" s="13">
        <f>SUM(C112:C128)</f>
        <v/>
      </c>
      <c r="D111" s="13">
        <f>SUM(D112:D128)</f>
        <v/>
      </c>
      <c r="E111" s="13">
        <f>SUM(E112:E128)</f>
        <v/>
      </c>
      <c r="F111" s="13">
        <f>SUM(F112:F128)</f>
        <v/>
      </c>
      <c r="G111" s="13">
        <f>SUM(G112:G128)</f>
        <v/>
      </c>
      <c r="H111" s="13">
        <f>SUM(H112:H128)</f>
        <v/>
      </c>
      <c r="I111" s="13">
        <f>SUM(I112:I128)</f>
        <v/>
      </c>
      <c r="J111" s="51" t="n"/>
      <c r="K111" s="51" t="n"/>
      <c r="L111" s="51" t="n"/>
    </row>
    <row r="112">
      <c r="A112" s="106" t="inlineStr">
        <is>
          <t xml:space="preserve">SOLID FUEL: Sub-Bituminous Coal </t>
        </is>
      </c>
      <c r="B112" s="106" t="inlineStr">
        <is>
          <t>MtCO2</t>
        </is>
      </c>
      <c r="C112" s="44" t="n"/>
      <c r="D112" s="44" t="n">
        <v>0.161373</v>
      </c>
      <c r="E112" s="44" t="n">
        <v>2.013677</v>
      </c>
      <c r="F112" s="44" t="n">
        <v>1.898906</v>
      </c>
      <c r="G112" s="44" t="n">
        <v>3.772409</v>
      </c>
      <c r="H112" s="44" t="n"/>
      <c r="I112" s="44" t="n"/>
      <c r="J112" s="51" t="n"/>
      <c r="K112" s="51" t="n"/>
      <c r="L112" s="51" t="n"/>
    </row>
    <row r="113">
      <c r="A113" s="106" t="inlineStr">
        <is>
          <t xml:space="preserve">SOLID FUEL: Anthracite </t>
        </is>
      </c>
      <c r="B113" s="106" t="inlineStr">
        <is>
          <t>MtCO2</t>
        </is>
      </c>
      <c r="C113" s="44" t="n"/>
      <c r="D113" s="44" t="n"/>
      <c r="E113" s="44" t="n"/>
      <c r="F113" s="44" t="n"/>
      <c r="G113" s="44" t="n"/>
      <c r="H113" s="44" t="n"/>
      <c r="I113" s="44" t="n"/>
      <c r="J113" s="51" t="n"/>
      <c r="K113" s="51" t="n"/>
      <c r="L113" s="51" t="n"/>
    </row>
    <row r="114">
      <c r="A114" s="106" t="inlineStr">
        <is>
          <t xml:space="preserve">SOLID FUEL: Lignite </t>
        </is>
      </c>
      <c r="B114" s="106" t="inlineStr">
        <is>
          <t>MtCO2</t>
        </is>
      </c>
      <c r="C114" s="44" t="n"/>
      <c r="D114" s="44" t="n"/>
      <c r="E114" s="44" t="n"/>
      <c r="F114" s="44" t="n"/>
      <c r="G114" s="44" t="n"/>
      <c r="H114" s="44" t="n"/>
      <c r="I114" s="44" t="n"/>
      <c r="J114" s="51" t="n"/>
      <c r="K114" s="51" t="n"/>
      <c r="L114" s="51" t="n"/>
    </row>
    <row r="115">
      <c r="A115" s="106" t="inlineStr">
        <is>
          <t>SOLID FUEL: Coking Coal</t>
        </is>
      </c>
      <c r="B115" s="106" t="inlineStr">
        <is>
          <t>MtCO2</t>
        </is>
      </c>
      <c r="C115" s="44" t="n"/>
      <c r="D115" s="44" t="n"/>
      <c r="E115" s="44" t="n"/>
      <c r="F115" s="44" t="n"/>
      <c r="G115" s="44" t="n"/>
      <c r="H115" s="44" t="n"/>
      <c r="I115" s="44" t="n"/>
      <c r="J115" s="51" t="n"/>
      <c r="K115" s="51" t="n"/>
      <c r="L115" s="51" t="n"/>
    </row>
    <row r="116">
      <c r="A116" s="106" t="inlineStr">
        <is>
          <t>SOLID FUEL: Petroleum Coke</t>
        </is>
      </c>
      <c r="B116" s="106" t="inlineStr">
        <is>
          <t>MtCO2</t>
        </is>
      </c>
      <c r="C116" s="44" t="n"/>
      <c r="D116" s="44" t="n"/>
      <c r="E116" s="44" t="n"/>
      <c r="F116" s="44" t="n"/>
      <c r="G116" s="44" t="n"/>
      <c r="H116" s="44" t="n"/>
      <c r="I116" s="44" t="n"/>
      <c r="J116" s="51" t="n"/>
      <c r="K116" s="51" t="n"/>
      <c r="L116" s="51" t="n"/>
    </row>
    <row r="117">
      <c r="A117" s="106" t="inlineStr">
        <is>
          <t>LIQUID FUEL: Kerosene</t>
        </is>
      </c>
      <c r="B117" s="106" t="inlineStr">
        <is>
          <t>MtCO2</t>
        </is>
      </c>
      <c r="C117" s="44" t="n"/>
      <c r="D117" s="44" t="n"/>
      <c r="E117" s="44" t="n"/>
      <c r="F117" s="44" t="n"/>
      <c r="G117" s="44" t="n"/>
      <c r="H117" s="44" t="n"/>
      <c r="I117" s="44" t="n"/>
      <c r="J117" s="51" t="n"/>
      <c r="K117" s="51" t="n"/>
      <c r="L117" s="51" t="n"/>
    </row>
    <row r="118">
      <c r="A118" s="106" t="inlineStr">
        <is>
          <t>LIQUID FUEL: Diesel Oil</t>
        </is>
      </c>
      <c r="B118" s="106" t="inlineStr">
        <is>
          <t>MtCO2</t>
        </is>
      </c>
      <c r="C118" s="44" t="n"/>
      <c r="D118" s="44" t="n"/>
      <c r="E118" s="44" t="n"/>
      <c r="F118" s="44" t="n"/>
      <c r="G118" s="44" t="n"/>
      <c r="H118" s="44" t="n"/>
      <c r="I118" s="44" t="n"/>
      <c r="J118" s="51" t="n"/>
      <c r="K118" s="51" t="n"/>
      <c r="L118" s="51" t="n"/>
    </row>
    <row r="119">
      <c r="A119" s="106" t="inlineStr">
        <is>
          <t>LIQUID FUEL: Residual Fuel Oil</t>
        </is>
      </c>
      <c r="B119" s="106" t="inlineStr">
        <is>
          <t>MtCO2</t>
        </is>
      </c>
      <c r="C119" s="44" t="n"/>
      <c r="D119" s="44" t="n"/>
      <c r="E119" s="44" t="n"/>
      <c r="F119" s="44" t="n"/>
      <c r="G119" s="44" t="n"/>
      <c r="H119" s="44" t="n"/>
      <c r="I119" s="44" t="n"/>
      <c r="J119" s="51" t="n"/>
      <c r="K119" s="51" t="n"/>
      <c r="L119" s="51" t="n"/>
    </row>
    <row r="120">
      <c r="A120" s="106" t="inlineStr">
        <is>
          <t>LIQUID FUEL: Liquefied Petroleum Gases</t>
        </is>
      </c>
      <c r="B120" s="106" t="inlineStr">
        <is>
          <t>MtCO2</t>
        </is>
      </c>
      <c r="C120" s="44" t="n"/>
      <c r="D120" s="44" t="n"/>
      <c r="E120" s="44" t="n"/>
      <c r="F120" s="44" t="n"/>
      <c r="G120" s="44" t="n"/>
      <c r="H120" s="44" t="n"/>
      <c r="I120" s="44" t="n"/>
      <c r="J120" s="51" t="n"/>
      <c r="K120" s="51" t="n"/>
      <c r="L120" s="51" t="n"/>
    </row>
    <row r="121">
      <c r="A121" s="106" t="inlineStr">
        <is>
          <t>LIQUID FUEL: Natural Gas Liquids</t>
        </is>
      </c>
      <c r="B121" s="106" t="inlineStr">
        <is>
          <t>MtCO2</t>
        </is>
      </c>
      <c r="C121" s="44" t="n"/>
      <c r="D121" s="44" t="n"/>
      <c r="E121" s="44" t="n"/>
      <c r="F121" s="44" t="n"/>
      <c r="G121" s="44" t="n"/>
      <c r="H121" s="44" t="n"/>
      <c r="I121" s="44" t="n"/>
      <c r="J121" s="51" t="n"/>
      <c r="K121" s="51" t="n"/>
      <c r="L121" s="51" t="n"/>
    </row>
    <row r="122">
      <c r="A122" s="106" t="inlineStr">
        <is>
          <t>LIQUID FUEL: Crude Oil or Naptha</t>
        </is>
      </c>
      <c r="B122" s="106" t="inlineStr">
        <is>
          <t>MtCO2</t>
        </is>
      </c>
      <c r="C122" s="44" t="n"/>
      <c r="D122" s="44" t="n"/>
      <c r="E122" s="44" t="n"/>
      <c r="F122" s="44" t="n"/>
      <c r="G122" s="44" t="n"/>
      <c r="H122" s="44" t="n"/>
      <c r="I122" s="44" t="n"/>
      <c r="J122" s="51" t="n"/>
      <c r="K122" s="51" t="n"/>
      <c r="L122" s="51" t="n"/>
    </row>
    <row r="123">
      <c r="A123" s="106" t="inlineStr">
        <is>
          <t xml:space="preserve">GASEOUS FUEL: Natural Gas </t>
        </is>
      </c>
      <c r="B123" s="106" t="inlineStr">
        <is>
          <t>MtCO2</t>
        </is>
      </c>
      <c r="C123" s="44" t="n"/>
      <c r="D123" s="44" t="n"/>
      <c r="E123" s="44" t="n"/>
      <c r="F123" s="44" t="n"/>
      <c r="G123" s="44" t="n"/>
      <c r="H123" s="44" t="n"/>
      <c r="I123" s="44" t="n"/>
      <c r="J123" s="51" t="n"/>
      <c r="K123" s="51" t="n"/>
      <c r="L123" s="51" t="n"/>
    </row>
    <row r="124">
      <c r="A124" s="106" t="inlineStr">
        <is>
          <t>BIOMASS FUEL: Wood/Wood Waste, other Biomass</t>
        </is>
      </c>
      <c r="B124" s="106" t="inlineStr">
        <is>
          <t>MtCO2</t>
        </is>
      </c>
      <c r="C124" s="44" t="n"/>
      <c r="D124" s="44" t="n"/>
      <c r="E124" s="44" t="n"/>
      <c r="F124" s="44" t="n"/>
      <c r="G124" s="44" t="n"/>
      <c r="H124" s="44" t="n"/>
      <c r="I124" s="44" t="n"/>
      <c r="J124" s="51" t="n"/>
      <c r="K124" s="51" t="n"/>
      <c r="L124" s="51" t="n"/>
    </row>
    <row r="125">
      <c r="A125" s="106" t="inlineStr">
        <is>
          <t>WASTE FUEL: Plastics, tyres</t>
        </is>
      </c>
      <c r="B125" s="106" t="inlineStr">
        <is>
          <t>MtCO2</t>
        </is>
      </c>
      <c r="C125" s="44" t="n"/>
      <c r="D125" s="44" t="n">
        <v>2.2925</v>
      </c>
      <c r="E125" s="44" t="n">
        <v>0.213158</v>
      </c>
      <c r="F125" s="44" t="n">
        <v>2.2925</v>
      </c>
      <c r="G125" s="44" t="n">
        <v>2.2925</v>
      </c>
      <c r="H125" s="44" t="n"/>
      <c r="I125" s="44" t="n"/>
      <c r="J125" s="51" t="n"/>
      <c r="K125" s="51" t="n"/>
      <c r="L125" s="51" t="n"/>
    </row>
    <row r="126">
      <c r="A126" s="106" t="inlineStr">
        <is>
          <t>RENEWABLE ENERGY: Green hydrogen, Solar thermal</t>
        </is>
      </c>
      <c r="B126" s="106" t="inlineStr">
        <is>
          <t>MtCO2</t>
        </is>
      </c>
      <c r="C126" s="44" t="n"/>
      <c r="D126" s="44" t="n"/>
      <c r="E126" s="44" t="n"/>
      <c r="F126" s="44" t="n"/>
      <c r="G126" s="44" t="n"/>
      <c r="H126" s="44" t="n"/>
      <c r="I126" s="44" t="n"/>
      <c r="J126" s="51" t="n"/>
      <c r="K126" s="51" t="n"/>
      <c r="L126" s="51" t="n"/>
    </row>
    <row r="127">
      <c r="A127" s="106" t="inlineStr">
        <is>
          <t>ELECTRICITY</t>
        </is>
      </c>
      <c r="B127" s="106" t="inlineStr">
        <is>
          <t>MtCO2</t>
        </is>
      </c>
      <c r="C127" s="44" t="n"/>
      <c r="D127" s="44" t="n"/>
      <c r="E127" s="44" t="n"/>
      <c r="F127" s="44" t="n"/>
      <c r="G127" s="44" t="n"/>
      <c r="H127" s="44" t="n"/>
      <c r="I127" s="44" t="n"/>
      <c r="J127" s="51" t="n"/>
      <c r="K127" s="51" t="n"/>
      <c r="L127" s="51" t="n"/>
    </row>
    <row r="128">
      <c r="A128" s="106" t="inlineStr">
        <is>
          <t>Others</t>
        </is>
      </c>
      <c r="B128" s="106" t="inlineStr">
        <is>
          <t>MtCO2</t>
        </is>
      </c>
      <c r="C128" s="44" t="n"/>
      <c r="D128" s="44" t="n"/>
      <c r="E128" s="44" t="n"/>
      <c r="F128" s="44" t="n"/>
      <c r="G128" s="44" t="n"/>
      <c r="H128" s="44" t="n"/>
      <c r="I128" s="44" t="n"/>
      <c r="J128" s="51" t="n"/>
      <c r="K128" s="51" t="n"/>
      <c r="L128" s="51" t="n"/>
    </row>
    <row r="129">
      <c r="A129" s="106" t="inlineStr">
        <is>
          <t>Total Combustion non-CO2 emissions</t>
        </is>
      </c>
      <c r="B129" s="106" t="inlineStr">
        <is>
          <t>MtCO2e</t>
        </is>
      </c>
      <c r="C129" s="44" t="n"/>
      <c r="D129" s="44" t="n"/>
      <c r="E129" s="44" t="n"/>
      <c r="F129" s="44" t="n"/>
      <c r="G129" s="44" t="n"/>
      <c r="H129" s="44" t="n"/>
      <c r="I129" s="44" t="n"/>
      <c r="J129" s="51" t="n"/>
      <c r="K129" s="51" t="n"/>
      <c r="L129" s="51" t="n"/>
    </row>
    <row r="130">
      <c r="A130" s="110" t="inlineStr">
        <is>
          <t>Chemicals: Energy consumption and emissions from fuel combustion</t>
        </is>
      </c>
      <c r="B130" s="20" t="n"/>
      <c r="C130" s="20" t="n"/>
      <c r="D130" s="20" t="n"/>
      <c r="E130" s="20" t="n"/>
      <c r="F130" s="20" t="n"/>
      <c r="G130" s="20" t="n"/>
      <c r="H130" s="20" t="n"/>
      <c r="I130" s="20" t="n"/>
      <c r="J130" s="51" t="n"/>
      <c r="K130" s="51" t="n"/>
      <c r="L130" s="51" t="n"/>
    </row>
    <row r="131">
      <c r="A131" s="98" t="inlineStr">
        <is>
          <t>Energy consumption</t>
        </is>
      </c>
      <c r="B131" s="98" t="n"/>
      <c r="C131" s="98" t="n"/>
      <c r="D131" s="98" t="n"/>
      <c r="E131" s="98" t="n"/>
      <c r="F131" s="98" t="n"/>
      <c r="G131" s="98" t="n"/>
      <c r="H131" s="98" t="n"/>
      <c r="I131" s="98" t="n"/>
      <c r="J131" s="195" t="n"/>
      <c r="K131" s="51" t="n"/>
      <c r="L131" s="51" t="n"/>
    </row>
    <row r="132">
      <c r="A132" s="106" t="inlineStr">
        <is>
          <t>Total Energy Consumption</t>
        </is>
      </c>
      <c r="B132" s="106" t="inlineStr">
        <is>
          <t>EJ</t>
        </is>
      </c>
      <c r="C132" s="13">
        <f>SUM(C133:C149)</f>
        <v/>
      </c>
      <c r="D132" s="13">
        <f>SUM(D133:D149)</f>
        <v/>
      </c>
      <c r="E132" s="13">
        <f>SUM(E133:E149)</f>
        <v/>
      </c>
      <c r="F132" s="13">
        <f>SUM(F133:F149)</f>
        <v/>
      </c>
      <c r="G132" s="13">
        <f>SUM(G133:G149)</f>
        <v/>
      </c>
      <c r="H132" s="13">
        <f>SUM(H133:H149)</f>
        <v/>
      </c>
      <c r="I132" s="13">
        <f>SUM(I133:I149)</f>
        <v/>
      </c>
      <c r="J132" s="51" t="n"/>
      <c r="K132" s="51" t="n"/>
      <c r="L132" s="51" t="n"/>
    </row>
    <row r="133">
      <c r="A133" s="106" t="inlineStr">
        <is>
          <t xml:space="preserve">SOLID FUEL: Sub-Bituminous Coal </t>
        </is>
      </c>
      <c r="B133" s="106" t="inlineStr">
        <is>
          <t>EJ</t>
        </is>
      </c>
      <c r="C133" s="44" t="n"/>
      <c r="D133" s="44" t="n">
        <v>0.034403</v>
      </c>
      <c r="E133" s="44" t="n">
        <v>0.040744</v>
      </c>
      <c r="F133" s="44" t="n">
        <v>0.045981</v>
      </c>
      <c r="G133" s="44" t="n">
        <v>0.037297</v>
      </c>
      <c r="H133" s="44" t="n"/>
      <c r="I133" s="44" t="n"/>
      <c r="J133" s="51" t="n"/>
      <c r="K133" s="51" t="n"/>
      <c r="L133" s="51" t="n"/>
    </row>
    <row r="134">
      <c r="A134" s="106" t="inlineStr">
        <is>
          <t xml:space="preserve">SOLID FUEL: Anthracite </t>
        </is>
      </c>
      <c r="B134" s="106" t="inlineStr">
        <is>
          <t>EJ</t>
        </is>
      </c>
      <c r="C134" s="44" t="n"/>
      <c r="D134" s="44" t="n"/>
      <c r="E134" s="44" t="n"/>
      <c r="F134" s="44" t="n"/>
      <c r="G134" s="44" t="n"/>
      <c r="H134" s="44" t="n"/>
      <c r="I134" s="44" t="n"/>
      <c r="J134" s="51" t="n"/>
      <c r="K134" s="51" t="n"/>
      <c r="L134" s="51" t="n"/>
    </row>
    <row r="135">
      <c r="A135" s="106" t="inlineStr">
        <is>
          <t xml:space="preserve">SOLID FUEL: Lignite </t>
        </is>
      </c>
      <c r="B135" s="106" t="inlineStr">
        <is>
          <t>EJ</t>
        </is>
      </c>
      <c r="C135" s="44" t="n"/>
      <c r="D135" s="44" t="n"/>
      <c r="E135" s="44" t="n"/>
      <c r="F135" s="44" t="n"/>
      <c r="G135" s="44" t="n"/>
      <c r="H135" s="44" t="n"/>
      <c r="I135" s="44" t="n"/>
      <c r="J135" s="51" t="n"/>
      <c r="K135" s="51" t="n"/>
      <c r="L135" s="51" t="n"/>
    </row>
    <row r="136">
      <c r="A136" s="106" t="inlineStr">
        <is>
          <t>SOLID FUEL: Coking Coal</t>
        </is>
      </c>
      <c r="B136" s="106" t="inlineStr">
        <is>
          <t>EJ</t>
        </is>
      </c>
      <c r="C136" s="44" t="n"/>
      <c r="D136" s="44" t="n"/>
      <c r="E136" s="44" t="n"/>
      <c r="F136" s="44" t="n"/>
      <c r="G136" s="44" t="n"/>
      <c r="H136" s="44" t="n"/>
      <c r="I136" s="44" t="n"/>
      <c r="J136" s="51" t="n"/>
      <c r="K136" s="51" t="n"/>
      <c r="L136" s="51" t="n"/>
    </row>
    <row r="137">
      <c r="A137" s="106" t="inlineStr">
        <is>
          <t>SOLID FUEL: Petroleum Coke</t>
        </is>
      </c>
      <c r="B137" s="106" t="inlineStr">
        <is>
          <t>EJ</t>
        </is>
      </c>
      <c r="C137" s="44" t="n"/>
      <c r="D137" s="44" t="n"/>
      <c r="E137" s="44" t="n"/>
      <c r="F137" s="44" t="n"/>
      <c r="G137" s="44" t="n"/>
      <c r="H137" s="44" t="n"/>
      <c r="I137" s="44" t="n"/>
      <c r="J137" s="51" t="n"/>
      <c r="K137" s="51" t="n"/>
      <c r="L137" s="51" t="n"/>
    </row>
    <row r="138">
      <c r="A138" s="106" t="inlineStr">
        <is>
          <t>LIQUID FUEL: Kerosene</t>
        </is>
      </c>
      <c r="B138" s="106" t="inlineStr">
        <is>
          <t>EJ</t>
        </is>
      </c>
      <c r="C138" s="44" t="n"/>
      <c r="D138" s="44" t="n"/>
      <c r="E138" s="44" t="n"/>
      <c r="F138" s="44" t="n"/>
      <c r="G138" s="44" t="n"/>
      <c r="H138" s="44" t="n"/>
      <c r="I138" s="44" t="n"/>
      <c r="J138" s="51" t="n"/>
      <c r="K138" s="51" t="n"/>
      <c r="L138" s="51" t="n"/>
    </row>
    <row r="139">
      <c r="A139" s="106" t="inlineStr">
        <is>
          <t>LIQUID FUEL: Diesel Oil</t>
        </is>
      </c>
      <c r="B139" s="106" t="inlineStr">
        <is>
          <t>EJ</t>
        </is>
      </c>
      <c r="C139" s="44" t="n"/>
      <c r="D139" s="44" t="n"/>
      <c r="E139" s="44" t="n"/>
      <c r="F139" s="44" t="n"/>
      <c r="G139" s="44" t="n"/>
      <c r="H139" s="44" t="n"/>
      <c r="I139" s="44" t="n"/>
      <c r="J139" s="51" t="n"/>
      <c r="K139" s="51" t="n"/>
      <c r="L139" s="51" t="n"/>
    </row>
    <row r="140">
      <c r="A140" s="106" t="inlineStr">
        <is>
          <t>LIQUID FUEL: Residual Fuel Oil</t>
        </is>
      </c>
      <c r="B140" s="106" t="inlineStr">
        <is>
          <t>EJ</t>
        </is>
      </c>
      <c r="C140" s="44" t="n"/>
      <c r="D140" s="44" t="n">
        <v>0.000833</v>
      </c>
      <c r="E140" s="44" t="n">
        <v>0.001116</v>
      </c>
      <c r="F140" s="44" t="n"/>
      <c r="G140" s="44" t="n"/>
      <c r="H140" s="44" t="n"/>
      <c r="I140" s="44" t="n"/>
      <c r="J140" s="51" t="n"/>
      <c r="K140" s="51" t="n"/>
      <c r="L140" s="51" t="n"/>
    </row>
    <row r="141">
      <c r="A141" s="106" t="inlineStr">
        <is>
          <t>LIQUID FUEL: Liquefied Petroleum Gases</t>
        </is>
      </c>
      <c r="B141" s="106" t="inlineStr">
        <is>
          <t>EJ</t>
        </is>
      </c>
      <c r="C141" s="44" t="n"/>
      <c r="D141" s="44" t="n"/>
      <c r="E141" s="44" t="n"/>
      <c r="F141" s="44" t="n"/>
      <c r="G141" s="44" t="n"/>
      <c r="H141" s="44" t="n"/>
      <c r="I141" s="44" t="n"/>
      <c r="J141" s="51" t="n"/>
      <c r="K141" s="51" t="n"/>
      <c r="L141" s="51" t="n"/>
    </row>
    <row r="142">
      <c r="A142" s="106" t="inlineStr">
        <is>
          <t>LIQUID FUEL: Natural Gas Liquids</t>
        </is>
      </c>
      <c r="B142" s="106" t="inlineStr">
        <is>
          <t>EJ</t>
        </is>
      </c>
      <c r="C142" s="44" t="n"/>
      <c r="D142" s="44" t="n"/>
      <c r="E142" s="44" t="n"/>
      <c r="F142" s="44" t="n"/>
      <c r="G142" s="44" t="n"/>
      <c r="H142" s="44" t="n"/>
      <c r="I142" s="44" t="n"/>
      <c r="J142" s="51" t="n"/>
      <c r="K142" s="51" t="n"/>
      <c r="L142" s="51" t="n"/>
    </row>
    <row r="143">
      <c r="A143" s="106" t="inlineStr">
        <is>
          <t>LIQUID FUEL: Crude Oil or Naptha</t>
        </is>
      </c>
      <c r="B143" s="106" t="inlineStr">
        <is>
          <t>EJ</t>
        </is>
      </c>
      <c r="C143" s="44" t="n"/>
      <c r="D143" s="44" t="n"/>
      <c r="E143" s="44" t="n"/>
      <c r="F143" s="44" t="n"/>
      <c r="G143" s="44" t="n"/>
      <c r="H143" s="44" t="n"/>
      <c r="I143" s="44" t="n"/>
      <c r="J143" s="51" t="n"/>
      <c r="K143" s="51" t="n"/>
      <c r="L143" s="51" t="n"/>
    </row>
    <row r="144">
      <c r="A144" s="106" t="inlineStr">
        <is>
          <t xml:space="preserve">GASEOUS FUEL: Natural Gas </t>
        </is>
      </c>
      <c r="B144" s="106" t="inlineStr">
        <is>
          <t>EJ</t>
        </is>
      </c>
      <c r="C144" s="44" t="n"/>
      <c r="D144" s="44" t="n">
        <v>0.035496</v>
      </c>
      <c r="E144" s="44" t="n">
        <v>0.034379</v>
      </c>
      <c r="F144" s="44" t="n">
        <v>0.038997</v>
      </c>
      <c r="G144" s="44" t="n">
        <v>0.039134</v>
      </c>
      <c r="H144" s="44" t="n"/>
      <c r="I144" s="44" t="n"/>
      <c r="J144" s="51" t="n"/>
      <c r="K144" s="51" t="n"/>
      <c r="L144" s="51" t="n"/>
    </row>
    <row r="145">
      <c r="A145" s="106" t="inlineStr">
        <is>
          <t>BIOMASS FUEL: Wood/Wood Waste, other Biomass</t>
        </is>
      </c>
      <c r="B145" s="106" t="inlineStr">
        <is>
          <t>EJ</t>
        </is>
      </c>
      <c r="C145" s="44" t="n"/>
      <c r="D145" s="44" t="n"/>
      <c r="E145" s="44" t="n"/>
      <c r="F145" s="44" t="n"/>
      <c r="G145" s="44" t="n"/>
      <c r="H145" s="44" t="n"/>
      <c r="I145" s="44" t="n"/>
      <c r="J145" s="51" t="n"/>
      <c r="K145" s="51" t="n"/>
      <c r="L145" s="51" t="n"/>
    </row>
    <row r="146">
      <c r="A146" s="106" t="inlineStr">
        <is>
          <t>WASTE FUEL: Plastics, tyres</t>
        </is>
      </c>
      <c r="B146" s="106" t="inlineStr">
        <is>
          <t>EJ</t>
        </is>
      </c>
      <c r="C146" s="44" t="n"/>
      <c r="D146" s="44" t="n"/>
      <c r="E146" s="44" t="n"/>
      <c r="F146" s="44" t="n"/>
      <c r="G146" s="44" t="n"/>
      <c r="H146" s="44" t="n"/>
      <c r="I146" s="44" t="n"/>
      <c r="J146" s="51" t="n"/>
      <c r="K146" s="51" t="n"/>
      <c r="L146" s="51" t="n"/>
    </row>
    <row r="147">
      <c r="A147" s="106" t="inlineStr">
        <is>
          <t>RENEWABLE ENERGY: Green hydrogen, Solar thermal</t>
        </is>
      </c>
      <c r="B147" s="106" t="inlineStr">
        <is>
          <t>EJ</t>
        </is>
      </c>
      <c r="C147" s="44" t="n"/>
      <c r="D147" s="44" t="n"/>
      <c r="E147" s="44" t="n"/>
      <c r="F147" s="44" t="n"/>
      <c r="G147" s="44" t="n"/>
      <c r="H147" s="44" t="n"/>
      <c r="I147" s="44" t="n"/>
      <c r="J147" s="51" t="n"/>
      <c r="K147" s="51" t="n"/>
      <c r="L147" s="51" t="n"/>
    </row>
    <row r="148">
      <c r="A148" s="106" t="inlineStr">
        <is>
          <t>ELECTRICITY</t>
        </is>
      </c>
      <c r="B148" s="106" t="inlineStr">
        <is>
          <t>EJ</t>
        </is>
      </c>
      <c r="C148" s="44" t="n"/>
      <c r="D148" s="44" t="n">
        <v>0.040148</v>
      </c>
      <c r="E148" s="44" t="n">
        <v>0.04236</v>
      </c>
      <c r="F148" s="44" t="n">
        <v>0.049313</v>
      </c>
      <c r="G148" s="44" t="n">
        <v>0.04952</v>
      </c>
      <c r="H148" s="44" t="n"/>
      <c r="I148" s="44" t="n"/>
      <c r="J148" s="51" t="n"/>
      <c r="K148" s="51" t="n"/>
      <c r="L148" s="51" t="n"/>
    </row>
    <row r="149">
      <c r="A149" s="106" t="inlineStr">
        <is>
          <t>Others</t>
        </is>
      </c>
      <c r="B149" s="106" t="inlineStr">
        <is>
          <t>EJ</t>
        </is>
      </c>
      <c r="C149" s="44" t="n"/>
      <c r="D149" s="44" t="n"/>
      <c r="E149" s="44" t="n"/>
      <c r="F149" s="44" t="n"/>
      <c r="G149" s="44" t="n"/>
      <c r="H149" s="44" t="n"/>
      <c r="I149" s="44" t="n"/>
      <c r="J149" s="51" t="n"/>
      <c r="K149" s="51" t="n"/>
      <c r="L149" s="51" t="n"/>
    </row>
    <row r="150">
      <c r="A150" s="98" t="inlineStr">
        <is>
          <t>Related combustion emissions - without counting CCS</t>
        </is>
      </c>
      <c r="B150" s="98" t="n"/>
      <c r="C150" s="98" t="n"/>
      <c r="D150" s="98" t="n"/>
      <c r="E150" s="98" t="n"/>
      <c r="F150" s="98" t="n"/>
      <c r="G150" s="98" t="n"/>
      <c r="H150" s="98" t="n"/>
      <c r="I150" s="98" t="n"/>
      <c r="J150" s="195" t="n"/>
      <c r="K150" s="51" t="n"/>
      <c r="L150" s="51" t="n"/>
    </row>
    <row r="151">
      <c r="A151" s="106" t="inlineStr">
        <is>
          <t>Total Combustion CO2</t>
        </is>
      </c>
      <c r="B151" s="106" t="inlineStr">
        <is>
          <t>MtCO2</t>
        </is>
      </c>
      <c r="C151" s="13">
        <f>SUM(C152:C168)</f>
        <v/>
      </c>
      <c r="D151" s="13">
        <f>SUM(D152:D168)</f>
        <v/>
      </c>
      <c r="E151" s="13">
        <f>SUM(E152:E168)</f>
        <v/>
      </c>
      <c r="F151" s="13">
        <f>SUM(F152:F168)</f>
        <v/>
      </c>
      <c r="G151" s="13">
        <f>SUM(G152:G168)</f>
        <v/>
      </c>
      <c r="H151" s="13">
        <f>SUM(H152:H168)</f>
        <v/>
      </c>
      <c r="I151" s="13">
        <f>SUM(I152:I168)</f>
        <v/>
      </c>
      <c r="J151" s="51" t="n"/>
      <c r="K151" s="51" t="n"/>
      <c r="L151" s="51" t="n"/>
    </row>
    <row r="152">
      <c r="A152" s="106" t="inlineStr">
        <is>
          <t xml:space="preserve">SOLID FUEL: Sub-Bituminous Coal </t>
        </is>
      </c>
      <c r="B152" s="106" t="inlineStr">
        <is>
          <t>MtCO2</t>
        </is>
      </c>
      <c r="C152" s="44" t="n"/>
      <c r="D152" s="44" t="n"/>
      <c r="E152" s="44" t="n"/>
      <c r="F152" s="44" t="n"/>
      <c r="G152" s="44" t="n"/>
      <c r="H152" s="44" t="n"/>
      <c r="I152" s="44" t="n"/>
      <c r="J152" s="51" t="n"/>
      <c r="K152" s="51" t="n"/>
      <c r="L152" s="51" t="n"/>
    </row>
    <row r="153">
      <c r="A153" s="106" t="inlineStr">
        <is>
          <t xml:space="preserve">SOLID FUEL: Anthracite </t>
        </is>
      </c>
      <c r="B153" s="106" t="inlineStr">
        <is>
          <t>MtCO2</t>
        </is>
      </c>
      <c r="C153" s="44" t="n"/>
      <c r="D153" s="44" t="n"/>
      <c r="E153" s="44" t="n"/>
      <c r="F153" s="44" t="n"/>
      <c r="G153" s="44" t="n"/>
      <c r="H153" s="44" t="n"/>
      <c r="I153" s="44" t="n"/>
      <c r="J153" s="51" t="n"/>
      <c r="K153" s="51" t="n"/>
      <c r="L153" s="51" t="n"/>
    </row>
    <row r="154">
      <c r="A154" s="106" t="inlineStr">
        <is>
          <t xml:space="preserve">SOLID FUEL: Lignite </t>
        </is>
      </c>
      <c r="B154" s="106" t="inlineStr">
        <is>
          <t>MtCO2</t>
        </is>
      </c>
      <c r="C154" s="44" t="n"/>
      <c r="D154" s="44" t="n"/>
      <c r="E154" s="44" t="n"/>
      <c r="F154" s="44" t="n"/>
      <c r="G154" s="44" t="n"/>
      <c r="H154" s="44" t="n"/>
      <c r="I154" s="44" t="n"/>
      <c r="J154" s="51" t="n"/>
      <c r="K154" s="51" t="n"/>
      <c r="L154" s="51" t="n"/>
    </row>
    <row r="155">
      <c r="A155" s="106" t="inlineStr">
        <is>
          <t>SOLID FUEL: Coking Coal</t>
        </is>
      </c>
      <c r="B155" s="106" t="inlineStr">
        <is>
          <t>MtCO2</t>
        </is>
      </c>
      <c r="C155" s="44" t="n"/>
      <c r="D155" s="44" t="n"/>
      <c r="E155" s="44" t="n"/>
      <c r="F155" s="44" t="n"/>
      <c r="G155" s="44" t="n"/>
      <c r="H155" s="44" t="n"/>
      <c r="I155" s="44" t="n"/>
      <c r="J155" s="51" t="n"/>
      <c r="K155" s="51" t="n"/>
      <c r="L155" s="51" t="n"/>
    </row>
    <row r="156">
      <c r="A156" s="106" t="inlineStr">
        <is>
          <t>SOLID FUEL: Petroleum Coke</t>
        </is>
      </c>
      <c r="B156" s="106" t="inlineStr">
        <is>
          <t>MtCO2</t>
        </is>
      </c>
      <c r="C156" s="44" t="n"/>
      <c r="D156" s="44" t="n"/>
      <c r="E156" s="44" t="n"/>
      <c r="F156" s="44" t="n"/>
      <c r="G156" s="44" t="n"/>
      <c r="H156" s="44" t="n"/>
      <c r="I156" s="44" t="n"/>
      <c r="J156" s="51" t="n"/>
      <c r="K156" s="51" t="n"/>
      <c r="L156" s="51" t="n"/>
    </row>
    <row r="157">
      <c r="A157" s="106" t="inlineStr">
        <is>
          <t>LIQUID FUEL: Kerosene</t>
        </is>
      </c>
      <c r="B157" s="106" t="inlineStr">
        <is>
          <t>MtCO2</t>
        </is>
      </c>
      <c r="C157" s="44" t="n"/>
      <c r="D157" s="44" t="n"/>
      <c r="E157" s="44" t="n"/>
      <c r="F157" s="44" t="n"/>
      <c r="G157" s="44" t="n"/>
      <c r="H157" s="44" t="n"/>
      <c r="I157" s="44" t="n"/>
      <c r="J157" s="51" t="n"/>
      <c r="K157" s="51" t="n"/>
      <c r="L157" s="51" t="n"/>
    </row>
    <row r="158">
      <c r="A158" s="106" t="inlineStr">
        <is>
          <t>LIQUID FUEL: Diesel Oil</t>
        </is>
      </c>
      <c r="B158" s="106" t="inlineStr">
        <is>
          <t>MtCO2</t>
        </is>
      </c>
      <c r="C158" s="44" t="n"/>
      <c r="D158" s="44" t="n"/>
      <c r="E158" s="44" t="n"/>
      <c r="F158" s="44" t="n"/>
      <c r="G158" s="44" t="n"/>
      <c r="H158" s="44" t="n"/>
      <c r="I158" s="44" t="n"/>
      <c r="J158" s="51" t="n"/>
      <c r="K158" s="51" t="n"/>
      <c r="L158" s="51" t="n"/>
    </row>
    <row r="159">
      <c r="A159" s="106" t="inlineStr">
        <is>
          <t>LIQUID FUEL: Residual Fuel Oil</t>
        </is>
      </c>
      <c r="B159" s="106" t="inlineStr">
        <is>
          <t>MtCO2</t>
        </is>
      </c>
      <c r="C159" s="44" t="n"/>
      <c r="D159" s="44" t="n">
        <v>0.06447899999999999</v>
      </c>
      <c r="E159" s="44" t="n">
        <v>0.086381</v>
      </c>
      <c r="F159" s="44" t="n"/>
      <c r="G159" s="44" t="n"/>
      <c r="H159" s="44" t="n"/>
      <c r="I159" s="44" t="n"/>
      <c r="J159" s="51" t="n"/>
      <c r="K159" s="51" t="n"/>
      <c r="L159" s="51" t="n"/>
    </row>
    <row r="160">
      <c r="A160" s="106" t="inlineStr">
        <is>
          <t>LIQUID FUEL: Liquefied Petroleum Gases</t>
        </is>
      </c>
      <c r="B160" s="106" t="inlineStr">
        <is>
          <t>MtCO2</t>
        </is>
      </c>
      <c r="C160" s="44" t="n"/>
      <c r="D160" s="44" t="n"/>
      <c r="E160" s="44" t="n"/>
      <c r="F160" s="44" t="n"/>
      <c r="G160" s="44" t="n"/>
      <c r="H160" s="44" t="n"/>
      <c r="I160" s="44" t="n"/>
      <c r="J160" s="51" t="n"/>
      <c r="K160" s="51" t="n"/>
      <c r="L160" s="51" t="n"/>
    </row>
    <row r="161">
      <c r="A161" s="106" t="inlineStr">
        <is>
          <t>LIQUID FUEL: Natural Gas Liquids</t>
        </is>
      </c>
      <c r="B161" s="106" t="inlineStr">
        <is>
          <t>MtCO2</t>
        </is>
      </c>
      <c r="C161" s="44" t="n"/>
      <c r="D161" s="44" t="n"/>
      <c r="E161" s="44" t="n"/>
      <c r="F161" s="44" t="n"/>
      <c r="G161" s="44" t="n"/>
      <c r="H161" s="44" t="n"/>
      <c r="I161" s="44" t="n"/>
      <c r="J161" s="51" t="n"/>
      <c r="K161" s="51" t="n"/>
      <c r="L161" s="51" t="n"/>
    </row>
    <row r="162">
      <c r="A162" s="106" t="inlineStr">
        <is>
          <t>LIQUID FUEL: Crude Oil or Naptha</t>
        </is>
      </c>
      <c r="B162" s="106" t="inlineStr">
        <is>
          <t>MtCO2</t>
        </is>
      </c>
      <c r="C162" s="44" t="n"/>
      <c r="D162" s="44" t="n"/>
      <c r="E162" s="44" t="n"/>
      <c r="F162" s="44" t="n"/>
      <c r="G162" s="44" t="n"/>
      <c r="H162" s="44" t="n"/>
      <c r="I162" s="44" t="n"/>
      <c r="J162" s="51" t="n"/>
      <c r="K162" s="51" t="n"/>
      <c r="L162" s="51" t="n"/>
    </row>
    <row r="163">
      <c r="A163" s="106" t="inlineStr">
        <is>
          <t xml:space="preserve">GASEOUS FUEL: Natural Gas </t>
        </is>
      </c>
      <c r="B163" s="106" t="inlineStr">
        <is>
          <t>MtCO2</t>
        </is>
      </c>
      <c r="C163" s="44" t="n"/>
      <c r="D163" s="44" t="n">
        <v>0.50729</v>
      </c>
      <c r="E163" s="44" t="n">
        <v>0.350516</v>
      </c>
      <c r="F163" s="44" t="n">
        <v>0.350516</v>
      </c>
      <c r="G163" s="44" t="n">
        <v>0.350516</v>
      </c>
      <c r="H163" s="44" t="n"/>
      <c r="I163" s="44" t="n"/>
      <c r="J163" s="51" t="n"/>
      <c r="K163" s="51" t="n"/>
      <c r="L163" s="51" t="n"/>
    </row>
    <row r="164">
      <c r="A164" s="106" t="inlineStr">
        <is>
          <t>BIOMASS FUEL: Wood/Wood Waste, other Biomass</t>
        </is>
      </c>
      <c r="B164" s="106" t="inlineStr">
        <is>
          <t>MtCO2</t>
        </is>
      </c>
      <c r="C164" s="44" t="n"/>
      <c r="D164" s="44" t="n"/>
      <c r="E164" s="44" t="n"/>
      <c r="F164" s="44" t="n"/>
      <c r="G164" s="44" t="n"/>
      <c r="H164" s="44" t="n"/>
      <c r="I164" s="44" t="n"/>
      <c r="J164" s="51" t="n"/>
      <c r="K164" s="51" t="n"/>
      <c r="L164" s="51" t="n"/>
    </row>
    <row r="165">
      <c r="A165" s="106" t="inlineStr">
        <is>
          <t>WASTE FUEL: Plastics, tyres</t>
        </is>
      </c>
      <c r="B165" s="106" t="inlineStr">
        <is>
          <t>MtCO2</t>
        </is>
      </c>
      <c r="C165" s="44" t="n"/>
      <c r="D165" s="44" t="n"/>
      <c r="E165" s="44" t="n"/>
      <c r="F165" s="44" t="n"/>
      <c r="G165" s="44" t="n"/>
      <c r="H165" s="44" t="n"/>
      <c r="I165" s="44" t="n"/>
      <c r="J165" s="51" t="n"/>
      <c r="K165" s="51" t="n"/>
      <c r="L165" s="51" t="n"/>
    </row>
    <row r="166">
      <c r="A166" s="106" t="inlineStr">
        <is>
          <t>RENEWABLE ENERGY: Green hydrogen, Solar thermal</t>
        </is>
      </c>
      <c r="B166" s="106" t="inlineStr">
        <is>
          <t>MtCO2</t>
        </is>
      </c>
      <c r="C166" s="44" t="n"/>
      <c r="D166" s="44" t="n"/>
      <c r="E166" s="44" t="n"/>
      <c r="F166" s="44" t="n"/>
      <c r="G166" s="44" t="n"/>
      <c r="H166" s="44" t="n"/>
      <c r="I166" s="44" t="n"/>
      <c r="J166" s="51" t="n"/>
      <c r="K166" s="51" t="n"/>
      <c r="L166" s="51" t="n"/>
    </row>
    <row r="167">
      <c r="A167" s="106" t="inlineStr">
        <is>
          <t>ELECTRICITY</t>
        </is>
      </c>
      <c r="B167" s="106" t="inlineStr">
        <is>
          <t>MtCO2</t>
        </is>
      </c>
      <c r="C167" s="44" t="n"/>
      <c r="D167" s="44" t="n"/>
      <c r="E167" s="44" t="n"/>
      <c r="F167" s="44" t="n"/>
      <c r="G167" s="44" t="n"/>
      <c r="H167" s="44" t="n"/>
      <c r="I167" s="44" t="n"/>
      <c r="J167" s="51" t="n"/>
      <c r="K167" s="51" t="n"/>
      <c r="L167" s="51" t="n"/>
    </row>
    <row r="168">
      <c r="A168" s="106" t="inlineStr">
        <is>
          <t>Others</t>
        </is>
      </c>
      <c r="B168" s="106" t="inlineStr">
        <is>
          <t>MtCO2</t>
        </is>
      </c>
      <c r="C168" s="44" t="n"/>
      <c r="D168" s="44" t="n"/>
      <c r="E168" s="44" t="n"/>
      <c r="F168" s="44" t="n"/>
      <c r="G168" s="44" t="n"/>
      <c r="H168" s="44" t="n"/>
      <c r="I168" s="44" t="n"/>
      <c r="J168" s="51" t="n"/>
      <c r="K168" s="51" t="n"/>
      <c r="L168" s="51" t="n"/>
    </row>
    <row r="169">
      <c r="A169" s="106" t="inlineStr">
        <is>
          <t>Total Combustion non-CO2 emissions</t>
        </is>
      </c>
      <c r="B169" s="106" t="inlineStr">
        <is>
          <t>MtCO2e</t>
        </is>
      </c>
      <c r="C169" s="44" t="n"/>
      <c r="D169" s="44" t="n"/>
      <c r="E169" s="44" t="n"/>
      <c r="F169" s="44" t="n"/>
      <c r="G169" s="44" t="n"/>
      <c r="H169" s="44" t="n"/>
      <c r="I169" s="44" t="n"/>
      <c r="J169" s="51" t="n"/>
      <c r="K169" s="51" t="n"/>
      <c r="L169" s="51" t="n"/>
    </row>
    <row r="170">
      <c r="A170" s="110" t="inlineStr">
        <is>
          <t>Aluminium: Energy consumption and emissions from fuel combustion</t>
        </is>
      </c>
      <c r="B170" s="20" t="n"/>
      <c r="C170" s="20" t="n"/>
      <c r="D170" s="20" t="n"/>
      <c r="E170" s="20" t="n"/>
      <c r="F170" s="20" t="n"/>
      <c r="G170" s="20" t="n"/>
      <c r="H170" s="20" t="n"/>
      <c r="I170" s="20" t="n"/>
      <c r="J170" s="51" t="n"/>
      <c r="K170" s="51" t="n"/>
      <c r="L170" s="51" t="n"/>
    </row>
    <row r="171">
      <c r="A171" s="98" t="inlineStr">
        <is>
          <t>Energy consumption</t>
        </is>
      </c>
      <c r="B171" s="98" t="n"/>
      <c r="C171" s="98" t="n"/>
      <c r="D171" s="98" t="n"/>
      <c r="E171" s="98" t="n"/>
      <c r="F171" s="98" t="n"/>
      <c r="G171" s="98" t="n"/>
      <c r="H171" s="98" t="n"/>
      <c r="I171" s="98" t="n"/>
      <c r="J171" s="195" t="n"/>
      <c r="K171" s="51" t="n"/>
      <c r="L171" s="51" t="n"/>
    </row>
    <row r="172">
      <c r="A172" s="106" t="inlineStr">
        <is>
          <t>Total Energy Consumption</t>
        </is>
      </c>
      <c r="B172" s="106" t="inlineStr">
        <is>
          <t>EJ</t>
        </is>
      </c>
      <c r="C172" s="13">
        <f>SUM(C173:C189)</f>
        <v/>
      </c>
      <c r="D172" s="13">
        <f>SUM(D173:D189)</f>
        <v/>
      </c>
      <c r="E172" s="13">
        <f>SUM(E173:E189)</f>
        <v/>
      </c>
      <c r="F172" s="13">
        <f>SUM(F173:F189)</f>
        <v/>
      </c>
      <c r="G172" s="13">
        <f>SUM(G173:G189)</f>
        <v/>
      </c>
      <c r="H172" s="13">
        <f>SUM(H173:H189)</f>
        <v/>
      </c>
      <c r="I172" s="13">
        <f>SUM(I173:I189)</f>
        <v/>
      </c>
      <c r="J172" s="51" t="n"/>
      <c r="K172" s="51" t="n"/>
      <c r="L172" s="51" t="n"/>
    </row>
    <row r="173">
      <c r="A173" s="106" t="inlineStr">
        <is>
          <t xml:space="preserve">SOLID FUEL: Sub-Bituminous Coal </t>
        </is>
      </c>
      <c r="B173" s="106" t="inlineStr">
        <is>
          <t>EJ</t>
        </is>
      </c>
      <c r="C173" s="44" t="n"/>
      <c r="D173" s="44" t="n"/>
      <c r="E173" s="44" t="n"/>
      <c r="F173" s="44" t="n"/>
      <c r="G173" s="44" t="n"/>
      <c r="H173" s="44" t="n"/>
      <c r="I173" s="44" t="n"/>
      <c r="J173" s="51" t="n"/>
      <c r="K173" s="51" t="n"/>
      <c r="L173" s="51" t="n"/>
    </row>
    <row r="174">
      <c r="A174" s="106" t="inlineStr">
        <is>
          <t xml:space="preserve">SOLID FUEL: Anthracite </t>
        </is>
      </c>
      <c r="B174" s="106" t="inlineStr">
        <is>
          <t>EJ</t>
        </is>
      </c>
      <c r="C174" s="44" t="n"/>
      <c r="D174" s="44" t="n"/>
      <c r="E174" s="44" t="n"/>
      <c r="F174" s="44" t="n"/>
      <c r="G174" s="44" t="n"/>
      <c r="H174" s="44" t="n"/>
      <c r="I174" s="44" t="n"/>
      <c r="J174" s="51" t="n"/>
      <c r="K174" s="51" t="n"/>
      <c r="L174" s="51" t="n"/>
    </row>
    <row r="175">
      <c r="A175" s="106" t="inlineStr">
        <is>
          <t xml:space="preserve">SOLID FUEL: Lignite </t>
        </is>
      </c>
      <c r="B175" s="106" t="inlineStr">
        <is>
          <t>EJ</t>
        </is>
      </c>
      <c r="C175" s="44" t="n"/>
      <c r="D175" s="44" t="n"/>
      <c r="E175" s="44" t="n"/>
      <c r="F175" s="44" t="n"/>
      <c r="G175" s="44" t="n"/>
      <c r="H175" s="44" t="n"/>
      <c r="I175" s="44" t="n"/>
      <c r="J175" s="51" t="n"/>
      <c r="K175" s="51" t="n"/>
      <c r="L175" s="51" t="n"/>
    </row>
    <row r="176">
      <c r="A176" s="106" t="inlineStr">
        <is>
          <t>SOLID FUEL: Coking Coal</t>
        </is>
      </c>
      <c r="B176" s="106" t="inlineStr">
        <is>
          <t>EJ</t>
        </is>
      </c>
      <c r="C176" s="44" t="n"/>
      <c r="D176" s="44" t="n"/>
      <c r="E176" s="44" t="n"/>
      <c r="F176" s="44" t="n"/>
      <c r="G176" s="44" t="n"/>
      <c r="H176" s="44" t="n"/>
      <c r="I176" s="44" t="n"/>
      <c r="J176" s="51" t="n"/>
      <c r="K176" s="51" t="n"/>
      <c r="L176" s="51" t="n"/>
    </row>
    <row r="177">
      <c r="A177" s="106" t="inlineStr">
        <is>
          <t>SOLID FUEL: Petroleum Coke</t>
        </is>
      </c>
      <c r="B177" s="106" t="inlineStr">
        <is>
          <t>EJ</t>
        </is>
      </c>
      <c r="C177" s="44" t="n"/>
      <c r="D177" s="44" t="n"/>
      <c r="E177" s="44" t="n"/>
      <c r="F177" s="44" t="n"/>
      <c r="G177" s="44" t="n"/>
      <c r="H177" s="44" t="n"/>
      <c r="I177" s="44" t="n"/>
      <c r="J177" s="51" t="n"/>
      <c r="K177" s="51" t="n"/>
      <c r="L177" s="51" t="n"/>
    </row>
    <row r="178">
      <c r="A178" s="106" t="inlineStr">
        <is>
          <t>LIQUID FUEL: Kerosene</t>
        </is>
      </c>
      <c r="B178" s="106" t="inlineStr">
        <is>
          <t>EJ</t>
        </is>
      </c>
      <c r="C178" s="44" t="n"/>
      <c r="D178" s="44" t="n"/>
      <c r="E178" s="44" t="n"/>
      <c r="F178" s="44" t="n"/>
      <c r="G178" s="44" t="n"/>
      <c r="H178" s="44" t="n"/>
      <c r="I178" s="44" t="n"/>
      <c r="J178" s="51" t="n"/>
      <c r="K178" s="51" t="n"/>
      <c r="L178" s="51" t="n"/>
    </row>
    <row r="179">
      <c r="A179" s="106" t="inlineStr">
        <is>
          <t>LIQUID FUEL: Diesel Oil</t>
        </is>
      </c>
      <c r="B179" s="106" t="inlineStr">
        <is>
          <t>EJ</t>
        </is>
      </c>
      <c r="C179" s="44" t="n"/>
      <c r="D179" s="44" t="n"/>
      <c r="E179" s="44" t="n"/>
      <c r="F179" s="44" t="n"/>
      <c r="G179" s="44" t="n"/>
      <c r="H179" s="44" t="n"/>
      <c r="I179" s="44" t="n"/>
      <c r="J179" s="51" t="n"/>
      <c r="K179" s="51" t="n"/>
      <c r="L179" s="51" t="n"/>
    </row>
    <row r="180">
      <c r="A180" s="106" t="inlineStr">
        <is>
          <t>LIQUID FUEL: Residual Fuel Oil</t>
        </is>
      </c>
      <c r="B180" s="106" t="inlineStr">
        <is>
          <t>EJ</t>
        </is>
      </c>
      <c r="C180" s="44" t="n"/>
      <c r="D180" s="44" t="n"/>
      <c r="E180" s="44" t="n"/>
      <c r="F180" s="44" t="n"/>
      <c r="G180" s="44" t="n"/>
      <c r="H180" s="44" t="n"/>
      <c r="I180" s="44" t="n"/>
      <c r="J180" s="51" t="n"/>
      <c r="K180" s="51" t="n"/>
      <c r="L180" s="51" t="n"/>
    </row>
    <row r="181">
      <c r="A181" s="106" t="inlineStr">
        <is>
          <t>LIQUID FUEL: Liquefied Petroleum Gases</t>
        </is>
      </c>
      <c r="B181" s="106" t="inlineStr">
        <is>
          <t>EJ</t>
        </is>
      </c>
      <c r="C181" s="44" t="n"/>
      <c r="D181" s="44" t="n">
        <v>0.002347</v>
      </c>
      <c r="E181" s="44" t="n">
        <v>0.002347</v>
      </c>
      <c r="F181" s="44" t="n">
        <v>0.002347</v>
      </c>
      <c r="G181" s="44" t="n">
        <v>0.002347</v>
      </c>
      <c r="H181" s="44" t="n"/>
      <c r="I181" s="44" t="n"/>
      <c r="J181" s="51" t="n"/>
      <c r="K181" s="51" t="n"/>
      <c r="L181" s="51" t="n"/>
    </row>
    <row r="182">
      <c r="A182" s="106" t="inlineStr">
        <is>
          <t>LIQUID FUEL: Natural Gas Liquids</t>
        </is>
      </c>
      <c r="B182" s="106" t="inlineStr">
        <is>
          <t>EJ</t>
        </is>
      </c>
      <c r="C182" s="44" t="n"/>
      <c r="D182" s="44" t="n"/>
      <c r="E182" s="44" t="n"/>
      <c r="F182" s="44" t="n"/>
      <c r="G182" s="44" t="n"/>
      <c r="H182" s="44" t="n"/>
      <c r="I182" s="44" t="n"/>
      <c r="J182" s="51" t="n"/>
      <c r="K182" s="51" t="n"/>
      <c r="L182" s="51" t="n"/>
    </row>
    <row r="183">
      <c r="A183" s="106" t="inlineStr">
        <is>
          <t>LIQUID FUEL: Crude Oil or Naptha</t>
        </is>
      </c>
      <c r="B183" s="106" t="inlineStr">
        <is>
          <t>EJ</t>
        </is>
      </c>
      <c r="C183" s="44" t="n"/>
      <c r="D183" s="44" t="n"/>
      <c r="E183" s="44" t="n"/>
      <c r="F183" s="44" t="n"/>
      <c r="G183" s="44" t="n"/>
      <c r="H183" s="44" t="n"/>
      <c r="I183" s="44" t="n"/>
      <c r="J183" s="51" t="n"/>
      <c r="K183" s="51" t="n"/>
      <c r="L183" s="51" t="n"/>
    </row>
    <row r="184">
      <c r="A184" s="106" t="inlineStr">
        <is>
          <t xml:space="preserve">GASEOUS FUEL: Natural Gas </t>
        </is>
      </c>
      <c r="B184" s="106" t="inlineStr">
        <is>
          <t>EJ</t>
        </is>
      </c>
      <c r="C184" s="44" t="n"/>
      <c r="D184" s="44" t="n">
        <v>0.001584</v>
      </c>
      <c r="E184" s="44" t="n">
        <v>0.001584</v>
      </c>
      <c r="F184" s="44" t="n">
        <v>0.001584</v>
      </c>
      <c r="G184" s="44" t="n">
        <v>0.001584</v>
      </c>
      <c r="H184" s="44" t="n"/>
      <c r="I184" s="44" t="n"/>
      <c r="J184" s="51" t="n"/>
      <c r="K184" s="51" t="n"/>
      <c r="L184" s="51" t="n"/>
    </row>
    <row r="185">
      <c r="A185" s="106" t="inlineStr">
        <is>
          <t>BIOMASS FUEL: Wood/Wood Waste, other Biomass</t>
        </is>
      </c>
      <c r="B185" s="106" t="inlineStr">
        <is>
          <t>EJ</t>
        </is>
      </c>
      <c r="C185" s="44" t="n"/>
      <c r="D185" s="44" t="n"/>
      <c r="E185" s="44" t="n"/>
      <c r="F185" s="44" t="n"/>
      <c r="G185" s="44" t="n"/>
      <c r="H185" s="44" t="n"/>
      <c r="I185" s="44" t="n"/>
      <c r="J185" s="51" t="n"/>
      <c r="K185" s="51" t="n"/>
      <c r="L185" s="51" t="n"/>
    </row>
    <row r="186">
      <c r="A186" s="106" t="inlineStr">
        <is>
          <t>WASTE FUEL: Plastics, tyres</t>
        </is>
      </c>
      <c r="B186" s="106" t="inlineStr">
        <is>
          <t>EJ</t>
        </is>
      </c>
      <c r="C186" s="44" t="n"/>
      <c r="D186" s="44" t="n"/>
      <c r="E186" s="44" t="n"/>
      <c r="F186" s="44" t="n"/>
      <c r="G186" s="44" t="n"/>
      <c r="H186" s="44" t="n"/>
      <c r="I186" s="44" t="n"/>
      <c r="J186" s="51" t="n"/>
      <c r="K186" s="51" t="n"/>
      <c r="L186" s="51" t="n"/>
    </row>
    <row r="187">
      <c r="A187" s="106" t="inlineStr">
        <is>
          <t>RENEWABLE ENERGY: Green hydrogen, Solar thermal</t>
        </is>
      </c>
      <c r="B187" s="106" t="inlineStr">
        <is>
          <t>EJ</t>
        </is>
      </c>
      <c r="C187" s="44" t="n"/>
      <c r="D187" s="44" t="n"/>
      <c r="E187" s="44" t="n"/>
      <c r="F187" s="44" t="n"/>
      <c r="G187" s="44" t="n"/>
      <c r="H187" s="44" t="n"/>
      <c r="I187" s="44" t="n"/>
      <c r="J187" s="51" t="n"/>
      <c r="K187" s="51" t="n"/>
      <c r="L187" s="51" t="n"/>
    </row>
    <row r="188">
      <c r="A188" s="106" t="inlineStr">
        <is>
          <t>ELECTRICITY</t>
        </is>
      </c>
      <c r="B188" s="106" t="inlineStr">
        <is>
          <t>EJ</t>
        </is>
      </c>
      <c r="C188" s="44" t="n"/>
      <c r="D188" s="44" t="n">
        <v>0.033386</v>
      </c>
      <c r="E188" s="44" t="n">
        <v>0.033386</v>
      </c>
      <c r="F188" s="44" t="n">
        <v>0.033386</v>
      </c>
      <c r="G188" s="44" t="n">
        <v>0.033386</v>
      </c>
      <c r="H188" s="44" t="n"/>
      <c r="I188" s="44" t="n"/>
      <c r="J188" s="51" t="n"/>
      <c r="K188" s="51" t="n"/>
      <c r="L188" s="51" t="n"/>
    </row>
    <row r="189">
      <c r="A189" s="106" t="inlineStr">
        <is>
          <t>Others</t>
        </is>
      </c>
      <c r="B189" s="106" t="inlineStr">
        <is>
          <t>EJ</t>
        </is>
      </c>
      <c r="C189" s="44" t="n"/>
      <c r="D189" s="44" t="n"/>
      <c r="E189" s="44" t="n"/>
      <c r="F189" s="44" t="n"/>
      <c r="G189" s="44" t="n"/>
      <c r="H189" s="44" t="n"/>
      <c r="I189" s="44" t="n"/>
      <c r="J189" s="51" t="n"/>
      <c r="K189" s="51" t="n"/>
      <c r="L189" s="51" t="n"/>
    </row>
    <row r="190">
      <c r="A190" s="98" t="inlineStr">
        <is>
          <t>Related combustion emissions - without counting CCS</t>
        </is>
      </c>
      <c r="B190" s="98" t="n"/>
      <c r="C190" s="98" t="n"/>
      <c r="D190" s="98" t="n"/>
      <c r="E190" s="98" t="n"/>
      <c r="F190" s="98" t="n"/>
      <c r="G190" s="98" t="n"/>
      <c r="H190" s="98" t="n"/>
      <c r="I190" s="98" t="n"/>
      <c r="J190" s="195" t="n"/>
      <c r="K190" s="51" t="n"/>
      <c r="L190" s="51" t="n"/>
    </row>
    <row r="191">
      <c r="A191" s="106" t="inlineStr">
        <is>
          <t>Total Combustion CO2</t>
        </is>
      </c>
      <c r="B191" s="106" t="inlineStr">
        <is>
          <t>MtCO2</t>
        </is>
      </c>
      <c r="C191" s="13">
        <f>SUM(C192:C208)</f>
        <v/>
      </c>
      <c r="D191" s="13">
        <f>SUM(D192:D208)</f>
        <v/>
      </c>
      <c r="E191" s="13">
        <f>SUM(E192:E208)</f>
        <v/>
      </c>
      <c r="F191" s="13">
        <f>SUM(F192:F208)</f>
        <v/>
      </c>
      <c r="G191" s="13">
        <f>SUM(G192:G208)</f>
        <v/>
      </c>
      <c r="H191" s="13">
        <f>SUM(H192:H208)</f>
        <v/>
      </c>
      <c r="I191" s="13">
        <f>SUM(I192:I208)</f>
        <v/>
      </c>
      <c r="J191" s="51" t="n"/>
      <c r="K191" s="51" t="n"/>
      <c r="L191" s="51" t="n"/>
    </row>
    <row r="192">
      <c r="A192" s="106" t="inlineStr">
        <is>
          <t xml:space="preserve">SOLID FUEL: Sub-Bituminous Coal </t>
        </is>
      </c>
      <c r="B192" s="106" t="inlineStr">
        <is>
          <t>MtCO2</t>
        </is>
      </c>
      <c r="C192" s="44" t="n"/>
      <c r="D192" s="44" t="n"/>
      <c r="E192" s="44" t="n"/>
      <c r="F192" s="44" t="n"/>
      <c r="G192" s="44" t="n"/>
      <c r="H192" s="44" t="n"/>
      <c r="I192" s="44" t="n"/>
      <c r="J192" s="51" t="n"/>
      <c r="K192" s="51" t="n"/>
      <c r="L192" s="51" t="n"/>
    </row>
    <row r="193">
      <c r="A193" s="106" t="inlineStr">
        <is>
          <t xml:space="preserve">SOLID FUEL: Anthracite </t>
        </is>
      </c>
      <c r="B193" s="106" t="inlineStr">
        <is>
          <t>MtCO2</t>
        </is>
      </c>
      <c r="C193" s="44" t="n"/>
      <c r="D193" s="44" t="n"/>
      <c r="E193" s="44" t="n"/>
      <c r="F193" s="44" t="n"/>
      <c r="G193" s="44" t="n"/>
      <c r="H193" s="44" t="n"/>
      <c r="I193" s="44" t="n"/>
      <c r="J193" s="51" t="n"/>
      <c r="K193" s="51" t="n"/>
      <c r="L193" s="51" t="n"/>
    </row>
    <row r="194">
      <c r="A194" s="106" t="inlineStr">
        <is>
          <t xml:space="preserve">SOLID FUEL: Lignite </t>
        </is>
      </c>
      <c r="B194" s="106" t="inlineStr">
        <is>
          <t>MtCO2</t>
        </is>
      </c>
      <c r="C194" s="44" t="n"/>
      <c r="D194" s="44" t="n"/>
      <c r="E194" s="44" t="n"/>
      <c r="F194" s="44" t="n"/>
      <c r="G194" s="44" t="n"/>
      <c r="H194" s="44" t="n"/>
      <c r="I194" s="44" t="n"/>
      <c r="J194" s="51" t="n"/>
      <c r="K194" s="51" t="n"/>
      <c r="L194" s="51" t="n"/>
    </row>
    <row r="195">
      <c r="A195" s="106" t="inlineStr">
        <is>
          <t>SOLID FUEL: Coking Coal</t>
        </is>
      </c>
      <c r="B195" s="106" t="inlineStr">
        <is>
          <t>MtCO2</t>
        </is>
      </c>
      <c r="C195" s="44" t="n"/>
      <c r="D195" s="44" t="n"/>
      <c r="E195" s="44" t="n"/>
      <c r="F195" s="44" t="n"/>
      <c r="G195" s="44" t="n"/>
      <c r="H195" s="44" t="n"/>
      <c r="I195" s="44" t="n"/>
      <c r="J195" s="51" t="n"/>
      <c r="K195" s="51" t="n"/>
      <c r="L195" s="51" t="n"/>
    </row>
    <row r="196">
      <c r="A196" s="106" t="inlineStr">
        <is>
          <t>SOLID FUEL: Petroleum Coke</t>
        </is>
      </c>
      <c r="B196" s="106" t="inlineStr">
        <is>
          <t>MtCO2</t>
        </is>
      </c>
      <c r="C196" s="44" t="n"/>
      <c r="D196" s="44" t="n"/>
      <c r="E196" s="44" t="n"/>
      <c r="F196" s="44" t="n"/>
      <c r="G196" s="44" t="n"/>
      <c r="H196" s="44" t="n"/>
      <c r="I196" s="44" t="n"/>
      <c r="J196" s="51" t="n"/>
      <c r="K196" s="51" t="n"/>
      <c r="L196" s="51" t="n"/>
    </row>
    <row r="197">
      <c r="A197" s="106" t="inlineStr">
        <is>
          <t>LIQUID FUEL: Kerosene</t>
        </is>
      </c>
      <c r="B197" s="106" t="inlineStr">
        <is>
          <t>MtCO2</t>
        </is>
      </c>
      <c r="C197" s="44" t="n"/>
      <c r="D197" s="44" t="n"/>
      <c r="E197" s="44" t="n"/>
      <c r="F197" s="44" t="n"/>
      <c r="G197" s="44" t="n"/>
      <c r="H197" s="44" t="n"/>
      <c r="I197" s="44" t="n"/>
      <c r="J197" s="51" t="n"/>
      <c r="K197" s="51" t="n"/>
      <c r="L197" s="51" t="n"/>
    </row>
    <row r="198">
      <c r="A198" s="106" t="inlineStr">
        <is>
          <t>LIQUID FUEL: Diesel Oil</t>
        </is>
      </c>
      <c r="B198" s="106" t="inlineStr">
        <is>
          <t>MtCO2</t>
        </is>
      </c>
      <c r="C198" s="44" t="n"/>
      <c r="D198" s="44" t="n"/>
      <c r="E198" s="44" t="n"/>
      <c r="F198" s="44" t="n"/>
      <c r="G198" s="44" t="n"/>
      <c r="H198" s="44" t="n"/>
      <c r="I198" s="44" t="n"/>
      <c r="J198" s="51" t="n"/>
      <c r="K198" s="51" t="n"/>
      <c r="L198" s="51" t="n"/>
    </row>
    <row r="199">
      <c r="A199" s="106" t="inlineStr">
        <is>
          <t>LIQUID FUEL: Residual Fuel Oil</t>
        </is>
      </c>
      <c r="B199" s="106" t="inlineStr">
        <is>
          <t>MtCO2</t>
        </is>
      </c>
      <c r="C199" s="44" t="n"/>
      <c r="D199" s="44" t="n"/>
      <c r="E199" s="44" t="n"/>
      <c r="F199" s="44" t="n"/>
      <c r="G199" s="44" t="n"/>
      <c r="H199" s="44" t="n"/>
      <c r="I199" s="44" t="n"/>
      <c r="J199" s="51" t="n"/>
      <c r="K199" s="51" t="n"/>
      <c r="L199" s="51" t="n"/>
    </row>
    <row r="200">
      <c r="A200" s="106" t="inlineStr">
        <is>
          <t>LIQUID FUEL: Liquefied Petroleum Gases</t>
        </is>
      </c>
      <c r="B200" s="106" t="inlineStr">
        <is>
          <t>MtCO2</t>
        </is>
      </c>
      <c r="C200" s="44" t="n"/>
      <c r="D200" s="44" t="n">
        <v>0.148108</v>
      </c>
      <c r="E200" s="44" t="n">
        <v>0.148108</v>
      </c>
      <c r="F200" s="44" t="n">
        <v>0.148108</v>
      </c>
      <c r="G200" s="44" t="n">
        <v>0.148108</v>
      </c>
      <c r="H200" s="44" t="n"/>
      <c r="I200" s="44" t="n"/>
      <c r="J200" s="51" t="n"/>
      <c r="K200" s="51" t="n"/>
      <c r="L200" s="51" t="n"/>
    </row>
    <row r="201">
      <c r="A201" s="106" t="inlineStr">
        <is>
          <t>LIQUID FUEL: Natural Gas Liquids</t>
        </is>
      </c>
      <c r="B201" s="106" t="inlineStr">
        <is>
          <t>MtCO2</t>
        </is>
      </c>
      <c r="C201" s="44" t="n"/>
      <c r="D201" s="44" t="n"/>
      <c r="E201" s="44" t="n"/>
      <c r="F201" s="44" t="n"/>
      <c r="G201" s="44" t="n"/>
      <c r="H201" s="44" t="n"/>
      <c r="I201" s="44" t="n"/>
      <c r="J201" s="51" t="n"/>
      <c r="K201" s="51" t="n"/>
      <c r="L201" s="51" t="n"/>
    </row>
    <row r="202">
      <c r="A202" s="106" t="inlineStr">
        <is>
          <t>LIQUID FUEL: Crude Oil or Naptha</t>
        </is>
      </c>
      <c r="B202" s="106" t="inlineStr">
        <is>
          <t>MtCO2</t>
        </is>
      </c>
      <c r="C202" s="44" t="n"/>
      <c r="D202" s="44" t="n"/>
      <c r="E202" s="44" t="n"/>
      <c r="F202" s="44" t="n"/>
      <c r="G202" s="44" t="n"/>
      <c r="H202" s="44" t="n"/>
      <c r="I202" s="44" t="n"/>
      <c r="J202" s="51" t="n"/>
      <c r="K202" s="51" t="n"/>
      <c r="L202" s="51" t="n"/>
    </row>
    <row r="203">
      <c r="A203" s="106" t="inlineStr">
        <is>
          <t xml:space="preserve">GASEOUS FUEL: Natural Gas </t>
        </is>
      </c>
      <c r="B203" s="106" t="inlineStr">
        <is>
          <t>MtCO2</t>
        </is>
      </c>
      <c r="C203" s="44" t="n"/>
      <c r="D203" s="44" t="n"/>
      <c r="E203" s="44" t="n"/>
      <c r="F203" s="44" t="n"/>
      <c r="G203" s="44" t="n"/>
      <c r="H203" s="44" t="n"/>
      <c r="I203" s="44" t="n"/>
      <c r="J203" s="51" t="n"/>
      <c r="K203" s="51" t="n"/>
      <c r="L203" s="51" t="n"/>
    </row>
    <row r="204">
      <c r="A204" s="106" t="inlineStr">
        <is>
          <t>BIOMASS FUEL: Wood/Wood Waste, other Biomass</t>
        </is>
      </c>
      <c r="B204" s="106" t="inlineStr">
        <is>
          <t>MtCO2</t>
        </is>
      </c>
      <c r="C204" s="44" t="n"/>
      <c r="D204" s="44" t="n"/>
      <c r="E204" s="44" t="n"/>
      <c r="F204" s="44" t="n"/>
      <c r="G204" s="44" t="n"/>
      <c r="H204" s="44" t="n"/>
      <c r="I204" s="44" t="n"/>
      <c r="J204" s="51" t="n"/>
      <c r="K204" s="51" t="n"/>
      <c r="L204" s="51" t="n"/>
    </row>
    <row r="205">
      <c r="A205" s="106" t="inlineStr">
        <is>
          <t>WASTE FUEL: Plastics, tyres</t>
        </is>
      </c>
      <c r="B205" s="106" t="inlineStr">
        <is>
          <t>MtCO2</t>
        </is>
      </c>
      <c r="C205" s="44" t="n"/>
      <c r="D205" s="44" t="n"/>
      <c r="E205" s="44" t="n"/>
      <c r="F205" s="44" t="n"/>
      <c r="G205" s="44" t="n"/>
      <c r="H205" s="44" t="n"/>
      <c r="I205" s="44" t="n"/>
      <c r="J205" s="51" t="n"/>
      <c r="K205" s="51" t="n"/>
      <c r="L205" s="51" t="n"/>
    </row>
    <row r="206">
      <c r="A206" s="106" t="inlineStr">
        <is>
          <t>RENEWABLE ENERGY: Green hydrogen, Solar thermal</t>
        </is>
      </c>
      <c r="B206" s="106" t="inlineStr">
        <is>
          <t>MtCO2</t>
        </is>
      </c>
      <c r="C206" s="44" t="n"/>
      <c r="D206" s="44" t="n"/>
      <c r="E206" s="44" t="n"/>
      <c r="F206" s="44" t="n"/>
      <c r="G206" s="44" t="n"/>
      <c r="H206" s="44" t="n"/>
      <c r="I206" s="44" t="n"/>
      <c r="J206" s="51" t="n"/>
      <c r="K206" s="51" t="n"/>
      <c r="L206" s="51" t="n"/>
    </row>
    <row r="207">
      <c r="A207" s="106" t="inlineStr">
        <is>
          <t>ELECTRICITY</t>
        </is>
      </c>
      <c r="B207" s="106" t="inlineStr">
        <is>
          <t>MtCO2</t>
        </is>
      </c>
      <c r="C207" s="44" t="n"/>
      <c r="D207" s="44" t="n"/>
      <c r="E207" s="44" t="n"/>
      <c r="F207" s="44" t="n"/>
      <c r="G207" s="44" t="n"/>
      <c r="H207" s="44" t="n"/>
      <c r="I207" s="44" t="n"/>
      <c r="J207" s="51" t="n"/>
      <c r="K207" s="51" t="n"/>
      <c r="L207" s="51" t="n"/>
    </row>
    <row r="208">
      <c r="A208" s="106" t="inlineStr">
        <is>
          <t>Others</t>
        </is>
      </c>
      <c r="B208" s="106" t="inlineStr">
        <is>
          <t>MtCO2</t>
        </is>
      </c>
      <c r="C208" s="44" t="n"/>
      <c r="D208" s="44" t="n"/>
      <c r="E208" s="44" t="n"/>
      <c r="F208" s="44" t="n"/>
      <c r="G208" s="44" t="n"/>
      <c r="H208" s="44" t="n"/>
      <c r="I208" s="44" t="n"/>
      <c r="J208" s="51" t="n"/>
      <c r="K208" s="51" t="n"/>
      <c r="L208" s="51" t="n"/>
    </row>
    <row r="209">
      <c r="A209" s="106" t="inlineStr">
        <is>
          <t>Total Combustion non-CO2 emissions</t>
        </is>
      </c>
      <c r="B209" s="106" t="inlineStr">
        <is>
          <t>MtCO2e</t>
        </is>
      </c>
      <c r="C209" s="44" t="n"/>
      <c r="D209" s="44" t="n"/>
      <c r="E209" s="44" t="n"/>
      <c r="F209" s="44" t="n"/>
      <c r="G209" s="44" t="n"/>
      <c r="H209" s="44" t="n"/>
      <c r="I209" s="44" t="n"/>
      <c r="J209" s="51" t="n"/>
      <c r="K209" s="51" t="n"/>
      <c r="L209" s="51" t="n"/>
    </row>
    <row r="210">
      <c r="A210" s="110" t="inlineStr">
        <is>
          <t>Other EEI: Energy consumption and emissions from fuel combustion</t>
        </is>
      </c>
      <c r="B210" s="20" t="n"/>
      <c r="C210" s="20" t="n"/>
      <c r="D210" s="20" t="n"/>
      <c r="E210" s="20" t="n"/>
      <c r="F210" s="20" t="n"/>
      <c r="G210" s="20" t="n"/>
      <c r="H210" s="20" t="n"/>
      <c r="I210" s="20" t="n"/>
      <c r="J210" s="51" t="n"/>
      <c r="K210" s="51" t="n"/>
      <c r="L210" s="51" t="n"/>
    </row>
    <row r="211">
      <c r="A211" s="98" t="inlineStr">
        <is>
          <t>Energy consumption</t>
        </is>
      </c>
      <c r="B211" s="98" t="n"/>
      <c r="C211" s="98" t="n"/>
      <c r="D211" s="98" t="n"/>
      <c r="E211" s="98" t="n"/>
      <c r="F211" s="98" t="n"/>
      <c r="G211" s="98" t="n"/>
      <c r="H211" s="98" t="n"/>
      <c r="I211" s="98" t="n"/>
      <c r="J211" s="195" t="n"/>
      <c r="K211" s="51" t="n"/>
      <c r="L211" s="51" t="n"/>
    </row>
    <row r="212">
      <c r="A212" s="106" t="inlineStr">
        <is>
          <t>Total Energy Consumption</t>
        </is>
      </c>
      <c r="B212" s="106" t="inlineStr">
        <is>
          <t>EJ</t>
        </is>
      </c>
      <c r="C212" s="13">
        <f>SUM(C213:C229)</f>
        <v/>
      </c>
      <c r="D212" s="13">
        <f>SUM(D213:D229)</f>
        <v/>
      </c>
      <c r="E212" s="13">
        <f>SUM(E213:E229)</f>
        <v/>
      </c>
      <c r="F212" s="13">
        <f>SUM(F213:F229)</f>
        <v/>
      </c>
      <c r="G212" s="13">
        <f>SUM(G213:G229)</f>
        <v/>
      </c>
      <c r="H212" s="13">
        <f>SUM(H213:H229)</f>
        <v/>
      </c>
      <c r="I212" s="13">
        <f>SUM(I213:I229)</f>
        <v/>
      </c>
      <c r="J212" s="51" t="n"/>
      <c r="K212" s="51" t="n"/>
      <c r="L212" s="51" t="n"/>
    </row>
    <row r="213">
      <c r="A213" s="106" t="inlineStr">
        <is>
          <t xml:space="preserve">SOLID FUEL: Sub-Bituminous Coal </t>
        </is>
      </c>
      <c r="B213" s="106" t="inlineStr">
        <is>
          <t>EJ</t>
        </is>
      </c>
      <c r="C213" s="44" t="n"/>
      <c r="D213" s="44" t="n">
        <v>0.079667</v>
      </c>
      <c r="E213" s="44" t="n">
        <v>0.137991</v>
      </c>
      <c r="F213" s="44" t="n">
        <v>0.048946</v>
      </c>
      <c r="G213" s="44" t="n">
        <v>0.07396</v>
      </c>
      <c r="H213" s="44" t="n"/>
      <c r="I213" s="44" t="n"/>
      <c r="J213" s="51" t="n"/>
      <c r="K213" s="51" t="n"/>
      <c r="L213" s="51" t="n"/>
    </row>
    <row r="214">
      <c r="A214" s="106" t="inlineStr">
        <is>
          <t xml:space="preserve">SOLID FUEL: Anthracite </t>
        </is>
      </c>
      <c r="B214" s="106" t="inlineStr">
        <is>
          <t>EJ</t>
        </is>
      </c>
      <c r="C214" s="44" t="n"/>
      <c r="D214" s="44" t="n"/>
      <c r="E214" s="44" t="n"/>
      <c r="F214" s="44" t="n"/>
      <c r="G214" s="44" t="n"/>
      <c r="H214" s="44" t="n"/>
      <c r="I214" s="44" t="n"/>
      <c r="J214" s="51" t="n"/>
      <c r="K214" s="51" t="n"/>
      <c r="L214" s="51" t="n"/>
    </row>
    <row r="215">
      <c r="A215" s="106" t="inlineStr">
        <is>
          <t xml:space="preserve">SOLID FUEL: Lignite </t>
        </is>
      </c>
      <c r="B215" s="106" t="inlineStr">
        <is>
          <t>EJ</t>
        </is>
      </c>
      <c r="C215" s="44" t="n"/>
      <c r="D215" s="44" t="n"/>
      <c r="E215" s="44" t="n"/>
      <c r="F215" s="44" t="n"/>
      <c r="G215" s="44" t="n"/>
      <c r="H215" s="44" t="n"/>
      <c r="I215" s="44" t="n"/>
      <c r="J215" s="51" t="n"/>
      <c r="K215" s="51" t="n"/>
      <c r="L215" s="51" t="n"/>
    </row>
    <row r="216">
      <c r="A216" s="106" t="inlineStr">
        <is>
          <t>SOLID FUEL: Coking Coal</t>
        </is>
      </c>
      <c r="B216" s="106" t="inlineStr">
        <is>
          <t>EJ</t>
        </is>
      </c>
      <c r="C216" s="44" t="n"/>
      <c r="D216" s="44" t="n">
        <v>0.060013</v>
      </c>
      <c r="E216" s="44" t="n">
        <v>0.08230800000000001</v>
      </c>
      <c r="F216" s="44" t="n">
        <v>0.027002</v>
      </c>
      <c r="G216" s="44" t="n">
        <v>0.038876</v>
      </c>
      <c r="H216" s="44" t="n"/>
      <c r="I216" s="44" t="n"/>
      <c r="J216" s="51" t="n"/>
      <c r="K216" s="51" t="n"/>
      <c r="L216" s="51" t="n"/>
    </row>
    <row r="217">
      <c r="A217" s="106" t="inlineStr">
        <is>
          <t>SOLID FUEL: Petroleum Coke</t>
        </is>
      </c>
      <c r="B217" s="106" t="inlineStr">
        <is>
          <t>EJ</t>
        </is>
      </c>
      <c r="C217" s="44" t="n"/>
      <c r="D217" s="44" t="n"/>
      <c r="E217" s="44" t="n"/>
      <c r="F217" s="44" t="n"/>
      <c r="G217" s="44" t="n"/>
      <c r="H217" s="44" t="n"/>
      <c r="I217" s="44" t="n"/>
      <c r="J217" s="51" t="n"/>
      <c r="K217" s="51" t="n"/>
      <c r="L217" s="51" t="n"/>
    </row>
    <row r="218">
      <c r="A218" s="106" t="inlineStr">
        <is>
          <t>LIQUID FUEL: Kerosene</t>
        </is>
      </c>
      <c r="B218" s="106" t="inlineStr">
        <is>
          <t>EJ</t>
        </is>
      </c>
      <c r="C218" s="44" t="n"/>
      <c r="D218" s="44" t="n"/>
      <c r="E218" s="44" t="n"/>
      <c r="F218" s="44" t="n"/>
      <c r="G218" s="44" t="n"/>
      <c r="H218" s="44" t="n"/>
      <c r="I218" s="44" t="n"/>
      <c r="J218" s="51" t="n"/>
      <c r="K218" s="51" t="n"/>
      <c r="L218" s="51" t="n"/>
    </row>
    <row r="219">
      <c r="A219" s="106" t="inlineStr">
        <is>
          <t>LIQUID FUEL: Diesel Oil</t>
        </is>
      </c>
      <c r="B219" s="106" t="inlineStr">
        <is>
          <t>EJ</t>
        </is>
      </c>
      <c r="C219" s="44" t="n"/>
      <c r="D219" s="44" t="n"/>
      <c r="E219" s="44" t="n"/>
      <c r="F219" s="44" t="n">
        <v>0.003766</v>
      </c>
      <c r="G219" s="44" t="n">
        <v>0.00534</v>
      </c>
      <c r="H219" s="44" t="n"/>
      <c r="I219" s="44" t="n"/>
      <c r="J219" s="51" t="n"/>
      <c r="K219" s="51" t="n"/>
      <c r="L219" s="51" t="n"/>
    </row>
    <row r="220">
      <c r="A220" s="106" t="inlineStr">
        <is>
          <t>LIQUID FUEL: Residual Fuel Oil</t>
        </is>
      </c>
      <c r="B220" s="106" t="inlineStr">
        <is>
          <t>EJ</t>
        </is>
      </c>
      <c r="C220" s="44" t="n"/>
      <c r="D220" s="44" t="n">
        <v>6e-06</v>
      </c>
      <c r="E220" s="44" t="n">
        <v>7e-06</v>
      </c>
      <c r="F220" s="44" t="n">
        <v>1e-05</v>
      </c>
      <c r="G220" s="44" t="n">
        <v>1.5e-05</v>
      </c>
      <c r="H220" s="44" t="n"/>
      <c r="I220" s="44" t="n"/>
      <c r="J220" s="51" t="n"/>
      <c r="K220" s="51" t="n"/>
      <c r="L220" s="51" t="n"/>
    </row>
    <row r="221">
      <c r="A221" s="106" t="inlineStr">
        <is>
          <t>LIQUID FUEL: Liquefied Petroleum Gases</t>
        </is>
      </c>
      <c r="B221" s="106" t="inlineStr">
        <is>
          <t>EJ</t>
        </is>
      </c>
      <c r="C221" s="44" t="n"/>
      <c r="D221" s="44" t="n"/>
      <c r="E221" s="44" t="n"/>
      <c r="F221" s="44" t="n"/>
      <c r="G221" s="44" t="n"/>
      <c r="H221" s="44" t="n"/>
      <c r="I221" s="44" t="n"/>
      <c r="J221" s="51" t="n"/>
      <c r="K221" s="51" t="n"/>
      <c r="L221" s="51" t="n"/>
    </row>
    <row r="222">
      <c r="A222" s="106" t="inlineStr">
        <is>
          <t>LIQUID FUEL: Natural Gas Liquids</t>
        </is>
      </c>
      <c r="B222" s="106" t="inlineStr">
        <is>
          <t>EJ</t>
        </is>
      </c>
      <c r="C222" s="44" t="n"/>
      <c r="D222" s="44" t="n"/>
      <c r="E222" s="44" t="n"/>
      <c r="F222" s="44" t="n"/>
      <c r="G222" s="44" t="n"/>
      <c r="H222" s="44" t="n"/>
      <c r="I222" s="44" t="n"/>
      <c r="J222" s="51" t="n"/>
      <c r="K222" s="51" t="n"/>
      <c r="L222" s="51" t="n"/>
    </row>
    <row r="223">
      <c r="A223" s="106" t="inlineStr">
        <is>
          <t>LIQUID FUEL: Crude Oil or Naptha</t>
        </is>
      </c>
      <c r="B223" s="106" t="inlineStr">
        <is>
          <t>EJ</t>
        </is>
      </c>
      <c r="C223" s="44" t="n"/>
      <c r="D223" s="44" t="n"/>
      <c r="E223" s="44" t="n"/>
      <c r="F223" s="44" t="n"/>
      <c r="G223" s="44" t="n"/>
      <c r="H223" s="44" t="n"/>
      <c r="I223" s="44" t="n"/>
      <c r="J223" s="51" t="n"/>
      <c r="K223" s="51" t="n"/>
      <c r="L223" s="51" t="n"/>
    </row>
    <row r="224">
      <c r="A224" s="106" t="inlineStr">
        <is>
          <t xml:space="preserve">GASEOUS FUEL: Natural Gas </t>
        </is>
      </c>
      <c r="B224" s="106" t="inlineStr">
        <is>
          <t>EJ</t>
        </is>
      </c>
      <c r="C224" s="44" t="n"/>
      <c r="D224" s="44" t="n">
        <v>0.01025</v>
      </c>
      <c r="E224" s="44" t="n">
        <v>0.008640999999999999</v>
      </c>
      <c r="F224" s="44" t="n">
        <v>0.001719</v>
      </c>
      <c r="G224" s="44" t="n">
        <v>0.002438</v>
      </c>
      <c r="H224" s="44" t="n"/>
      <c r="I224" s="44" t="n"/>
      <c r="J224" s="51" t="n"/>
      <c r="K224" s="51" t="n"/>
      <c r="L224" s="51" t="n"/>
    </row>
    <row r="225">
      <c r="A225" s="106" t="inlineStr">
        <is>
          <t>BIOMASS FUEL: Wood/Wood Waste, other Biomass</t>
        </is>
      </c>
      <c r="B225" s="106" t="inlineStr">
        <is>
          <t>EJ</t>
        </is>
      </c>
      <c r="C225" s="44" t="n"/>
      <c r="D225" s="44" t="n">
        <v>0.007671</v>
      </c>
      <c r="E225" s="44" t="n">
        <v>0.019435</v>
      </c>
      <c r="F225" s="44" t="n">
        <v>0.080128</v>
      </c>
      <c r="G225" s="44" t="n">
        <v>0.104371</v>
      </c>
      <c r="H225" s="44" t="n"/>
      <c r="I225" s="44" t="n"/>
      <c r="J225" s="51" t="n"/>
      <c r="K225" s="51" t="n"/>
      <c r="L225" s="51" t="n"/>
    </row>
    <row r="226">
      <c r="A226" s="106" t="inlineStr">
        <is>
          <t>WASTE FUEL: Plastics, tyres</t>
        </is>
      </c>
      <c r="B226" s="106" t="inlineStr">
        <is>
          <t>EJ</t>
        </is>
      </c>
      <c r="C226" s="44" t="n"/>
      <c r="D226" s="44" t="n"/>
      <c r="E226" s="44" t="n"/>
      <c r="F226" s="44" t="n"/>
      <c r="G226" s="44" t="n"/>
      <c r="H226" s="44" t="n"/>
      <c r="I226" s="44" t="n"/>
      <c r="J226" s="51" t="n"/>
      <c r="K226" s="51" t="n"/>
      <c r="L226" s="51" t="n"/>
    </row>
    <row r="227">
      <c r="A227" s="106" t="inlineStr">
        <is>
          <t>RENEWABLE ENERGY: Green hydrogen, Solar thermal</t>
        </is>
      </c>
      <c r="B227" s="106" t="inlineStr">
        <is>
          <t>EJ</t>
        </is>
      </c>
      <c r="C227" s="44" t="n"/>
      <c r="D227" s="44" t="n"/>
      <c r="E227" s="44" t="n"/>
      <c r="F227" s="44" t="n"/>
      <c r="G227" s="44" t="n"/>
      <c r="H227" s="44" t="n"/>
      <c r="I227" s="44" t="n"/>
      <c r="J227" s="51" t="n"/>
      <c r="K227" s="51" t="n"/>
      <c r="L227" s="51" t="n"/>
    </row>
    <row r="228">
      <c r="A228" s="106" t="inlineStr">
        <is>
          <t>ELECTRICITY</t>
        </is>
      </c>
      <c r="B228" s="106" t="inlineStr">
        <is>
          <t>EJ</t>
        </is>
      </c>
      <c r="C228" s="44" t="n"/>
      <c r="D228" s="44" t="n">
        <v>0.048691</v>
      </c>
      <c r="E228" s="44" t="n">
        <v>0.06575400000000001</v>
      </c>
      <c r="F228" s="44" t="n">
        <v>0.074503</v>
      </c>
      <c r="G228" s="44" t="n">
        <v>0.108888</v>
      </c>
      <c r="H228" s="44" t="n"/>
      <c r="I228" s="44" t="n"/>
      <c r="J228" s="51" t="n"/>
      <c r="K228" s="51" t="n"/>
      <c r="L228" s="51" t="n"/>
    </row>
    <row r="229">
      <c r="A229" s="106" t="inlineStr">
        <is>
          <t>Others</t>
        </is>
      </c>
      <c r="B229" s="106" t="inlineStr">
        <is>
          <t>EJ</t>
        </is>
      </c>
      <c r="C229" s="44" t="n"/>
      <c r="D229" s="44" t="n"/>
      <c r="E229" s="44" t="n"/>
      <c r="F229" s="44" t="n"/>
      <c r="G229" s="44" t="n"/>
      <c r="H229" s="44" t="n"/>
      <c r="I229" s="44" t="n"/>
      <c r="J229" s="51" t="n"/>
      <c r="K229" s="51" t="n"/>
      <c r="L229" s="51" t="n"/>
    </row>
    <row r="230">
      <c r="A230" s="98" t="inlineStr">
        <is>
          <t>Related combustion emissions - without counting CCS</t>
        </is>
      </c>
      <c r="B230" s="98" t="n"/>
      <c r="C230" s="98" t="n"/>
      <c r="D230" s="98" t="n"/>
      <c r="E230" s="98" t="n"/>
      <c r="F230" s="98" t="n"/>
      <c r="G230" s="98" t="n"/>
      <c r="H230" s="98" t="n"/>
      <c r="I230" s="98" t="n"/>
      <c r="J230" s="195" t="n"/>
      <c r="K230" s="51" t="n"/>
      <c r="L230" s="51" t="n"/>
    </row>
    <row r="231">
      <c r="A231" s="106" t="inlineStr">
        <is>
          <t>Total Combustion CO2</t>
        </is>
      </c>
      <c r="B231" s="106" t="inlineStr">
        <is>
          <t>MtCO2</t>
        </is>
      </c>
      <c r="C231" s="13">
        <f>SUM(C232:C248)</f>
        <v/>
      </c>
      <c r="D231" s="13">
        <f>SUM(D232:D248)</f>
        <v/>
      </c>
      <c r="E231" s="13">
        <f>SUM(E232:E248)</f>
        <v/>
      </c>
      <c r="F231" s="13">
        <f>SUM(F232:F248)</f>
        <v/>
      </c>
      <c r="G231" s="13">
        <f>SUM(G232:G248)</f>
        <v/>
      </c>
      <c r="H231" s="13">
        <f>SUM(H232:H248)</f>
        <v/>
      </c>
      <c r="I231" s="13">
        <f>SUM(I232:I248)</f>
        <v/>
      </c>
      <c r="J231" s="51" t="n"/>
      <c r="K231" s="51" t="n"/>
      <c r="L231" s="51" t="n"/>
    </row>
    <row r="232">
      <c r="A232" s="106" t="inlineStr">
        <is>
          <t xml:space="preserve">SOLID FUEL: Sub-Bituminous Coal </t>
        </is>
      </c>
      <c r="B232" s="106" t="inlineStr">
        <is>
          <t>MtCO2</t>
        </is>
      </c>
      <c r="C232" s="44" t="n"/>
      <c r="D232" s="44" t="n">
        <v>6.225498</v>
      </c>
      <c r="E232" s="44" t="n">
        <v>11.385951</v>
      </c>
      <c r="F232" s="44" t="n">
        <v>1.996739</v>
      </c>
      <c r="G232" s="44" t="n">
        <v>3.220593</v>
      </c>
      <c r="H232" s="44" t="n"/>
      <c r="I232" s="44" t="n"/>
      <c r="J232" s="51" t="n"/>
      <c r="K232" s="51" t="n"/>
      <c r="L232" s="51" t="n"/>
    </row>
    <row r="233">
      <c r="A233" s="106" t="inlineStr">
        <is>
          <t xml:space="preserve">SOLID FUEL: Anthracite </t>
        </is>
      </c>
      <c r="B233" s="106" t="inlineStr">
        <is>
          <t>MtCO2</t>
        </is>
      </c>
      <c r="C233" s="44" t="n"/>
      <c r="D233" s="44" t="n"/>
      <c r="E233" s="44" t="n"/>
      <c r="F233" s="44" t="n"/>
      <c r="G233" s="44" t="n"/>
      <c r="H233" s="44" t="n"/>
      <c r="I233" s="44" t="n"/>
      <c r="J233" s="51" t="n"/>
      <c r="K233" s="51" t="n"/>
      <c r="L233" s="51" t="n"/>
    </row>
    <row r="234">
      <c r="A234" s="106" t="inlineStr">
        <is>
          <t xml:space="preserve">SOLID FUEL: Lignite </t>
        </is>
      </c>
      <c r="B234" s="106" t="inlineStr">
        <is>
          <t>MtCO2</t>
        </is>
      </c>
      <c r="C234" s="44" t="n"/>
      <c r="D234" s="44" t="n"/>
      <c r="E234" s="44" t="n"/>
      <c r="F234" s="44" t="n"/>
      <c r="G234" s="44" t="n"/>
      <c r="H234" s="44" t="n"/>
      <c r="I234" s="44" t="n"/>
      <c r="J234" s="51" t="n"/>
      <c r="K234" s="51" t="n"/>
      <c r="L234" s="51" t="n"/>
    </row>
    <row r="235">
      <c r="A235" s="106" t="inlineStr">
        <is>
          <t>SOLID FUEL: Coking Coal</t>
        </is>
      </c>
      <c r="B235" s="106" t="inlineStr">
        <is>
          <t>MtCO2</t>
        </is>
      </c>
      <c r="C235" s="44" t="n"/>
      <c r="D235" s="44" t="n"/>
      <c r="E235" s="44" t="n"/>
      <c r="F235" s="44" t="n"/>
      <c r="G235" s="44" t="n"/>
      <c r="H235" s="44" t="n"/>
      <c r="I235" s="44" t="n"/>
      <c r="J235" s="51" t="n"/>
      <c r="K235" s="51" t="n"/>
      <c r="L235" s="51" t="n"/>
    </row>
    <row r="236">
      <c r="A236" s="106" t="inlineStr">
        <is>
          <t>SOLID FUEL: Petroleum Coke</t>
        </is>
      </c>
      <c r="B236" s="106" t="inlineStr">
        <is>
          <t>MtCO2</t>
        </is>
      </c>
      <c r="C236" s="44" t="n"/>
      <c r="D236" s="44" t="n"/>
      <c r="E236" s="44" t="n"/>
      <c r="F236" s="44" t="n"/>
      <c r="G236" s="44" t="n"/>
      <c r="H236" s="44" t="n"/>
      <c r="I236" s="44" t="n"/>
      <c r="J236" s="51" t="n"/>
      <c r="K236" s="51" t="n"/>
      <c r="L236" s="51" t="n"/>
    </row>
    <row r="237">
      <c r="A237" s="106" t="inlineStr">
        <is>
          <t>LIQUID FUEL: Kerosene</t>
        </is>
      </c>
      <c r="B237" s="106" t="inlineStr">
        <is>
          <t>MtCO2</t>
        </is>
      </c>
      <c r="C237" s="44" t="n"/>
      <c r="D237" s="44" t="n"/>
      <c r="E237" s="44" t="n"/>
      <c r="F237" s="44" t="n"/>
      <c r="G237" s="44" t="n"/>
      <c r="H237" s="44" t="n"/>
      <c r="I237" s="44" t="n"/>
      <c r="J237" s="51" t="n"/>
      <c r="K237" s="51" t="n"/>
      <c r="L237" s="51" t="n"/>
    </row>
    <row r="238">
      <c r="A238" s="106" t="inlineStr">
        <is>
          <t>LIQUID FUEL: Diesel Oil</t>
        </is>
      </c>
      <c r="B238" s="106" t="inlineStr">
        <is>
          <t>MtCO2</t>
        </is>
      </c>
      <c r="C238" s="44" t="n"/>
      <c r="D238" s="44" t="n"/>
      <c r="E238" s="44" t="n"/>
      <c r="F238" s="44" t="n"/>
      <c r="G238" s="44" t="n"/>
      <c r="H238" s="44" t="n"/>
      <c r="I238" s="44" t="n"/>
      <c r="J238" s="51" t="n"/>
      <c r="K238" s="51" t="n"/>
      <c r="L238" s="51" t="n"/>
    </row>
    <row r="239">
      <c r="A239" s="106" t="inlineStr">
        <is>
          <t>LIQUID FUEL: Residual Fuel Oil</t>
        </is>
      </c>
      <c r="B239" s="106" t="inlineStr">
        <is>
          <t>MtCO2</t>
        </is>
      </c>
      <c r="C239" s="44" t="n"/>
      <c r="D239" s="44" t="n">
        <v>0.000463</v>
      </c>
      <c r="E239" s="44" t="n">
        <v>0.000554</v>
      </c>
      <c r="F239" s="44" t="n">
        <v>0.000799</v>
      </c>
      <c r="G239" s="44" t="n">
        <v>0.001146</v>
      </c>
      <c r="H239" s="44" t="n"/>
      <c r="I239" s="44" t="n"/>
      <c r="J239" s="51" t="n"/>
      <c r="K239" s="51" t="n"/>
      <c r="L239" s="51" t="n"/>
    </row>
    <row r="240">
      <c r="A240" s="106" t="inlineStr">
        <is>
          <t>LIQUID FUEL: Liquefied Petroleum Gases</t>
        </is>
      </c>
      <c r="B240" s="106" t="inlineStr">
        <is>
          <t>MtCO2</t>
        </is>
      </c>
      <c r="C240" s="44" t="n"/>
      <c r="D240" s="44" t="n"/>
      <c r="E240" s="44" t="n"/>
      <c r="F240" s="44" t="n"/>
      <c r="G240" s="44" t="n"/>
      <c r="H240" s="44" t="n"/>
      <c r="I240" s="44" t="n"/>
      <c r="J240" s="51" t="n"/>
      <c r="K240" s="51" t="n"/>
      <c r="L240" s="51" t="n"/>
    </row>
    <row r="241">
      <c r="A241" s="106" t="inlineStr">
        <is>
          <t>LIQUID FUEL: Natural Gas Liquids</t>
        </is>
      </c>
      <c r="B241" s="106" t="inlineStr">
        <is>
          <t>MtCO2</t>
        </is>
      </c>
      <c r="C241" s="44" t="n"/>
      <c r="D241" s="44" t="n"/>
      <c r="E241" s="44" t="n"/>
      <c r="F241" s="44" t="n"/>
      <c r="G241" s="44" t="n"/>
      <c r="H241" s="44" t="n"/>
      <c r="I241" s="44" t="n"/>
      <c r="J241" s="51" t="n"/>
      <c r="K241" s="51" t="n"/>
      <c r="L241" s="51" t="n"/>
    </row>
    <row r="242">
      <c r="A242" s="106" t="inlineStr">
        <is>
          <t>LIQUID FUEL: Crude Oil or Naptha</t>
        </is>
      </c>
      <c r="B242" s="106" t="inlineStr">
        <is>
          <t>MtCO2</t>
        </is>
      </c>
      <c r="C242" s="44" t="n"/>
      <c r="D242" s="44" t="n"/>
      <c r="E242" s="44" t="n"/>
      <c r="F242" s="44" t="n"/>
      <c r="G242" s="44" t="n"/>
      <c r="H242" s="44" t="n"/>
      <c r="I242" s="44" t="n"/>
      <c r="J242" s="51" t="n"/>
      <c r="K242" s="51" t="n"/>
      <c r="L242" s="51" t="n"/>
    </row>
    <row r="243">
      <c r="A243" s="106" t="inlineStr">
        <is>
          <t xml:space="preserve">GASEOUS FUEL: Natural Gas </t>
        </is>
      </c>
      <c r="B243" s="106" t="inlineStr">
        <is>
          <t>MtCO2</t>
        </is>
      </c>
      <c r="C243" s="44" t="n"/>
      <c r="D243" s="44" t="n">
        <v>0.57501</v>
      </c>
      <c r="E243" s="44" t="n">
        <v>0.484784</v>
      </c>
      <c r="F243" s="44" t="n">
        <v>0.096453</v>
      </c>
      <c r="G243" s="44" t="n">
        <v>0.136783</v>
      </c>
      <c r="H243" s="44" t="n"/>
      <c r="I243" s="44" t="n"/>
      <c r="J243" s="51" t="n"/>
      <c r="K243" s="51" t="n"/>
      <c r="L243" s="51" t="n"/>
    </row>
    <row r="244">
      <c r="A244" s="106" t="inlineStr">
        <is>
          <t>BIOMASS FUEL: Wood/Wood Waste, other Biomass</t>
        </is>
      </c>
      <c r="B244" s="106" t="inlineStr">
        <is>
          <t>MtCO2</t>
        </is>
      </c>
      <c r="C244" s="44" t="n"/>
      <c r="D244" s="44" t="n"/>
      <c r="E244" s="44" t="n"/>
      <c r="F244" s="44" t="n"/>
      <c r="G244" s="44" t="n"/>
      <c r="H244" s="44" t="n"/>
      <c r="I244" s="44" t="n"/>
      <c r="J244" s="51" t="n"/>
      <c r="K244" s="51" t="n"/>
      <c r="L244" s="51" t="n"/>
    </row>
    <row r="245">
      <c r="A245" s="106" t="inlineStr">
        <is>
          <t>WASTE FUEL: Plastics, tyres</t>
        </is>
      </c>
      <c r="B245" s="106" t="inlineStr">
        <is>
          <t>MtCO2</t>
        </is>
      </c>
      <c r="C245" s="44" t="n"/>
      <c r="D245" s="44" t="n"/>
      <c r="E245" s="44" t="n"/>
      <c r="F245" s="44" t="n"/>
      <c r="G245" s="44" t="n"/>
      <c r="H245" s="44" t="n"/>
      <c r="I245" s="44" t="n"/>
      <c r="J245" s="51" t="n"/>
      <c r="K245" s="51" t="n"/>
      <c r="L245" s="51" t="n"/>
    </row>
    <row r="246">
      <c r="A246" s="106" t="inlineStr">
        <is>
          <t>RENEWABLE ENERGY: Green hydrogen, Solar thermal</t>
        </is>
      </c>
      <c r="B246" s="106" t="inlineStr">
        <is>
          <t>MtCO2</t>
        </is>
      </c>
      <c r="C246" s="44" t="n"/>
      <c r="D246" s="44" t="n"/>
      <c r="E246" s="44" t="n"/>
      <c r="F246" s="44" t="n"/>
      <c r="G246" s="44" t="n"/>
      <c r="H246" s="44" t="n"/>
      <c r="I246" s="44" t="n"/>
      <c r="J246" s="51" t="n"/>
      <c r="K246" s="51" t="n"/>
      <c r="L246" s="51" t="n"/>
    </row>
    <row r="247">
      <c r="A247" s="106" t="inlineStr">
        <is>
          <t>ELECTRICITY</t>
        </is>
      </c>
      <c r="B247" s="106" t="inlineStr">
        <is>
          <t>MtCO2</t>
        </is>
      </c>
      <c r="C247" s="44" t="n"/>
      <c r="D247" s="44" t="n"/>
      <c r="E247" s="44" t="n"/>
      <c r="F247" s="44" t="n"/>
      <c r="G247" s="44" t="n"/>
      <c r="H247" s="44" t="n"/>
      <c r="I247" s="44" t="n"/>
      <c r="J247" s="51" t="n"/>
      <c r="K247" s="51" t="n"/>
      <c r="L247" s="51" t="n"/>
    </row>
    <row r="248">
      <c r="A248" s="106" t="inlineStr">
        <is>
          <t>Others</t>
        </is>
      </c>
      <c r="B248" s="106" t="inlineStr">
        <is>
          <t>MtCO2</t>
        </is>
      </c>
      <c r="C248" s="44" t="n"/>
      <c r="D248" s="44" t="n"/>
      <c r="E248" s="44" t="n"/>
      <c r="F248" s="44" t="n"/>
      <c r="G248" s="44" t="n"/>
      <c r="H248" s="44" t="n"/>
      <c r="I248" s="44" t="n"/>
      <c r="J248" s="51" t="n"/>
      <c r="K248" s="51" t="n"/>
      <c r="L248" s="51" t="n"/>
    </row>
    <row r="249">
      <c r="A249" s="106" t="inlineStr">
        <is>
          <t>Total Combustion non-CO2 emissions</t>
        </is>
      </c>
      <c r="B249" s="106" t="inlineStr">
        <is>
          <t>MtCO2e</t>
        </is>
      </c>
      <c r="C249" s="44" t="n"/>
      <c r="D249" s="44" t="n"/>
      <c r="E249" s="44" t="n"/>
      <c r="F249" s="44" t="n"/>
      <c r="G249" s="44" t="n"/>
      <c r="H249" s="44" t="n"/>
      <c r="I249" s="44" t="n"/>
      <c r="J249" s="51" t="n"/>
      <c r="K249" s="51" t="n"/>
      <c r="L249" s="51" t="n"/>
    </row>
    <row r="250">
      <c r="A250" s="110" t="inlineStr">
        <is>
          <t>ALL EEI - Combustion and Process related emissions - without counting CCS</t>
        </is>
      </c>
      <c r="B250" s="20" t="n"/>
      <c r="C250" s="20" t="n"/>
      <c r="D250" s="20" t="n"/>
      <c r="E250" s="20" t="n"/>
      <c r="F250" s="20" t="n"/>
      <c r="G250" s="20" t="n"/>
      <c r="H250" s="20" t="n"/>
      <c r="I250" s="20" t="n"/>
      <c r="J250" s="51" t="n"/>
      <c r="K250" s="51" t="n"/>
      <c r="L250" s="51" t="n"/>
    </row>
    <row r="251">
      <c r="A251" s="98" t="inlineStr">
        <is>
          <t>Total Energy consumption by fuels</t>
        </is>
      </c>
      <c r="B251" s="98" t="n"/>
      <c r="C251" s="98" t="n"/>
      <c r="D251" s="98" t="n"/>
      <c r="E251" s="98" t="n"/>
      <c r="F251" s="98" t="n"/>
      <c r="G251" s="98" t="n"/>
      <c r="H251" s="98" t="n"/>
      <c r="I251" s="98" t="n"/>
      <c r="J251" s="51" t="n"/>
      <c r="K251" s="51" t="n"/>
      <c r="L251" s="51" t="n"/>
    </row>
    <row r="252">
      <c r="A252" s="106" t="inlineStr">
        <is>
          <t>Total Energy Consumption</t>
        </is>
      </c>
      <c r="B252" s="106" t="inlineStr">
        <is>
          <t>EJ</t>
        </is>
      </c>
      <c r="C252" s="13">
        <f>SUM(C253:C269)</f>
        <v/>
      </c>
      <c r="D252" s="13">
        <f>SUM(D253:D269)</f>
        <v/>
      </c>
      <c r="E252" s="13">
        <f>SUM(E253:E269)</f>
        <v/>
      </c>
      <c r="F252" s="13">
        <f>SUM(F253:F269)</f>
        <v/>
      </c>
      <c r="G252" s="13">
        <f>SUM(G253:G269)</f>
        <v/>
      </c>
      <c r="H252" s="13">
        <f>SUM(H253:H269)</f>
        <v/>
      </c>
      <c r="I252" s="13">
        <f>SUM(I253:I269)</f>
        <v/>
      </c>
      <c r="J252" s="51" t="n"/>
      <c r="K252" s="51" t="n"/>
      <c r="L252" s="51" t="n"/>
    </row>
    <row r="253">
      <c r="A253" s="106" t="inlineStr">
        <is>
          <t xml:space="preserve">SOLID FUEL: Sub-Bituminous Coal </t>
        </is>
      </c>
      <c r="B253" s="106" t="inlineStr">
        <is>
          <t>EJ</t>
        </is>
      </c>
      <c r="C253" s="44" t="n"/>
      <c r="D253" s="44" t="n">
        <v>0.168902</v>
      </c>
      <c r="E253" s="44" t="n">
        <v>0.246252</v>
      </c>
      <c r="F253" s="44" t="n">
        <v>0.186064</v>
      </c>
      <c r="G253" s="44" t="n">
        <v>0.21599</v>
      </c>
      <c r="H253" s="44" t="n"/>
      <c r="I253" s="44" t="n"/>
      <c r="J253" s="51" t="n"/>
      <c r="K253" s="51" t="n"/>
      <c r="L253" s="51" t="n"/>
    </row>
    <row r="254">
      <c r="A254" s="106" t="inlineStr">
        <is>
          <t xml:space="preserve">SOLID FUEL: Anthracite </t>
        </is>
      </c>
      <c r="B254" s="106" t="inlineStr">
        <is>
          <t>EJ</t>
        </is>
      </c>
      <c r="C254" s="44" t="n"/>
      <c r="D254" s="44" t="n"/>
      <c r="E254" s="44" t="n"/>
      <c r="F254" s="44" t="n"/>
      <c r="G254" s="44" t="n"/>
      <c r="H254" s="44" t="n"/>
      <c r="I254" s="44" t="n"/>
      <c r="J254" s="51" t="n"/>
      <c r="K254" s="51" t="n"/>
      <c r="L254" s="51" t="n"/>
    </row>
    <row r="255">
      <c r="A255" s="106" t="inlineStr">
        <is>
          <t xml:space="preserve">SOLID FUEL: Lignite </t>
        </is>
      </c>
      <c r="B255" s="106" t="inlineStr">
        <is>
          <t>EJ</t>
        </is>
      </c>
      <c r="C255" s="44" t="n"/>
      <c r="D255" s="44" t="n"/>
      <c r="E255" s="44" t="n"/>
      <c r="F255" s="44" t="n"/>
      <c r="G255" s="44" t="n"/>
      <c r="H255" s="44" t="n"/>
      <c r="I255" s="44" t="n"/>
      <c r="J255" s="51" t="n"/>
      <c r="K255" s="51" t="n"/>
      <c r="L255" s="51" t="n"/>
    </row>
    <row r="256">
      <c r="A256" s="106" t="inlineStr">
        <is>
          <t>SOLID FUEL: Coking Coal</t>
        </is>
      </c>
      <c r="B256" s="106" t="inlineStr">
        <is>
          <t>EJ</t>
        </is>
      </c>
      <c r="C256" s="44" t="n"/>
      <c r="D256" s="44" t="n">
        <v>0.09227299999999999</v>
      </c>
      <c r="E256" s="44" t="n">
        <v>0.12466</v>
      </c>
      <c r="F256" s="44" t="n">
        <v>0.09049500000000001</v>
      </c>
      <c r="G256" s="44" t="n">
        <v>0.141495</v>
      </c>
      <c r="H256" s="44" t="n"/>
      <c r="I256" s="44" t="n"/>
      <c r="J256" s="51" t="n"/>
      <c r="K256" s="51" t="n"/>
      <c r="L256" s="51" t="n"/>
    </row>
    <row r="257">
      <c r="A257" s="106" t="inlineStr">
        <is>
          <t>SOLID FUEL: Petroleum Coke</t>
        </is>
      </c>
      <c r="B257" s="106" t="inlineStr">
        <is>
          <t>EJ</t>
        </is>
      </c>
      <c r="C257" s="44" t="n"/>
      <c r="D257" s="44" t="n"/>
      <c r="E257" s="44" t="n"/>
      <c r="F257" s="44" t="n"/>
      <c r="G257" s="44" t="n"/>
      <c r="H257" s="44" t="n"/>
      <c r="I257" s="44" t="n"/>
      <c r="J257" s="51" t="n"/>
      <c r="K257" s="51" t="n"/>
      <c r="L257" s="51" t="n"/>
    </row>
    <row r="258">
      <c r="A258" s="106" t="inlineStr">
        <is>
          <t>LIQUID FUEL: Kerosene</t>
        </is>
      </c>
      <c r="B258" s="106" t="inlineStr">
        <is>
          <t>EJ</t>
        </is>
      </c>
      <c r="C258" s="44" t="n"/>
      <c r="D258" s="44" t="n"/>
      <c r="E258" s="44" t="n"/>
      <c r="F258" s="44" t="n"/>
      <c r="G258" s="44" t="n"/>
      <c r="H258" s="44" t="n"/>
      <c r="I258" s="44" t="n"/>
      <c r="J258" s="51" t="n"/>
      <c r="K258" s="51" t="n"/>
      <c r="L258" s="51" t="n"/>
    </row>
    <row r="259">
      <c r="A259" s="106" t="inlineStr">
        <is>
          <t>LIQUID FUEL: Diesel Oil</t>
        </is>
      </c>
      <c r="B259" s="106" t="inlineStr">
        <is>
          <t>EJ</t>
        </is>
      </c>
      <c r="C259" s="44" t="n"/>
      <c r="D259" s="44" t="n"/>
      <c r="E259" s="44" t="n"/>
      <c r="F259" s="44" t="n">
        <v>0.003766</v>
      </c>
      <c r="G259" s="44" t="n">
        <v>0.00534</v>
      </c>
      <c r="H259" s="44" t="n"/>
      <c r="I259" s="44" t="n"/>
      <c r="J259" s="51" t="n"/>
      <c r="K259" s="51" t="n"/>
      <c r="L259" s="51" t="n"/>
    </row>
    <row r="260">
      <c r="A260" s="106" t="inlineStr">
        <is>
          <t>LIQUID FUEL: Residual Fuel Oil</t>
        </is>
      </c>
      <c r="B260" s="106" t="inlineStr">
        <is>
          <t>EJ</t>
        </is>
      </c>
      <c r="C260" s="44" t="n"/>
      <c r="D260" s="44" t="n">
        <v>0.000833</v>
      </c>
      <c r="E260" s="44" t="n">
        <v>0.001199</v>
      </c>
      <c r="F260" s="44" t="n">
        <v>1e-05</v>
      </c>
      <c r="G260" s="44" t="n">
        <v>1.5e-05</v>
      </c>
      <c r="H260" s="44" t="n"/>
      <c r="I260" s="44" t="n"/>
      <c r="J260" s="51" t="n"/>
      <c r="K260" s="51" t="n"/>
      <c r="L260" s="51" t="n"/>
    </row>
    <row r="261">
      <c r="A261" s="106" t="inlineStr">
        <is>
          <t>LIQUID FUEL: Liquefied Petroleum Gases</t>
        </is>
      </c>
      <c r="B261" s="106" t="inlineStr">
        <is>
          <t>EJ</t>
        </is>
      </c>
      <c r="C261" s="44" t="n"/>
      <c r="D261" s="44" t="n">
        <v>0.002347</v>
      </c>
      <c r="E261" s="44" t="n">
        <v>0.002594</v>
      </c>
      <c r="F261" s="44" t="n">
        <v>0.002618</v>
      </c>
      <c r="G261" s="44" t="n">
        <v>0.002347</v>
      </c>
      <c r="H261" s="44" t="n"/>
      <c r="I261" s="44" t="n"/>
      <c r="J261" s="51" t="n"/>
      <c r="K261" s="51" t="n"/>
      <c r="L261" s="51" t="n"/>
    </row>
    <row r="262">
      <c r="A262" s="106" t="inlineStr">
        <is>
          <t>LIQUID FUEL: Natural Gas Liquids</t>
        </is>
      </c>
      <c r="B262" s="106" t="inlineStr">
        <is>
          <t>EJ</t>
        </is>
      </c>
      <c r="C262" s="44" t="n"/>
      <c r="D262" s="44" t="n"/>
      <c r="E262" s="44" t="n"/>
      <c r="F262" s="44" t="n"/>
      <c r="G262" s="44" t="n"/>
      <c r="H262" s="44" t="n"/>
      <c r="I262" s="44" t="n"/>
      <c r="J262" s="51" t="n"/>
      <c r="K262" s="51" t="n"/>
      <c r="L262" s="51" t="n"/>
    </row>
    <row r="263">
      <c r="A263" s="106" t="inlineStr">
        <is>
          <t>LIQUID FUEL: Crude Oil or Naptha</t>
        </is>
      </c>
      <c r="B263" s="106" t="inlineStr">
        <is>
          <t>EJ</t>
        </is>
      </c>
      <c r="C263" s="44" t="n"/>
      <c r="D263" s="44" t="n"/>
      <c r="E263" s="44" t="n"/>
      <c r="F263" s="44" t="n"/>
      <c r="G263" s="44" t="n"/>
      <c r="H263" s="44" t="n"/>
      <c r="I263" s="44" t="n"/>
      <c r="J263" s="51" t="n"/>
      <c r="K263" s="51" t="n"/>
      <c r="L263" s="51" t="n"/>
    </row>
    <row r="264">
      <c r="A264" s="106" t="inlineStr">
        <is>
          <t xml:space="preserve">GASEOUS FUEL: Natural Gas </t>
        </is>
      </c>
      <c r="B264" s="106" t="inlineStr">
        <is>
          <t>EJ</t>
        </is>
      </c>
      <c r="C264" s="44" t="n"/>
      <c r="D264" s="44" t="n">
        <v>0.071657</v>
      </c>
      <c r="E264" s="44" t="n">
        <v>0.072254</v>
      </c>
      <c r="F264" s="44" t="n">
        <v>0.082547</v>
      </c>
      <c r="G264" s="44" t="n">
        <v>0.106251</v>
      </c>
      <c r="H264" s="44" t="n"/>
      <c r="I264" s="44" t="n"/>
      <c r="J264" s="51" t="n"/>
      <c r="K264" s="51" t="n"/>
      <c r="L264" s="51" t="n"/>
    </row>
    <row r="265">
      <c r="A265" s="106" t="inlineStr">
        <is>
          <t>BIOMASS FUEL: Wood/Wood Waste, other Biomass</t>
        </is>
      </c>
      <c r="B265" s="106" t="inlineStr">
        <is>
          <t>EJ</t>
        </is>
      </c>
      <c r="C265" s="44" t="n"/>
      <c r="D265" s="44" t="n">
        <v>0.008558</v>
      </c>
      <c r="E265" s="44" t="n">
        <v>0.021888</v>
      </c>
      <c r="F265" s="44" t="n">
        <v>0.08449</v>
      </c>
      <c r="G265" s="44" t="n">
        <v>0.111874</v>
      </c>
      <c r="H265" s="44" t="n"/>
      <c r="I265" s="44" t="n"/>
      <c r="J265" s="51" t="n"/>
      <c r="K265" s="51" t="n"/>
      <c r="L265" s="51" t="n"/>
    </row>
    <row r="266">
      <c r="A266" s="106" t="inlineStr">
        <is>
          <t>WASTE FUEL: Plastics, tyres</t>
        </is>
      </c>
      <c r="B266" s="106" t="inlineStr">
        <is>
          <t>EJ</t>
        </is>
      </c>
      <c r="C266" s="44" t="n"/>
      <c r="D266" s="44" t="n">
        <v>0.025</v>
      </c>
      <c r="E266" s="44" t="n">
        <v>0.002325</v>
      </c>
      <c r="F266" s="44" t="n">
        <v>0.025</v>
      </c>
      <c r="G266" s="44" t="n">
        <v>0.025</v>
      </c>
      <c r="H266" s="44" t="n"/>
      <c r="I266" s="44" t="n"/>
      <c r="J266" s="51" t="n"/>
      <c r="K266" s="51" t="n"/>
      <c r="L266" s="51" t="n"/>
    </row>
    <row r="267">
      <c r="A267" s="106" t="inlineStr">
        <is>
          <t>RENEWABLE ENERGY: Green hydrogen, Solar thermal</t>
        </is>
      </c>
      <c r="B267" s="106" t="inlineStr">
        <is>
          <t>EJ</t>
        </is>
      </c>
      <c r="C267" s="44" t="n"/>
      <c r="D267" s="44" t="n"/>
      <c r="E267" s="44" t="n"/>
      <c r="F267" s="44" t="n"/>
      <c r="G267" s="44" t="n"/>
      <c r="H267" s="44" t="n"/>
      <c r="I267" s="44" t="n"/>
      <c r="J267" s="51" t="n"/>
      <c r="K267" s="51" t="n"/>
      <c r="L267" s="51" t="n"/>
    </row>
    <row r="268">
      <c r="A268" s="106" t="inlineStr">
        <is>
          <t>ELECTRICITY</t>
        </is>
      </c>
      <c r="B268" s="106" t="inlineStr">
        <is>
          <t>EJ</t>
        </is>
      </c>
      <c r="C268" s="44" t="n"/>
      <c r="D268" s="44" t="n">
        <v>0.147986</v>
      </c>
      <c r="E268" s="44" t="n">
        <v>0.172754</v>
      </c>
      <c r="F268" s="44" t="n">
        <v>0.202709</v>
      </c>
      <c r="G268" s="44" t="n">
        <v>0.257305</v>
      </c>
      <c r="H268" s="44" t="n"/>
      <c r="I268" s="44" t="n"/>
      <c r="J268" s="51" t="n"/>
      <c r="K268" s="51" t="n"/>
      <c r="L268" s="51" t="n"/>
    </row>
    <row r="269">
      <c r="A269" s="106" t="inlineStr">
        <is>
          <t>Others</t>
        </is>
      </c>
      <c r="B269" s="106" t="inlineStr">
        <is>
          <t>EJ</t>
        </is>
      </c>
      <c r="C269" s="44" t="n"/>
      <c r="D269" s="44" t="n"/>
      <c r="E269" s="44" t="n"/>
      <c r="F269" s="44" t="n"/>
      <c r="G269" s="44" t="n"/>
      <c r="H269" s="44" t="n"/>
      <c r="I269" s="44" t="n"/>
      <c r="J269" s="51" t="n"/>
      <c r="K269" s="51" t="n"/>
      <c r="L269" s="51" t="n"/>
    </row>
    <row r="270">
      <c r="A270" s="98" t="inlineStr">
        <is>
          <t>Total Energy consumption by industries</t>
        </is>
      </c>
      <c r="B270" s="98" t="n"/>
      <c r="C270" s="98" t="n"/>
      <c r="D270" s="98" t="n"/>
      <c r="E270" s="98" t="n"/>
      <c r="F270" s="98" t="n"/>
      <c r="G270" s="98" t="n"/>
      <c r="H270" s="98" t="n"/>
      <c r="I270" s="98" t="n"/>
      <c r="J270" s="51" t="n"/>
      <c r="K270" s="51" t="n"/>
      <c r="L270" s="51" t="n"/>
    </row>
    <row r="271">
      <c r="A271" s="106" t="inlineStr">
        <is>
          <t>Total Energy Consumption</t>
        </is>
      </c>
      <c r="B271" s="106" t="inlineStr">
        <is>
          <t>EJ</t>
        </is>
      </c>
      <c r="C271" s="13">
        <f>SUM(C272:C276)</f>
        <v/>
      </c>
      <c r="D271" s="13">
        <f>SUM(D272:D276)</f>
        <v/>
      </c>
      <c r="E271" s="13">
        <f>SUM(E272:E276)</f>
        <v/>
      </c>
      <c r="F271" s="13">
        <f>SUM(F272:F276)</f>
        <v/>
      </c>
      <c r="G271" s="13">
        <f>SUM(G272:G276)</f>
        <v/>
      </c>
      <c r="H271" s="13">
        <f>SUM(H272:H276)</f>
        <v/>
      </c>
      <c r="I271" s="13">
        <f>SUM(I272:I276)</f>
        <v/>
      </c>
      <c r="J271" s="51" t="n"/>
      <c r="K271" s="51" t="n"/>
      <c r="L271" s="51" t="n"/>
    </row>
    <row r="272">
      <c r="A272" s="27" t="inlineStr">
        <is>
          <t>of which: Iron and Steel production</t>
        </is>
      </c>
      <c r="B272" s="106" t="inlineStr">
        <is>
          <t>EJ</t>
        </is>
      </c>
      <c r="C272" s="44" t="n"/>
      <c r="D272" s="44" t="n">
        <v>0.060372</v>
      </c>
      <c r="E272" s="44" t="n">
        <v>0.071337</v>
      </c>
      <c r="F272" s="44" t="n">
        <v>0.09937799999999999</v>
      </c>
      <c r="G272" s="44" t="n">
        <v>0.125779</v>
      </c>
      <c r="H272" s="44" t="n"/>
      <c r="I272" s="44" t="n"/>
      <c r="J272" s="51" t="n"/>
      <c r="K272" s="51" t="n"/>
      <c r="L272" s="51" t="n"/>
    </row>
    <row r="273">
      <c r="A273" s="27" t="inlineStr">
        <is>
          <t>of which: Cement production</t>
        </is>
      </c>
      <c r="B273" s="106" t="inlineStr">
        <is>
          <t>EJ</t>
        </is>
      </c>
      <c r="C273" s="44" t="n"/>
      <c r="D273" s="44" t="n">
        <v>0.032912</v>
      </c>
      <c r="E273" s="44" t="n">
        <v>0.041646</v>
      </c>
      <c r="F273" s="44" t="n">
        <v>0.056014</v>
      </c>
      <c r="G273" s="44" t="n">
        <v>0.076929</v>
      </c>
      <c r="H273" s="44" t="n"/>
      <c r="I273" s="44" t="n"/>
      <c r="J273" s="51" t="n"/>
      <c r="K273" s="51" t="n"/>
      <c r="L273" s="51" t="n"/>
    </row>
    <row r="274">
      <c r="A274" s="27" t="inlineStr">
        <is>
          <t>of which: Chemicals production</t>
        </is>
      </c>
      <c r="B274" s="106" t="inlineStr">
        <is>
          <t>EJ</t>
        </is>
      </c>
      <c r="C274" s="44" t="n"/>
      <c r="D274" s="44" t="n">
        <v>0.11088</v>
      </c>
      <c r="E274" s="44" t="n">
        <v>0.117482</v>
      </c>
      <c r="F274" s="44" t="n">
        <v>0.134291</v>
      </c>
      <c r="G274" s="44" t="n">
        <v>0.125951</v>
      </c>
      <c r="H274" s="44" t="n"/>
      <c r="I274" s="44" t="n"/>
      <c r="J274" s="51" t="n"/>
      <c r="K274" s="51" t="n"/>
      <c r="L274" s="51" t="n"/>
    </row>
    <row r="275">
      <c r="A275" s="27" t="inlineStr">
        <is>
          <t>of which: Aluminum</t>
        </is>
      </c>
      <c r="B275" s="106" t="inlineStr">
        <is>
          <t>EJ</t>
        </is>
      </c>
      <c r="C275" s="44" t="n"/>
      <c r="D275" s="44" t="n">
        <v>0.037318</v>
      </c>
      <c r="E275" s="44" t="n">
        <v>0.037318</v>
      </c>
      <c r="F275" s="44" t="n">
        <v>0.037318</v>
      </c>
      <c r="G275" s="44" t="n">
        <v>0.037318</v>
      </c>
      <c r="H275" s="44" t="n"/>
      <c r="I275" s="44" t="n"/>
      <c r="J275" s="51" t="n"/>
      <c r="K275" s="51" t="n"/>
      <c r="L275" s="51" t="n"/>
    </row>
    <row r="276">
      <c r="A276" s="27" t="inlineStr">
        <is>
          <t>of which: Other EII</t>
        </is>
      </c>
      <c r="B276" s="106" t="inlineStr">
        <is>
          <t>EJ</t>
        </is>
      </c>
      <c r="C276" s="44" t="n"/>
      <c r="D276" s="44" t="n">
        <v>0.140894</v>
      </c>
      <c r="E276" s="44" t="n">
        <v>0.225276</v>
      </c>
      <c r="F276" s="44" t="n">
        <v>0.148536</v>
      </c>
      <c r="G276" s="44" t="n">
        <v>0.226072</v>
      </c>
      <c r="H276" s="44" t="n"/>
      <c r="I276" s="44" t="n"/>
      <c r="J276" s="51" t="n"/>
      <c r="K276" s="51" t="n"/>
      <c r="L276" s="51" t="n"/>
    </row>
    <row r="277">
      <c r="A277" s="98" t="inlineStr">
        <is>
          <t>Total Emissions  - without counting CCS</t>
        </is>
      </c>
      <c r="B277" s="98" t="n"/>
      <c r="C277" s="98" t="n"/>
      <c r="D277" s="98" t="n"/>
      <c r="E277" s="98" t="n"/>
      <c r="F277" s="98" t="n"/>
      <c r="G277" s="98" t="n"/>
      <c r="H277" s="98" t="n"/>
      <c r="I277" s="98" t="n"/>
      <c r="J277" s="51" t="n"/>
      <c r="K277" s="51" t="n"/>
      <c r="L277" s="51" t="n"/>
    </row>
    <row r="278">
      <c r="A278" s="27" t="inlineStr">
        <is>
          <t>Combustion CO2 EII</t>
        </is>
      </c>
      <c r="B278" s="106" t="inlineStr">
        <is>
          <t>Mt CO2</t>
        </is>
      </c>
      <c r="C278" s="13">
        <f>C289</f>
        <v/>
      </c>
      <c r="D278" s="13">
        <f>D289</f>
        <v/>
      </c>
      <c r="E278" s="13">
        <f>E289</f>
        <v/>
      </c>
      <c r="F278" s="13">
        <f>F289</f>
        <v/>
      </c>
      <c r="G278" s="13">
        <f>G289</f>
        <v/>
      </c>
      <c r="H278" s="13">
        <f>H289</f>
        <v/>
      </c>
      <c r="I278" s="13">
        <f>I289</f>
        <v/>
      </c>
      <c r="J278" s="51" t="n"/>
      <c r="K278" s="51" t="n"/>
      <c r="L278" s="51" t="n"/>
    </row>
    <row r="279">
      <c r="A279" s="27" t="inlineStr">
        <is>
          <t>Combustion non-CO2 EII</t>
        </is>
      </c>
      <c r="B279" s="106" t="inlineStr">
        <is>
          <t>Mt CO2e</t>
        </is>
      </c>
      <c r="C279" s="13">
        <f>C296</f>
        <v/>
      </c>
      <c r="D279" s="13">
        <f>D296</f>
        <v/>
      </c>
      <c r="E279" s="13">
        <f>E296</f>
        <v/>
      </c>
      <c r="F279" s="13">
        <f>F296</f>
        <v/>
      </c>
      <c r="G279" s="13">
        <f>G296</f>
        <v/>
      </c>
      <c r="H279" s="13">
        <f>H296</f>
        <v/>
      </c>
      <c r="I279" s="13">
        <f>I296</f>
        <v/>
      </c>
      <c r="J279" s="51" t="n"/>
      <c r="K279" s="51" t="n"/>
      <c r="L279" s="51" t="n"/>
    </row>
    <row r="280">
      <c r="A280" s="27" t="inlineStr">
        <is>
          <t>Process CO2 EII</t>
        </is>
      </c>
      <c r="B280" s="106" t="inlineStr">
        <is>
          <t>Mt CO2</t>
        </is>
      </c>
      <c r="C280" s="13">
        <f>C303</f>
        <v/>
      </c>
      <c r="D280" s="13">
        <f>D303</f>
        <v/>
      </c>
      <c r="E280" s="13">
        <f>E303</f>
        <v/>
      </c>
      <c r="F280" s="13">
        <f>F303</f>
        <v/>
      </c>
      <c r="G280" s="13">
        <f>G303</f>
        <v/>
      </c>
      <c r="H280" s="13">
        <f>H303</f>
        <v/>
      </c>
      <c r="I280" s="13">
        <f>I303</f>
        <v/>
      </c>
      <c r="J280" s="51" t="n"/>
      <c r="K280" s="51" t="n"/>
      <c r="L280" s="51" t="n"/>
    </row>
    <row r="281">
      <c r="A281" s="27" t="inlineStr">
        <is>
          <t>Process CH4, SF6, others EII</t>
        </is>
      </c>
      <c r="B281" s="106" t="inlineStr">
        <is>
          <t>Mt CO2e</t>
        </is>
      </c>
      <c r="C281" s="13">
        <f>C310</f>
        <v/>
      </c>
      <c r="D281" s="13">
        <f>D310</f>
        <v/>
      </c>
      <c r="E281" s="13">
        <f>E310</f>
        <v/>
      </c>
      <c r="F281" s="13">
        <f>F310</f>
        <v/>
      </c>
      <c r="G281" s="13">
        <f>G310</f>
        <v/>
      </c>
      <c r="H281" s="13">
        <f>H310</f>
        <v/>
      </c>
      <c r="I281" s="13">
        <f>I310</f>
        <v/>
      </c>
      <c r="J281" s="51" t="n"/>
      <c r="K281" s="51" t="n"/>
      <c r="L281" s="51" t="n"/>
    </row>
    <row r="282">
      <c r="A282" s="108" t="inlineStr">
        <is>
          <t>Total</t>
        </is>
      </c>
      <c r="B282" s="108" t="inlineStr">
        <is>
          <t>Mt CO2e</t>
        </is>
      </c>
      <c r="C282" s="13">
        <f>SUM(C278:C281)</f>
        <v/>
      </c>
      <c r="D282" s="13">
        <f>SUM(D278:D281)</f>
        <v/>
      </c>
      <c r="E282" s="13">
        <f>SUM(E278:E281)</f>
        <v/>
      </c>
      <c r="F282" s="13">
        <f>SUM(F278:F281)</f>
        <v/>
      </c>
      <c r="G282" s="13">
        <f>SUM(G278:G281)</f>
        <v/>
      </c>
      <c r="H282" s="13">
        <f>SUM(H278:H281)</f>
        <v/>
      </c>
      <c r="I282" s="13">
        <f>SUM(I278:I281)</f>
        <v/>
      </c>
      <c r="J282" s="51" t="n"/>
      <c r="K282" s="51" t="n"/>
      <c r="L282" s="51" t="n"/>
    </row>
    <row r="283">
      <c r="A283" s="98" t="inlineStr">
        <is>
          <t>Total Combustion CO2 - without counting CCS</t>
        </is>
      </c>
      <c r="B283" s="98" t="n"/>
      <c r="C283" s="98" t="n"/>
      <c r="D283" s="98" t="n"/>
      <c r="E283" s="98" t="n"/>
      <c r="F283" s="98" t="n"/>
      <c r="G283" s="98" t="n"/>
      <c r="H283" s="98" t="n"/>
      <c r="I283" s="98" t="n"/>
      <c r="J283" s="51" t="n"/>
      <c r="K283" s="51" t="n"/>
      <c r="L283" s="51" t="n"/>
    </row>
    <row r="284">
      <c r="A284" s="27" t="inlineStr">
        <is>
          <t>of which: Iron and Steel production</t>
        </is>
      </c>
      <c r="B284" s="106" t="inlineStr">
        <is>
          <t>Mt CO2</t>
        </is>
      </c>
      <c r="C284" s="13">
        <f>C71</f>
        <v/>
      </c>
      <c r="D284" s="13">
        <f>D71</f>
        <v/>
      </c>
      <c r="E284" s="13">
        <f>E71</f>
        <v/>
      </c>
      <c r="F284" s="13">
        <f>F71</f>
        <v/>
      </c>
      <c r="G284" s="13">
        <f>G71</f>
        <v/>
      </c>
      <c r="H284" s="13">
        <f>H71</f>
        <v/>
      </c>
      <c r="I284" s="13">
        <f>I71</f>
        <v/>
      </c>
      <c r="J284" s="51" t="n"/>
      <c r="K284" s="51" t="n"/>
      <c r="L284" s="51" t="n"/>
    </row>
    <row r="285">
      <c r="A285" s="27" t="inlineStr">
        <is>
          <t>of which: Cement production</t>
        </is>
      </c>
      <c r="B285" s="106" t="inlineStr">
        <is>
          <t>Mt CO2</t>
        </is>
      </c>
      <c r="C285" s="13">
        <f>C111</f>
        <v/>
      </c>
      <c r="D285" s="13">
        <f>D111</f>
        <v/>
      </c>
      <c r="E285" s="13">
        <f>E111</f>
        <v/>
      </c>
      <c r="F285" s="13">
        <f>F111</f>
        <v/>
      </c>
      <c r="G285" s="13">
        <f>G111</f>
        <v/>
      </c>
      <c r="H285" s="13">
        <f>H111</f>
        <v/>
      </c>
      <c r="I285" s="13">
        <f>I111</f>
        <v/>
      </c>
      <c r="J285" s="51" t="n"/>
      <c r="K285" s="51" t="n"/>
      <c r="L285" s="51" t="n"/>
    </row>
    <row r="286">
      <c r="A286" s="27" t="inlineStr">
        <is>
          <t>of which: Chemicals production</t>
        </is>
      </c>
      <c r="B286" s="106" t="inlineStr">
        <is>
          <t>Mt CO2</t>
        </is>
      </c>
      <c r="C286" s="13">
        <f>C151</f>
        <v/>
      </c>
      <c r="D286" s="13">
        <f>D151</f>
        <v/>
      </c>
      <c r="E286" s="13">
        <f>E151</f>
        <v/>
      </c>
      <c r="F286" s="13">
        <f>F151</f>
        <v/>
      </c>
      <c r="G286" s="13">
        <f>G151</f>
        <v/>
      </c>
      <c r="H286" s="13">
        <f>H151</f>
        <v/>
      </c>
      <c r="I286" s="13">
        <f>I151</f>
        <v/>
      </c>
      <c r="J286" s="51" t="n"/>
      <c r="K286" s="51" t="n"/>
      <c r="L286" s="51" t="n"/>
    </row>
    <row r="287">
      <c r="A287" s="27" t="inlineStr">
        <is>
          <t>of which: Aluminum</t>
        </is>
      </c>
      <c r="B287" s="106" t="inlineStr">
        <is>
          <t>Mt CO2</t>
        </is>
      </c>
      <c r="C287" s="13">
        <f>C191</f>
        <v/>
      </c>
      <c r="D287" s="13">
        <f>D191</f>
        <v/>
      </c>
      <c r="E287" s="13">
        <f>E191</f>
        <v/>
      </c>
      <c r="F287" s="13">
        <f>F191</f>
        <v/>
      </c>
      <c r="G287" s="13">
        <f>G191</f>
        <v/>
      </c>
      <c r="H287" s="13">
        <f>H191</f>
        <v/>
      </c>
      <c r="I287" s="13">
        <f>I191</f>
        <v/>
      </c>
      <c r="J287" s="51" t="n"/>
      <c r="K287" s="51" t="n"/>
      <c r="L287" s="51" t="n"/>
    </row>
    <row r="288">
      <c r="A288" s="27" t="inlineStr">
        <is>
          <t>of which: Other EII</t>
        </is>
      </c>
      <c r="B288" s="106" t="inlineStr">
        <is>
          <t>Mt CO2</t>
        </is>
      </c>
      <c r="C288" s="13">
        <f>C231</f>
        <v/>
      </c>
      <c r="D288" s="13">
        <f>D231</f>
        <v/>
      </c>
      <c r="E288" s="13">
        <f>E231</f>
        <v/>
      </c>
      <c r="F288" s="13">
        <f>F231</f>
        <v/>
      </c>
      <c r="G288" s="13">
        <f>G231</f>
        <v/>
      </c>
      <c r="H288" s="13">
        <f>H231</f>
        <v/>
      </c>
      <c r="I288" s="13">
        <f>I231</f>
        <v/>
      </c>
      <c r="J288" s="51" t="n"/>
      <c r="K288" s="51" t="n"/>
      <c r="L288" s="51" t="n"/>
    </row>
    <row r="289">
      <c r="A289" s="108" t="inlineStr">
        <is>
          <t>Total</t>
        </is>
      </c>
      <c r="B289" s="108" t="inlineStr">
        <is>
          <t>Mt CO2</t>
        </is>
      </c>
      <c r="C289" s="13">
        <f>SUM(C284:C288)</f>
        <v/>
      </c>
      <c r="D289" s="13">
        <f>SUM(D284:D288)</f>
        <v/>
      </c>
      <c r="E289" s="13">
        <f>SUM(E284:E288)</f>
        <v/>
      </c>
      <c r="F289" s="13">
        <f>SUM(F284:F288)</f>
        <v/>
      </c>
      <c r="G289" s="13">
        <f>SUM(G284:G288)</f>
        <v/>
      </c>
      <c r="H289" s="13">
        <f>SUM(H284:H288)</f>
        <v/>
      </c>
      <c r="I289" s="13">
        <f>SUM(I284:I288)</f>
        <v/>
      </c>
      <c r="J289" s="51" t="n"/>
      <c r="K289" s="51" t="n"/>
      <c r="L289" s="51" t="n"/>
    </row>
    <row r="290">
      <c r="A290" s="98" t="inlineStr">
        <is>
          <t>Total Combustion non-CO2 emissions - without counting CCS</t>
        </is>
      </c>
      <c r="B290" s="98" t="n"/>
      <c r="C290" s="98" t="n"/>
      <c r="D290" s="98" t="n"/>
      <c r="E290" s="98" t="n"/>
      <c r="F290" s="98" t="n"/>
      <c r="G290" s="98" t="n"/>
      <c r="H290" s="98" t="n"/>
      <c r="I290" s="98" t="n"/>
      <c r="J290" s="51" t="n"/>
      <c r="K290" s="51" t="n"/>
      <c r="L290" s="51" t="n"/>
    </row>
    <row r="291">
      <c r="A291" s="27" t="inlineStr">
        <is>
          <t>of which: Iron and Steel production</t>
        </is>
      </c>
      <c r="B291" s="106" t="inlineStr">
        <is>
          <t>Mt CO2e</t>
        </is>
      </c>
      <c r="C291" s="13">
        <f>C89</f>
        <v/>
      </c>
      <c r="D291" s="13">
        <f>D89</f>
        <v/>
      </c>
      <c r="E291" s="13">
        <f>E89</f>
        <v/>
      </c>
      <c r="F291" s="13">
        <f>F89</f>
        <v/>
      </c>
      <c r="G291" s="13">
        <f>G89</f>
        <v/>
      </c>
      <c r="H291" s="13">
        <f>H89</f>
        <v/>
      </c>
      <c r="I291" s="13">
        <f>I89</f>
        <v/>
      </c>
      <c r="J291" s="51" t="n"/>
      <c r="K291" s="51" t="n"/>
      <c r="L291" s="51" t="n"/>
    </row>
    <row r="292">
      <c r="A292" s="27" t="inlineStr">
        <is>
          <t>of which: Cement production</t>
        </is>
      </c>
      <c r="B292" s="106" t="inlineStr">
        <is>
          <t>Mt CO2e</t>
        </is>
      </c>
      <c r="C292" s="13">
        <f>C129</f>
        <v/>
      </c>
      <c r="D292" s="13">
        <f>D129</f>
        <v/>
      </c>
      <c r="E292" s="13">
        <f>E129</f>
        <v/>
      </c>
      <c r="F292" s="13">
        <f>F129</f>
        <v/>
      </c>
      <c r="G292" s="13">
        <f>G129</f>
        <v/>
      </c>
      <c r="H292" s="13">
        <f>H129</f>
        <v/>
      </c>
      <c r="I292" s="13">
        <f>I129</f>
        <v/>
      </c>
      <c r="J292" s="51" t="n"/>
      <c r="K292" s="51" t="n"/>
      <c r="L292" s="51" t="n"/>
    </row>
    <row r="293">
      <c r="A293" s="27" t="inlineStr">
        <is>
          <t>of which: Chemicals production</t>
        </is>
      </c>
      <c r="B293" s="106" t="inlineStr">
        <is>
          <t>Mt CO2e</t>
        </is>
      </c>
      <c r="C293" s="13">
        <f>C169</f>
        <v/>
      </c>
      <c r="D293" s="13">
        <f>D169</f>
        <v/>
      </c>
      <c r="E293" s="13">
        <f>E169</f>
        <v/>
      </c>
      <c r="F293" s="13">
        <f>F169</f>
        <v/>
      </c>
      <c r="G293" s="13">
        <f>G169</f>
        <v/>
      </c>
      <c r="H293" s="13">
        <f>H169</f>
        <v/>
      </c>
      <c r="I293" s="13">
        <f>I169</f>
        <v/>
      </c>
      <c r="J293" s="51" t="n"/>
      <c r="K293" s="51" t="n"/>
      <c r="L293" s="51" t="n"/>
    </row>
    <row r="294">
      <c r="A294" s="27" t="inlineStr">
        <is>
          <t>of which: Aluminum</t>
        </is>
      </c>
      <c r="B294" s="106" t="inlineStr">
        <is>
          <t>Mt CO2e</t>
        </is>
      </c>
      <c r="C294" s="13">
        <f>C209</f>
        <v/>
      </c>
      <c r="D294" s="13">
        <f>D209</f>
        <v/>
      </c>
      <c r="E294" s="13">
        <f>E209</f>
        <v/>
      </c>
      <c r="F294" s="13">
        <f>F209</f>
        <v/>
      </c>
      <c r="G294" s="13">
        <f>G209</f>
        <v/>
      </c>
      <c r="H294" s="13">
        <f>H209</f>
        <v/>
      </c>
      <c r="I294" s="13">
        <f>I209</f>
        <v/>
      </c>
      <c r="J294" s="51" t="n"/>
      <c r="K294" s="51" t="n"/>
      <c r="L294" s="51" t="n"/>
    </row>
    <row r="295">
      <c r="A295" s="27" t="inlineStr">
        <is>
          <t>of which: Other EII</t>
        </is>
      </c>
      <c r="B295" s="106" t="inlineStr">
        <is>
          <t>Mt CO2e</t>
        </is>
      </c>
      <c r="C295" s="13">
        <f>C249</f>
        <v/>
      </c>
      <c r="D295" s="13">
        <f>D249</f>
        <v/>
      </c>
      <c r="E295" s="13">
        <f>E249</f>
        <v/>
      </c>
      <c r="F295" s="13">
        <f>F249</f>
        <v/>
      </c>
      <c r="G295" s="13">
        <f>G249</f>
        <v/>
      </c>
      <c r="H295" s="13">
        <f>H249</f>
        <v/>
      </c>
      <c r="I295" s="13">
        <f>I249</f>
        <v/>
      </c>
      <c r="J295" s="51" t="n"/>
      <c r="K295" s="51" t="n"/>
      <c r="L295" s="51" t="n"/>
    </row>
    <row r="296">
      <c r="A296" s="108" t="inlineStr">
        <is>
          <t xml:space="preserve">Total </t>
        </is>
      </c>
      <c r="B296" s="108" t="inlineStr">
        <is>
          <t>Mt CO2e</t>
        </is>
      </c>
      <c r="C296" s="13">
        <f>SUM(C291:C295)</f>
        <v/>
      </c>
      <c r="D296" s="13">
        <f>SUM(D291:D295)</f>
        <v/>
      </c>
      <c r="E296" s="13">
        <f>SUM(E291:E295)</f>
        <v/>
      </c>
      <c r="F296" s="13">
        <f>SUM(F291:F295)</f>
        <v/>
      </c>
      <c r="G296" s="13">
        <f>SUM(G291:G295)</f>
        <v/>
      </c>
      <c r="H296" s="13">
        <f>SUM(H291:H295)</f>
        <v/>
      </c>
      <c r="I296" s="13">
        <f>SUM(I291:I295)</f>
        <v/>
      </c>
      <c r="J296" s="51" t="n"/>
      <c r="K296" s="51" t="n"/>
      <c r="L296" s="51" t="n"/>
    </row>
    <row r="297">
      <c r="A297" s="98" t="inlineStr">
        <is>
          <t>Total Process CO2 - without counting CCS</t>
        </is>
      </c>
      <c r="B297" s="98" t="n"/>
      <c r="C297" s="98" t="n"/>
      <c r="D297" s="98" t="n"/>
      <c r="E297" s="98" t="n"/>
      <c r="F297" s="98" t="n"/>
      <c r="G297" s="98" t="n"/>
      <c r="H297" s="98" t="n"/>
      <c r="I297" s="98" t="n"/>
      <c r="J297" s="51" t="n"/>
      <c r="K297" s="51" t="n"/>
      <c r="L297" s="51" t="n"/>
    </row>
    <row r="298">
      <c r="A298" s="27" t="inlineStr">
        <is>
          <t>of which: Iron and Steel production</t>
        </is>
      </c>
      <c r="B298" s="106" t="inlineStr">
        <is>
          <t>Mt CO2</t>
        </is>
      </c>
      <c r="C298" s="44" t="n"/>
      <c r="D298" s="44" t="n">
        <v>11.438012</v>
      </c>
      <c r="E298" s="44" t="n">
        <v>15.051069</v>
      </c>
      <c r="F298" s="44" t="n">
        <v>21.138155</v>
      </c>
      <c r="G298" s="44" t="n">
        <v>31.845655</v>
      </c>
      <c r="H298" s="44" t="n"/>
      <c r="I298" s="44" t="n"/>
      <c r="J298" s="51" t="n"/>
      <c r="K298" s="51" t="n"/>
      <c r="L298" s="51" t="n"/>
    </row>
    <row r="299">
      <c r="A299" s="27" t="inlineStr">
        <is>
          <t>of which: Cement production</t>
        </is>
      </c>
      <c r="B299" s="106" t="inlineStr">
        <is>
          <t>Mt CO2</t>
        </is>
      </c>
      <c r="C299" s="44" t="n"/>
      <c r="D299" s="44" t="n">
        <v>4.93021</v>
      </c>
      <c r="E299" s="44" t="n">
        <v>6.414552</v>
      </c>
      <c r="F299" s="44" t="n">
        <v>8.94538</v>
      </c>
      <c r="G299" s="44" t="n">
        <v>12.685693</v>
      </c>
      <c r="H299" s="44" t="n"/>
      <c r="I299" s="44" t="n"/>
      <c r="J299" s="51" t="n"/>
      <c r="K299" s="51" t="n"/>
      <c r="L299" s="51" t="n"/>
    </row>
    <row r="300">
      <c r="A300" s="27" t="inlineStr">
        <is>
          <t>of which: Chemicals production</t>
        </is>
      </c>
      <c r="B300" s="106" t="inlineStr">
        <is>
          <t>Mt CO2</t>
        </is>
      </c>
      <c r="C300" s="44" t="n"/>
      <c r="D300" s="44" t="n">
        <v>0.275538</v>
      </c>
      <c r="E300" s="44" t="n">
        <v>0.293012</v>
      </c>
      <c r="F300" s="44" t="n">
        <v>0.341169</v>
      </c>
      <c r="G300" s="44" t="n">
        <v>0.342865</v>
      </c>
      <c r="H300" s="44" t="n"/>
      <c r="I300" s="44" t="n"/>
      <c r="J300" s="51" t="n"/>
      <c r="K300" s="51" t="n"/>
      <c r="L300" s="51" t="n"/>
    </row>
    <row r="301">
      <c r="A301" s="27" t="inlineStr">
        <is>
          <t>of which: Aluminum</t>
        </is>
      </c>
      <c r="B301" s="106" t="inlineStr">
        <is>
          <t>Mt CO2</t>
        </is>
      </c>
      <c r="C301" s="44" t="n"/>
      <c r="D301" s="44" t="n">
        <v>1.181354</v>
      </c>
      <c r="E301" s="44" t="n">
        <v>1.181354</v>
      </c>
      <c r="F301" s="44" t="n">
        <v>1.181354</v>
      </c>
      <c r="G301" s="44" t="n">
        <v>1.181354</v>
      </c>
      <c r="H301" s="44" t="n"/>
      <c r="I301" s="44" t="n"/>
      <c r="J301" s="51" t="n"/>
      <c r="K301" s="51" t="n"/>
      <c r="L301" s="51" t="n"/>
    </row>
    <row r="302">
      <c r="A302" s="27" t="inlineStr">
        <is>
          <t>of which: Other EII</t>
        </is>
      </c>
      <c r="B302" s="106" t="inlineStr">
        <is>
          <t>Mt CO2</t>
        </is>
      </c>
      <c r="C302" s="44" t="n"/>
      <c r="D302" s="44" t="n"/>
      <c r="E302" s="44" t="n"/>
      <c r="F302" s="44" t="n"/>
      <c r="G302" s="44" t="n"/>
      <c r="H302" s="44" t="n"/>
      <c r="I302" s="44" t="n"/>
      <c r="J302" s="51" t="n"/>
      <c r="K302" s="51" t="inlineStr">
        <is>
          <t xml:space="preserve">need to add chrome, lime, glass. </t>
        </is>
      </c>
      <c r="L302" s="51" t="n"/>
    </row>
    <row r="303">
      <c r="A303" s="108" t="inlineStr">
        <is>
          <t>Total</t>
        </is>
      </c>
      <c r="B303" s="108" t="inlineStr">
        <is>
          <t>Mt CO2</t>
        </is>
      </c>
      <c r="C303" s="13">
        <f>SUM(C299:C302)</f>
        <v/>
      </c>
      <c r="D303" s="13">
        <f>SUM(D299:D302)</f>
        <v/>
      </c>
      <c r="E303" s="13">
        <f>SUM(E299:E302)</f>
        <v/>
      </c>
      <c r="F303" s="13">
        <f>SUM(F299:F302)</f>
        <v/>
      </c>
      <c r="G303" s="13">
        <f>SUM(G299:G302)</f>
        <v/>
      </c>
      <c r="H303" s="13">
        <f>SUM(H299:H302)</f>
        <v/>
      </c>
      <c r="I303" s="13">
        <f>SUM(I299:I302)</f>
        <v/>
      </c>
      <c r="J303" s="51" t="n"/>
      <c r="K303" s="51" t="n"/>
      <c r="L303" s="51" t="n"/>
    </row>
    <row r="304" ht="15" customHeight="1" s="218">
      <c r="A304" s="98" t="inlineStr">
        <is>
          <t>Total Process non-CO2 (process CH4, SF6 in CO2e) - without counting CCS</t>
        </is>
      </c>
      <c r="B304" s="98" t="n"/>
      <c r="C304" s="98" t="n"/>
      <c r="D304" s="98" t="n"/>
      <c r="E304" s="98" t="n"/>
      <c r="F304" s="98" t="n"/>
      <c r="G304" s="98" t="n"/>
      <c r="H304" s="98" t="n"/>
      <c r="I304" s="98" t="n"/>
      <c r="J304" s="51" t="n"/>
      <c r="K304" s="51" t="n"/>
      <c r="L304" s="51" t="n"/>
    </row>
    <row r="305">
      <c r="A305" s="27" t="inlineStr">
        <is>
          <t>of which: Iron and Steel production</t>
        </is>
      </c>
      <c r="B305" s="106" t="inlineStr">
        <is>
          <t>Mt CO2e</t>
        </is>
      </c>
      <c r="C305" s="44" t="n"/>
      <c r="D305" s="44" t="n"/>
      <c r="E305" s="44" t="n"/>
      <c r="F305" s="44" t="n"/>
      <c r="G305" s="44" t="n"/>
      <c r="H305" s="44" t="n"/>
      <c r="I305" s="44" t="n"/>
      <c r="J305" s="51" t="n"/>
      <c r="K305" s="51" t="n"/>
      <c r="L305" s="51" t="n"/>
    </row>
    <row r="306">
      <c r="A306" s="27" t="inlineStr">
        <is>
          <t>of which: Cement production</t>
        </is>
      </c>
      <c r="B306" s="106" t="inlineStr">
        <is>
          <t>Mt CO2e</t>
        </is>
      </c>
      <c r="C306" s="44" t="n"/>
      <c r="D306" s="44" t="n"/>
      <c r="E306" s="44" t="n"/>
      <c r="F306" s="44" t="n"/>
      <c r="G306" s="44" t="n"/>
      <c r="H306" s="44" t="n"/>
      <c r="I306" s="44" t="n"/>
      <c r="J306" s="51" t="n"/>
      <c r="K306" s="51" t="n"/>
      <c r="L306" s="51" t="n"/>
    </row>
    <row r="307">
      <c r="A307" s="27" t="inlineStr">
        <is>
          <t>of which: Chemicals production</t>
        </is>
      </c>
      <c r="B307" s="106" t="inlineStr">
        <is>
          <t>Mt CO2e</t>
        </is>
      </c>
      <c r="C307" s="44" t="n"/>
      <c r="D307" s="44" t="n"/>
      <c r="E307" s="44" t="n"/>
      <c r="F307" s="44" t="n"/>
      <c r="G307" s="44" t="n"/>
      <c r="H307" s="44" t="n"/>
      <c r="I307" s="44" t="n"/>
      <c r="J307" s="51" t="n"/>
      <c r="K307" s="51" t="n"/>
      <c r="L307" s="51" t="n"/>
    </row>
    <row r="308">
      <c r="A308" s="27" t="inlineStr">
        <is>
          <t>of which: Aluminum</t>
        </is>
      </c>
      <c r="B308" s="106" t="inlineStr">
        <is>
          <t>Mt CO2e</t>
        </is>
      </c>
      <c r="C308" s="44" t="n"/>
      <c r="D308" s="44" t="n">
        <v>2.286151</v>
      </c>
      <c r="E308" s="44" t="n">
        <v>2.286151</v>
      </c>
      <c r="F308" s="44" t="n">
        <v>2.286151</v>
      </c>
      <c r="G308" s="44" t="n">
        <v>2.286151</v>
      </c>
      <c r="H308" s="44" t="n"/>
      <c r="I308" s="44" t="n"/>
      <c r="J308" s="51" t="n"/>
      <c r="K308" s="51" t="n"/>
      <c r="L308" s="51" t="n"/>
    </row>
    <row r="309">
      <c r="A309" s="27" t="inlineStr">
        <is>
          <t>of which: Other EII</t>
        </is>
      </c>
      <c r="B309" s="106" t="inlineStr">
        <is>
          <t>Mt CO2e</t>
        </is>
      </c>
      <c r="C309" s="44" t="n"/>
      <c r="D309" s="44" t="n"/>
      <c r="E309" s="44" t="n"/>
      <c r="F309" s="44" t="n"/>
      <c r="G309" s="44" t="n"/>
      <c r="H309" s="44" t="n"/>
      <c r="I309" s="44" t="n"/>
      <c r="J309" s="51" t="n"/>
      <c r="K309" s="51" t="n"/>
      <c r="L309" s="51" t="n"/>
    </row>
    <row r="310">
      <c r="A310" s="108" t="inlineStr">
        <is>
          <t xml:space="preserve">Total </t>
        </is>
      </c>
      <c r="B310" s="108" t="inlineStr">
        <is>
          <t>Mt CO2e</t>
        </is>
      </c>
      <c r="C310" s="13">
        <f>SUM(C305:C309)</f>
        <v/>
      </c>
      <c r="D310" s="13">
        <f>SUM(D305:D309)</f>
        <v/>
      </c>
      <c r="E310" s="13">
        <f>SUM(E305:E309)</f>
        <v/>
      </c>
      <c r="F310" s="13">
        <f>SUM(F305:F309)</f>
        <v/>
      </c>
      <c r="G310" s="13">
        <f>SUM(G305:G309)</f>
        <v/>
      </c>
      <c r="H310" s="13">
        <f>SUM(H305:H309)</f>
        <v/>
      </c>
      <c r="I310" s="13">
        <f>SUM(I305:I309)</f>
        <v/>
      </c>
      <c r="J310" s="51" t="n"/>
      <c r="K310" s="51" t="n"/>
      <c r="L310" s="51" t="n"/>
    </row>
    <row r="311">
      <c r="A311" s="110" t="inlineStr">
        <is>
          <t>Estimated CC(U)S - CO2 captured and stored</t>
        </is>
      </c>
      <c r="B311" s="20" t="n"/>
      <c r="C311" s="20" t="n"/>
      <c r="D311" s="20" t="n"/>
      <c r="E311" s="20" t="n"/>
      <c r="F311" s="20" t="n"/>
      <c r="G311" s="20" t="n"/>
      <c r="H311" s="20" t="n"/>
      <c r="I311" s="20" t="n"/>
      <c r="J311" s="51" t="n"/>
      <c r="K311" s="51" t="n"/>
      <c r="L311" s="51" t="n"/>
    </row>
    <row r="312">
      <c r="A312" s="27" t="inlineStr">
        <is>
          <t>From Iron and Steel production sites</t>
        </is>
      </c>
      <c r="B312" s="106" t="inlineStr">
        <is>
          <t>MtCO2 captured &amp; stored</t>
        </is>
      </c>
      <c r="C312" s="44" t="n"/>
      <c r="D312" s="44" t="n"/>
      <c r="E312" s="44" t="n"/>
      <c r="F312" s="44" t="n"/>
      <c r="G312" s="44" t="n"/>
      <c r="H312" s="44" t="n"/>
      <c r="I312" s="44" t="n"/>
      <c r="J312" s="51" t="n"/>
      <c r="K312" s="51" t="n"/>
      <c r="L312" s="51" t="n"/>
    </row>
    <row r="313">
      <c r="A313" s="27" t="inlineStr">
        <is>
          <t>From Cement production sites</t>
        </is>
      </c>
      <c r="B313" s="106" t="inlineStr">
        <is>
          <t>MtCO2 captured &amp; stored</t>
        </is>
      </c>
      <c r="C313" s="44" t="n"/>
      <c r="D313" s="44" t="n"/>
      <c r="E313" s="44" t="n"/>
      <c r="F313" s="44" t="n"/>
      <c r="G313" s="44" t="n"/>
      <c r="H313" s="44" t="n"/>
      <c r="I313" s="44" t="n"/>
      <c r="J313" s="195" t="n"/>
      <c r="K313" s="51" t="n"/>
      <c r="L313" s="51" t="n"/>
    </row>
    <row r="314">
      <c r="A314" s="27" t="inlineStr">
        <is>
          <t>From Chemicals production sites</t>
        </is>
      </c>
      <c r="B314" s="106" t="inlineStr">
        <is>
          <t>MtCO2 captured &amp; stored</t>
        </is>
      </c>
      <c r="C314" s="44" t="n"/>
      <c r="D314" s="44" t="n"/>
      <c r="E314" s="44" t="n"/>
      <c r="F314" s="44" t="n"/>
      <c r="G314" s="44" t="n"/>
      <c r="H314" s="44" t="n"/>
      <c r="I314" s="44" t="n"/>
      <c r="J314" s="195" t="n"/>
      <c r="K314" s="51" t="n"/>
      <c r="L314" s="51" t="n"/>
    </row>
    <row r="315">
      <c r="A315" s="27" t="inlineStr">
        <is>
          <t>From Aluminum production sites</t>
        </is>
      </c>
      <c r="B315" s="106" t="inlineStr">
        <is>
          <t>MtCO2 captured &amp; stored</t>
        </is>
      </c>
      <c r="C315" s="44" t="n"/>
      <c r="D315" s="44" t="n"/>
      <c r="E315" s="44" t="n"/>
      <c r="F315" s="44" t="n"/>
      <c r="G315" s="44" t="n"/>
      <c r="H315" s="44" t="n"/>
      <c r="I315" s="44" t="n"/>
      <c r="J315" s="195" t="n"/>
      <c r="K315" s="51" t="n"/>
      <c r="L315" s="51" t="n"/>
    </row>
    <row r="316">
      <c r="A316" s="27" t="inlineStr">
        <is>
          <t>From Other EII sites</t>
        </is>
      </c>
      <c r="B316" s="106" t="inlineStr">
        <is>
          <t>MtCO2 captured &amp; stored</t>
        </is>
      </c>
      <c r="C316" s="44" t="n"/>
      <c r="D316" s="44" t="n"/>
      <c r="E316" s="44" t="n"/>
      <c r="F316" s="44" t="n"/>
      <c r="G316" s="44" t="n"/>
      <c r="H316" s="44" t="n"/>
      <c r="I316" s="44" t="n"/>
      <c r="J316" s="195" t="n"/>
      <c r="K316" s="51" t="n"/>
      <c r="L316" s="51" t="n"/>
    </row>
    <row r="317">
      <c r="A317" s="108" t="inlineStr">
        <is>
          <t>Total CO2 captured and stored</t>
        </is>
      </c>
      <c r="B317" s="108" t="inlineStr">
        <is>
          <t>MtCO2 captured &amp; stored</t>
        </is>
      </c>
      <c r="C317" s="13">
        <f>SUM(C312:C316)</f>
        <v/>
      </c>
      <c r="D317" s="13">
        <f>SUM(D312:D316)</f>
        <v/>
      </c>
      <c r="E317" s="13">
        <f>SUM(E312:E316)</f>
        <v/>
      </c>
      <c r="F317" s="13">
        <f>SUM(F312:F316)</f>
        <v/>
      </c>
      <c r="G317" s="13">
        <f>SUM(G312:G316)</f>
        <v/>
      </c>
      <c r="H317" s="13">
        <f>SUM(H312:H316)</f>
        <v/>
      </c>
      <c r="I317" s="13">
        <f>SUM(I312:I316)</f>
        <v/>
      </c>
      <c r="J317" s="51" t="n"/>
      <c r="K317" s="51" t="n"/>
      <c r="L317" s="51" t="n"/>
    </row>
    <row r="318">
      <c r="A318" s="110" t="inlineStr">
        <is>
          <t>Net GHG emissions</t>
        </is>
      </c>
      <c r="B318" s="20" t="n"/>
      <c r="C318" s="20" t="n"/>
      <c r="D318" s="20" t="n"/>
      <c r="E318" s="20" t="n"/>
      <c r="F318" s="20" t="n"/>
      <c r="G318" s="20" t="n"/>
      <c r="H318" s="20" t="n"/>
      <c r="I318" s="20" t="n"/>
      <c r="J318" s="51" t="n"/>
      <c r="K318" s="51" t="n"/>
      <c r="L318" s="51" t="n"/>
    </row>
    <row r="319">
      <c r="A319" s="24" t="inlineStr">
        <is>
          <t>TOTAL net-GHG emissions</t>
        </is>
      </c>
      <c r="B319" s="24" t="inlineStr">
        <is>
          <t>Mt CO2e</t>
        </is>
      </c>
      <c r="C319" s="150">
        <f>C282-C317</f>
        <v/>
      </c>
      <c r="D319" s="150">
        <f>D282-D317</f>
        <v/>
      </c>
      <c r="E319" s="150">
        <f>E282-E317</f>
        <v/>
      </c>
      <c r="F319" s="150">
        <f>F282-F317</f>
        <v/>
      </c>
      <c r="G319" s="150">
        <f>G282-G317</f>
        <v/>
      </c>
      <c r="H319" s="150">
        <f>H282-H317</f>
        <v/>
      </c>
      <c r="I319" s="150">
        <f>I282-I317</f>
        <v/>
      </c>
      <c r="J319" s="51" t="n"/>
      <c r="K319" s="51" t="n"/>
      <c r="L319" s="51" t="n"/>
    </row>
  </sheetData>
  <pageMargins left="0.7" right="0.7" top="0.75" bottom="0.75" header="0.3" footer="0.3"/>
</worksheet>
</file>

<file path=xl/worksheets/sheet13.xml><?xml version="1.0" encoding="utf-8"?>
<worksheet xmlns="http://schemas.openxmlformats.org/spreadsheetml/2006/main">
  <sheetPr>
    <tabColor rgb="FF7030A0"/>
    <outlinePr summaryBelow="1" summaryRight="1"/>
    <pageSetUpPr/>
  </sheetPr>
  <dimension ref="A1:E13"/>
  <sheetViews>
    <sheetView zoomScale="70" zoomScaleNormal="70" workbookViewId="0">
      <selection activeCell="A1" sqref="A1"/>
    </sheetView>
  </sheetViews>
  <sheetFormatPr baseColWidth="8" defaultColWidth="11.44140625" defaultRowHeight="14.4"/>
  <cols>
    <col width="35.5546875" customWidth="1" style="218" min="1" max="1"/>
    <col width="48.44140625" customWidth="1" style="218" min="2" max="2"/>
    <col width="51.109375" customWidth="1" style="218" min="3" max="3"/>
    <col width="87.5546875" customWidth="1" style="218" min="4" max="4"/>
    <col width="68.5546875" customWidth="1" style="218" min="5" max="5"/>
  </cols>
  <sheetData>
    <row r="1" ht="15.75" customHeight="1" s="218">
      <c r="A1" s="1" t="inlineStr">
        <is>
          <t>The Pathways Design Framework: LIGHT INDUSTRIES (LI) STORYLINE</t>
        </is>
      </c>
      <c r="B1" s="1" t="n"/>
      <c r="C1" s="1" t="n"/>
      <c r="D1" s="112" t="n"/>
      <c r="E1" s="112" t="n"/>
    </row>
    <row r="2" ht="15.75" customHeight="1" s="218">
      <c r="A2" s="2" t="inlineStr">
        <is>
          <t>version Aug 2023</t>
        </is>
      </c>
      <c r="B2" s="1" t="n"/>
      <c r="C2" s="1" t="n"/>
      <c r="D2" s="112" t="n"/>
      <c r="E2" s="112" t="n"/>
    </row>
    <row r="3" ht="15.75" customHeight="1" s="218">
      <c r="A3" s="16" t="inlineStr">
        <is>
          <t>Scenario Name:</t>
        </is>
      </c>
      <c r="B3" s="186">
        <f>'User guide'!B12</f>
        <v/>
      </c>
      <c r="C3" s="16" t="n"/>
      <c r="D3" s="16" t="n"/>
      <c r="E3" s="16" t="n"/>
    </row>
    <row r="4" ht="18.75" customHeight="1" s="218">
      <c r="B4" s="46" t="n"/>
      <c r="C4" s="46" t="n"/>
      <c r="D4" s="15" t="n"/>
      <c r="E4" s="15" t="n"/>
    </row>
    <row r="5" ht="64.5" customHeight="1" s="218">
      <c r="A5" s="237" t="inlineStr">
        <is>
          <t>Definition:
Energy Intensive Industries (EII) corresponds to: Iron and steel, Aluminium, Cement, Lime, Glass, Brick, Ceramics, Pulp paper and board, Chemicals (ex. chemicals used in energy production/transformation, fertilisers). 
All other is light industry, which is included in this TAB.</t>
        </is>
      </c>
      <c r="B5" s="225" t="n"/>
      <c r="C5" s="225" t="n"/>
      <c r="D5" s="225" t="n"/>
      <c r="E5" s="226" t="n"/>
    </row>
    <row r="6" ht="18.75" customHeight="1" s="218">
      <c r="B6" s="46" t="n"/>
      <c r="C6" s="46" t="n"/>
      <c r="D6" s="15" t="n"/>
      <c r="E6" s="15" t="n"/>
    </row>
    <row r="7" ht="31.5" customHeight="1" s="218">
      <c r="A7" s="47" t="inlineStr">
        <is>
          <t>Parts of the narratives</t>
        </is>
      </c>
      <c r="B7" s="47" t="inlineStr">
        <is>
          <t>Descriptions of changes over the time period 1: from short to medium term (now to 2030-35)</t>
        </is>
      </c>
      <c r="C7" s="47" t="inlineStr">
        <is>
          <t>Descriptions of changes over the time period 2: from medium to long-term (2030-35 to 2050-70)</t>
        </is>
      </c>
      <c r="D7" s="47" t="inlineStr">
        <is>
          <t>Guiding questions &amp; elements to support your "descriptions of changes" (Column B &amp; C)</t>
        </is>
      </c>
      <c r="E7" s="47" t="inlineStr">
        <is>
          <t>Notes/comments/Questions</t>
        </is>
      </c>
    </row>
    <row r="8" ht="166.5" customHeight="1" s="218">
      <c r="A8" s="48" t="inlineStr">
        <is>
          <t>1) The future national consumption and trades of products</t>
        </is>
      </c>
      <c r="B8" s="49" t="n"/>
      <c r="C8" s="49" t="n"/>
      <c r="D8" s="160" t="inlineStr">
        <is>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is>
      </c>
      <c r="E8" s="51" t="n"/>
    </row>
    <row r="9" ht="138.75" customHeight="1" s="218">
      <c r="A9" s="65" t="inlineStr">
        <is>
          <t>2) The future investments and disinvestments in production plants</t>
        </is>
      </c>
      <c r="B9" s="49" t="n"/>
      <c r="C9" s="49" t="n"/>
      <c r="D9"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9" s="51" t="n"/>
    </row>
    <row r="10" ht="105" customHeight="1" s="218">
      <c r="A10" s="65" t="inlineStr">
        <is>
          <t>3) The operational efficiencies of production plants</t>
        </is>
      </c>
      <c r="B10" s="49" t="n"/>
      <c r="C10" s="49" t="n"/>
      <c r="D10" s="160" t="inlineStr">
        <is>
          <t xml:space="preserve">What improvements in production energy efficiency could be implemented?  
Are less emission intensive feedstock substitutes possible?
Are there ways to avoid waste in production processes?
</t>
        </is>
      </c>
      <c r="E10" s="51" t="n"/>
    </row>
    <row r="11" ht="153.75" customHeight="1" s="218">
      <c r="A11" s="65" t="inlineStr">
        <is>
          <t xml:space="preserve">4) The future of primary energy supply and feedstocks of production plants and associated pollutants/carbon content </t>
        </is>
      </c>
      <c r="B11" s="49" t="n"/>
      <c r="C11" s="49" t="n"/>
      <c r="D11"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11" s="51" t="n"/>
    </row>
    <row r="12" ht="95.25" customHeight="1" s="218">
      <c r="A12" s="65" t="inlineStr">
        <is>
          <t>5) Global context</t>
        </is>
      </c>
      <c r="B12" s="49" t="n"/>
      <c r="C12" s="49" t="n"/>
      <c r="D12"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12" s="51" t="n"/>
    </row>
    <row r="13" ht="15.75" customHeight="1" s="218">
      <c r="A13" s="168" t="n"/>
      <c r="B13" s="169" t="n"/>
      <c r="C13" s="169" t="n"/>
      <c r="D13" s="170" t="n"/>
      <c r="E13" s="171" t="n"/>
    </row>
  </sheetData>
  <mergeCells count="1">
    <mergeCell ref="A5:E5"/>
  </mergeCells>
  <pageMargins left="0.7" right="0.7" top="0.75" bottom="0.75" header="0.3" footer="0.3"/>
</worksheet>
</file>

<file path=xl/worksheets/sheet14.xml><?xml version="1.0" encoding="utf-8"?>
<worksheet xmlns="http://schemas.openxmlformats.org/spreadsheetml/2006/main">
  <sheetPr>
    <tabColor theme="9" tint="-0.499984740745262"/>
    <outlinePr summaryBelow="1" summaryRight="1"/>
    <pageSetUpPr/>
  </sheetPr>
  <dimension ref="A1:N261"/>
  <sheetViews>
    <sheetView topLeftCell="A69" workbookViewId="0">
      <selection activeCell="A115" sqref="A115"/>
    </sheetView>
  </sheetViews>
  <sheetFormatPr baseColWidth="8" defaultColWidth="11.44140625" defaultRowHeight="14.4"/>
  <cols>
    <col width="46" customWidth="1" style="218" min="1" max="1"/>
    <col width="26" customWidth="1" style="218" min="2" max="2"/>
    <col width="17.88671875" customWidth="1" style="218" min="9" max="9"/>
    <col width="20.109375" customWidth="1" style="218" min="10" max="10"/>
    <col width="16.88671875" bestFit="1" customWidth="1" style="218" min="11" max="11"/>
    <col width="17.44140625" bestFit="1" customWidth="1" style="218" min="12" max="12"/>
  </cols>
  <sheetData>
    <row r="1" ht="15.75" customHeight="1" s="218">
      <c r="A1" s="1" t="inlineStr">
        <is>
          <t>The Pathways Design Framework: LIGHT INDUSTRIES (LI) DASHBOARD</t>
        </is>
      </c>
      <c r="B1" s="1" t="n"/>
      <c r="C1" s="1" t="n"/>
      <c r="D1" s="112" t="n"/>
      <c r="E1" s="112" t="n"/>
      <c r="F1" s="112" t="n"/>
      <c r="G1" s="112" t="n"/>
      <c r="H1" s="116" t="n"/>
      <c r="I1" s="112" t="n"/>
      <c r="J1" s="112" t="n"/>
    </row>
    <row r="2" ht="15.75" customHeight="1" s="218">
      <c r="A2" s="2" t="inlineStr">
        <is>
          <t>version Aug 2023</t>
        </is>
      </c>
      <c r="B2" s="1" t="n"/>
      <c r="C2" s="1" t="n"/>
      <c r="D2" s="112" t="n"/>
      <c r="E2" s="112" t="n"/>
      <c r="F2" s="112" t="n"/>
      <c r="G2" s="112" t="n"/>
      <c r="H2" s="116" t="n"/>
      <c r="I2" s="112" t="n"/>
      <c r="J2" s="112" t="n"/>
    </row>
    <row r="3" ht="15.75" customHeight="1" s="218">
      <c r="A3" s="16" t="inlineStr">
        <is>
          <t>Scenario Name:</t>
        </is>
      </c>
      <c r="B3" s="186">
        <f>'User guide'!B12</f>
        <v/>
      </c>
      <c r="C3" s="16" t="n"/>
      <c r="D3" s="16" t="n"/>
      <c r="E3" s="16" t="n"/>
      <c r="F3" s="16" t="n"/>
      <c r="G3" s="16" t="n"/>
      <c r="H3" s="16" t="n"/>
      <c r="I3" s="16" t="n"/>
      <c r="J3" s="16" t="n"/>
    </row>
    <row r="4">
      <c r="A4" s="187" t="n"/>
    </row>
    <row r="5" ht="15.75" customHeight="1" s="218" thickBot="1">
      <c r="A5" s="188" t="n"/>
      <c r="B5" s="188" t="n"/>
      <c r="C5" s="188" t="n"/>
      <c r="D5" s="188" t="n"/>
      <c r="E5" s="188" t="n"/>
      <c r="F5" s="188" t="n"/>
      <c r="G5" s="188" t="n"/>
      <c r="H5" s="188" t="n"/>
      <c r="I5" s="188" t="n"/>
      <c r="J5" s="188" t="n"/>
    </row>
    <row r="6">
      <c r="A6" s="14" t="n"/>
      <c r="B6" s="14" t="n"/>
      <c r="C6" s="14" t="n"/>
      <c r="D6" s="14" t="n"/>
      <c r="E6" s="14" t="n"/>
      <c r="F6" s="14" t="n"/>
      <c r="G6" s="14" t="n"/>
      <c r="H6" s="14" t="n"/>
      <c r="I6" s="14" t="n"/>
      <c r="J6" s="14" t="n"/>
    </row>
    <row r="7">
      <c r="A7" s="71" t="inlineStr">
        <is>
          <t>Extract of the Economy-wide DB TAB relevant rows for this sub-sector</t>
        </is>
      </c>
      <c r="B7" s="72" t="n"/>
      <c r="C7" s="72" t="n"/>
      <c r="D7" s="72" t="n"/>
      <c r="E7" s="72" t="n"/>
      <c r="F7" s="72" t="n"/>
      <c r="G7" s="72" t="n"/>
      <c r="H7" s="72" t="n"/>
      <c r="I7" s="72" t="n"/>
      <c r="J7" s="72" t="n"/>
    </row>
    <row r="8">
      <c r="A8" s="24" t="inlineStr">
        <is>
          <t>Average production per "GDP-Light Industries" unit</t>
        </is>
      </c>
      <c r="B8" s="35" t="inlineStr">
        <is>
          <t>t/2015 USD</t>
        </is>
      </c>
      <c r="C8" s="150">
        <f>C24/C34</f>
        <v/>
      </c>
      <c r="D8" s="150" t="n"/>
      <c r="E8" s="150" t="n"/>
      <c r="F8" s="150" t="n"/>
      <c r="G8" s="150" t="n"/>
      <c r="H8" s="150" t="n"/>
      <c r="I8" s="150">
        <f>I24/I34</f>
        <v/>
      </c>
    </row>
    <row r="9">
      <c r="A9" s="24" t="inlineStr">
        <is>
          <t>Energy use per ton produced</t>
        </is>
      </c>
      <c r="B9" s="24" t="inlineStr">
        <is>
          <t>MJ/t</t>
        </is>
      </c>
      <c r="C9" s="150">
        <f>(C41+C81+C121+C161)*10^12/(C24*10^6)</f>
        <v/>
      </c>
      <c r="D9" s="150" t="n"/>
      <c r="E9" s="150" t="n"/>
      <c r="F9" s="150" t="n"/>
      <c r="G9" s="150" t="n"/>
      <c r="H9" s="150" t="n"/>
      <c r="I9" s="150">
        <f>(I41+I81+I121+I161)*10^12/(I24*10^6)</f>
        <v/>
      </c>
    </row>
    <row r="10">
      <c r="A10" s="24" t="inlineStr">
        <is>
          <t>CO2 combustion emissions per energy unit</t>
        </is>
      </c>
      <c r="B10" s="24" t="inlineStr">
        <is>
          <t>gCO2/MJ</t>
        </is>
      </c>
      <c r="C10" s="150">
        <f>C227/(C41+C81+C121+C161)</f>
        <v/>
      </c>
      <c r="D10" s="150" t="n"/>
      <c r="E10" s="150" t="n"/>
      <c r="F10" s="150" t="n"/>
      <c r="G10" s="150" t="n"/>
      <c r="H10" s="150" t="n"/>
      <c r="I10" s="150">
        <f>I227/(I41+I81+I121+I161)</f>
        <v/>
      </c>
    </row>
    <row r="11">
      <c r="A11" s="24" t="inlineStr">
        <is>
          <t>Energy consumption</t>
        </is>
      </c>
      <c r="B11" s="24" t="inlineStr">
        <is>
          <t>PJ</t>
        </is>
      </c>
      <c r="C11" s="150">
        <f>(C41+C81+C121+C161)*10^3</f>
        <v/>
      </c>
      <c r="D11" s="150" t="n"/>
      <c r="E11" s="150" t="n"/>
      <c r="F11" s="150" t="n"/>
      <c r="G11" s="150" t="n"/>
      <c r="H11" s="150" t="n"/>
      <c r="I11" s="150">
        <f>(I41+I81+I121+I161)*10^3</f>
        <v/>
      </c>
    </row>
    <row r="12">
      <c r="A12" s="36" t="inlineStr">
        <is>
          <t>Total CO2 energy-related emissions</t>
        </is>
      </c>
      <c r="B12" s="37" t="inlineStr">
        <is>
          <t>MtCO2</t>
        </is>
      </c>
      <c r="C12" s="150">
        <f>C227</f>
        <v/>
      </c>
      <c r="D12" s="150" t="n"/>
      <c r="E12" s="150" t="n"/>
      <c r="F12" s="150" t="n"/>
      <c r="G12" s="150" t="n"/>
      <c r="H12" s="150" t="n"/>
      <c r="I12" s="150">
        <f>I227</f>
        <v/>
      </c>
    </row>
    <row r="13">
      <c r="A13" s="36" t="inlineStr">
        <is>
          <t>Total non-CO2 energy-related emissions</t>
        </is>
      </c>
      <c r="B13" s="37" t="inlineStr">
        <is>
          <t>MtCO2e</t>
        </is>
      </c>
      <c r="C13" s="150">
        <f>C228</f>
        <v/>
      </c>
      <c r="D13" s="150" t="n"/>
      <c r="E13" s="150" t="n"/>
      <c r="F13" s="150" t="n"/>
      <c r="G13" s="150" t="n"/>
      <c r="H13" s="150" t="n"/>
      <c r="I13" s="150">
        <f>I228</f>
        <v/>
      </c>
    </row>
    <row r="14">
      <c r="A14" s="22" t="inlineStr">
        <is>
          <t>Process CO2 emission per ton produced</t>
        </is>
      </c>
      <c r="B14" s="24" t="inlineStr">
        <is>
          <t>gCO2/t</t>
        </is>
      </c>
      <c r="C14" s="166">
        <f>(C229+C230)*10^12/(C24*10^6)</f>
        <v/>
      </c>
      <c r="D14" s="166" t="n"/>
      <c r="E14" s="166" t="n"/>
      <c r="F14" s="166" t="n"/>
      <c r="G14" s="166" t="n"/>
      <c r="H14" s="166" t="n"/>
      <c r="I14" s="166">
        <f>(I229+I230)*10^12/(I24*10^6)</f>
        <v/>
      </c>
    </row>
    <row r="15">
      <c r="A15" s="36" t="inlineStr">
        <is>
          <t>Total CO2 process-related emissions</t>
        </is>
      </c>
      <c r="B15" s="37" t="inlineStr">
        <is>
          <t>MtCO2</t>
        </is>
      </c>
      <c r="C15" s="166">
        <f>C229</f>
        <v/>
      </c>
      <c r="D15" s="166" t="n"/>
      <c r="E15" s="166" t="n"/>
      <c r="F15" s="166" t="n"/>
      <c r="G15" s="166" t="n"/>
      <c r="H15" s="166" t="n"/>
      <c r="I15" s="166">
        <f>I229</f>
        <v/>
      </c>
    </row>
    <row r="16">
      <c r="A16" s="37" t="inlineStr">
        <is>
          <t>Total non-CO2 process-related emissions</t>
        </is>
      </c>
      <c r="B16" s="37" t="inlineStr">
        <is>
          <t>MtCO2e</t>
        </is>
      </c>
      <c r="C16" s="150">
        <f>C230</f>
        <v/>
      </c>
      <c r="D16" s="150" t="n"/>
      <c r="E16" s="150" t="n"/>
      <c r="F16" s="150" t="n"/>
      <c r="G16" s="150" t="n"/>
      <c r="H16" s="150" t="n"/>
      <c r="I16" s="150">
        <f>I230</f>
        <v/>
      </c>
    </row>
    <row r="17">
      <c r="A17" s="24" t="inlineStr">
        <is>
          <t>Total CO2 captured and stored</t>
        </is>
      </c>
      <c r="B17" s="24" t="inlineStr">
        <is>
          <t>MtCO2e</t>
        </is>
      </c>
      <c r="C17" s="166">
        <f>C261</f>
        <v/>
      </c>
      <c r="D17" s="166" t="n"/>
      <c r="E17" s="166" t="n"/>
      <c r="F17" s="166" t="n"/>
      <c r="G17" s="166" t="n"/>
      <c r="H17" s="166" t="n"/>
      <c r="I17" s="166">
        <f>I261</f>
        <v/>
      </c>
    </row>
    <row r="18">
      <c r="A18" s="72" t="n"/>
      <c r="B18" s="72" t="n"/>
      <c r="C18" s="72" t="n"/>
      <c r="D18" s="72" t="n"/>
      <c r="E18" s="72" t="n"/>
      <c r="F18" s="72" t="n"/>
      <c r="G18" s="72" t="n"/>
      <c r="H18" s="72" t="n"/>
      <c r="I18" s="72" t="n"/>
      <c r="J18" s="72" t="n"/>
    </row>
    <row r="19">
      <c r="A19" s="14" t="n"/>
      <c r="B19" s="14" t="n"/>
      <c r="C19" s="14" t="n"/>
      <c r="D19" s="14" t="n"/>
      <c r="E19" s="14" t="n"/>
      <c r="F19" s="14" t="n"/>
      <c r="G19" s="14" t="n"/>
      <c r="H19" s="14" t="n"/>
      <c r="I19" s="14" t="n"/>
      <c r="J19" s="14" t="n"/>
    </row>
    <row r="20">
      <c r="A20" s="15" t="n"/>
      <c r="B20" s="15" t="n"/>
      <c r="C20" s="15" t="n"/>
      <c r="D20" s="15" t="n"/>
      <c r="E20" s="15" t="n"/>
      <c r="F20" s="15" t="n"/>
      <c r="G20" s="15" t="n"/>
      <c r="H20" s="15" t="n"/>
      <c r="I20" s="15" t="n"/>
      <c r="J20" s="15" t="n"/>
      <c r="K20" s="15" t="n"/>
      <c r="L20" s="15" t="n"/>
      <c r="M20" s="15" t="n"/>
      <c r="N20" s="15" t="n"/>
    </row>
    <row r="21" ht="45" customHeight="1" s="218">
      <c r="A21" s="75" t="inlineStr">
        <is>
          <t>Variable</t>
        </is>
      </c>
      <c r="B21" s="75" t="inlineStr">
        <is>
          <t>Unit</t>
        </is>
      </c>
      <c r="C21" s="75" t="n">
        <v>2010</v>
      </c>
      <c r="D21" s="191" t="n"/>
      <c r="E21" s="75" t="n"/>
      <c r="F21" s="75" t="n"/>
      <c r="G21" s="75" t="n"/>
      <c r="H21" s="75" t="n"/>
      <c r="I21" s="192" t="n">
        <v>2070</v>
      </c>
      <c r="J21" s="74" t="inlineStr">
        <is>
          <t>Consistency checks</t>
        </is>
      </c>
      <c r="K21" s="74" t="inlineStr">
        <is>
          <t>Method category</t>
        </is>
      </c>
      <c r="L21" s="74" t="inlineStr">
        <is>
          <t>Note &amp; comments</t>
        </is>
      </c>
    </row>
    <row r="22">
      <c r="A22" s="105" t="inlineStr">
        <is>
          <t>Light Industry demand</t>
        </is>
      </c>
      <c r="B22" s="20" t="n"/>
      <c r="C22" s="20" t="n"/>
      <c r="D22" s="20" t="n"/>
      <c r="E22" s="20" t="n"/>
      <c r="F22" s="20" t="n"/>
      <c r="G22" s="20" t="n"/>
      <c r="H22" s="20" t="n"/>
      <c r="I22" s="20" t="n"/>
      <c r="J22" s="195" t="n"/>
      <c r="K22" s="51" t="n"/>
      <c r="L22" s="51" t="n"/>
    </row>
    <row r="23">
      <c r="A23" s="98" t="inlineStr">
        <is>
          <t>Sectoral output Mt</t>
        </is>
      </c>
      <c r="B23" s="98" t="n"/>
      <c r="C23" s="98" t="n"/>
      <c r="D23" s="98" t="n"/>
      <c r="E23" s="98" t="n"/>
      <c r="F23" s="98" t="n"/>
      <c r="G23" s="98" t="n"/>
      <c r="H23" s="98" t="n"/>
      <c r="I23" s="98" t="n"/>
      <c r="J23" s="195" t="n"/>
      <c r="K23" s="51" t="n"/>
      <c r="L23" s="51" t="n"/>
    </row>
    <row r="24">
      <c r="A24" s="178" t="inlineStr">
        <is>
          <t>Total Light Industries Output</t>
        </is>
      </c>
      <c r="B24" s="179" t="inlineStr">
        <is>
          <t>Mt</t>
        </is>
      </c>
      <c r="C24" s="44" t="n"/>
      <c r="D24" s="44" t="n"/>
      <c r="E24" s="44" t="n"/>
      <c r="F24" s="44" t="n"/>
      <c r="G24" s="44" t="n"/>
      <c r="H24" s="44" t="n"/>
      <c r="I24" s="44" t="n"/>
      <c r="J24" s="51" t="n"/>
      <c r="K24" s="51" t="n"/>
      <c r="L24" s="51" t="n"/>
    </row>
    <row r="25">
      <c r="A25" s="27" t="inlineStr">
        <is>
          <t>Total Other non-ferrous metals (Aluminum excl.)</t>
        </is>
      </c>
      <c r="B25" s="106" t="inlineStr">
        <is>
          <t>Mt</t>
        </is>
      </c>
      <c r="C25" s="44" t="n"/>
      <c r="D25" s="44" t="n"/>
      <c r="E25" s="44" t="n"/>
      <c r="F25" s="44" t="n"/>
      <c r="G25" s="44" t="n"/>
      <c r="H25" s="44" t="n"/>
      <c r="I25" s="44" t="n"/>
      <c r="J25" s="51" t="n"/>
      <c r="K25" s="51" t="n"/>
      <c r="L25" s="51" t="n"/>
    </row>
    <row r="26">
      <c r="A26" s="107" t="inlineStr">
        <is>
          <t>of which: recycled as input</t>
        </is>
      </c>
      <c r="B26" s="106" t="inlineStr">
        <is>
          <t>Mt</t>
        </is>
      </c>
      <c r="C26" s="44" t="n"/>
      <c r="D26" s="44" t="n"/>
      <c r="E26" s="44" t="n"/>
      <c r="F26" s="44" t="n"/>
      <c r="G26" s="44" t="n"/>
      <c r="H26" s="44" t="n"/>
      <c r="I26" s="44" t="n"/>
      <c r="J26" s="51" t="n"/>
      <c r="K26" s="51" t="n"/>
      <c r="L26" s="51" t="n"/>
    </row>
    <row r="27">
      <c r="A27" s="27" t="inlineStr">
        <is>
          <t>Total Food and Tobacco</t>
        </is>
      </c>
      <c r="B27" s="106" t="inlineStr">
        <is>
          <t>Mt</t>
        </is>
      </c>
      <c r="C27" s="44" t="n"/>
      <c r="D27" s="44" t="n"/>
      <c r="E27" s="44" t="n"/>
      <c r="F27" s="44" t="n"/>
      <c r="G27" s="44" t="n"/>
      <c r="H27" s="44" t="n"/>
      <c r="I27" s="44" t="n"/>
      <c r="J27" s="51" t="n"/>
      <c r="K27" s="51" t="n"/>
      <c r="L27" s="51" t="n"/>
    </row>
    <row r="28">
      <c r="A28" s="107" t="inlineStr">
        <is>
          <t>of which: recycled as input</t>
        </is>
      </c>
      <c r="B28" s="106" t="inlineStr">
        <is>
          <t>Mt</t>
        </is>
      </c>
      <c r="C28" s="44" t="n"/>
      <c r="D28" s="44" t="n"/>
      <c r="E28" s="44" t="n"/>
      <c r="F28" s="44" t="n"/>
      <c r="G28" s="44" t="n"/>
      <c r="H28" s="44" t="n"/>
      <c r="I28" s="44" t="n"/>
      <c r="J28" s="51" t="n"/>
      <c r="K28" s="51" t="n"/>
      <c r="L28" s="51" t="n"/>
    </row>
    <row r="29">
      <c r="A29" s="27" t="inlineStr">
        <is>
          <t>Total Machinery and transport equipment</t>
        </is>
      </c>
      <c r="B29" s="106" t="inlineStr">
        <is>
          <t>Mt</t>
        </is>
      </c>
      <c r="C29" s="44" t="n"/>
      <c r="D29" s="44" t="n"/>
      <c r="E29" s="44" t="n"/>
      <c r="F29" s="44" t="n"/>
      <c r="G29" s="44" t="n"/>
      <c r="H29" s="44" t="n"/>
      <c r="I29" s="44" t="n"/>
      <c r="J29" s="51" t="n"/>
      <c r="K29" s="51" t="n"/>
      <c r="L29" s="51" t="n"/>
    </row>
    <row r="30">
      <c r="A30" s="107" t="inlineStr">
        <is>
          <t>of which: recycled as input</t>
        </is>
      </c>
      <c r="B30" s="106" t="inlineStr">
        <is>
          <t>Mt</t>
        </is>
      </c>
      <c r="C30" s="44" t="n"/>
      <c r="D30" s="44" t="n"/>
      <c r="E30" s="44" t="n"/>
      <c r="F30" s="44" t="n"/>
      <c r="G30" s="44" t="n"/>
      <c r="H30" s="44" t="n"/>
      <c r="I30" s="44" t="n"/>
      <c r="J30" s="51" t="n"/>
      <c r="K30" s="51" t="n"/>
      <c r="L30" s="51" t="n"/>
    </row>
    <row r="31">
      <c r="A31" s="27" t="inlineStr">
        <is>
          <t>Total Other LI</t>
        </is>
      </c>
      <c r="B31" s="106" t="inlineStr">
        <is>
          <t>Mt</t>
        </is>
      </c>
      <c r="C31" s="44" t="n"/>
      <c r="D31" s="44" t="n"/>
      <c r="E31" s="44" t="n"/>
      <c r="F31" s="44" t="n"/>
      <c r="G31" s="44" t="n"/>
      <c r="H31" s="44" t="n"/>
      <c r="I31" s="44" t="n"/>
      <c r="J31" s="51" t="n"/>
      <c r="K31" s="51" t="n"/>
      <c r="L31" s="51" t="n"/>
    </row>
    <row r="32">
      <c r="A32" s="107" t="inlineStr">
        <is>
          <t>of which: recycled as input</t>
        </is>
      </c>
      <c r="B32" s="106" t="inlineStr">
        <is>
          <t>Mt</t>
        </is>
      </c>
      <c r="C32" s="44" t="n"/>
      <c r="D32" s="44" t="n"/>
      <c r="E32" s="44" t="n"/>
      <c r="F32" s="44" t="n"/>
      <c r="G32" s="44" t="n"/>
      <c r="H32" s="44" t="n"/>
      <c r="I32" s="44" t="n"/>
      <c r="J32" s="51" t="n"/>
      <c r="K32" s="51" t="n"/>
      <c r="L32" s="51" t="n"/>
    </row>
    <row r="33">
      <c r="A33" s="98" t="inlineStr">
        <is>
          <t>Sectoral GDP</t>
        </is>
      </c>
      <c r="B33" s="98" t="n"/>
      <c r="C33" s="98" t="n"/>
      <c r="D33" s="98" t="n"/>
      <c r="E33" s="98" t="n"/>
      <c r="F33" s="98" t="n"/>
      <c r="G33" s="98" t="n"/>
      <c r="H33" s="98" t="n"/>
      <c r="I33" s="98" t="n"/>
      <c r="J33" s="195" t="n"/>
      <c r="K33" s="51" t="n"/>
      <c r="L33" s="51" t="n"/>
    </row>
    <row r="34">
      <c r="A34" s="106" t="inlineStr">
        <is>
          <t>Total GDP</t>
        </is>
      </c>
      <c r="B34" s="106" t="inlineStr">
        <is>
          <t>Millions of USD 2015</t>
        </is>
      </c>
      <c r="C34" s="44" t="n"/>
      <c r="D34" s="44" t="n"/>
      <c r="E34" s="44" t="n"/>
      <c r="F34" s="44" t="n"/>
      <c r="G34" s="44" t="n"/>
      <c r="H34" s="44" t="n"/>
      <c r="I34" s="44" t="n"/>
      <c r="J34" s="196" t="inlineStr">
        <is>
          <t>Macro - demo _ eco</t>
        </is>
      </c>
      <c r="K34" s="51" t="n"/>
      <c r="L34" s="51" t="n"/>
    </row>
    <row r="35">
      <c r="A35" s="27" t="inlineStr">
        <is>
          <t>of which: Other non-ferrous metals (Aluminium excl.)</t>
        </is>
      </c>
      <c r="B35" s="106" t="inlineStr">
        <is>
          <t>Millions of USD 2015</t>
        </is>
      </c>
      <c r="C35" s="44" t="n"/>
      <c r="D35" s="44" t="n"/>
      <c r="E35" s="44" t="n"/>
      <c r="F35" s="44" t="n"/>
      <c r="G35" s="44" t="n"/>
      <c r="H35" s="44" t="n"/>
      <c r="I35" s="44" t="n"/>
      <c r="J35" s="51" t="n"/>
      <c r="K35" s="51" t="n"/>
      <c r="L35" s="51" t="n"/>
    </row>
    <row r="36">
      <c r="A36" s="27" t="inlineStr">
        <is>
          <t>of which: Food and Tobacco</t>
        </is>
      </c>
      <c r="B36" s="106" t="inlineStr">
        <is>
          <t>Millions of USD 2015</t>
        </is>
      </c>
      <c r="C36" s="44" t="n"/>
      <c r="D36" s="44" t="n"/>
      <c r="E36" s="44" t="n"/>
      <c r="F36" s="44" t="n"/>
      <c r="G36" s="44" t="n"/>
      <c r="H36" s="44" t="n"/>
      <c r="I36" s="44" t="n"/>
      <c r="J36" s="51" t="n"/>
      <c r="K36" s="51" t="n"/>
      <c r="L36" s="51" t="n"/>
    </row>
    <row r="37">
      <c r="A37" s="27" t="inlineStr">
        <is>
          <t>of which: Machinery and transport equipment</t>
        </is>
      </c>
      <c r="B37" s="106" t="inlineStr">
        <is>
          <t>Millions of USD 2015</t>
        </is>
      </c>
      <c r="C37" s="44" t="n"/>
      <c r="D37" s="44" t="n"/>
      <c r="E37" s="44" t="n"/>
      <c r="F37" s="44" t="n"/>
      <c r="G37" s="44" t="n"/>
      <c r="H37" s="44" t="n"/>
      <c r="I37" s="44" t="n"/>
      <c r="J37" s="51" t="n"/>
      <c r="K37" s="51" t="n"/>
      <c r="L37" s="51" t="n"/>
    </row>
    <row r="38">
      <c r="A38" s="27" t="inlineStr">
        <is>
          <t>of which: Other LI</t>
        </is>
      </c>
      <c r="B38" s="106" t="inlineStr">
        <is>
          <t>Millions of USD 2015</t>
        </is>
      </c>
      <c r="C38" s="44" t="n"/>
      <c r="D38" s="44" t="n"/>
      <c r="E38" s="44" t="n"/>
      <c r="F38" s="44" t="n"/>
      <c r="G38" s="44" t="n"/>
      <c r="H38" s="44" t="n"/>
      <c r="I38" s="44" t="n"/>
      <c r="J38" s="51" t="n"/>
      <c r="K38" s="51" t="n"/>
      <c r="L38" s="51" t="n"/>
    </row>
    <row r="39">
      <c r="A39" s="110" t="inlineStr">
        <is>
          <t>Other non-ferrous metals (Aluminium excl.): Energy consumption and emissions from fuel combustion</t>
        </is>
      </c>
      <c r="B39" s="20" t="n"/>
      <c r="C39" s="20" t="n"/>
      <c r="D39" s="20" t="n"/>
      <c r="E39" s="20" t="n"/>
      <c r="F39" s="20" t="n"/>
      <c r="G39" s="20" t="n"/>
      <c r="H39" s="20" t="n"/>
      <c r="I39" s="20" t="n"/>
      <c r="J39" s="51" t="n"/>
      <c r="K39" s="51" t="n"/>
      <c r="L39" s="51" t="n"/>
    </row>
    <row r="40">
      <c r="A40" s="98" t="inlineStr">
        <is>
          <t>Energy consumption</t>
        </is>
      </c>
      <c r="B40" s="98" t="n"/>
      <c r="C40" s="98" t="n"/>
      <c r="D40" s="98" t="n"/>
      <c r="E40" s="98" t="n"/>
      <c r="F40" s="98" t="n"/>
      <c r="G40" s="98" t="n"/>
      <c r="H40" s="98" t="n"/>
      <c r="I40" s="98" t="n"/>
      <c r="J40" s="195" t="n"/>
      <c r="K40" s="51" t="n"/>
      <c r="L40" s="51" t="n"/>
    </row>
    <row r="41">
      <c r="A41" s="106" t="inlineStr">
        <is>
          <t>Total Energy Consumption</t>
        </is>
      </c>
      <c r="B41" s="106" t="inlineStr">
        <is>
          <t>EJ</t>
        </is>
      </c>
      <c r="C41" s="13">
        <f>SUM(C42:C58)</f>
        <v/>
      </c>
      <c r="D41" s="13" t="n"/>
      <c r="E41" s="13" t="n"/>
      <c r="F41" s="13" t="n"/>
      <c r="G41" s="13" t="n"/>
      <c r="H41" s="13" t="n"/>
      <c r="I41" s="13">
        <f>SUM(I42:I58)</f>
        <v/>
      </c>
      <c r="J41" s="51" t="n"/>
      <c r="K41" s="51" t="n"/>
      <c r="L41" s="51" t="n"/>
    </row>
    <row r="42">
      <c r="A42" s="106" t="inlineStr">
        <is>
          <t xml:space="preserve">SOLID FUEL: Sub-Bituminous Coal </t>
        </is>
      </c>
      <c r="B42" s="106" t="inlineStr">
        <is>
          <t>EJ</t>
        </is>
      </c>
      <c r="C42" s="44" t="n"/>
      <c r="D42" s="44" t="n"/>
      <c r="E42" s="44" t="n"/>
      <c r="F42" s="44" t="n"/>
      <c r="G42" s="44" t="n"/>
      <c r="H42" s="44" t="n"/>
      <c r="I42" s="44" t="n"/>
      <c r="J42" s="51" t="n"/>
      <c r="K42" s="51" t="n"/>
      <c r="L42" s="51" t="n"/>
    </row>
    <row r="43">
      <c r="A43" s="106" t="inlineStr">
        <is>
          <t xml:space="preserve">SOLID FUEL: Anthracite </t>
        </is>
      </c>
      <c r="B43" s="106" t="inlineStr">
        <is>
          <t>EJ</t>
        </is>
      </c>
      <c r="C43" s="44" t="n"/>
      <c r="D43" s="44" t="n"/>
      <c r="E43" s="44" t="n"/>
      <c r="F43" s="44" t="n"/>
      <c r="G43" s="44" t="n"/>
      <c r="H43" s="44" t="n"/>
      <c r="I43" s="44" t="n"/>
      <c r="J43" s="51" t="n"/>
      <c r="K43" s="51" t="n"/>
      <c r="L43" s="51" t="n"/>
    </row>
    <row r="44">
      <c r="A44" s="106" t="inlineStr">
        <is>
          <t xml:space="preserve">SOLID FUEL: Lignite </t>
        </is>
      </c>
      <c r="B44" s="106" t="inlineStr">
        <is>
          <t>EJ</t>
        </is>
      </c>
      <c r="C44" s="44" t="n"/>
      <c r="D44" s="44" t="n"/>
      <c r="E44" s="44" t="n"/>
      <c r="F44" s="44" t="n"/>
      <c r="G44" s="44" t="n"/>
      <c r="H44" s="44" t="n"/>
      <c r="I44" s="44" t="n"/>
      <c r="J44" s="51" t="n"/>
      <c r="K44" s="51" t="n"/>
      <c r="L44" s="51" t="n"/>
    </row>
    <row r="45">
      <c r="A45" s="106" t="inlineStr">
        <is>
          <t>SOLID FUEL: Coking Coal</t>
        </is>
      </c>
      <c r="B45" s="106" t="inlineStr">
        <is>
          <t>EJ</t>
        </is>
      </c>
      <c r="C45" s="44" t="n"/>
      <c r="D45" s="44" t="n"/>
      <c r="E45" s="44" t="n"/>
      <c r="F45" s="44" t="n"/>
      <c r="G45" s="44" t="n"/>
      <c r="H45" s="44" t="n"/>
      <c r="I45" s="44" t="n"/>
      <c r="J45" s="51" t="n"/>
      <c r="K45" s="51" t="n"/>
      <c r="L45" s="51" t="n"/>
    </row>
    <row r="46">
      <c r="A46" s="106" t="inlineStr">
        <is>
          <t>SOLID FUEL: Petroleum Coke</t>
        </is>
      </c>
      <c r="B46" s="106" t="inlineStr">
        <is>
          <t>EJ</t>
        </is>
      </c>
      <c r="C46" s="44" t="n"/>
      <c r="D46" s="44" t="n"/>
      <c r="E46" s="44" t="n"/>
      <c r="F46" s="44" t="n"/>
      <c r="G46" s="44" t="n"/>
      <c r="H46" s="44" t="n"/>
      <c r="I46" s="44" t="n"/>
      <c r="J46" s="51" t="n"/>
      <c r="K46" s="51" t="n"/>
      <c r="L46" s="51" t="n"/>
    </row>
    <row r="47">
      <c r="A47" s="106" t="inlineStr">
        <is>
          <t>LIQUID FUEL: Kerosene</t>
        </is>
      </c>
      <c r="B47" s="106" t="inlineStr">
        <is>
          <t>EJ</t>
        </is>
      </c>
      <c r="C47" s="44" t="n"/>
      <c r="D47" s="44" t="n"/>
      <c r="E47" s="44" t="n"/>
      <c r="F47" s="44" t="n"/>
      <c r="G47" s="44" t="n"/>
      <c r="H47" s="44" t="n"/>
      <c r="I47" s="44" t="n"/>
      <c r="J47" s="51" t="n"/>
      <c r="K47" s="51" t="n"/>
      <c r="L47" s="51" t="n"/>
    </row>
    <row r="48">
      <c r="A48" s="106" t="inlineStr">
        <is>
          <t>LIQUID FUEL: Diesel Oil</t>
        </is>
      </c>
      <c r="B48" s="106" t="inlineStr">
        <is>
          <t>EJ</t>
        </is>
      </c>
      <c r="C48" s="44" t="n"/>
      <c r="D48" s="44" t="n"/>
      <c r="E48" s="44" t="n"/>
      <c r="F48" s="44" t="n"/>
      <c r="G48" s="44" t="n"/>
      <c r="H48" s="44" t="n"/>
      <c r="I48" s="44" t="n"/>
      <c r="J48" s="51" t="n"/>
      <c r="K48" s="51" t="n"/>
      <c r="L48" s="51" t="n"/>
    </row>
    <row r="49">
      <c r="A49" s="106" t="inlineStr">
        <is>
          <t>LIQUID FUEL: Residual Fuel Oil</t>
        </is>
      </c>
      <c r="B49" s="106" t="inlineStr">
        <is>
          <t>EJ</t>
        </is>
      </c>
      <c r="C49" s="44" t="n"/>
      <c r="D49" s="44" t="n"/>
      <c r="E49" s="44" t="n"/>
      <c r="F49" s="44" t="n"/>
      <c r="G49" s="44" t="n"/>
      <c r="H49" s="44" t="n"/>
      <c r="I49" s="44" t="n"/>
      <c r="J49" s="51" t="n"/>
      <c r="K49" s="51" t="n"/>
      <c r="L49" s="51" t="n"/>
    </row>
    <row r="50">
      <c r="A50" s="106" t="inlineStr">
        <is>
          <t>LIQUID FUEL: Liquefied Petroleum Gases</t>
        </is>
      </c>
      <c r="B50" s="106" t="inlineStr">
        <is>
          <t>EJ</t>
        </is>
      </c>
      <c r="C50" s="44" t="n"/>
      <c r="D50" s="44" t="n"/>
      <c r="E50" s="44" t="n"/>
      <c r="F50" s="44" t="n"/>
      <c r="G50" s="44" t="n"/>
      <c r="H50" s="44" t="n"/>
      <c r="I50" s="44" t="n"/>
      <c r="J50" s="51" t="n"/>
      <c r="K50" s="51" t="n"/>
      <c r="L50" s="206" t="inlineStr">
        <is>
          <t>taken mining out it's not 'other non-ferrous'</t>
        </is>
      </c>
    </row>
    <row r="51">
      <c r="A51" s="106" t="inlineStr">
        <is>
          <t>LIQUID FUEL: Natural Gas Liquids</t>
        </is>
      </c>
      <c r="B51" s="106" t="inlineStr">
        <is>
          <t>EJ</t>
        </is>
      </c>
      <c r="C51" s="44" t="n"/>
      <c r="D51" s="44" t="n"/>
      <c r="E51" s="44" t="n"/>
      <c r="F51" s="44" t="n"/>
      <c r="G51" s="44" t="n"/>
      <c r="H51" s="44" t="n"/>
      <c r="I51" s="44" t="n"/>
      <c r="J51" s="51" t="n"/>
      <c r="K51" s="51" t="n"/>
      <c r="L51" s="51" t="n"/>
    </row>
    <row r="52">
      <c r="A52" s="106" t="inlineStr">
        <is>
          <t>LIQUID FUEL: Crude Oil or Naptha</t>
        </is>
      </c>
      <c r="B52" s="106" t="inlineStr">
        <is>
          <t>EJ</t>
        </is>
      </c>
      <c r="C52" s="44" t="n"/>
      <c r="D52" s="44" t="n"/>
      <c r="E52" s="44" t="n"/>
      <c r="F52" s="44" t="n"/>
      <c r="G52" s="44" t="n"/>
      <c r="H52" s="44" t="n"/>
      <c r="I52" s="44" t="n"/>
      <c r="J52" s="51" t="n"/>
      <c r="K52" s="51" t="n"/>
      <c r="L52" s="51" t="n"/>
    </row>
    <row r="53">
      <c r="A53" s="106" t="inlineStr">
        <is>
          <t xml:space="preserve">GASEOUS FUEL: Natural Gas </t>
        </is>
      </c>
      <c r="B53" s="106" t="inlineStr">
        <is>
          <t>EJ</t>
        </is>
      </c>
      <c r="C53" s="44" t="n"/>
      <c r="D53" s="44" t="n"/>
      <c r="E53" s="44" t="n"/>
      <c r="F53" s="44" t="n"/>
      <c r="G53" s="44" t="n"/>
      <c r="H53" s="44" t="n"/>
      <c r="I53" s="44" t="n"/>
      <c r="J53" s="51" t="n"/>
      <c r="K53" s="51" t="n"/>
      <c r="L53" s="51" t="n"/>
    </row>
    <row r="54">
      <c r="A54" s="106" t="inlineStr">
        <is>
          <t>BIOMASS FUEL: Wood/Wood Waste, other Biomass</t>
        </is>
      </c>
      <c r="B54" s="106" t="inlineStr">
        <is>
          <t>EJ</t>
        </is>
      </c>
      <c r="C54" s="44" t="n"/>
      <c r="D54" s="44" t="n"/>
      <c r="E54" s="44" t="n"/>
      <c r="F54" s="44" t="n"/>
      <c r="G54" s="44" t="n"/>
      <c r="H54" s="44" t="n"/>
      <c r="I54" s="44" t="n"/>
      <c r="J54" s="51" t="n"/>
      <c r="K54" s="51" t="n"/>
      <c r="L54" s="51" t="n"/>
    </row>
    <row r="55">
      <c r="A55" s="106" t="inlineStr">
        <is>
          <t>WASTE FUEL: Plastics, tyres</t>
        </is>
      </c>
      <c r="B55" s="106" t="inlineStr">
        <is>
          <t>EJ</t>
        </is>
      </c>
      <c r="C55" s="44" t="n"/>
      <c r="D55" s="44" t="n"/>
      <c r="E55" s="44" t="n"/>
      <c r="F55" s="44" t="n"/>
      <c r="G55" s="44" t="n"/>
      <c r="H55" s="44" t="n"/>
      <c r="I55" s="44" t="n"/>
      <c r="J55" s="51" t="n"/>
      <c r="K55" s="51" t="n"/>
      <c r="L55" s="51" t="n"/>
    </row>
    <row r="56">
      <c r="A56" s="106" t="inlineStr">
        <is>
          <t>RENEWABLE ENERGY: Green hydrogen, Solar thermal</t>
        </is>
      </c>
      <c r="B56" s="106" t="inlineStr">
        <is>
          <t>EJ</t>
        </is>
      </c>
      <c r="C56" s="44" t="n"/>
      <c r="D56" s="44" t="n"/>
      <c r="E56" s="44" t="n"/>
      <c r="F56" s="44" t="n"/>
      <c r="G56" s="44" t="n"/>
      <c r="H56" s="44" t="n"/>
      <c r="I56" s="44" t="n"/>
      <c r="J56" s="51" t="n"/>
      <c r="K56" s="51" t="n"/>
      <c r="L56" s="51" t="n"/>
    </row>
    <row r="57">
      <c r="A57" s="106" t="inlineStr">
        <is>
          <t>ELECTRICITY</t>
        </is>
      </c>
      <c r="B57" s="106" t="inlineStr">
        <is>
          <t>EJ</t>
        </is>
      </c>
      <c r="C57" s="44" t="n"/>
      <c r="D57" s="44" t="n"/>
      <c r="E57" s="44" t="n"/>
      <c r="F57" s="44" t="n"/>
      <c r="G57" s="44" t="n"/>
      <c r="H57" s="44" t="n"/>
      <c r="I57" s="44" t="n"/>
      <c r="J57" s="51" t="n"/>
      <c r="K57" s="51" t="n"/>
      <c r="L57" s="51" t="n"/>
    </row>
    <row r="58">
      <c r="A58" s="106" t="inlineStr">
        <is>
          <t>Others</t>
        </is>
      </c>
      <c r="B58" s="106" t="inlineStr">
        <is>
          <t>EJ</t>
        </is>
      </c>
      <c r="C58" s="44" t="n"/>
      <c r="D58" s="44" t="n"/>
      <c r="E58" s="44" t="n"/>
      <c r="F58" s="44" t="n"/>
      <c r="G58" s="44" t="n"/>
      <c r="H58" s="44" t="n"/>
      <c r="I58" s="44" t="n"/>
      <c r="J58" s="51" t="n"/>
      <c r="K58" s="51" t="n"/>
      <c r="L58" s="51" t="n"/>
    </row>
    <row r="59">
      <c r="A59" s="98" t="inlineStr">
        <is>
          <t>Related combustion emissions - without counting CCS</t>
        </is>
      </c>
      <c r="B59" s="98" t="n"/>
      <c r="C59" s="98" t="n"/>
      <c r="D59" s="98" t="n"/>
      <c r="E59" s="98" t="n"/>
      <c r="F59" s="98" t="n"/>
      <c r="G59" s="98" t="n"/>
      <c r="H59" s="98" t="n"/>
      <c r="I59" s="98" t="n"/>
      <c r="J59" s="195" t="n"/>
      <c r="K59" s="51" t="n"/>
      <c r="L59" s="51" t="n"/>
    </row>
    <row r="60">
      <c r="A60" s="106" t="inlineStr">
        <is>
          <t>Total Combustion CO2</t>
        </is>
      </c>
      <c r="B60" s="106" t="inlineStr">
        <is>
          <t>MtCO2</t>
        </is>
      </c>
      <c r="C60" s="13">
        <f>SUM(C61:C77)</f>
        <v/>
      </c>
      <c r="D60" s="13" t="n"/>
      <c r="E60" s="13" t="n"/>
      <c r="F60" s="13" t="n"/>
      <c r="G60" s="13" t="n"/>
      <c r="H60" s="13" t="n"/>
      <c r="I60" s="13">
        <f>SUM(I61:I77)</f>
        <v/>
      </c>
      <c r="J60" s="51" t="n"/>
      <c r="K60" s="51" t="n"/>
      <c r="L60" s="51" t="n"/>
    </row>
    <row r="61">
      <c r="A61" s="106" t="inlineStr">
        <is>
          <t xml:space="preserve">SOLID FUEL: Sub-Bituminous Coal </t>
        </is>
      </c>
      <c r="B61" s="106" t="inlineStr">
        <is>
          <t>MtCO2</t>
        </is>
      </c>
      <c r="C61" s="44" t="n"/>
      <c r="D61" s="44" t="n"/>
      <c r="E61" s="44" t="n"/>
      <c r="F61" s="44" t="n"/>
      <c r="G61" s="44" t="n"/>
      <c r="H61" s="44" t="n"/>
      <c r="I61" s="44" t="n"/>
      <c r="J61" s="51" t="n"/>
      <c r="K61" s="51" t="n"/>
      <c r="L61" s="51" t="n"/>
    </row>
    <row r="62">
      <c r="A62" s="106" t="inlineStr">
        <is>
          <t xml:space="preserve">SOLID FUEL: Anthracite </t>
        </is>
      </c>
      <c r="B62" s="106" t="inlineStr">
        <is>
          <t>MtCO2</t>
        </is>
      </c>
      <c r="C62" s="44" t="n"/>
      <c r="D62" s="44" t="n"/>
      <c r="E62" s="44" t="n"/>
      <c r="F62" s="44" t="n"/>
      <c r="G62" s="44" t="n"/>
      <c r="H62" s="44" t="n"/>
      <c r="I62" s="44" t="n"/>
      <c r="J62" s="51" t="n"/>
      <c r="K62" s="51" t="n"/>
      <c r="L62" s="51" t="n"/>
    </row>
    <row r="63">
      <c r="A63" s="106" t="inlineStr">
        <is>
          <t xml:space="preserve">SOLID FUEL: Lignite </t>
        </is>
      </c>
      <c r="B63" s="106" t="inlineStr">
        <is>
          <t>MtCO2</t>
        </is>
      </c>
      <c r="C63" s="44" t="n"/>
      <c r="D63" s="44" t="n"/>
      <c r="E63" s="44" t="n"/>
      <c r="F63" s="44" t="n"/>
      <c r="G63" s="44" t="n"/>
      <c r="H63" s="44" t="n"/>
      <c r="I63" s="44" t="n"/>
      <c r="J63" s="51" t="n"/>
      <c r="K63" s="51" t="n"/>
      <c r="L63" s="51" t="n"/>
    </row>
    <row r="64">
      <c r="A64" s="106" t="inlineStr">
        <is>
          <t>SOLID FUEL: Coking Coal</t>
        </is>
      </c>
      <c r="B64" s="106" t="inlineStr">
        <is>
          <t>MtCO2</t>
        </is>
      </c>
      <c r="C64" s="44" t="n"/>
      <c r="D64" s="44" t="n"/>
      <c r="E64" s="44" t="n"/>
      <c r="F64" s="44" t="n"/>
      <c r="G64" s="44" t="n"/>
      <c r="H64" s="44" t="n"/>
      <c r="I64" s="44" t="n"/>
      <c r="J64" s="51" t="n"/>
      <c r="K64" s="51" t="n"/>
      <c r="L64" s="206" t="inlineStr">
        <is>
          <t>taken mining out</t>
        </is>
      </c>
    </row>
    <row r="65">
      <c r="A65" s="106" t="inlineStr">
        <is>
          <t>SOLID FUEL: Petroleum Coke</t>
        </is>
      </c>
      <c r="B65" s="106" t="inlineStr">
        <is>
          <t>MtCO2</t>
        </is>
      </c>
      <c r="C65" s="44" t="n"/>
      <c r="D65" s="44" t="n"/>
      <c r="E65" s="44" t="n"/>
      <c r="F65" s="44" t="n"/>
      <c r="G65" s="44" t="n"/>
      <c r="H65" s="44" t="n"/>
      <c r="I65" s="44" t="n"/>
      <c r="J65" s="51" t="n"/>
      <c r="K65" s="51" t="n"/>
      <c r="L65" s="51" t="n"/>
    </row>
    <row r="66">
      <c r="A66" s="106" t="inlineStr">
        <is>
          <t>LIQUID FUEL: Kerosene</t>
        </is>
      </c>
      <c r="B66" s="106" t="inlineStr">
        <is>
          <t>MtCO2</t>
        </is>
      </c>
      <c r="C66" s="44" t="n"/>
      <c r="D66" s="44" t="n"/>
      <c r="E66" s="44" t="n"/>
      <c r="F66" s="44" t="n"/>
      <c r="G66" s="44" t="n"/>
      <c r="H66" s="44" t="n"/>
      <c r="I66" s="44" t="n"/>
      <c r="J66" s="51" t="n"/>
      <c r="K66" s="51" t="n"/>
      <c r="L66" s="51" t="n"/>
    </row>
    <row r="67">
      <c r="A67" s="106" t="inlineStr">
        <is>
          <t>LIQUID FUEL: Diesel Oil</t>
        </is>
      </c>
      <c r="B67" s="106" t="inlineStr">
        <is>
          <t>MtCO2</t>
        </is>
      </c>
      <c r="C67" s="44" t="n"/>
      <c r="D67" s="44" t="n"/>
      <c r="E67" s="44" t="n"/>
      <c r="F67" s="44" t="n"/>
      <c r="G67" s="44" t="n"/>
      <c r="H67" s="44" t="n"/>
      <c r="I67" s="44" t="n"/>
      <c r="J67" s="51" t="n"/>
      <c r="K67" s="51" t="n"/>
      <c r="L67" s="51" t="n"/>
    </row>
    <row r="68">
      <c r="A68" s="106" t="inlineStr">
        <is>
          <t>LIQUID FUEL: Residual Fuel Oil</t>
        </is>
      </c>
      <c r="B68" s="106" t="inlineStr">
        <is>
          <t>MtCO2</t>
        </is>
      </c>
      <c r="C68" s="44" t="n"/>
      <c r="D68" s="44" t="n"/>
      <c r="E68" s="44" t="n"/>
      <c r="F68" s="44" t="n"/>
      <c r="G68" s="44" t="n"/>
      <c r="H68" s="44" t="n"/>
      <c r="I68" s="44" t="n"/>
      <c r="J68" s="51" t="n"/>
      <c r="K68" s="51" t="n"/>
      <c r="L68" s="51" t="n"/>
    </row>
    <row r="69">
      <c r="A69" s="106" t="inlineStr">
        <is>
          <t>LIQUID FUEL: Liquefied Petroleum Gases</t>
        </is>
      </c>
      <c r="B69" s="106" t="inlineStr">
        <is>
          <t>MtCO2</t>
        </is>
      </c>
      <c r="C69" s="44" t="n"/>
      <c r="D69" s="44" t="n"/>
      <c r="E69" s="44" t="n"/>
      <c r="F69" s="44" t="n"/>
      <c r="G69" s="44" t="n"/>
      <c r="H69" s="44" t="n"/>
      <c r="I69" s="44" t="n"/>
      <c r="J69" s="51" t="n"/>
      <c r="K69" s="51" t="n"/>
      <c r="L69" s="51" t="n"/>
    </row>
    <row r="70">
      <c r="A70" s="106" t="inlineStr">
        <is>
          <t>LIQUID FUEL: Natural Gas Liquids</t>
        </is>
      </c>
      <c r="B70" s="106" t="inlineStr">
        <is>
          <t>MtCO2</t>
        </is>
      </c>
      <c r="C70" s="44" t="n"/>
      <c r="D70" s="44" t="n"/>
      <c r="E70" s="44" t="n"/>
      <c r="F70" s="44" t="n"/>
      <c r="G70" s="44" t="n"/>
      <c r="H70" s="44" t="n"/>
      <c r="I70" s="44" t="n"/>
      <c r="J70" s="51" t="n"/>
      <c r="K70" s="51" t="n"/>
      <c r="L70" s="51" t="n"/>
    </row>
    <row r="71">
      <c r="A71" s="106" t="inlineStr">
        <is>
          <t>LIQUID FUEL: Crude Oil or Naptha</t>
        </is>
      </c>
      <c r="B71" s="106" t="inlineStr">
        <is>
          <t>MtCO2</t>
        </is>
      </c>
      <c r="C71" s="44" t="n"/>
      <c r="D71" s="44" t="n"/>
      <c r="E71" s="44" t="n"/>
      <c r="F71" s="44" t="n"/>
      <c r="G71" s="44" t="n"/>
      <c r="H71" s="44" t="n"/>
      <c r="I71" s="44" t="n"/>
      <c r="J71" s="51" t="n"/>
      <c r="K71" s="51" t="n"/>
      <c r="L71" s="51" t="n"/>
    </row>
    <row r="72">
      <c r="A72" s="106" t="inlineStr">
        <is>
          <t xml:space="preserve">GASEOUS FUEL: Natural Gas </t>
        </is>
      </c>
      <c r="B72" s="106" t="inlineStr">
        <is>
          <t>MtCO2</t>
        </is>
      </c>
      <c r="C72" s="44" t="n"/>
      <c r="D72" s="44" t="n"/>
      <c r="E72" s="44" t="n"/>
      <c r="F72" s="44" t="n"/>
      <c r="G72" s="44" t="n"/>
      <c r="H72" s="44" t="n"/>
      <c r="I72" s="44" t="n"/>
      <c r="J72" s="51" t="n"/>
      <c r="K72" s="51" t="n"/>
      <c r="L72" s="51" t="n"/>
    </row>
    <row r="73">
      <c r="A73" s="106" t="inlineStr">
        <is>
          <t>BIOMASS FUEL: Wood/Wood Waste, other Biomass</t>
        </is>
      </c>
      <c r="B73" s="106" t="inlineStr">
        <is>
          <t>MtCO2</t>
        </is>
      </c>
      <c r="C73" s="44" t="n"/>
      <c r="D73" s="44" t="n"/>
      <c r="E73" s="44" t="n"/>
      <c r="F73" s="44" t="n"/>
      <c r="G73" s="44" t="n"/>
      <c r="H73" s="44" t="n"/>
      <c r="I73" s="44" t="n"/>
      <c r="J73" s="51" t="n"/>
      <c r="K73" s="51" t="n"/>
      <c r="L73" s="51" t="n"/>
    </row>
    <row r="74">
      <c r="A74" s="106" t="inlineStr">
        <is>
          <t>WASTE FUEL: Plastics, tyres</t>
        </is>
      </c>
      <c r="B74" s="106" t="inlineStr">
        <is>
          <t>MtCO2</t>
        </is>
      </c>
      <c r="C74" s="44" t="n"/>
      <c r="D74" s="44" t="n"/>
      <c r="E74" s="44" t="n"/>
      <c r="F74" s="44" t="n"/>
      <c r="G74" s="44" t="n"/>
      <c r="H74" s="44" t="n"/>
      <c r="I74" s="44" t="n"/>
      <c r="J74" s="51" t="n"/>
      <c r="K74" s="51" t="n"/>
      <c r="L74" s="51" t="n"/>
    </row>
    <row r="75">
      <c r="A75" s="106" t="inlineStr">
        <is>
          <t>RENEWABLE ENERGY: Green hydrogen, Solar thermal</t>
        </is>
      </c>
      <c r="B75" s="106" t="inlineStr">
        <is>
          <t>MtCO2</t>
        </is>
      </c>
      <c r="C75" s="44" t="n"/>
      <c r="D75" s="44" t="n"/>
      <c r="E75" s="44" t="n"/>
      <c r="F75" s="44" t="n"/>
      <c r="G75" s="44" t="n"/>
      <c r="H75" s="44" t="n"/>
      <c r="I75" s="44" t="n"/>
      <c r="J75" s="51" t="n"/>
      <c r="K75" s="51" t="n"/>
      <c r="L75" s="51" t="n"/>
    </row>
    <row r="76">
      <c r="A76" s="106" t="inlineStr">
        <is>
          <t>ELECTRICITY</t>
        </is>
      </c>
      <c r="B76" s="106" t="inlineStr">
        <is>
          <t>MtCO2</t>
        </is>
      </c>
      <c r="C76" s="44" t="n"/>
      <c r="D76" s="44" t="n"/>
      <c r="E76" s="44" t="n"/>
      <c r="F76" s="44" t="n"/>
      <c r="G76" s="44" t="n"/>
      <c r="H76" s="44" t="n"/>
      <c r="I76" s="44" t="n"/>
      <c r="J76" s="51" t="n"/>
      <c r="K76" s="51" t="n"/>
      <c r="L76" s="51" t="n"/>
    </row>
    <row r="77">
      <c r="A77" s="106" t="inlineStr">
        <is>
          <t>Others</t>
        </is>
      </c>
      <c r="B77" s="106" t="inlineStr">
        <is>
          <t>MtCO2</t>
        </is>
      </c>
      <c r="C77" s="44" t="n"/>
      <c r="D77" s="44" t="n"/>
      <c r="E77" s="44" t="n"/>
      <c r="F77" s="44" t="n"/>
      <c r="G77" s="44" t="n"/>
      <c r="H77" s="44" t="n"/>
      <c r="I77" s="44" t="n"/>
      <c r="J77" s="51" t="n"/>
      <c r="K77" s="51" t="n"/>
      <c r="L77" s="51" t="n"/>
    </row>
    <row r="78">
      <c r="A78" s="106" t="inlineStr">
        <is>
          <t>Total Combustion non-CO2 emissions</t>
        </is>
      </c>
      <c r="B78" s="106" t="inlineStr">
        <is>
          <t>MtCO2e</t>
        </is>
      </c>
      <c r="C78" s="44" t="n"/>
      <c r="D78" s="44" t="n"/>
      <c r="E78" s="44" t="n"/>
      <c r="F78" s="44" t="n"/>
      <c r="G78" s="44" t="n"/>
      <c r="H78" s="44" t="n"/>
      <c r="I78" s="44" t="n"/>
      <c r="J78" s="51" t="n"/>
      <c r="K78" s="51" t="n"/>
      <c r="L78" s="51" t="n"/>
    </row>
    <row r="79">
      <c r="A79" s="110" t="inlineStr">
        <is>
          <t>Food and Tobacco: Energy consumption and emissions from fuel combustion</t>
        </is>
      </c>
      <c r="B79" s="20" t="n"/>
      <c r="C79" s="20" t="n"/>
      <c r="D79" s="20" t="n"/>
      <c r="E79" s="20" t="n"/>
      <c r="F79" s="20" t="n"/>
      <c r="G79" s="20" t="n"/>
      <c r="H79" s="20" t="n"/>
      <c r="I79" s="20" t="n"/>
      <c r="J79" s="51" t="n"/>
      <c r="K79" s="51" t="n"/>
      <c r="L79" s="51" t="n"/>
    </row>
    <row r="80">
      <c r="A80" s="98" t="inlineStr">
        <is>
          <t>Energy consumption</t>
        </is>
      </c>
      <c r="B80" s="98" t="n"/>
      <c r="C80" s="98" t="n"/>
      <c r="D80" s="98" t="n"/>
      <c r="E80" s="98" t="n"/>
      <c r="F80" s="98" t="n"/>
      <c r="G80" s="98" t="n"/>
      <c r="H80" s="98" t="n"/>
      <c r="I80" s="98" t="n"/>
      <c r="J80" s="51" t="n"/>
      <c r="K80" s="51" t="n"/>
      <c r="L80" s="51" t="n"/>
    </row>
    <row r="81">
      <c r="A81" s="106" t="inlineStr">
        <is>
          <t>Total Energy Consumption</t>
        </is>
      </c>
      <c r="B81" s="106" t="inlineStr">
        <is>
          <t>EJ</t>
        </is>
      </c>
      <c r="C81" s="13">
        <f>SUM(C82:C98)</f>
        <v/>
      </c>
      <c r="D81" s="13" t="n"/>
      <c r="E81" s="13" t="n"/>
      <c r="F81" s="13" t="n"/>
      <c r="G81" s="13" t="n"/>
      <c r="H81" s="13" t="n"/>
      <c r="I81" s="13">
        <f>SUM(I82:I98)</f>
        <v/>
      </c>
      <c r="J81" s="51" t="n"/>
      <c r="K81" s="51" t="n"/>
      <c r="L81" s="51" t="n"/>
    </row>
    <row r="82">
      <c r="A82" s="106" t="inlineStr">
        <is>
          <t xml:space="preserve">SOLID FUEL: Sub-Bituminous Coal </t>
        </is>
      </c>
      <c r="B82" s="106" t="inlineStr">
        <is>
          <t>EJ</t>
        </is>
      </c>
      <c r="C82" s="44" t="n"/>
      <c r="D82" s="44" t="n"/>
      <c r="E82" s="44" t="n"/>
      <c r="F82" s="44" t="n"/>
      <c r="G82" s="44" t="n"/>
      <c r="H82" s="44" t="n"/>
      <c r="I82" s="44" t="n"/>
      <c r="J82" s="51" t="n"/>
      <c r="K82" s="51" t="n"/>
      <c r="L82" s="51" t="n"/>
    </row>
    <row r="83">
      <c r="A83" s="106" t="inlineStr">
        <is>
          <t xml:space="preserve">SOLID FUEL: Anthracite </t>
        </is>
      </c>
      <c r="B83" s="106" t="inlineStr">
        <is>
          <t>EJ</t>
        </is>
      </c>
      <c r="C83" s="44" t="n"/>
      <c r="D83" s="44" t="n"/>
      <c r="E83" s="44" t="n"/>
      <c r="F83" s="44" t="n"/>
      <c r="G83" s="44" t="n"/>
      <c r="H83" s="44" t="n"/>
      <c r="I83" s="44" t="n"/>
      <c r="J83" s="51" t="n"/>
      <c r="K83" s="51" t="n"/>
      <c r="L83" s="51" t="n"/>
    </row>
    <row r="84">
      <c r="A84" s="106" t="inlineStr">
        <is>
          <t xml:space="preserve">SOLID FUEL: Lignite </t>
        </is>
      </c>
      <c r="B84" s="106" t="inlineStr">
        <is>
          <t>EJ</t>
        </is>
      </c>
      <c r="C84" s="44" t="n"/>
      <c r="D84" s="44" t="n"/>
      <c r="E84" s="44" t="n"/>
      <c r="F84" s="44" t="n"/>
      <c r="G84" s="44" t="n"/>
      <c r="H84" s="44" t="n"/>
      <c r="I84" s="44" t="n"/>
      <c r="J84" s="51" t="n"/>
      <c r="K84" s="51" t="n"/>
      <c r="L84" s="51" t="n"/>
    </row>
    <row r="85">
      <c r="A85" s="106" t="inlineStr">
        <is>
          <t>SOLID FUEL: Coking Coal</t>
        </is>
      </c>
      <c r="B85" s="106" t="inlineStr">
        <is>
          <t>EJ</t>
        </is>
      </c>
      <c r="C85" s="44" t="n"/>
      <c r="D85" s="44" t="n"/>
      <c r="E85" s="44" t="n"/>
      <c r="F85" s="44" t="n"/>
      <c r="G85" s="44" t="n"/>
      <c r="H85" s="44" t="n"/>
      <c r="I85" s="44" t="n"/>
      <c r="J85" s="51" t="n"/>
      <c r="K85" s="51" t="n"/>
      <c r="L85" s="51" t="n"/>
    </row>
    <row r="86">
      <c r="A86" s="106" t="inlineStr">
        <is>
          <t>SOLID FUEL: Petroleum Coke</t>
        </is>
      </c>
      <c r="B86" s="106" t="inlineStr">
        <is>
          <t>EJ</t>
        </is>
      </c>
      <c r="C86" s="44" t="n"/>
      <c r="D86" s="44" t="n"/>
      <c r="E86" s="44" t="n"/>
      <c r="F86" s="44" t="n"/>
      <c r="G86" s="44" t="n"/>
      <c r="H86" s="44" t="n"/>
      <c r="I86" s="44" t="n"/>
      <c r="J86" s="51" t="n"/>
      <c r="K86" s="51" t="n"/>
      <c r="L86" s="51" t="n"/>
    </row>
    <row r="87">
      <c r="A87" s="106" t="inlineStr">
        <is>
          <t>LIQUID FUEL: Kerosene</t>
        </is>
      </c>
      <c r="B87" s="106" t="inlineStr">
        <is>
          <t>EJ</t>
        </is>
      </c>
      <c r="C87" s="44" t="n"/>
      <c r="D87" s="44" t="n"/>
      <c r="E87" s="44" t="n"/>
      <c r="F87" s="44" t="n"/>
      <c r="G87" s="44" t="n"/>
      <c r="H87" s="44" t="n"/>
      <c r="I87" s="44" t="n"/>
      <c r="J87" s="51" t="n"/>
      <c r="K87" s="51" t="n"/>
      <c r="L87" s="51" t="n"/>
    </row>
    <row r="88">
      <c r="A88" s="106" t="inlineStr">
        <is>
          <t>LIQUID FUEL: Diesel Oil</t>
        </is>
      </c>
      <c r="B88" s="106" t="inlineStr">
        <is>
          <t>EJ</t>
        </is>
      </c>
      <c r="C88" s="44" t="n"/>
      <c r="D88" s="44" t="n"/>
      <c r="E88" s="44" t="n"/>
      <c r="F88" s="44" t="n"/>
      <c r="G88" s="44" t="n"/>
      <c r="H88" s="44" t="n"/>
      <c r="I88" s="44" t="n"/>
      <c r="J88" s="51" t="n"/>
      <c r="K88" s="51" t="n"/>
      <c r="L88" s="51" t="n"/>
    </row>
    <row r="89">
      <c r="A89" s="106" t="inlineStr">
        <is>
          <t>LIQUID FUEL: Residual Fuel Oil</t>
        </is>
      </c>
      <c r="B89" s="106" t="inlineStr">
        <is>
          <t>EJ</t>
        </is>
      </c>
      <c r="C89" s="44" t="n"/>
      <c r="D89" s="44" t="n"/>
      <c r="E89" s="44" t="n"/>
      <c r="F89" s="44" t="n"/>
      <c r="G89" s="44" t="n"/>
      <c r="H89" s="44" t="n"/>
      <c r="I89" s="44" t="n"/>
      <c r="J89" s="51" t="n"/>
      <c r="K89" s="51" t="n"/>
      <c r="L89" s="51" t="n"/>
    </row>
    <row r="90">
      <c r="A90" s="106" t="inlineStr">
        <is>
          <t>LIQUID FUEL: Liquefied Petroleum Gases</t>
        </is>
      </c>
      <c r="B90" s="106" t="inlineStr">
        <is>
          <t>EJ</t>
        </is>
      </c>
      <c r="C90" s="44" t="n"/>
      <c r="D90" s="44" t="n"/>
      <c r="E90" s="44" t="n"/>
      <c r="F90" s="44" t="n"/>
      <c r="G90" s="44" t="n"/>
      <c r="H90" s="44" t="n"/>
      <c r="I90" s="44" t="n"/>
      <c r="J90" s="51" t="n"/>
      <c r="K90" s="51" t="n"/>
      <c r="L90" s="51" t="n"/>
    </row>
    <row r="91">
      <c r="A91" s="106" t="inlineStr">
        <is>
          <t>LIQUID FUEL: Natural Gas Liquids</t>
        </is>
      </c>
      <c r="B91" s="106" t="inlineStr">
        <is>
          <t>EJ</t>
        </is>
      </c>
      <c r="C91" s="44" t="n"/>
      <c r="D91" s="44" t="n"/>
      <c r="E91" s="44" t="n"/>
      <c r="F91" s="44" t="n"/>
      <c r="G91" s="44" t="n"/>
      <c r="H91" s="44" t="n"/>
      <c r="I91" s="44" t="n"/>
      <c r="J91" s="51" t="n"/>
      <c r="K91" s="51" t="n"/>
      <c r="L91" s="51" t="n"/>
    </row>
    <row r="92">
      <c r="A92" s="106" t="inlineStr">
        <is>
          <t>LIQUID FUEL: Crude Oil or Naptha</t>
        </is>
      </c>
      <c r="B92" s="106" t="inlineStr">
        <is>
          <t>EJ</t>
        </is>
      </c>
      <c r="C92" s="44" t="n"/>
      <c r="D92" s="44" t="n"/>
      <c r="E92" s="44" t="n"/>
      <c r="F92" s="44" t="n"/>
      <c r="G92" s="44" t="n"/>
      <c r="H92" s="44" t="n"/>
      <c r="I92" s="44" t="n"/>
      <c r="J92" s="51" t="n"/>
      <c r="K92" s="51" t="n"/>
      <c r="L92" s="51" t="n"/>
    </row>
    <row r="93">
      <c r="A93" s="106" t="inlineStr">
        <is>
          <t xml:space="preserve">GASEOUS FUEL: Natural Gas </t>
        </is>
      </c>
      <c r="B93" s="106" t="inlineStr">
        <is>
          <t>EJ</t>
        </is>
      </c>
      <c r="C93" s="44" t="n"/>
      <c r="D93" s="44" t="n"/>
      <c r="E93" s="44" t="n"/>
      <c r="F93" s="44" t="n"/>
      <c r="G93" s="44" t="n"/>
      <c r="H93" s="44" t="n"/>
      <c r="I93" s="44" t="n"/>
      <c r="J93" s="51" t="n"/>
      <c r="K93" s="51" t="n"/>
      <c r="L93" s="51" t="n"/>
    </row>
    <row r="94">
      <c r="A94" s="106" t="inlineStr">
        <is>
          <t>BIOMASS FUEL: Wood/Wood Waste, other Biomass</t>
        </is>
      </c>
      <c r="B94" s="106" t="inlineStr">
        <is>
          <t>EJ</t>
        </is>
      </c>
      <c r="C94" s="44" t="n"/>
      <c r="D94" s="44" t="n"/>
      <c r="E94" s="44" t="n"/>
      <c r="F94" s="44" t="n"/>
      <c r="G94" s="44" t="n"/>
      <c r="H94" s="44" t="n"/>
      <c r="I94" s="44" t="n"/>
      <c r="J94" s="51" t="n"/>
      <c r="K94" s="51" t="n"/>
      <c r="L94" s="51" t="n"/>
    </row>
    <row r="95">
      <c r="A95" s="106" t="inlineStr">
        <is>
          <t>WASTE FUEL: Plastics, tyres</t>
        </is>
      </c>
      <c r="B95" s="106" t="inlineStr">
        <is>
          <t>EJ</t>
        </is>
      </c>
      <c r="C95" s="44" t="n"/>
      <c r="D95" s="44" t="n"/>
      <c r="E95" s="44" t="n"/>
      <c r="F95" s="44" t="n"/>
      <c r="G95" s="44" t="n"/>
      <c r="H95" s="44" t="n"/>
      <c r="I95" s="44" t="n"/>
      <c r="J95" s="51" t="n"/>
      <c r="K95" s="51" t="n"/>
      <c r="L95" s="51" t="n"/>
    </row>
    <row r="96">
      <c r="A96" s="106" t="inlineStr">
        <is>
          <t>RENEWABLE ENERGY: Green hydrogen, Solar thermal</t>
        </is>
      </c>
      <c r="B96" s="106" t="inlineStr">
        <is>
          <t>EJ</t>
        </is>
      </c>
      <c r="C96" s="44" t="n"/>
      <c r="D96" s="44" t="n"/>
      <c r="E96" s="44" t="n"/>
      <c r="F96" s="44" t="n"/>
      <c r="G96" s="44" t="n"/>
      <c r="H96" s="44" t="n"/>
      <c r="I96" s="44" t="n"/>
      <c r="J96" s="51" t="n"/>
      <c r="K96" s="51" t="n"/>
      <c r="L96" s="51" t="n"/>
    </row>
    <row r="97">
      <c r="A97" s="106" t="inlineStr">
        <is>
          <t>ELECTRICITY</t>
        </is>
      </c>
      <c r="B97" s="106" t="inlineStr">
        <is>
          <t>EJ</t>
        </is>
      </c>
      <c r="C97" s="44" t="n"/>
      <c r="D97" s="44" t="n"/>
      <c r="E97" s="44" t="n"/>
      <c r="F97" s="44" t="n"/>
      <c r="G97" s="44" t="n"/>
      <c r="H97" s="44" t="n"/>
      <c r="I97" s="44" t="n"/>
      <c r="J97" s="51" t="n"/>
      <c r="K97" s="51" t="n"/>
      <c r="L97" s="51" t="n"/>
    </row>
    <row r="98">
      <c r="A98" s="106" t="inlineStr">
        <is>
          <t>Others (liquid / gaseous biofuels, … - please specify)</t>
        </is>
      </c>
      <c r="B98" s="106" t="inlineStr">
        <is>
          <t>EJ</t>
        </is>
      </c>
      <c r="C98" s="44" t="n"/>
      <c r="D98" s="44" t="n"/>
      <c r="E98" s="44" t="n"/>
      <c r="F98" s="44" t="n"/>
      <c r="G98" s="44" t="n"/>
      <c r="H98" s="44" t="n"/>
      <c r="I98" s="44" t="n"/>
      <c r="J98" s="51" t="n"/>
      <c r="K98" s="51" t="n"/>
      <c r="L98" s="51" t="n"/>
    </row>
    <row r="99">
      <c r="A99" s="98" t="inlineStr">
        <is>
          <t>Related combustion emissions - without counting CCS</t>
        </is>
      </c>
      <c r="B99" s="98" t="n"/>
      <c r="C99" s="98" t="n"/>
      <c r="D99" s="98" t="n"/>
      <c r="E99" s="98" t="n"/>
      <c r="F99" s="98" t="n"/>
      <c r="G99" s="98" t="n"/>
      <c r="H99" s="98" t="n"/>
      <c r="I99" s="98" t="n"/>
      <c r="J99" s="195" t="n"/>
      <c r="K99" s="51" t="n"/>
      <c r="L99" s="51" t="n"/>
    </row>
    <row r="100">
      <c r="A100" s="106" t="inlineStr">
        <is>
          <t>Total Combustion CO2</t>
        </is>
      </c>
      <c r="B100" s="106" t="inlineStr">
        <is>
          <t>MtCO2</t>
        </is>
      </c>
      <c r="C100" s="13">
        <f>SUM(C101:C117)</f>
        <v/>
      </c>
      <c r="D100" s="13" t="n"/>
      <c r="E100" s="13" t="n"/>
      <c r="F100" s="13" t="n"/>
      <c r="G100" s="13" t="n"/>
      <c r="H100" s="13" t="n"/>
      <c r="I100" s="13">
        <f>SUM(I101:I117)</f>
        <v/>
      </c>
      <c r="J100" s="51" t="n"/>
      <c r="K100" s="51" t="n"/>
      <c r="L100" s="51" t="n"/>
    </row>
    <row r="101">
      <c r="A101" s="106" t="inlineStr">
        <is>
          <t xml:space="preserve">SOLID FUEL: Sub-Bituminous Coal </t>
        </is>
      </c>
      <c r="B101" s="106" t="inlineStr">
        <is>
          <t>MtCO2</t>
        </is>
      </c>
      <c r="C101" s="44" t="n"/>
      <c r="D101" s="44" t="n"/>
      <c r="E101" s="44" t="n"/>
      <c r="F101" s="44" t="n"/>
      <c r="G101" s="44" t="n"/>
      <c r="H101" s="44" t="n"/>
      <c r="I101" s="44" t="n"/>
      <c r="J101" s="51" t="n"/>
      <c r="K101" s="51" t="n"/>
      <c r="L101" s="51" t="n"/>
    </row>
    <row r="102">
      <c r="A102" s="106" t="inlineStr">
        <is>
          <t xml:space="preserve">SOLID FUEL: Anthracite </t>
        </is>
      </c>
      <c r="B102" s="106" t="inlineStr">
        <is>
          <t>MtCO2</t>
        </is>
      </c>
      <c r="C102" s="44" t="n"/>
      <c r="D102" s="44" t="n"/>
      <c r="E102" s="44" t="n"/>
      <c r="F102" s="44" t="n"/>
      <c r="G102" s="44" t="n"/>
      <c r="H102" s="44" t="n"/>
      <c r="I102" s="44" t="n"/>
      <c r="J102" s="51" t="n"/>
      <c r="K102" s="51" t="n"/>
      <c r="L102" s="51" t="n"/>
    </row>
    <row r="103">
      <c r="A103" s="106" t="inlineStr">
        <is>
          <t xml:space="preserve">SOLID FUEL: Lignite </t>
        </is>
      </c>
      <c r="B103" s="106" t="inlineStr">
        <is>
          <t>MtCO2</t>
        </is>
      </c>
      <c r="C103" s="44" t="n"/>
      <c r="D103" s="44" t="n"/>
      <c r="E103" s="44" t="n"/>
      <c r="F103" s="44" t="n"/>
      <c r="G103" s="44" t="n"/>
      <c r="H103" s="44" t="n"/>
      <c r="I103" s="44" t="n"/>
      <c r="J103" s="51" t="n"/>
      <c r="K103" s="51" t="n"/>
      <c r="L103" s="51" t="n"/>
    </row>
    <row r="104">
      <c r="A104" s="106" t="inlineStr">
        <is>
          <t>SOLID FUEL: Coking Coal</t>
        </is>
      </c>
      <c r="B104" s="106" t="inlineStr">
        <is>
          <t>MtCO2</t>
        </is>
      </c>
      <c r="C104" s="44" t="n"/>
      <c r="D104" s="44" t="n"/>
      <c r="E104" s="44" t="n"/>
      <c r="F104" s="44" t="n"/>
      <c r="G104" s="44" t="n"/>
      <c r="H104" s="44" t="n"/>
      <c r="I104" s="44" t="n"/>
      <c r="J104" s="51" t="n"/>
      <c r="K104" s="51" t="n"/>
      <c r="L104" s="51" t="n"/>
    </row>
    <row r="105">
      <c r="A105" s="106" t="inlineStr">
        <is>
          <t>SOLID FUEL: Petroleum Coke</t>
        </is>
      </c>
      <c r="B105" s="106" t="inlineStr">
        <is>
          <t>MtCO2</t>
        </is>
      </c>
      <c r="C105" s="44" t="n"/>
      <c r="D105" s="44" t="n"/>
      <c r="E105" s="44" t="n"/>
      <c r="F105" s="44" t="n"/>
      <c r="G105" s="44" t="n"/>
      <c r="H105" s="44" t="n"/>
      <c r="I105" s="44" t="n"/>
      <c r="J105" s="51" t="n"/>
      <c r="K105" s="51" t="n"/>
      <c r="L105" s="51" t="n"/>
    </row>
    <row r="106">
      <c r="A106" s="106" t="inlineStr">
        <is>
          <t>LIQUID FUEL: Kerosene</t>
        </is>
      </c>
      <c r="B106" s="106" t="inlineStr">
        <is>
          <t>MtCO2</t>
        </is>
      </c>
      <c r="C106" s="44" t="n"/>
      <c r="D106" s="44" t="n"/>
      <c r="E106" s="44" t="n"/>
      <c r="F106" s="44" t="n"/>
      <c r="G106" s="44" t="n"/>
      <c r="H106" s="44" t="n"/>
      <c r="I106" s="44" t="n"/>
      <c r="J106" s="51" t="n"/>
      <c r="K106" s="51" t="n"/>
      <c r="L106" s="51" t="n"/>
    </row>
    <row r="107">
      <c r="A107" s="106" t="inlineStr">
        <is>
          <t>LIQUID FUEL: Diesel Oil</t>
        </is>
      </c>
      <c r="B107" s="106" t="inlineStr">
        <is>
          <t>MtCO2</t>
        </is>
      </c>
      <c r="C107" s="44" t="n"/>
      <c r="D107" s="44" t="n"/>
      <c r="E107" s="44" t="n"/>
      <c r="F107" s="44" t="n"/>
      <c r="G107" s="44" t="n"/>
      <c r="H107" s="44" t="n"/>
      <c r="I107" s="44" t="n"/>
      <c r="J107" s="51" t="n"/>
      <c r="K107" s="51" t="n"/>
      <c r="L107" s="51" t="n"/>
    </row>
    <row r="108">
      <c r="A108" s="106" t="inlineStr">
        <is>
          <t>LIQUID FUEL: Residual Fuel Oil</t>
        </is>
      </c>
      <c r="B108" s="106" t="inlineStr">
        <is>
          <t>MtCO2</t>
        </is>
      </c>
      <c r="C108" s="44" t="n"/>
      <c r="D108" s="44" t="n"/>
      <c r="E108" s="44" t="n"/>
      <c r="F108" s="44" t="n"/>
      <c r="G108" s="44" t="n"/>
      <c r="H108" s="44" t="n"/>
      <c r="I108" s="44" t="n"/>
      <c r="J108" s="51" t="n"/>
      <c r="K108" s="51" t="n"/>
      <c r="L108" s="51" t="n"/>
    </row>
    <row r="109">
      <c r="A109" s="106" t="inlineStr">
        <is>
          <t>LIQUID FUEL: Liquefied Petroleum Gases</t>
        </is>
      </c>
      <c r="B109" s="106" t="inlineStr">
        <is>
          <t>MtCO2</t>
        </is>
      </c>
      <c r="C109" s="44" t="n"/>
      <c r="D109" s="44" t="n"/>
      <c r="E109" s="44" t="n"/>
      <c r="F109" s="44" t="n"/>
      <c r="G109" s="44" t="n"/>
      <c r="H109" s="44" t="n"/>
      <c r="I109" s="44" t="n"/>
      <c r="J109" s="51" t="n"/>
      <c r="K109" s="51" t="n"/>
      <c r="L109" s="51" t="n"/>
    </row>
    <row r="110">
      <c r="A110" s="106" t="inlineStr">
        <is>
          <t>LIQUID FUEL: Natural Gas Liquids</t>
        </is>
      </c>
      <c r="B110" s="106" t="inlineStr">
        <is>
          <t>MtCO2</t>
        </is>
      </c>
      <c r="C110" s="44" t="n"/>
      <c r="D110" s="44" t="n"/>
      <c r="E110" s="44" t="n"/>
      <c r="F110" s="44" t="n"/>
      <c r="G110" s="44" t="n"/>
      <c r="H110" s="44" t="n"/>
      <c r="I110" s="44" t="n"/>
      <c r="J110" s="51" t="n"/>
      <c r="K110" s="51" t="n"/>
      <c r="L110" s="51" t="n"/>
    </row>
    <row r="111">
      <c r="A111" s="106" t="inlineStr">
        <is>
          <t>LIQUID FUEL: Crude Oil or Naptha</t>
        </is>
      </c>
      <c r="B111" s="106" t="inlineStr">
        <is>
          <t>MtCO2</t>
        </is>
      </c>
      <c r="C111" s="44" t="n"/>
      <c r="D111" s="44" t="n"/>
      <c r="E111" s="44" t="n"/>
      <c r="F111" s="44" t="n"/>
      <c r="G111" s="44" t="n"/>
      <c r="H111" s="44" t="n"/>
      <c r="I111" s="44" t="n"/>
      <c r="J111" s="51" t="n"/>
      <c r="K111" s="51" t="n"/>
      <c r="L111" s="51" t="n"/>
    </row>
    <row r="112">
      <c r="A112" s="106" t="inlineStr">
        <is>
          <t xml:space="preserve">GASEOUS FUEL: Natural Gas </t>
        </is>
      </c>
      <c r="B112" s="106" t="inlineStr">
        <is>
          <t>MtCO2</t>
        </is>
      </c>
      <c r="C112" s="44" t="n"/>
      <c r="D112" s="44" t="n"/>
      <c r="E112" s="44" t="n"/>
      <c r="F112" s="44" t="n"/>
      <c r="G112" s="44" t="n"/>
      <c r="H112" s="44" t="n"/>
      <c r="I112" s="44" t="n"/>
      <c r="J112" s="51" t="n"/>
      <c r="K112" s="51" t="n"/>
      <c r="L112" s="51" t="n"/>
    </row>
    <row r="113">
      <c r="A113" s="106" t="inlineStr">
        <is>
          <t>BIOMASS FUEL: Wood/Wood Waste, other Biomass</t>
        </is>
      </c>
      <c r="B113" s="106" t="inlineStr">
        <is>
          <t>MtCO2</t>
        </is>
      </c>
      <c r="C113" s="44" t="n"/>
      <c r="D113" s="44" t="n"/>
      <c r="E113" s="44" t="n"/>
      <c r="F113" s="44" t="n"/>
      <c r="G113" s="44" t="n"/>
      <c r="H113" s="44" t="n"/>
      <c r="I113" s="44" t="n"/>
      <c r="J113" s="51" t="n"/>
      <c r="K113" s="51" t="n"/>
      <c r="L113" s="51" t="n"/>
    </row>
    <row r="114">
      <c r="A114" s="106" t="inlineStr">
        <is>
          <t>WASTE FUEL: Plastics, tyres</t>
        </is>
      </c>
      <c r="B114" s="106" t="inlineStr">
        <is>
          <t>MtCO2</t>
        </is>
      </c>
      <c r="C114" s="44" t="n"/>
      <c r="D114" s="44" t="n"/>
      <c r="E114" s="44" t="n"/>
      <c r="F114" s="44" t="n"/>
      <c r="G114" s="44" t="n"/>
      <c r="H114" s="44" t="n"/>
      <c r="I114" s="44" t="n"/>
      <c r="J114" s="51" t="n"/>
      <c r="K114" s="51" t="n"/>
      <c r="L114" s="51" t="n"/>
    </row>
    <row r="115">
      <c r="A115" s="106" t="inlineStr">
        <is>
          <t>RENEWABLE ENERGY: Green hydrogen, Solar thermal</t>
        </is>
      </c>
      <c r="B115" s="106" t="inlineStr">
        <is>
          <t>MtCO2</t>
        </is>
      </c>
      <c r="C115" s="44" t="n"/>
      <c r="D115" s="44" t="n"/>
      <c r="E115" s="44" t="n"/>
      <c r="F115" s="44" t="n"/>
      <c r="G115" s="44" t="n"/>
      <c r="H115" s="44" t="n"/>
      <c r="I115" s="44" t="n"/>
      <c r="J115" s="51" t="n"/>
      <c r="K115" s="51" t="n"/>
      <c r="L115" s="51" t="n"/>
    </row>
    <row r="116">
      <c r="A116" s="106" t="inlineStr">
        <is>
          <t>ELECTRICITY</t>
        </is>
      </c>
      <c r="B116" s="106" t="inlineStr">
        <is>
          <t>MtCO2</t>
        </is>
      </c>
      <c r="C116" s="44" t="n"/>
      <c r="D116" s="44" t="n"/>
      <c r="E116" s="44" t="n"/>
      <c r="F116" s="44" t="n"/>
      <c r="G116" s="44" t="n"/>
      <c r="H116" s="44" t="n"/>
      <c r="I116" s="44" t="n"/>
      <c r="J116" s="51" t="n"/>
      <c r="K116" s="51" t="n"/>
      <c r="L116" s="51" t="n"/>
    </row>
    <row r="117">
      <c r="A117" s="106" t="inlineStr">
        <is>
          <t>Others</t>
        </is>
      </c>
      <c r="B117" s="106" t="inlineStr">
        <is>
          <t>MtCO2</t>
        </is>
      </c>
      <c r="C117" s="44" t="n"/>
      <c r="D117" s="44" t="n"/>
      <c r="E117" s="44" t="n"/>
      <c r="F117" s="44" t="n"/>
      <c r="G117" s="44" t="n"/>
      <c r="H117" s="44" t="n"/>
      <c r="I117" s="44" t="n"/>
      <c r="J117" s="51" t="n"/>
      <c r="K117" s="51" t="n"/>
      <c r="L117" s="51" t="n"/>
    </row>
    <row r="118">
      <c r="A118" s="106" t="inlineStr">
        <is>
          <t>Total Combustion non-CO2 emissions</t>
        </is>
      </c>
      <c r="B118" s="106" t="inlineStr">
        <is>
          <t>MtCO2e</t>
        </is>
      </c>
      <c r="C118" s="44" t="n"/>
      <c r="D118" s="44" t="n"/>
      <c r="E118" s="44" t="n"/>
      <c r="F118" s="44" t="n"/>
      <c r="G118" s="44" t="n"/>
      <c r="H118" s="44" t="n"/>
      <c r="I118" s="44" t="n"/>
      <c r="J118" s="51" t="n"/>
      <c r="K118" s="51" t="n"/>
      <c r="L118" s="51" t="n"/>
    </row>
    <row r="119">
      <c r="A119" s="110" t="inlineStr">
        <is>
          <t>Machinery and transport equipment: Energy consumption and emissions from fuel combustion</t>
        </is>
      </c>
      <c r="B119" s="20" t="n"/>
      <c r="C119" s="20" t="n"/>
      <c r="D119" s="20" t="n"/>
      <c r="E119" s="20" t="n"/>
      <c r="F119" s="20" t="n"/>
      <c r="G119" s="20" t="n"/>
      <c r="H119" s="20" t="n"/>
      <c r="I119" s="20" t="n"/>
      <c r="J119" s="51" t="n"/>
      <c r="K119" s="51" t="n"/>
      <c r="L119" s="51" t="n"/>
    </row>
    <row r="120">
      <c r="A120" s="98" t="inlineStr">
        <is>
          <t>Energy consumption</t>
        </is>
      </c>
      <c r="B120" s="98" t="n"/>
      <c r="C120" s="98" t="n"/>
      <c r="D120" s="98" t="n"/>
      <c r="E120" s="98" t="n"/>
      <c r="F120" s="98" t="n"/>
      <c r="G120" s="98" t="n"/>
      <c r="H120" s="98" t="n"/>
      <c r="I120" s="98" t="n"/>
      <c r="J120" s="195" t="n"/>
      <c r="K120" s="51" t="n"/>
      <c r="L120" s="51" t="n"/>
    </row>
    <row r="121">
      <c r="A121" s="106" t="inlineStr">
        <is>
          <t>Total Energy Consumption</t>
        </is>
      </c>
      <c r="B121" s="106" t="inlineStr">
        <is>
          <t>EJ</t>
        </is>
      </c>
      <c r="C121" s="13">
        <f>SUM(C122:C138)</f>
        <v/>
      </c>
      <c r="D121" s="13" t="n"/>
      <c r="E121" s="13" t="n"/>
      <c r="F121" s="13" t="n"/>
      <c r="G121" s="13" t="n"/>
      <c r="H121" s="13" t="n"/>
      <c r="I121" s="13">
        <f>SUM(I122:I138)</f>
        <v/>
      </c>
      <c r="J121" s="51" t="n"/>
      <c r="K121" s="51" t="n"/>
      <c r="L121" s="51" t="n"/>
    </row>
    <row r="122">
      <c r="A122" s="106" t="inlineStr">
        <is>
          <t xml:space="preserve">SOLID FUEL: Sub-Bituminous Coal </t>
        </is>
      </c>
      <c r="B122" s="106" t="inlineStr">
        <is>
          <t>EJ</t>
        </is>
      </c>
      <c r="C122" s="44" t="n"/>
      <c r="D122" s="44" t="n"/>
      <c r="E122" s="44" t="n"/>
      <c r="F122" s="44" t="n"/>
      <c r="G122" s="44" t="n"/>
      <c r="H122" s="44" t="n"/>
      <c r="I122" s="44" t="n"/>
      <c r="J122" s="51" t="n"/>
      <c r="K122" s="51" t="n"/>
      <c r="L122" s="51" t="n"/>
    </row>
    <row r="123">
      <c r="A123" s="106" t="inlineStr">
        <is>
          <t xml:space="preserve">SOLID FUEL: Anthracite </t>
        </is>
      </c>
      <c r="B123" s="106" t="inlineStr">
        <is>
          <t>EJ</t>
        </is>
      </c>
      <c r="C123" s="44" t="n"/>
      <c r="D123" s="44" t="n"/>
      <c r="E123" s="44" t="n"/>
      <c r="F123" s="44" t="n"/>
      <c r="G123" s="44" t="n"/>
      <c r="H123" s="44" t="n"/>
      <c r="I123" s="44" t="n"/>
      <c r="J123" s="51" t="n"/>
      <c r="K123" s="51" t="n"/>
      <c r="L123" s="51" t="n"/>
    </row>
    <row r="124">
      <c r="A124" s="106" t="inlineStr">
        <is>
          <t xml:space="preserve">SOLID FUEL: Lignite </t>
        </is>
      </c>
      <c r="B124" s="106" t="inlineStr">
        <is>
          <t>EJ</t>
        </is>
      </c>
      <c r="C124" s="44" t="n"/>
      <c r="D124" s="44" t="n"/>
      <c r="E124" s="44" t="n"/>
      <c r="F124" s="44" t="n"/>
      <c r="G124" s="44" t="n"/>
      <c r="H124" s="44" t="n"/>
      <c r="I124" s="44" t="n"/>
      <c r="J124" s="51" t="n"/>
      <c r="K124" s="51" t="n"/>
      <c r="L124" s="51" t="n"/>
    </row>
    <row r="125">
      <c r="A125" s="106" t="inlineStr">
        <is>
          <t>SOLID FUEL: Coking Coal</t>
        </is>
      </c>
      <c r="B125" s="106" t="inlineStr">
        <is>
          <t>EJ</t>
        </is>
      </c>
      <c r="C125" s="44" t="n"/>
      <c r="D125" s="44" t="n"/>
      <c r="E125" s="44" t="n"/>
      <c r="F125" s="44" t="n"/>
      <c r="G125" s="44" t="n"/>
      <c r="H125" s="44" t="n"/>
      <c r="I125" s="44" t="n"/>
      <c r="J125" s="51" t="n"/>
      <c r="K125" s="51" t="n"/>
      <c r="L125" s="51" t="n"/>
    </row>
    <row r="126">
      <c r="A126" s="106" t="inlineStr">
        <is>
          <t>SOLID FUEL: Petroleum Coke</t>
        </is>
      </c>
      <c r="B126" s="106" t="inlineStr">
        <is>
          <t>EJ</t>
        </is>
      </c>
      <c r="C126" s="44" t="n"/>
      <c r="D126" s="44" t="n"/>
      <c r="E126" s="44" t="n"/>
      <c r="F126" s="44" t="n"/>
      <c r="G126" s="44" t="n"/>
      <c r="H126" s="44" t="n"/>
      <c r="I126" s="44" t="n"/>
      <c r="J126" s="51" t="n"/>
      <c r="K126" s="51" t="n"/>
      <c r="L126" s="51" t="n"/>
    </row>
    <row r="127">
      <c r="A127" s="106" t="inlineStr">
        <is>
          <t>LIQUID FUEL: Kerosene</t>
        </is>
      </c>
      <c r="B127" s="106" t="inlineStr">
        <is>
          <t>EJ</t>
        </is>
      </c>
      <c r="C127" s="44" t="n"/>
      <c r="D127" s="44" t="n"/>
      <c r="E127" s="44" t="n"/>
      <c r="F127" s="44" t="n"/>
      <c r="G127" s="44" t="n"/>
      <c r="H127" s="44" t="n"/>
      <c r="I127" s="44" t="n"/>
      <c r="J127" s="51" t="n"/>
      <c r="K127" s="51" t="n"/>
      <c r="L127" s="51" t="n"/>
    </row>
    <row r="128">
      <c r="A128" s="106" t="inlineStr">
        <is>
          <t>LIQUID FUEL: Diesel Oil</t>
        </is>
      </c>
      <c r="B128" s="106" t="inlineStr">
        <is>
          <t>EJ</t>
        </is>
      </c>
      <c r="C128" s="44" t="n"/>
      <c r="D128" s="44" t="n"/>
      <c r="E128" s="44" t="n"/>
      <c r="F128" s="44" t="n"/>
      <c r="G128" s="44" t="n"/>
      <c r="H128" s="44" t="n"/>
      <c r="I128" s="44" t="n"/>
      <c r="J128" s="51" t="n"/>
      <c r="K128" s="51" t="n"/>
      <c r="L128" s="51" t="n"/>
    </row>
    <row r="129">
      <c r="A129" s="106" t="inlineStr">
        <is>
          <t>LIQUID FUEL: Residual Fuel Oil</t>
        </is>
      </c>
      <c r="B129" s="106" t="inlineStr">
        <is>
          <t>EJ</t>
        </is>
      </c>
      <c r="C129" s="44" t="n"/>
      <c r="D129" s="44" t="n"/>
      <c r="E129" s="44" t="n"/>
      <c r="F129" s="44" t="n"/>
      <c r="G129" s="44" t="n"/>
      <c r="H129" s="44" t="n"/>
      <c r="I129" s="44" t="n"/>
      <c r="J129" s="51" t="n"/>
      <c r="K129" s="51" t="n"/>
      <c r="L129" s="51" t="n"/>
    </row>
    <row r="130">
      <c r="A130" s="106" t="inlineStr">
        <is>
          <t>LIQUID FUEL: Liquefied Petroleum Gases</t>
        </is>
      </c>
      <c r="B130" s="106" t="inlineStr">
        <is>
          <t>EJ</t>
        </is>
      </c>
      <c r="C130" s="44" t="n"/>
      <c r="D130" s="44" t="n"/>
      <c r="E130" s="44" t="n"/>
      <c r="F130" s="44" t="n"/>
      <c r="G130" s="44" t="n"/>
      <c r="H130" s="44" t="n"/>
      <c r="I130" s="44" t="n"/>
      <c r="J130" s="51" t="n"/>
      <c r="K130" s="51" t="n"/>
      <c r="L130" s="51" t="n"/>
    </row>
    <row r="131">
      <c r="A131" s="106" t="inlineStr">
        <is>
          <t>LIQUID FUEL: Natural Gas Liquids</t>
        </is>
      </c>
      <c r="B131" s="106" t="inlineStr">
        <is>
          <t>EJ</t>
        </is>
      </c>
      <c r="C131" s="44" t="n"/>
      <c r="D131" s="44" t="n"/>
      <c r="E131" s="44" t="n"/>
      <c r="F131" s="44" t="n"/>
      <c r="G131" s="44" t="n"/>
      <c r="H131" s="44" t="n"/>
      <c r="I131" s="44" t="n"/>
      <c r="J131" s="51" t="n"/>
      <c r="K131" s="51" t="n"/>
      <c r="L131" s="51" t="n"/>
    </row>
    <row r="132">
      <c r="A132" s="106" t="inlineStr">
        <is>
          <t>LIQUID FUEL: Crude Oil or Naptha</t>
        </is>
      </c>
      <c r="B132" s="106" t="inlineStr">
        <is>
          <t>EJ</t>
        </is>
      </c>
      <c r="C132" s="44" t="n"/>
      <c r="D132" s="44" t="n"/>
      <c r="E132" s="44" t="n"/>
      <c r="F132" s="44" t="n"/>
      <c r="G132" s="44" t="n"/>
      <c r="H132" s="44" t="n"/>
      <c r="I132" s="44" t="n"/>
      <c r="J132" s="51" t="n"/>
      <c r="K132" s="51" t="n"/>
      <c r="L132" s="51" t="n"/>
    </row>
    <row r="133">
      <c r="A133" s="106" t="inlineStr">
        <is>
          <t xml:space="preserve">GASEOUS FUEL: Natural Gas </t>
        </is>
      </c>
      <c r="B133" s="106" t="inlineStr">
        <is>
          <t>EJ</t>
        </is>
      </c>
      <c r="C133" s="44" t="n"/>
      <c r="D133" s="44" t="n"/>
      <c r="E133" s="44" t="n"/>
      <c r="F133" s="44" t="n"/>
      <c r="G133" s="44" t="n"/>
      <c r="H133" s="44" t="n"/>
      <c r="I133" s="44" t="n"/>
      <c r="J133" s="51" t="n"/>
      <c r="K133" s="51" t="n"/>
      <c r="L133" s="51" t="n"/>
    </row>
    <row r="134">
      <c r="A134" s="106" t="inlineStr">
        <is>
          <t>BIOMASS FUEL: Wood/Wood Waste, other Biomass</t>
        </is>
      </c>
      <c r="B134" s="106" t="inlineStr">
        <is>
          <t>EJ</t>
        </is>
      </c>
      <c r="C134" s="44" t="n"/>
      <c r="D134" s="44" t="n"/>
      <c r="E134" s="44" t="n"/>
      <c r="F134" s="44" t="n"/>
      <c r="G134" s="44" t="n"/>
      <c r="H134" s="44" t="n"/>
      <c r="I134" s="44" t="n"/>
      <c r="J134" s="51" t="n"/>
      <c r="K134" s="51" t="n"/>
      <c r="L134" s="51" t="n"/>
    </row>
    <row r="135">
      <c r="A135" s="106" t="inlineStr">
        <is>
          <t>WASTE FUEL: Plastics, tyres</t>
        </is>
      </c>
      <c r="B135" s="106" t="inlineStr">
        <is>
          <t>EJ</t>
        </is>
      </c>
      <c r="C135" s="44" t="n"/>
      <c r="D135" s="44" t="n"/>
      <c r="E135" s="44" t="n"/>
      <c r="F135" s="44" t="n"/>
      <c r="G135" s="44" t="n"/>
      <c r="H135" s="44" t="n"/>
      <c r="I135" s="44" t="n"/>
      <c r="J135" s="51" t="n"/>
      <c r="K135" s="51" t="n"/>
      <c r="L135" s="51" t="n"/>
    </row>
    <row r="136">
      <c r="A136" s="106" t="inlineStr">
        <is>
          <t>RENEWABLE ENERGY: Green hydrogen, Solar thermal</t>
        </is>
      </c>
      <c r="B136" s="106" t="inlineStr">
        <is>
          <t>EJ</t>
        </is>
      </c>
      <c r="C136" s="44" t="n"/>
      <c r="D136" s="44" t="n"/>
      <c r="E136" s="44" t="n"/>
      <c r="F136" s="44" t="n"/>
      <c r="G136" s="44" t="n"/>
      <c r="H136" s="44" t="n"/>
      <c r="I136" s="44" t="n"/>
      <c r="J136" s="51" t="n"/>
      <c r="K136" s="51" t="n"/>
      <c r="L136" s="51" t="n"/>
    </row>
    <row r="137">
      <c r="A137" s="106" t="inlineStr">
        <is>
          <t>ELECTRICITY</t>
        </is>
      </c>
      <c r="B137" s="106" t="inlineStr">
        <is>
          <t>EJ</t>
        </is>
      </c>
      <c r="C137" s="44" t="n"/>
      <c r="D137" s="44" t="n"/>
      <c r="E137" s="44" t="n"/>
      <c r="F137" s="44" t="n"/>
      <c r="G137" s="44" t="n"/>
      <c r="H137" s="44" t="n"/>
      <c r="I137" s="44" t="n"/>
      <c r="J137" s="51" t="n"/>
      <c r="K137" s="51" t="n"/>
      <c r="L137" s="51" t="n"/>
    </row>
    <row r="138">
      <c r="A138" s="106" t="inlineStr">
        <is>
          <t>Others (liquid / gaseous biofuels, … - please specify)</t>
        </is>
      </c>
      <c r="B138" s="106" t="inlineStr">
        <is>
          <t>EJ</t>
        </is>
      </c>
      <c r="C138" s="44" t="n"/>
      <c r="D138" s="44" t="n"/>
      <c r="E138" s="44" t="n"/>
      <c r="F138" s="44" t="n"/>
      <c r="G138" s="44" t="n"/>
      <c r="H138" s="44" t="n"/>
      <c r="I138" s="44" t="n"/>
      <c r="J138" s="51" t="n"/>
      <c r="K138" s="51" t="n"/>
      <c r="L138" s="51" t="n"/>
    </row>
    <row r="139">
      <c r="A139" s="98" t="inlineStr">
        <is>
          <t>Related combustion emissions - without counting CCS</t>
        </is>
      </c>
      <c r="B139" s="98" t="n"/>
      <c r="C139" s="98" t="n"/>
      <c r="D139" s="98" t="n"/>
      <c r="E139" s="98" t="n"/>
      <c r="F139" s="98" t="n"/>
      <c r="G139" s="98" t="n"/>
      <c r="H139" s="98" t="n"/>
      <c r="I139" s="98" t="n"/>
      <c r="J139" s="195" t="n"/>
      <c r="K139" s="51" t="n"/>
      <c r="L139" s="51" t="n"/>
    </row>
    <row r="140">
      <c r="A140" s="106" t="inlineStr">
        <is>
          <t>Total Combustion CO2</t>
        </is>
      </c>
      <c r="B140" s="106" t="inlineStr">
        <is>
          <t>MtCO2</t>
        </is>
      </c>
      <c r="C140" s="13">
        <f>SUM(C141:C157)</f>
        <v/>
      </c>
      <c r="D140" s="13" t="n"/>
      <c r="E140" s="13" t="n"/>
      <c r="F140" s="13" t="n"/>
      <c r="G140" s="13" t="n"/>
      <c r="H140" s="13" t="n"/>
      <c r="I140" s="13">
        <f>SUM(I141:I157)</f>
        <v/>
      </c>
      <c r="J140" s="51" t="n"/>
      <c r="K140" s="51" t="n"/>
      <c r="L140" s="51" t="n"/>
    </row>
    <row r="141">
      <c r="A141" s="106" t="inlineStr">
        <is>
          <t xml:space="preserve">SOLID FUEL: Sub-Bituminous Coal </t>
        </is>
      </c>
      <c r="B141" s="106" t="inlineStr">
        <is>
          <t>MtCO2</t>
        </is>
      </c>
      <c r="C141" s="44" t="n"/>
      <c r="D141" s="44" t="n"/>
      <c r="E141" s="44" t="n"/>
      <c r="F141" s="44" t="n"/>
      <c r="G141" s="44" t="n"/>
      <c r="H141" s="44" t="n"/>
      <c r="I141" s="44" t="n"/>
      <c r="J141" s="51" t="n"/>
      <c r="K141" s="51" t="n"/>
      <c r="L141" s="51" t="n"/>
    </row>
    <row r="142">
      <c r="A142" s="106" t="inlineStr">
        <is>
          <t xml:space="preserve">SOLID FUEL: Anthracite </t>
        </is>
      </c>
      <c r="B142" s="106" t="inlineStr">
        <is>
          <t>MtCO2</t>
        </is>
      </c>
      <c r="C142" s="44" t="n"/>
      <c r="D142" s="44" t="n"/>
      <c r="E142" s="44" t="n"/>
      <c r="F142" s="44" t="n"/>
      <c r="G142" s="44" t="n"/>
      <c r="H142" s="44" t="n"/>
      <c r="I142" s="44" t="n"/>
      <c r="J142" s="51" t="n"/>
      <c r="K142" s="51" t="n"/>
      <c r="L142" s="51" t="n"/>
    </row>
    <row r="143">
      <c r="A143" s="106" t="inlineStr">
        <is>
          <t xml:space="preserve">SOLID FUEL: Lignite </t>
        </is>
      </c>
      <c r="B143" s="106" t="inlineStr">
        <is>
          <t>MtCO2</t>
        </is>
      </c>
      <c r="C143" s="44" t="n"/>
      <c r="D143" s="44" t="n"/>
      <c r="E143" s="44" t="n"/>
      <c r="F143" s="44" t="n"/>
      <c r="G143" s="44" t="n"/>
      <c r="H143" s="44" t="n"/>
      <c r="I143" s="44" t="n"/>
      <c r="J143" s="51" t="n"/>
      <c r="K143" s="51" t="n"/>
      <c r="L143" s="51" t="n"/>
    </row>
    <row r="144">
      <c r="A144" s="106" t="inlineStr">
        <is>
          <t>SOLID FUEL: Coking Coal</t>
        </is>
      </c>
      <c r="B144" s="106" t="inlineStr">
        <is>
          <t>MtCO2</t>
        </is>
      </c>
      <c r="C144" s="44" t="n"/>
      <c r="D144" s="44" t="n"/>
      <c r="E144" s="44" t="n"/>
      <c r="F144" s="44" t="n"/>
      <c r="G144" s="44" t="n"/>
      <c r="H144" s="44" t="n"/>
      <c r="I144" s="44" t="n"/>
      <c r="J144" s="51" t="n"/>
      <c r="K144" s="51" t="n"/>
      <c r="L144" s="51" t="n"/>
    </row>
    <row r="145">
      <c r="A145" s="106" t="inlineStr">
        <is>
          <t>SOLID FUEL: Petroleum Coke</t>
        </is>
      </c>
      <c r="B145" s="106" t="inlineStr">
        <is>
          <t>MtCO2</t>
        </is>
      </c>
      <c r="C145" s="44" t="n"/>
      <c r="D145" s="44" t="n"/>
      <c r="E145" s="44" t="n"/>
      <c r="F145" s="44" t="n"/>
      <c r="G145" s="44" t="n"/>
      <c r="H145" s="44" t="n"/>
      <c r="I145" s="44" t="n"/>
      <c r="J145" s="51" t="n"/>
      <c r="K145" s="51" t="n"/>
      <c r="L145" s="51" t="n"/>
    </row>
    <row r="146">
      <c r="A146" s="106" t="inlineStr">
        <is>
          <t>LIQUID FUEL: Kerosene</t>
        </is>
      </c>
      <c r="B146" s="106" t="inlineStr">
        <is>
          <t>MtCO2</t>
        </is>
      </c>
      <c r="C146" s="44" t="n"/>
      <c r="D146" s="44" t="n"/>
      <c r="E146" s="44" t="n"/>
      <c r="F146" s="44" t="n"/>
      <c r="G146" s="44" t="n"/>
      <c r="H146" s="44" t="n"/>
      <c r="I146" s="44" t="n"/>
      <c r="J146" s="51" t="n"/>
      <c r="K146" s="51" t="n"/>
      <c r="L146" s="51" t="n"/>
    </row>
    <row r="147">
      <c r="A147" s="106" t="inlineStr">
        <is>
          <t>LIQUID FUEL: Diesel Oil</t>
        </is>
      </c>
      <c r="B147" s="106" t="inlineStr">
        <is>
          <t>MtCO2</t>
        </is>
      </c>
      <c r="C147" s="44" t="n"/>
      <c r="D147" s="44" t="n"/>
      <c r="E147" s="44" t="n"/>
      <c r="F147" s="44" t="n"/>
      <c r="G147" s="44" t="n"/>
      <c r="H147" s="44" t="n"/>
      <c r="I147" s="44" t="n"/>
      <c r="J147" s="51" t="n"/>
      <c r="K147" s="51" t="n"/>
      <c r="L147" s="51" t="n"/>
    </row>
    <row r="148">
      <c r="A148" s="106" t="inlineStr">
        <is>
          <t>LIQUID FUEL: Residual Fuel Oil</t>
        </is>
      </c>
      <c r="B148" s="106" t="inlineStr">
        <is>
          <t>MtCO2</t>
        </is>
      </c>
      <c r="C148" s="44" t="n"/>
      <c r="D148" s="44" t="n"/>
      <c r="E148" s="44" t="n"/>
      <c r="F148" s="44" t="n"/>
      <c r="G148" s="44" t="n"/>
      <c r="H148" s="44" t="n"/>
      <c r="I148" s="44" t="n"/>
      <c r="J148" s="51" t="n"/>
      <c r="K148" s="51" t="n"/>
      <c r="L148" s="51" t="n"/>
    </row>
    <row r="149">
      <c r="A149" s="106" t="inlineStr">
        <is>
          <t>LIQUID FUEL: Liquefied Petroleum Gases</t>
        </is>
      </c>
      <c r="B149" s="106" t="inlineStr">
        <is>
          <t>MtCO2</t>
        </is>
      </c>
      <c r="C149" s="44" t="n"/>
      <c r="D149" s="44" t="n"/>
      <c r="E149" s="44" t="n"/>
      <c r="F149" s="44" t="n"/>
      <c r="G149" s="44" t="n"/>
      <c r="H149" s="44" t="n"/>
      <c r="I149" s="44" t="n"/>
      <c r="J149" s="51" t="n"/>
      <c r="K149" s="51" t="n"/>
      <c r="L149" s="51" t="n"/>
    </row>
    <row r="150">
      <c r="A150" s="106" t="inlineStr">
        <is>
          <t>LIQUID FUEL: Natural Gas Liquids</t>
        </is>
      </c>
      <c r="B150" s="106" t="inlineStr">
        <is>
          <t>MtCO2</t>
        </is>
      </c>
      <c r="C150" s="44" t="n"/>
      <c r="D150" s="44" t="n"/>
      <c r="E150" s="44" t="n"/>
      <c r="F150" s="44" t="n"/>
      <c r="G150" s="44" t="n"/>
      <c r="H150" s="44" t="n"/>
      <c r="I150" s="44" t="n"/>
      <c r="J150" s="51" t="n"/>
      <c r="K150" s="51" t="n"/>
      <c r="L150" s="51" t="n"/>
    </row>
    <row r="151">
      <c r="A151" s="106" t="inlineStr">
        <is>
          <t>LIQUID FUEL: Crude Oil or Naptha</t>
        </is>
      </c>
      <c r="B151" s="106" t="inlineStr">
        <is>
          <t>MtCO2</t>
        </is>
      </c>
      <c r="C151" s="44" t="n"/>
      <c r="D151" s="44" t="n"/>
      <c r="E151" s="44" t="n"/>
      <c r="F151" s="44" t="n"/>
      <c r="G151" s="44" t="n"/>
      <c r="H151" s="44" t="n"/>
      <c r="I151" s="44" t="n"/>
      <c r="J151" s="51" t="n"/>
      <c r="K151" s="51" t="n"/>
      <c r="L151" s="51" t="n"/>
    </row>
    <row r="152">
      <c r="A152" s="106" t="inlineStr">
        <is>
          <t xml:space="preserve">GASEOUS FUEL: Natural Gas </t>
        </is>
      </c>
      <c r="B152" s="106" t="inlineStr">
        <is>
          <t>MtCO2</t>
        </is>
      </c>
      <c r="C152" s="44" t="n"/>
      <c r="D152" s="44" t="n"/>
      <c r="E152" s="44" t="n"/>
      <c r="F152" s="44" t="n"/>
      <c r="G152" s="44" t="n"/>
      <c r="H152" s="44" t="n"/>
      <c r="I152" s="44" t="n"/>
      <c r="J152" s="51" t="n"/>
      <c r="K152" s="51" t="n"/>
      <c r="L152" s="51" t="n"/>
    </row>
    <row r="153">
      <c r="A153" s="106" t="inlineStr">
        <is>
          <t>BIOMASS FUEL: Wood/Wood Waste, other Biomass</t>
        </is>
      </c>
      <c r="B153" s="106" t="inlineStr">
        <is>
          <t>MtCO2</t>
        </is>
      </c>
      <c r="C153" s="44" t="n"/>
      <c r="D153" s="44" t="n"/>
      <c r="E153" s="44" t="n"/>
      <c r="F153" s="44" t="n"/>
      <c r="G153" s="44" t="n"/>
      <c r="H153" s="44" t="n"/>
      <c r="I153" s="44" t="n"/>
      <c r="J153" s="51" t="n"/>
      <c r="K153" s="51" t="n"/>
      <c r="L153" s="51" t="n"/>
    </row>
    <row r="154">
      <c r="A154" s="106" t="inlineStr">
        <is>
          <t>WASTE FUEL: Plastics, tyres</t>
        </is>
      </c>
      <c r="B154" s="106" t="inlineStr">
        <is>
          <t>MtCO2</t>
        </is>
      </c>
      <c r="C154" s="44" t="n"/>
      <c r="D154" s="44" t="n"/>
      <c r="E154" s="44" t="n"/>
      <c r="F154" s="44" t="n"/>
      <c r="G154" s="44" t="n"/>
      <c r="H154" s="44" t="n"/>
      <c r="I154" s="44" t="n"/>
      <c r="J154" s="51" t="n"/>
      <c r="K154" s="51" t="n"/>
      <c r="L154" s="51" t="n"/>
    </row>
    <row r="155">
      <c r="A155" s="106" t="inlineStr">
        <is>
          <t>RENEWABLE ENERGY: Green hydrogen, Solar thermal</t>
        </is>
      </c>
      <c r="B155" s="106" t="inlineStr">
        <is>
          <t>MtCO2</t>
        </is>
      </c>
      <c r="C155" s="44" t="n"/>
      <c r="D155" s="44" t="n"/>
      <c r="E155" s="44" t="n"/>
      <c r="F155" s="44" t="n"/>
      <c r="G155" s="44" t="n"/>
      <c r="H155" s="44" t="n"/>
      <c r="I155" s="44" t="n"/>
      <c r="J155" s="51" t="n"/>
      <c r="K155" s="51" t="n"/>
      <c r="L155" s="51" t="n"/>
    </row>
    <row r="156">
      <c r="A156" s="106" t="inlineStr">
        <is>
          <t>ELECTRICITY</t>
        </is>
      </c>
      <c r="B156" s="106" t="inlineStr">
        <is>
          <t>MtCO2</t>
        </is>
      </c>
      <c r="C156" s="44" t="n"/>
      <c r="D156" s="44" t="n"/>
      <c r="E156" s="44" t="n"/>
      <c r="F156" s="44" t="n"/>
      <c r="G156" s="44" t="n"/>
      <c r="H156" s="44" t="n"/>
      <c r="I156" s="44" t="n"/>
      <c r="J156" s="51" t="n"/>
      <c r="K156" s="51" t="n"/>
      <c r="L156" s="51" t="n"/>
    </row>
    <row r="157">
      <c r="A157" s="106" t="inlineStr">
        <is>
          <t>Others</t>
        </is>
      </c>
      <c r="B157" s="106" t="inlineStr">
        <is>
          <t>MtCO2</t>
        </is>
      </c>
      <c r="C157" s="44" t="n"/>
      <c r="D157" s="44" t="n"/>
      <c r="E157" s="44" t="n"/>
      <c r="F157" s="44" t="n"/>
      <c r="G157" s="44" t="n"/>
      <c r="H157" s="44" t="n"/>
      <c r="I157" s="44" t="n"/>
      <c r="J157" s="51" t="n"/>
      <c r="K157" s="51" t="n"/>
      <c r="L157" s="51" t="n"/>
    </row>
    <row r="158">
      <c r="A158" s="106" t="inlineStr">
        <is>
          <t>Total Combustion non-CO2 emissions</t>
        </is>
      </c>
      <c r="B158" s="106" t="inlineStr">
        <is>
          <t>MtCO2e</t>
        </is>
      </c>
      <c r="C158" s="44" t="n"/>
      <c r="D158" s="44" t="n"/>
      <c r="E158" s="44" t="n"/>
      <c r="F158" s="44" t="n"/>
      <c r="G158" s="44" t="n"/>
      <c r="H158" s="44" t="n"/>
      <c r="I158" s="44" t="n"/>
      <c r="J158" s="51" t="n"/>
      <c r="K158" s="51" t="n"/>
      <c r="L158" s="51" t="n"/>
    </row>
    <row r="159">
      <c r="A159" s="110" t="inlineStr">
        <is>
          <t>Other Light Industries: Energy consumption and emissions from fuel combustion</t>
        </is>
      </c>
      <c r="B159" s="20" t="n"/>
      <c r="C159" s="20" t="n"/>
      <c r="D159" s="20" t="n"/>
      <c r="E159" s="20" t="n"/>
      <c r="F159" s="20" t="n"/>
      <c r="G159" s="20" t="n"/>
      <c r="H159" s="20" t="n"/>
      <c r="I159" s="20" t="n"/>
      <c r="J159" s="51" t="n"/>
      <c r="K159" s="51" t="n"/>
      <c r="L159" s="51" t="n"/>
    </row>
    <row r="160">
      <c r="A160" s="98" t="inlineStr">
        <is>
          <t>Energy consumption</t>
        </is>
      </c>
      <c r="B160" s="98" t="n"/>
      <c r="C160" s="98" t="n"/>
      <c r="D160" s="98" t="n"/>
      <c r="E160" s="98" t="n"/>
      <c r="F160" s="98" t="n"/>
      <c r="G160" s="98" t="n"/>
      <c r="H160" s="98" t="n"/>
      <c r="I160" s="98" t="n"/>
      <c r="J160" s="51" t="n"/>
      <c r="K160" s="51" t="n"/>
      <c r="L160" s="51" t="n"/>
    </row>
    <row r="161">
      <c r="A161" s="106" t="inlineStr">
        <is>
          <t>Total Energy Consumption</t>
        </is>
      </c>
      <c r="B161" s="106" t="inlineStr">
        <is>
          <t>EJ</t>
        </is>
      </c>
      <c r="C161" s="13">
        <f>SUM(C162:C178)</f>
        <v/>
      </c>
      <c r="D161" s="13" t="n"/>
      <c r="E161" s="13" t="n"/>
      <c r="F161" s="13" t="n"/>
      <c r="G161" s="13" t="n"/>
      <c r="H161" s="13" t="n"/>
      <c r="I161" s="13">
        <f>SUM(I162:I178)</f>
        <v/>
      </c>
      <c r="J161" s="51" t="n"/>
      <c r="K161" s="51" t="n"/>
      <c r="L161" s="51" t="n"/>
    </row>
    <row r="162">
      <c r="A162" s="106" t="inlineStr">
        <is>
          <t xml:space="preserve">SOLID FUEL: Sub-Bituminous Coal </t>
        </is>
      </c>
      <c r="B162" s="106" t="inlineStr">
        <is>
          <t>EJ</t>
        </is>
      </c>
      <c r="C162" s="44" t="n"/>
      <c r="D162" s="44" t="n"/>
      <c r="E162" s="44" t="n"/>
      <c r="F162" s="44" t="n"/>
      <c r="G162" s="44" t="n"/>
      <c r="H162" s="44" t="n"/>
      <c r="I162" s="44" t="n"/>
      <c r="J162" s="51" t="n"/>
      <c r="K162" s="51" t="n"/>
      <c r="L162" s="51" t="n"/>
    </row>
    <row r="163">
      <c r="A163" s="106" t="inlineStr">
        <is>
          <t xml:space="preserve">SOLID FUEL: Anthracite </t>
        </is>
      </c>
      <c r="B163" s="106" t="inlineStr">
        <is>
          <t>EJ</t>
        </is>
      </c>
      <c r="C163" s="44" t="n"/>
      <c r="D163" s="44" t="n"/>
      <c r="E163" s="44" t="n"/>
      <c r="F163" s="44" t="n"/>
      <c r="G163" s="44" t="n"/>
      <c r="H163" s="44" t="n"/>
      <c r="I163" s="44" t="n"/>
      <c r="J163" s="51" t="n"/>
      <c r="K163" s="51" t="n"/>
      <c r="L163" s="51" t="n"/>
    </row>
    <row r="164">
      <c r="A164" s="106" t="inlineStr">
        <is>
          <t xml:space="preserve">SOLID FUEL: Lignite </t>
        </is>
      </c>
      <c r="B164" s="106" t="inlineStr">
        <is>
          <t>EJ</t>
        </is>
      </c>
      <c r="C164" s="44" t="n"/>
      <c r="D164" s="44" t="n"/>
      <c r="E164" s="44" t="n"/>
      <c r="F164" s="44" t="n"/>
      <c r="G164" s="44" t="n"/>
      <c r="H164" s="44" t="n"/>
      <c r="I164" s="44" t="n"/>
      <c r="J164" s="51" t="n"/>
      <c r="K164" s="51" t="n"/>
      <c r="L164" s="51" t="n"/>
    </row>
    <row r="165">
      <c r="A165" s="106" t="inlineStr">
        <is>
          <t>SOLID FUEL: Coking Coal</t>
        </is>
      </c>
      <c r="B165" s="106" t="inlineStr">
        <is>
          <t>EJ</t>
        </is>
      </c>
      <c r="C165" s="44" t="n"/>
      <c r="D165" s="44" t="n"/>
      <c r="E165" s="44" t="n"/>
      <c r="F165" s="44" t="n"/>
      <c r="G165" s="44" t="n"/>
      <c r="H165" s="44" t="n"/>
      <c r="I165" s="44" t="n"/>
      <c r="J165" s="51" t="n"/>
      <c r="K165" s="51" t="n"/>
      <c r="L165" s="51" t="n"/>
    </row>
    <row r="166">
      <c r="A166" s="106" t="inlineStr">
        <is>
          <t>SOLID FUEL: Petroleum Coke</t>
        </is>
      </c>
      <c r="B166" s="106" t="inlineStr">
        <is>
          <t>EJ</t>
        </is>
      </c>
      <c r="C166" s="44" t="n"/>
      <c r="D166" s="44" t="n"/>
      <c r="E166" s="44" t="n"/>
      <c r="F166" s="44" t="n"/>
      <c r="G166" s="44" t="n"/>
      <c r="H166" s="44" t="n"/>
      <c r="I166" s="44" t="n"/>
      <c r="J166" s="51" t="n"/>
      <c r="K166" s="51" t="n"/>
      <c r="L166" s="51" t="n"/>
    </row>
    <row r="167">
      <c r="A167" s="106" t="inlineStr">
        <is>
          <t>LIQUID FUEL: Kerosene</t>
        </is>
      </c>
      <c r="B167" s="106" t="inlineStr">
        <is>
          <t>EJ</t>
        </is>
      </c>
      <c r="C167" s="44" t="n"/>
      <c r="D167" s="44" t="n"/>
      <c r="E167" s="44" t="n"/>
      <c r="F167" s="44" t="n"/>
      <c r="G167" s="44" t="n"/>
      <c r="H167" s="44" t="n"/>
      <c r="I167" s="44" t="n"/>
      <c r="J167" s="51" t="n"/>
      <c r="K167" s="51" t="n"/>
      <c r="L167" s="51" t="n"/>
    </row>
    <row r="168">
      <c r="A168" s="106" t="inlineStr">
        <is>
          <t>LIQUID FUEL: Diesel Oil</t>
        </is>
      </c>
      <c r="B168" s="106" t="inlineStr">
        <is>
          <t>EJ</t>
        </is>
      </c>
      <c r="C168" s="44" t="n"/>
      <c r="D168" s="44" t="n"/>
      <c r="E168" s="44" t="n"/>
      <c r="F168" s="44" t="n"/>
      <c r="G168" s="44" t="n"/>
      <c r="H168" s="44" t="n"/>
      <c r="I168" s="44" t="n"/>
      <c r="J168" s="51" t="n"/>
      <c r="K168" s="51" t="n"/>
      <c r="L168" s="51" t="n"/>
    </row>
    <row r="169">
      <c r="A169" s="106" t="inlineStr">
        <is>
          <t>LIQUID FUEL: Residual Fuel Oil</t>
        </is>
      </c>
      <c r="B169" s="106" t="inlineStr">
        <is>
          <t>EJ</t>
        </is>
      </c>
      <c r="C169" s="44" t="n"/>
      <c r="D169" s="44" t="n"/>
      <c r="E169" s="44" t="n"/>
      <c r="F169" s="44" t="n"/>
      <c r="G169" s="44" t="n"/>
      <c r="H169" s="44" t="n"/>
      <c r="I169" s="44" t="n"/>
      <c r="J169" s="51" t="n"/>
      <c r="K169" s="51" t="n"/>
      <c r="L169" s="51" t="n"/>
    </row>
    <row r="170">
      <c r="A170" s="106" t="inlineStr">
        <is>
          <t>LIQUID FUEL: Liquefied Petroleum Gases</t>
        </is>
      </c>
      <c r="B170" s="106" t="inlineStr">
        <is>
          <t>EJ</t>
        </is>
      </c>
      <c r="C170" s="44" t="n"/>
      <c r="D170" s="44" t="n"/>
      <c r="E170" s="44" t="n"/>
      <c r="F170" s="44" t="n"/>
      <c r="G170" s="44" t="n"/>
      <c r="H170" s="44" t="n"/>
      <c r="I170" s="44" t="n"/>
      <c r="J170" s="51" t="n"/>
      <c r="K170" s="51" t="n"/>
      <c r="L170" s="51" t="n"/>
    </row>
    <row r="171">
      <c r="A171" s="106" t="inlineStr">
        <is>
          <t>LIQUID FUEL: Natural Gas Liquids</t>
        </is>
      </c>
      <c r="B171" s="106" t="inlineStr">
        <is>
          <t>EJ</t>
        </is>
      </c>
      <c r="C171" s="44" t="n"/>
      <c r="D171" s="44" t="n"/>
      <c r="E171" s="44" t="n"/>
      <c r="F171" s="44" t="n"/>
      <c r="G171" s="44" t="n"/>
      <c r="H171" s="44" t="n"/>
      <c r="I171" s="44" t="n"/>
      <c r="J171" s="51" t="n"/>
      <c r="K171" s="51" t="n"/>
      <c r="L171" s="51" t="n"/>
    </row>
    <row r="172">
      <c r="A172" s="106" t="inlineStr">
        <is>
          <t>LIQUID FUEL: Crude Oil or Naptha</t>
        </is>
      </c>
      <c r="B172" s="106" t="inlineStr">
        <is>
          <t>EJ</t>
        </is>
      </c>
      <c r="C172" s="44" t="n"/>
      <c r="D172" s="44" t="n"/>
      <c r="E172" s="44" t="n"/>
      <c r="F172" s="44" t="n"/>
      <c r="G172" s="44" t="n"/>
      <c r="H172" s="44" t="n"/>
      <c r="I172" s="44" t="n"/>
      <c r="J172" s="51" t="n"/>
      <c r="K172" s="51" t="n"/>
      <c r="L172" s="51" t="n"/>
    </row>
    <row r="173">
      <c r="A173" s="106" t="inlineStr">
        <is>
          <t xml:space="preserve">GASEOUS FUEL: Natural Gas </t>
        </is>
      </c>
      <c r="B173" s="106" t="inlineStr">
        <is>
          <t>EJ</t>
        </is>
      </c>
      <c r="C173" s="44" t="n"/>
      <c r="D173" s="44" t="n"/>
      <c r="E173" s="44" t="n"/>
      <c r="F173" s="44" t="n"/>
      <c r="G173" s="44" t="n"/>
      <c r="H173" s="44" t="n"/>
      <c r="I173" s="44" t="n"/>
      <c r="J173" s="51" t="n"/>
      <c r="K173" s="51" t="n"/>
      <c r="L173" s="51" t="n"/>
    </row>
    <row r="174">
      <c r="A174" s="106" t="inlineStr">
        <is>
          <t>BIOMASS FUEL: Wood/Wood Waste, other Biomass</t>
        </is>
      </c>
      <c r="B174" s="106" t="inlineStr">
        <is>
          <t>EJ</t>
        </is>
      </c>
      <c r="C174" s="44" t="n"/>
      <c r="D174" s="44" t="n"/>
      <c r="E174" s="44" t="n"/>
      <c r="F174" s="44" t="n"/>
      <c r="G174" s="44" t="n"/>
      <c r="H174" s="44" t="n"/>
      <c r="I174" s="44" t="n"/>
      <c r="J174" s="51" t="n"/>
      <c r="K174" s="51" t="n"/>
      <c r="L174" s="51" t="n"/>
    </row>
    <row r="175">
      <c r="A175" s="106" t="inlineStr">
        <is>
          <t>WASTE FUEL: Plastics, tyres</t>
        </is>
      </c>
      <c r="B175" s="106" t="inlineStr">
        <is>
          <t>EJ</t>
        </is>
      </c>
      <c r="C175" s="44" t="n"/>
      <c r="D175" s="44" t="n"/>
      <c r="E175" s="44" t="n"/>
      <c r="F175" s="44" t="n"/>
      <c r="G175" s="44" t="n"/>
      <c r="H175" s="44" t="n"/>
      <c r="I175" s="44" t="n"/>
      <c r="J175" s="51" t="n"/>
      <c r="K175" s="51" t="n"/>
      <c r="L175" s="51" t="n"/>
    </row>
    <row r="176">
      <c r="A176" s="106" t="inlineStr">
        <is>
          <t>RENEWABLE ENERGY: Green hydrogen, Solar thermal</t>
        </is>
      </c>
      <c r="B176" s="106" t="inlineStr">
        <is>
          <t>EJ</t>
        </is>
      </c>
      <c r="C176" s="44" t="n"/>
      <c r="D176" s="44" t="n"/>
      <c r="E176" s="44" t="n"/>
      <c r="F176" s="44" t="n"/>
      <c r="G176" s="44" t="n"/>
      <c r="H176" s="44" t="n"/>
      <c r="I176" s="44" t="n"/>
      <c r="J176" s="51" t="n"/>
      <c r="K176" s="51" t="n"/>
      <c r="L176" s="51" t="n"/>
    </row>
    <row r="177">
      <c r="A177" s="106" t="inlineStr">
        <is>
          <t>ELECTRICITY</t>
        </is>
      </c>
      <c r="B177" s="106" t="inlineStr">
        <is>
          <t>EJ</t>
        </is>
      </c>
      <c r="C177" s="44" t="n"/>
      <c r="D177" s="44" t="n"/>
      <c r="E177" s="44" t="n"/>
      <c r="F177" s="44" t="n"/>
      <c r="G177" s="44" t="n"/>
      <c r="H177" s="44" t="n"/>
      <c r="I177" s="44" t="n"/>
      <c r="J177" s="51" t="n"/>
      <c r="K177" s="51" t="n"/>
      <c r="L177" s="51" t="n"/>
    </row>
    <row r="178">
      <c r="A178" s="106" t="inlineStr">
        <is>
          <t>Others (liquid / gaseous biofuels, … - please specify)</t>
        </is>
      </c>
      <c r="B178" s="106" t="inlineStr">
        <is>
          <t>EJ</t>
        </is>
      </c>
      <c r="C178" s="44" t="n"/>
      <c r="D178" s="44" t="n"/>
      <c r="E178" s="44" t="n"/>
      <c r="F178" s="44" t="n"/>
      <c r="G178" s="44" t="n"/>
      <c r="H178" s="44" t="n"/>
      <c r="I178" s="44" t="n"/>
      <c r="J178" s="51" t="n"/>
      <c r="K178" s="51" t="n"/>
      <c r="L178" s="51" t="n"/>
    </row>
    <row r="179">
      <c r="A179" s="98" t="inlineStr">
        <is>
          <t>Related combustion emissions - without counting CCS</t>
        </is>
      </c>
      <c r="B179" s="98" t="n"/>
      <c r="C179" s="98" t="n"/>
      <c r="D179" s="98" t="n"/>
      <c r="E179" s="98" t="n"/>
      <c r="F179" s="98" t="n"/>
      <c r="G179" s="98" t="n"/>
      <c r="H179" s="98" t="n"/>
      <c r="I179" s="98" t="n"/>
      <c r="J179" s="195" t="n"/>
      <c r="K179" s="51" t="n"/>
      <c r="L179" s="51" t="n"/>
    </row>
    <row r="180">
      <c r="A180" s="106" t="inlineStr">
        <is>
          <t>Total Combustion CO2</t>
        </is>
      </c>
      <c r="B180" s="106" t="inlineStr">
        <is>
          <t>MtCO2</t>
        </is>
      </c>
      <c r="C180" s="13">
        <f>SUM(C181:C197)</f>
        <v/>
      </c>
      <c r="D180" s="13" t="n"/>
      <c r="E180" s="13" t="n"/>
      <c r="F180" s="13" t="n"/>
      <c r="G180" s="13" t="n"/>
      <c r="H180" s="13" t="n"/>
      <c r="I180" s="13">
        <f>SUM(I181:I197)</f>
        <v/>
      </c>
      <c r="J180" s="51" t="n"/>
      <c r="K180" s="51" t="n"/>
      <c r="L180" s="51" t="n"/>
    </row>
    <row r="181">
      <c r="A181" s="106" t="inlineStr">
        <is>
          <t xml:space="preserve">SOLID FUEL: Sub-Bituminous Coal </t>
        </is>
      </c>
      <c r="B181" s="106" t="inlineStr">
        <is>
          <t>MtCO2</t>
        </is>
      </c>
      <c r="C181" s="44" t="n"/>
      <c r="D181" s="44" t="n"/>
      <c r="E181" s="44" t="n"/>
      <c r="F181" s="44" t="n"/>
      <c r="G181" s="44" t="n"/>
      <c r="H181" s="44" t="n"/>
      <c r="I181" s="44" t="n"/>
      <c r="J181" s="51" t="n"/>
      <c r="K181" s="51" t="n"/>
      <c r="L181" s="51" t="n"/>
    </row>
    <row r="182">
      <c r="A182" s="106" t="inlineStr">
        <is>
          <t xml:space="preserve">SOLID FUEL: Anthracite </t>
        </is>
      </c>
      <c r="B182" s="106" t="inlineStr">
        <is>
          <t>MtCO2</t>
        </is>
      </c>
      <c r="C182" s="44" t="n"/>
      <c r="D182" s="44" t="n"/>
      <c r="E182" s="44" t="n"/>
      <c r="F182" s="44" t="n"/>
      <c r="G182" s="44" t="n"/>
      <c r="H182" s="44" t="n"/>
      <c r="I182" s="44" t="n"/>
      <c r="J182" s="51" t="n"/>
      <c r="K182" s="51" t="n"/>
      <c r="L182" s="51" t="n"/>
    </row>
    <row r="183">
      <c r="A183" s="106" t="inlineStr">
        <is>
          <t xml:space="preserve">SOLID FUEL: Lignite </t>
        </is>
      </c>
      <c r="B183" s="106" t="inlineStr">
        <is>
          <t>MtCO2</t>
        </is>
      </c>
      <c r="C183" s="44" t="n"/>
      <c r="D183" s="44" t="n"/>
      <c r="E183" s="44" t="n"/>
      <c r="F183" s="44" t="n"/>
      <c r="G183" s="44" t="n"/>
      <c r="H183" s="44" t="n"/>
      <c r="I183" s="44" t="n"/>
      <c r="J183" s="51" t="n"/>
      <c r="K183" s="51" t="n"/>
      <c r="L183" s="51" t="n"/>
    </row>
    <row r="184">
      <c r="A184" s="106" t="inlineStr">
        <is>
          <t>SOLID FUEL: Coking Coal</t>
        </is>
      </c>
      <c r="B184" s="106" t="inlineStr">
        <is>
          <t>MtCO2</t>
        </is>
      </c>
      <c r="C184" s="44" t="n"/>
      <c r="D184" s="44" t="n"/>
      <c r="E184" s="44" t="n"/>
      <c r="F184" s="44" t="n"/>
      <c r="G184" s="44" t="n"/>
      <c r="H184" s="44" t="n"/>
      <c r="I184" s="44" t="n"/>
      <c r="J184" s="51" t="n"/>
      <c r="K184" s="51" t="n"/>
      <c r="L184" s="51" t="n"/>
    </row>
    <row r="185">
      <c r="A185" s="106" t="inlineStr">
        <is>
          <t>SOLID FUEL: Petroleum Coke</t>
        </is>
      </c>
      <c r="B185" s="106" t="inlineStr">
        <is>
          <t>MtCO2</t>
        </is>
      </c>
      <c r="C185" s="44" t="n"/>
      <c r="D185" s="44" t="n"/>
      <c r="E185" s="44" t="n"/>
      <c r="F185" s="44" t="n"/>
      <c r="G185" s="44" t="n"/>
      <c r="H185" s="44" t="n"/>
      <c r="I185" s="44" t="n"/>
      <c r="J185" s="51" t="n"/>
      <c r="K185" s="51" t="n"/>
      <c r="L185" s="51" t="n"/>
    </row>
    <row r="186">
      <c r="A186" s="106" t="inlineStr">
        <is>
          <t>LIQUID FUEL: Kerosene</t>
        </is>
      </c>
      <c r="B186" s="106" t="inlineStr">
        <is>
          <t>MtCO2</t>
        </is>
      </c>
      <c r="C186" s="44" t="n"/>
      <c r="D186" s="44" t="n"/>
      <c r="E186" s="44" t="n"/>
      <c r="F186" s="44" t="n"/>
      <c r="G186" s="44" t="n"/>
      <c r="H186" s="44" t="n"/>
      <c r="I186" s="44" t="n"/>
      <c r="J186" s="51" t="n"/>
      <c r="K186" s="51" t="n"/>
      <c r="L186" s="51" t="n"/>
    </row>
    <row r="187">
      <c r="A187" s="106" t="inlineStr">
        <is>
          <t>LIQUID FUEL: Diesel Oil</t>
        </is>
      </c>
      <c r="B187" s="106" t="inlineStr">
        <is>
          <t>MtCO2</t>
        </is>
      </c>
      <c r="C187" s="44" t="n"/>
      <c r="D187" s="44" t="n"/>
      <c r="E187" s="44" t="n"/>
      <c r="F187" s="44" t="n"/>
      <c r="G187" s="44" t="n"/>
      <c r="H187" s="44" t="n"/>
      <c r="I187" s="44" t="n"/>
      <c r="J187" s="51" t="n"/>
      <c r="K187" s="51" t="n"/>
      <c r="L187" s="51" t="n"/>
    </row>
    <row r="188">
      <c r="A188" s="106" t="inlineStr">
        <is>
          <t>LIQUID FUEL: Residual Fuel Oil</t>
        </is>
      </c>
      <c r="B188" s="106" t="inlineStr">
        <is>
          <t>MtCO2</t>
        </is>
      </c>
      <c r="C188" s="44" t="n"/>
      <c r="D188" s="44" t="n"/>
      <c r="E188" s="44" t="n"/>
      <c r="F188" s="44" t="n"/>
      <c r="G188" s="44" t="n"/>
      <c r="H188" s="44" t="n"/>
      <c r="I188" s="44" t="n"/>
      <c r="J188" s="51" t="n"/>
      <c r="K188" s="51" t="n"/>
      <c r="L188" s="51" t="n"/>
    </row>
    <row r="189">
      <c r="A189" s="106" t="inlineStr">
        <is>
          <t>LIQUID FUEL: Liquefied Petroleum Gases</t>
        </is>
      </c>
      <c r="B189" s="106" t="inlineStr">
        <is>
          <t>MtCO2</t>
        </is>
      </c>
      <c r="C189" s="44" t="n"/>
      <c r="D189" s="44" t="n"/>
      <c r="E189" s="44" t="n"/>
      <c r="F189" s="44" t="n"/>
      <c r="G189" s="44" t="n"/>
      <c r="H189" s="44" t="n"/>
      <c r="I189" s="44" t="n"/>
      <c r="J189" s="51" t="n"/>
      <c r="K189" s="51" t="n"/>
      <c r="L189" s="51" t="n"/>
    </row>
    <row r="190">
      <c r="A190" s="106" t="inlineStr">
        <is>
          <t>LIQUID FUEL: Natural Gas Liquids</t>
        </is>
      </c>
      <c r="B190" s="106" t="inlineStr">
        <is>
          <t>MtCO2</t>
        </is>
      </c>
      <c r="C190" s="44" t="n"/>
      <c r="D190" s="44" t="n"/>
      <c r="E190" s="44" t="n"/>
      <c r="F190" s="44" t="n"/>
      <c r="G190" s="44" t="n"/>
      <c r="H190" s="44" t="n"/>
      <c r="I190" s="44" t="n"/>
      <c r="J190" s="51" t="n"/>
      <c r="K190" s="51" t="n"/>
      <c r="L190" s="51" t="n"/>
    </row>
    <row r="191">
      <c r="A191" s="106" t="inlineStr">
        <is>
          <t>LIQUID FUEL: Crude Oil or Naptha</t>
        </is>
      </c>
      <c r="B191" s="106" t="inlineStr">
        <is>
          <t>MtCO2</t>
        </is>
      </c>
      <c r="C191" s="44" t="n"/>
      <c r="D191" s="44" t="n"/>
      <c r="E191" s="44" t="n"/>
      <c r="F191" s="44" t="n"/>
      <c r="G191" s="44" t="n"/>
      <c r="H191" s="44" t="n"/>
      <c r="I191" s="44" t="n"/>
      <c r="J191" s="51" t="n"/>
      <c r="K191" s="51" t="n"/>
      <c r="L191" s="51" t="n"/>
    </row>
    <row r="192">
      <c r="A192" s="106" t="inlineStr">
        <is>
          <t xml:space="preserve">GASEOUS FUEL: Natural Gas </t>
        </is>
      </c>
      <c r="B192" s="106" t="inlineStr">
        <is>
          <t>MtCO2</t>
        </is>
      </c>
      <c r="C192" s="44" t="n"/>
      <c r="D192" s="44" t="n"/>
      <c r="E192" s="44" t="n"/>
      <c r="F192" s="44" t="n"/>
      <c r="G192" s="44" t="n"/>
      <c r="H192" s="44" t="n"/>
      <c r="I192" s="44" t="n"/>
      <c r="J192" s="51" t="n"/>
      <c r="K192" s="51" t="n"/>
      <c r="L192" s="51" t="n"/>
    </row>
    <row r="193">
      <c r="A193" s="106" t="inlineStr">
        <is>
          <t>BIOMASS FUEL: Wood/Wood Waste, other Biomass</t>
        </is>
      </c>
      <c r="B193" s="106" t="inlineStr">
        <is>
          <t>MtCO2</t>
        </is>
      </c>
      <c r="C193" s="44" t="n"/>
      <c r="D193" s="44" t="n"/>
      <c r="E193" s="44" t="n"/>
      <c r="F193" s="44" t="n"/>
      <c r="G193" s="44" t="n"/>
      <c r="H193" s="44" t="n"/>
      <c r="I193" s="44" t="n"/>
      <c r="J193" s="51" t="n"/>
      <c r="K193" s="51" t="n"/>
      <c r="L193" s="51" t="n"/>
    </row>
    <row r="194">
      <c r="A194" s="106" t="inlineStr">
        <is>
          <t>WASTE FUEL: Plastics, tyres</t>
        </is>
      </c>
      <c r="B194" s="106" t="inlineStr">
        <is>
          <t>MtCO2</t>
        </is>
      </c>
      <c r="C194" s="44" t="n"/>
      <c r="D194" s="44" t="n"/>
      <c r="E194" s="44" t="n"/>
      <c r="F194" s="44" t="n"/>
      <c r="G194" s="44" t="n"/>
      <c r="H194" s="44" t="n"/>
      <c r="I194" s="44" t="n"/>
      <c r="J194" s="51" t="n"/>
      <c r="K194" s="51" t="n"/>
      <c r="L194" s="51" t="n"/>
    </row>
    <row r="195">
      <c r="A195" s="106" t="inlineStr">
        <is>
          <t>RENEWABLE ENERGY: Green hydrogen, Solar thermal</t>
        </is>
      </c>
      <c r="B195" s="106" t="inlineStr">
        <is>
          <t>MtCO2</t>
        </is>
      </c>
      <c r="C195" s="44" t="n"/>
      <c r="D195" s="44" t="n"/>
      <c r="E195" s="44" t="n"/>
      <c r="F195" s="44" t="n"/>
      <c r="G195" s="44" t="n"/>
      <c r="H195" s="44" t="n"/>
      <c r="I195" s="44" t="n"/>
      <c r="J195" s="51" t="n"/>
      <c r="K195" s="51" t="n"/>
      <c r="L195" s="51" t="n"/>
    </row>
    <row r="196">
      <c r="A196" s="106" t="inlineStr">
        <is>
          <t>ELECTRICITY</t>
        </is>
      </c>
      <c r="B196" s="106" t="inlineStr">
        <is>
          <t>MtCO2</t>
        </is>
      </c>
      <c r="C196" s="44" t="n"/>
      <c r="D196" s="44" t="n"/>
      <c r="E196" s="44" t="n"/>
      <c r="F196" s="44" t="n"/>
      <c r="G196" s="44" t="n"/>
      <c r="H196" s="44" t="n"/>
      <c r="I196" s="44" t="n"/>
      <c r="J196" s="51" t="n"/>
      <c r="K196" s="51" t="n"/>
      <c r="L196" s="51" t="n"/>
    </row>
    <row r="197">
      <c r="A197" s="106" t="inlineStr">
        <is>
          <t>Others</t>
        </is>
      </c>
      <c r="B197" s="106" t="inlineStr">
        <is>
          <t>MtCO2</t>
        </is>
      </c>
      <c r="C197" s="44" t="n"/>
      <c r="D197" s="44" t="n"/>
      <c r="E197" s="44" t="n"/>
      <c r="F197" s="44" t="n"/>
      <c r="G197" s="44" t="n"/>
      <c r="H197" s="44" t="n"/>
      <c r="I197" s="44" t="n"/>
      <c r="J197" s="51" t="n"/>
      <c r="K197" s="51" t="n"/>
      <c r="L197" s="51" t="n"/>
    </row>
    <row r="198">
      <c r="A198" s="106" t="inlineStr">
        <is>
          <t>Total Combustion non-CO2 emissions</t>
        </is>
      </c>
      <c r="B198" s="106" t="inlineStr">
        <is>
          <t>MtCO2e</t>
        </is>
      </c>
      <c r="C198" s="44" t="n"/>
      <c r="D198" s="44" t="n"/>
      <c r="E198" s="44" t="n"/>
      <c r="F198" s="44" t="n"/>
      <c r="G198" s="44" t="n"/>
      <c r="H198" s="44" t="n"/>
      <c r="I198" s="44" t="n"/>
      <c r="J198" s="51" t="n"/>
      <c r="K198" s="51" t="n"/>
      <c r="L198" s="51" t="n"/>
    </row>
    <row r="199">
      <c r="A199" s="110" t="inlineStr">
        <is>
          <t>ALL Light Industries - Energy consumption</t>
        </is>
      </c>
      <c r="B199" s="20" t="n"/>
      <c r="C199" s="20" t="n"/>
      <c r="D199" s="20" t="n"/>
      <c r="E199" s="20" t="n"/>
      <c r="F199" s="20" t="n"/>
      <c r="G199" s="20" t="n"/>
      <c r="H199" s="20" t="n"/>
      <c r="I199" s="20" t="n"/>
      <c r="J199" s="51" t="n"/>
      <c r="K199" s="51" t="n"/>
      <c r="L199" s="51" t="n"/>
    </row>
    <row r="200">
      <c r="A200" s="98" t="inlineStr">
        <is>
          <t>By industries</t>
        </is>
      </c>
      <c r="B200" s="98" t="n"/>
      <c r="C200" s="98" t="n"/>
      <c r="D200" s="98" t="n"/>
      <c r="E200" s="98" t="n"/>
      <c r="F200" s="98" t="n"/>
      <c r="G200" s="98" t="n"/>
      <c r="H200" s="98" t="n"/>
      <c r="I200" s="98" t="n"/>
      <c r="J200" s="195" t="n"/>
      <c r="K200" s="51" t="n"/>
      <c r="L200" s="51" t="n"/>
    </row>
    <row r="201">
      <c r="A201" s="106" t="inlineStr">
        <is>
          <t>Total Energy Consumption</t>
        </is>
      </c>
      <c r="B201" s="106" t="inlineStr">
        <is>
          <t>EJ</t>
        </is>
      </c>
      <c r="C201" s="13">
        <f>SUM(C202:C205)</f>
        <v/>
      </c>
      <c r="D201" s="13" t="n"/>
      <c r="E201" s="13" t="n"/>
      <c r="F201" s="13" t="n"/>
      <c r="G201" s="13" t="n"/>
      <c r="H201" s="13" t="n"/>
      <c r="I201" s="13">
        <f>SUM(I202:I205)</f>
        <v/>
      </c>
      <c r="J201" s="51" t="n"/>
      <c r="K201" s="51" t="n"/>
      <c r="L201" s="51" t="n"/>
    </row>
    <row r="202">
      <c r="A202" s="27" t="inlineStr">
        <is>
          <t>Total Other non-ferrous metals (Aluminum excl.)</t>
        </is>
      </c>
      <c r="B202" s="106" t="inlineStr">
        <is>
          <t>EJ</t>
        </is>
      </c>
      <c r="C202" s="44" t="n"/>
      <c r="D202" s="44" t="n"/>
      <c r="E202" s="44" t="n"/>
      <c r="F202" s="44" t="n"/>
      <c r="G202" s="44" t="n"/>
      <c r="H202" s="44" t="n"/>
      <c r="I202" s="44" t="n"/>
      <c r="J202" s="51" t="n"/>
      <c r="K202" s="51" t="n"/>
      <c r="L202" s="51" t="n"/>
    </row>
    <row r="203">
      <c r="A203" s="27" t="inlineStr">
        <is>
          <t>Total Food and Tobacco</t>
        </is>
      </c>
      <c r="B203" s="106" t="inlineStr">
        <is>
          <t>EJ</t>
        </is>
      </c>
      <c r="C203" s="44" t="n"/>
      <c r="D203" s="44" t="n"/>
      <c r="E203" s="44" t="n"/>
      <c r="F203" s="44" t="n"/>
      <c r="G203" s="44" t="n"/>
      <c r="H203" s="44" t="n"/>
      <c r="I203" s="44" t="n"/>
      <c r="J203" s="51" t="n"/>
      <c r="K203" s="51" t="n"/>
      <c r="L203" s="51" t="n"/>
    </row>
    <row r="204">
      <c r="A204" s="27" t="inlineStr">
        <is>
          <t>Total Machinery and transport equipment</t>
        </is>
      </c>
      <c r="B204" s="106" t="inlineStr">
        <is>
          <t>EJ</t>
        </is>
      </c>
      <c r="C204" s="44" t="n"/>
      <c r="D204" s="44" t="n"/>
      <c r="E204" s="44" t="n"/>
      <c r="F204" s="44" t="n"/>
      <c r="G204" s="44" t="n"/>
      <c r="H204" s="44" t="n"/>
      <c r="I204" s="44" t="n"/>
      <c r="J204" s="51" t="n"/>
      <c r="K204" s="51" t="n"/>
      <c r="L204" s="51" t="n"/>
    </row>
    <row r="205">
      <c r="A205" s="27" t="inlineStr">
        <is>
          <t>Total Other LI</t>
        </is>
      </c>
      <c r="B205" s="106" t="inlineStr">
        <is>
          <t>EJ</t>
        </is>
      </c>
      <c r="C205" s="44" t="n"/>
      <c r="D205" s="44" t="n"/>
      <c r="E205" s="44" t="n"/>
      <c r="F205" s="44" t="n"/>
      <c r="G205" s="44" t="n"/>
      <c r="H205" s="44" t="n"/>
      <c r="I205" s="44" t="n"/>
      <c r="J205" s="51" t="n"/>
      <c r="K205" s="51" t="n"/>
      <c r="L205" s="51" t="n"/>
    </row>
    <row r="206">
      <c r="A206" s="98" t="inlineStr">
        <is>
          <t>By fuels</t>
        </is>
      </c>
      <c r="B206" s="98" t="n"/>
      <c r="C206" s="98" t="n"/>
      <c r="D206" s="98" t="n"/>
      <c r="E206" s="98" t="n"/>
      <c r="F206" s="98" t="n"/>
      <c r="G206" s="98" t="n"/>
      <c r="H206" s="98" t="n"/>
      <c r="I206" s="98" t="n"/>
      <c r="J206" s="51" t="n"/>
      <c r="K206" s="51" t="n"/>
      <c r="L206" s="51" t="n"/>
    </row>
    <row r="207">
      <c r="A207" s="106" t="inlineStr">
        <is>
          <t>Total Energy Consumption</t>
        </is>
      </c>
      <c r="B207" s="106" t="inlineStr">
        <is>
          <t>EJ</t>
        </is>
      </c>
      <c r="C207" s="13">
        <f>SUM(C208:C224)</f>
        <v/>
      </c>
      <c r="D207" s="13" t="n"/>
      <c r="E207" s="13" t="n"/>
      <c r="F207" s="13" t="n"/>
      <c r="G207" s="13" t="n"/>
      <c r="H207" s="13" t="n"/>
      <c r="I207" s="13">
        <f>SUM(I208:I224)</f>
        <v/>
      </c>
      <c r="J207" s="51" t="n"/>
      <c r="K207" s="51" t="n"/>
      <c r="L207" s="51" t="n"/>
    </row>
    <row r="208">
      <c r="A208" s="106" t="inlineStr">
        <is>
          <t xml:space="preserve">SOLID FUEL: Sub-Bituminous Coal </t>
        </is>
      </c>
      <c r="B208" s="106" t="inlineStr">
        <is>
          <t>EJ</t>
        </is>
      </c>
      <c r="C208" s="44" t="n"/>
      <c r="D208" s="44" t="n"/>
      <c r="E208" s="44" t="n"/>
      <c r="F208" s="44" t="n"/>
      <c r="G208" s="44" t="n"/>
      <c r="H208" s="44" t="n"/>
      <c r="I208" s="44" t="n"/>
      <c r="J208" s="51" t="n"/>
      <c r="K208" s="51" t="n"/>
      <c r="L208" s="51" t="n"/>
    </row>
    <row r="209">
      <c r="A209" s="106" t="inlineStr">
        <is>
          <t xml:space="preserve">SOLID FUEL: Anthracite </t>
        </is>
      </c>
      <c r="B209" s="106" t="inlineStr">
        <is>
          <t>EJ</t>
        </is>
      </c>
      <c r="C209" s="44" t="n"/>
      <c r="D209" s="44" t="n"/>
      <c r="E209" s="44" t="n"/>
      <c r="F209" s="44" t="n"/>
      <c r="G209" s="44" t="n"/>
      <c r="H209" s="44" t="n"/>
      <c r="I209" s="44" t="n"/>
      <c r="J209" s="51" t="n"/>
      <c r="K209" s="51" t="n"/>
      <c r="L209" s="51" t="n"/>
    </row>
    <row r="210">
      <c r="A210" s="106" t="inlineStr">
        <is>
          <t xml:space="preserve">SOLID FUEL: Lignite </t>
        </is>
      </c>
      <c r="B210" s="106" t="inlineStr">
        <is>
          <t>EJ</t>
        </is>
      </c>
      <c r="C210" s="44" t="n"/>
      <c r="D210" s="44" t="n"/>
      <c r="E210" s="44" t="n"/>
      <c r="F210" s="44" t="n"/>
      <c r="G210" s="44" t="n"/>
      <c r="H210" s="44" t="n"/>
      <c r="I210" s="44" t="n"/>
      <c r="J210" s="51" t="n"/>
      <c r="K210" s="51" t="n"/>
      <c r="L210" s="51" t="n"/>
    </row>
    <row r="211">
      <c r="A211" s="106" t="inlineStr">
        <is>
          <t>SOLID FUEL: Coking Coal</t>
        </is>
      </c>
      <c r="B211" s="106" t="inlineStr">
        <is>
          <t>EJ</t>
        </is>
      </c>
      <c r="C211" s="44" t="n"/>
      <c r="D211" s="44" t="n"/>
      <c r="E211" s="44" t="n"/>
      <c r="F211" s="44" t="n"/>
      <c r="G211" s="44" t="n"/>
      <c r="H211" s="44" t="n"/>
      <c r="I211" s="44" t="n"/>
      <c r="J211" s="51" t="n"/>
      <c r="K211" s="51" t="n"/>
      <c r="L211" s="51" t="n"/>
    </row>
    <row r="212">
      <c r="A212" s="106" t="inlineStr">
        <is>
          <t>SOLID FUEL: Petroleum Coke</t>
        </is>
      </c>
      <c r="B212" s="106" t="inlineStr">
        <is>
          <t>EJ</t>
        </is>
      </c>
      <c r="C212" s="44" t="n"/>
      <c r="D212" s="44" t="n"/>
      <c r="E212" s="44" t="n"/>
      <c r="F212" s="44" t="n"/>
      <c r="G212" s="44" t="n"/>
      <c r="H212" s="44" t="n"/>
      <c r="I212" s="44" t="n"/>
      <c r="J212" s="51" t="n"/>
      <c r="K212" s="51" t="n"/>
      <c r="L212" s="51" t="n"/>
    </row>
    <row r="213">
      <c r="A213" s="106" t="inlineStr">
        <is>
          <t>LIQUID FUEL: Kerosene</t>
        </is>
      </c>
      <c r="B213" s="106" t="inlineStr">
        <is>
          <t>EJ</t>
        </is>
      </c>
      <c r="C213" s="44" t="n"/>
      <c r="D213" s="44" t="n"/>
      <c r="E213" s="44" t="n"/>
      <c r="F213" s="44" t="n"/>
      <c r="G213" s="44" t="n"/>
      <c r="H213" s="44" t="n"/>
      <c r="I213" s="44" t="n"/>
      <c r="J213" s="51" t="n"/>
      <c r="K213" s="51" t="n"/>
      <c r="L213" s="51" t="n"/>
    </row>
    <row r="214">
      <c r="A214" s="106" t="inlineStr">
        <is>
          <t>LIQUID FUEL: Diesel Oil</t>
        </is>
      </c>
      <c r="B214" s="106" t="inlineStr">
        <is>
          <t>EJ</t>
        </is>
      </c>
      <c r="C214" s="44" t="n"/>
      <c r="D214" s="44" t="n"/>
      <c r="E214" s="44" t="n"/>
      <c r="F214" s="44" t="n"/>
      <c r="G214" s="44" t="n"/>
      <c r="H214" s="44" t="n"/>
      <c r="I214" s="44" t="n"/>
      <c r="J214" s="51" t="n"/>
      <c r="K214" s="51" t="n"/>
      <c r="L214" s="51" t="n"/>
    </row>
    <row r="215">
      <c r="A215" s="106" t="inlineStr">
        <is>
          <t>LIQUID FUEL: Residual Fuel Oil</t>
        </is>
      </c>
      <c r="B215" s="106" t="inlineStr">
        <is>
          <t>EJ</t>
        </is>
      </c>
      <c r="C215" s="44" t="n"/>
      <c r="D215" s="44" t="n"/>
      <c r="E215" s="44" t="n"/>
      <c r="F215" s="44" t="n"/>
      <c r="G215" s="44" t="n"/>
      <c r="H215" s="44" t="n"/>
      <c r="I215" s="44" t="n"/>
      <c r="J215" s="51" t="n"/>
      <c r="K215" s="51" t="n"/>
      <c r="L215" s="51" t="n"/>
    </row>
    <row r="216">
      <c r="A216" s="106" t="inlineStr">
        <is>
          <t>LIQUID FUEL: Liquefied Petroleum Gases</t>
        </is>
      </c>
      <c r="B216" s="106" t="inlineStr">
        <is>
          <t>EJ</t>
        </is>
      </c>
      <c r="C216" s="44" t="n"/>
      <c r="D216" s="44" t="n"/>
      <c r="E216" s="44" t="n"/>
      <c r="F216" s="44" t="n"/>
      <c r="G216" s="44" t="n"/>
      <c r="H216" s="44" t="n"/>
      <c r="I216" s="44" t="n"/>
      <c r="J216" s="51" t="n"/>
      <c r="K216" s="51" t="n"/>
      <c r="L216" s="51" t="n"/>
    </row>
    <row r="217">
      <c r="A217" s="106" t="inlineStr">
        <is>
          <t>LIQUID FUEL: Natural Gas Liquids</t>
        </is>
      </c>
      <c r="B217" s="106" t="inlineStr">
        <is>
          <t>EJ</t>
        </is>
      </c>
      <c r="C217" s="44" t="n"/>
      <c r="D217" s="44" t="n"/>
      <c r="E217" s="44" t="n"/>
      <c r="F217" s="44" t="n"/>
      <c r="G217" s="44" t="n"/>
      <c r="H217" s="44" t="n"/>
      <c r="I217" s="44" t="n"/>
      <c r="J217" s="51" t="n"/>
      <c r="K217" s="51" t="n"/>
      <c r="L217" s="51" t="n"/>
    </row>
    <row r="218">
      <c r="A218" s="106" t="inlineStr">
        <is>
          <t>LIQUID FUEL: Crude Oil or Naptha</t>
        </is>
      </c>
      <c r="B218" s="106" t="inlineStr">
        <is>
          <t>EJ</t>
        </is>
      </c>
      <c r="C218" s="44" t="n"/>
      <c r="D218" s="44" t="n"/>
      <c r="E218" s="44" t="n"/>
      <c r="F218" s="44" t="n"/>
      <c r="G218" s="44" t="n"/>
      <c r="H218" s="44" t="n"/>
      <c r="I218" s="44" t="n"/>
      <c r="J218" s="51" t="n"/>
      <c r="K218" s="51" t="n"/>
      <c r="L218" s="51" t="n"/>
    </row>
    <row r="219">
      <c r="A219" s="106" t="inlineStr">
        <is>
          <t xml:space="preserve">GASEOUS FUEL: Natural Gas </t>
        </is>
      </c>
      <c r="B219" s="106" t="inlineStr">
        <is>
          <t>EJ</t>
        </is>
      </c>
      <c r="C219" s="44" t="n"/>
      <c r="D219" s="44" t="n"/>
      <c r="E219" s="44" t="n"/>
      <c r="F219" s="44" t="n"/>
      <c r="G219" s="44" t="n"/>
      <c r="H219" s="44" t="n"/>
      <c r="I219" s="44" t="n"/>
      <c r="J219" s="51" t="n"/>
      <c r="K219" s="51" t="n"/>
      <c r="L219" s="51" t="n"/>
    </row>
    <row r="220">
      <c r="A220" s="106" t="inlineStr">
        <is>
          <t>BIOMASS FUEL: Wood/Wood Waste, other Biomass</t>
        </is>
      </c>
      <c r="B220" s="106" t="inlineStr">
        <is>
          <t>EJ</t>
        </is>
      </c>
      <c r="C220" s="44" t="n"/>
      <c r="D220" s="44" t="n"/>
      <c r="E220" s="44" t="n"/>
      <c r="F220" s="44" t="n"/>
      <c r="G220" s="44" t="n"/>
      <c r="H220" s="44" t="n"/>
      <c r="I220" s="44" t="n"/>
      <c r="J220" s="51" t="n"/>
      <c r="K220" s="51" t="n"/>
      <c r="L220" s="51" t="n"/>
    </row>
    <row r="221">
      <c r="A221" s="106" t="inlineStr">
        <is>
          <t>WASTE FUEL: Plastics, tyres</t>
        </is>
      </c>
      <c r="B221" s="106" t="inlineStr">
        <is>
          <t>EJ</t>
        </is>
      </c>
      <c r="C221" s="44" t="n"/>
      <c r="D221" s="44" t="n"/>
      <c r="E221" s="44" t="n"/>
      <c r="F221" s="44" t="n"/>
      <c r="G221" s="44" t="n"/>
      <c r="H221" s="44" t="n"/>
      <c r="I221" s="44" t="n"/>
      <c r="J221" s="51" t="n"/>
      <c r="K221" s="51" t="n"/>
      <c r="L221" s="51" t="n"/>
    </row>
    <row r="222">
      <c r="A222" s="106" t="inlineStr">
        <is>
          <t>RENEWABLE ENERGY: Green hydrogen, Solar thermal</t>
        </is>
      </c>
      <c r="B222" s="106" t="inlineStr">
        <is>
          <t>EJ</t>
        </is>
      </c>
      <c r="C222" s="44" t="n"/>
      <c r="D222" s="44" t="n"/>
      <c r="E222" s="44" t="n"/>
      <c r="F222" s="44" t="n"/>
      <c r="G222" s="44" t="n"/>
      <c r="H222" s="44" t="n"/>
      <c r="I222" s="44" t="n"/>
      <c r="J222" s="51" t="n"/>
      <c r="K222" s="51" t="n"/>
      <c r="L222" s="51" t="n"/>
    </row>
    <row r="223">
      <c r="A223" s="106" t="inlineStr">
        <is>
          <t>ELECTRICITY</t>
        </is>
      </c>
      <c r="B223" s="106" t="inlineStr">
        <is>
          <t>EJ</t>
        </is>
      </c>
      <c r="C223" s="44" t="n"/>
      <c r="D223" s="44" t="n"/>
      <c r="E223" s="44" t="n"/>
      <c r="F223" s="44" t="n"/>
      <c r="G223" s="44" t="n"/>
      <c r="H223" s="44" t="n"/>
      <c r="I223" s="44" t="n"/>
      <c r="J223" s="51" t="n"/>
      <c r="K223" s="51" t="n"/>
      <c r="L223" s="51" t="n"/>
    </row>
    <row r="224">
      <c r="A224" s="106" t="inlineStr">
        <is>
          <t>Others (liquid / gaseous biofuels, … - please specify)</t>
        </is>
      </c>
      <c r="B224" s="106" t="inlineStr">
        <is>
          <t>EJ</t>
        </is>
      </c>
      <c r="C224" s="44" t="n"/>
      <c r="D224" s="44" t="n"/>
      <c r="E224" s="44" t="n"/>
      <c r="F224" s="44" t="n"/>
      <c r="G224" s="44" t="n"/>
      <c r="H224" s="44" t="n"/>
      <c r="I224" s="44" t="n"/>
      <c r="J224" s="51" t="n"/>
      <c r="K224" s="51" t="n"/>
      <c r="L224" s="51" t="n"/>
    </row>
    <row r="225">
      <c r="A225" s="110" t="inlineStr">
        <is>
          <t>ALL Light Industries - Combustion and Process related emissions - without counting CCS</t>
        </is>
      </c>
      <c r="B225" s="20" t="n"/>
      <c r="C225" s="20" t="n"/>
      <c r="D225" s="20" t="n"/>
      <c r="E225" s="20" t="n"/>
      <c r="F225" s="20" t="n"/>
      <c r="G225" s="20" t="n"/>
      <c r="H225" s="20" t="n"/>
      <c r="I225" s="20" t="n"/>
      <c r="J225" s="51" t="n"/>
      <c r="K225" s="51" t="n"/>
      <c r="L225" s="51" t="n"/>
    </row>
    <row r="226">
      <c r="A226" s="98" t="inlineStr">
        <is>
          <t>Total Emissions - without counting CCS</t>
        </is>
      </c>
      <c r="B226" s="98" t="n"/>
      <c r="C226" s="98" t="n"/>
      <c r="D226" s="98" t="n"/>
      <c r="E226" s="98" t="n"/>
      <c r="F226" s="98" t="n"/>
      <c r="G226" s="98" t="n"/>
      <c r="H226" s="98" t="n"/>
      <c r="I226" s="98" t="n"/>
      <c r="J226" s="51" t="n"/>
      <c r="K226" s="51" t="n"/>
      <c r="L226" s="51" t="n"/>
    </row>
    <row r="227">
      <c r="A227" s="27" t="inlineStr">
        <is>
          <t>Combustion CO2 Light Industries</t>
        </is>
      </c>
      <c r="B227" s="106" t="inlineStr">
        <is>
          <t>Mt CO2</t>
        </is>
      </c>
      <c r="C227" s="44" t="n"/>
      <c r="D227" s="44" t="n"/>
      <c r="E227" s="44" t="n"/>
      <c r="F227" s="44" t="n"/>
      <c r="G227" s="44" t="n"/>
      <c r="H227" s="44" t="n"/>
      <c r="I227" s="44" t="n"/>
      <c r="J227" s="51" t="n"/>
      <c r="K227" s="51" t="n"/>
      <c r="L227" s="51" t="n"/>
    </row>
    <row r="228">
      <c r="A228" s="27" t="inlineStr">
        <is>
          <t>Combustion non-CO2 Light Industries</t>
        </is>
      </c>
      <c r="B228" s="106" t="inlineStr">
        <is>
          <t>Mt CO2e</t>
        </is>
      </c>
      <c r="C228" s="44" t="n"/>
      <c r="D228" s="44" t="n"/>
      <c r="E228" s="44" t="n"/>
      <c r="F228" s="44" t="n"/>
      <c r="G228" s="44" t="n"/>
      <c r="H228" s="44" t="n"/>
      <c r="I228" s="44" t="n"/>
      <c r="J228" s="51" t="n"/>
      <c r="K228" s="51" t="n"/>
      <c r="L228" s="51" t="n"/>
    </row>
    <row r="229">
      <c r="A229" s="27" t="inlineStr">
        <is>
          <t>Process CO2 Light Industries</t>
        </is>
      </c>
      <c r="B229" s="106" t="inlineStr">
        <is>
          <t>Mt CO2e</t>
        </is>
      </c>
      <c r="C229" s="44" t="n"/>
      <c r="D229" s="44" t="n"/>
      <c r="E229" s="44" t="n"/>
      <c r="F229" s="44" t="n"/>
      <c r="G229" s="44" t="n"/>
      <c r="H229" s="44" t="n"/>
      <c r="I229" s="44" t="n"/>
      <c r="J229" s="51" t="n"/>
      <c r="K229" s="51" t="n"/>
      <c r="L229" s="51" t="n"/>
    </row>
    <row r="230">
      <c r="A230" s="27" t="inlineStr">
        <is>
          <t>Process CH4, SF6, others Light Industries</t>
        </is>
      </c>
      <c r="B230" s="106" t="inlineStr">
        <is>
          <t>Mt CO2e</t>
        </is>
      </c>
      <c r="C230" s="44" t="n"/>
      <c r="D230" s="44" t="n"/>
      <c r="E230" s="44" t="n"/>
      <c r="F230" s="44" t="n"/>
      <c r="G230" s="44" t="n"/>
      <c r="H230" s="44" t="n"/>
      <c r="I230" s="44" t="n"/>
      <c r="J230" s="51" t="n"/>
      <c r="K230" s="51" t="n"/>
      <c r="L230" s="51" t="n"/>
    </row>
    <row r="231">
      <c r="A231" s="108" t="inlineStr">
        <is>
          <t>Total</t>
        </is>
      </c>
      <c r="B231" s="108" t="inlineStr">
        <is>
          <t>Mt CO2e</t>
        </is>
      </c>
      <c r="C231" s="13">
        <f>SUM(C227:C230)</f>
        <v/>
      </c>
      <c r="D231" s="13" t="n"/>
      <c r="E231" s="13" t="n"/>
      <c r="F231" s="13" t="n"/>
      <c r="G231" s="13" t="n"/>
      <c r="H231" s="13" t="n"/>
      <c r="I231" s="13">
        <f>SUM(I227:I230)</f>
        <v/>
      </c>
      <c r="J231" s="51" t="n"/>
      <c r="K231" s="51" t="n"/>
      <c r="L231" s="51" t="n"/>
    </row>
    <row r="232">
      <c r="A232" s="98" t="inlineStr">
        <is>
          <t>Total Combustion CO2 - without counting CCS</t>
        </is>
      </c>
      <c r="B232" s="98" t="n"/>
      <c r="C232" s="98" t="n"/>
      <c r="D232" s="98" t="n"/>
      <c r="E232" s="98" t="n"/>
      <c r="F232" s="98" t="n"/>
      <c r="G232" s="98" t="n"/>
      <c r="H232" s="98" t="n"/>
      <c r="I232" s="98" t="n"/>
      <c r="J232" s="51" t="n"/>
      <c r="K232" s="51" t="n"/>
      <c r="L232" s="51" t="n"/>
    </row>
    <row r="233">
      <c r="A233" s="27" t="inlineStr">
        <is>
          <t>of which: Other non-ferrous metals (Aluminium excl.)</t>
        </is>
      </c>
      <c r="B233" s="106" t="inlineStr">
        <is>
          <t>Mt CO2</t>
        </is>
      </c>
      <c r="C233" s="44" t="n"/>
      <c r="D233" s="44" t="n"/>
      <c r="E233" s="44" t="n"/>
      <c r="F233" s="44" t="n"/>
      <c r="G233" s="44" t="n"/>
      <c r="H233" s="44" t="n"/>
      <c r="I233" s="44" t="n"/>
      <c r="J233" s="51" t="n"/>
      <c r="K233" s="51" t="n"/>
      <c r="L233" s="51" t="n"/>
    </row>
    <row r="234">
      <c r="A234" s="27" t="inlineStr">
        <is>
          <t>of which: Food and Tobacco</t>
        </is>
      </c>
      <c r="B234" s="106" t="inlineStr">
        <is>
          <t>Mt CO2</t>
        </is>
      </c>
      <c r="C234" s="44" t="n"/>
      <c r="D234" s="44" t="n"/>
      <c r="E234" s="44" t="n"/>
      <c r="F234" s="44" t="n"/>
      <c r="G234" s="44" t="n"/>
      <c r="H234" s="44" t="n"/>
      <c r="I234" s="44" t="n"/>
      <c r="J234" s="51" t="n"/>
      <c r="K234" s="51" t="n"/>
      <c r="L234" s="51" t="n"/>
    </row>
    <row r="235">
      <c r="A235" s="27" t="inlineStr">
        <is>
          <t>of which: Machinery and transport equipment</t>
        </is>
      </c>
      <c r="B235" s="106" t="inlineStr">
        <is>
          <t>Mt CO2</t>
        </is>
      </c>
      <c r="C235" s="44" t="n"/>
      <c r="D235" s="44" t="n"/>
      <c r="E235" s="44" t="n"/>
      <c r="F235" s="44" t="n"/>
      <c r="G235" s="44" t="n"/>
      <c r="H235" s="44" t="n"/>
      <c r="I235" s="44" t="n"/>
      <c r="J235" s="51" t="n"/>
      <c r="K235" s="51" t="n"/>
      <c r="L235" s="51" t="n"/>
    </row>
    <row r="236">
      <c r="A236" s="27" t="inlineStr">
        <is>
          <t>of which: Other LI</t>
        </is>
      </c>
      <c r="B236" s="106" t="inlineStr">
        <is>
          <t>Mt CO2</t>
        </is>
      </c>
      <c r="C236" s="44" t="n"/>
      <c r="D236" s="44" t="n"/>
      <c r="E236" s="44" t="n"/>
      <c r="F236" s="44" t="n"/>
      <c r="G236" s="44" t="n"/>
      <c r="H236" s="44" t="n"/>
      <c r="I236" s="44" t="n"/>
      <c r="J236" s="51" t="n"/>
      <c r="K236" s="51" t="n"/>
      <c r="L236" s="51" t="n"/>
    </row>
    <row r="237">
      <c r="A237" s="108" t="inlineStr">
        <is>
          <t>Total</t>
        </is>
      </c>
      <c r="B237" s="108" t="inlineStr">
        <is>
          <t>Mt CO2</t>
        </is>
      </c>
      <c r="C237" s="13">
        <f>SUM(C233:C236)</f>
        <v/>
      </c>
      <c r="D237" s="13" t="n"/>
      <c r="E237" s="13" t="n"/>
      <c r="F237" s="13" t="n"/>
      <c r="G237" s="13" t="n"/>
      <c r="H237" s="13" t="n"/>
      <c r="I237" s="13">
        <f>SUM(I233:I236)</f>
        <v/>
      </c>
      <c r="J237" s="51" t="n"/>
      <c r="K237" s="51" t="n"/>
      <c r="L237" s="51" t="n"/>
    </row>
    <row r="238">
      <c r="A238" s="98" t="inlineStr">
        <is>
          <t>Total Combustion non-CO2 emissions - without counting CCS</t>
        </is>
      </c>
      <c r="B238" s="98" t="n"/>
      <c r="C238" s="98" t="n"/>
      <c r="D238" s="98" t="n"/>
      <c r="E238" s="98" t="n"/>
      <c r="F238" s="98" t="n"/>
      <c r="G238" s="98" t="n"/>
      <c r="H238" s="98" t="n"/>
      <c r="I238" s="98" t="n"/>
      <c r="J238" s="51" t="n"/>
      <c r="K238" s="51" t="n"/>
      <c r="L238" s="51" t="n"/>
    </row>
    <row r="239">
      <c r="A239" s="27" t="inlineStr">
        <is>
          <t>of which: Other non-ferrous metals (Aluminium excl.)</t>
        </is>
      </c>
      <c r="B239" s="106" t="inlineStr">
        <is>
          <t>Mt CO2e</t>
        </is>
      </c>
      <c r="C239" s="44" t="n"/>
      <c r="D239" s="44" t="n"/>
      <c r="E239" s="44" t="n"/>
      <c r="F239" s="44" t="n"/>
      <c r="G239" s="44" t="n"/>
      <c r="H239" s="44" t="n"/>
      <c r="I239" s="44" t="n"/>
      <c r="J239" s="51" t="n"/>
      <c r="K239" s="51" t="n"/>
      <c r="L239" s="51" t="n"/>
    </row>
    <row r="240">
      <c r="A240" s="27" t="inlineStr">
        <is>
          <t>of which: Food and Tobacco</t>
        </is>
      </c>
      <c r="B240" s="106" t="inlineStr">
        <is>
          <t>Mt CO2e</t>
        </is>
      </c>
      <c r="C240" s="44" t="n"/>
      <c r="D240" s="44" t="n"/>
      <c r="E240" s="44" t="n"/>
      <c r="F240" s="44" t="n"/>
      <c r="G240" s="44" t="n"/>
      <c r="H240" s="44" t="n"/>
      <c r="I240" s="44" t="n"/>
      <c r="J240" s="51" t="n"/>
      <c r="K240" s="51" t="n"/>
      <c r="L240" s="51" t="n"/>
    </row>
    <row r="241">
      <c r="A241" s="27" t="inlineStr">
        <is>
          <t>of which: Machinery and transport equipment</t>
        </is>
      </c>
      <c r="B241" s="106" t="inlineStr">
        <is>
          <t>Mt CO2e</t>
        </is>
      </c>
      <c r="C241" s="44" t="n"/>
      <c r="D241" s="44" t="n"/>
      <c r="E241" s="44" t="n"/>
      <c r="F241" s="44" t="n"/>
      <c r="G241" s="44" t="n"/>
      <c r="H241" s="44" t="n"/>
      <c r="I241" s="44" t="n"/>
      <c r="J241" s="51" t="n"/>
      <c r="K241" s="51" t="n"/>
      <c r="L241" s="51" t="n"/>
    </row>
    <row r="242">
      <c r="A242" s="27" t="inlineStr">
        <is>
          <t>of which: Other LI</t>
        </is>
      </c>
      <c r="B242" s="106" t="inlineStr">
        <is>
          <t>Mt CO2e</t>
        </is>
      </c>
      <c r="C242" s="44" t="n"/>
      <c r="D242" s="44" t="n"/>
      <c r="E242" s="44" t="n"/>
      <c r="F242" s="44" t="n"/>
      <c r="G242" s="44" t="n"/>
      <c r="H242" s="44" t="n"/>
      <c r="I242" s="44" t="n"/>
      <c r="J242" s="51" t="n"/>
      <c r="K242" s="51" t="n"/>
      <c r="L242" s="51" t="n"/>
    </row>
    <row r="243">
      <c r="A243" s="108" t="inlineStr">
        <is>
          <t xml:space="preserve">Total </t>
        </is>
      </c>
      <c r="B243" s="108" t="inlineStr">
        <is>
          <t>Mt CO2e</t>
        </is>
      </c>
      <c r="C243" s="13">
        <f>SUM(C239:C242)</f>
        <v/>
      </c>
      <c r="D243" s="13" t="n"/>
      <c r="E243" s="13" t="n"/>
      <c r="F243" s="13" t="n"/>
      <c r="G243" s="13" t="n"/>
      <c r="H243" s="13" t="n"/>
      <c r="I243" s="13">
        <f>SUM(I239:I242)</f>
        <v/>
      </c>
      <c r="J243" s="51" t="n"/>
      <c r="K243" s="51" t="n"/>
      <c r="L243" s="51" t="n"/>
    </row>
    <row r="244">
      <c r="A244" s="98" t="inlineStr">
        <is>
          <t>Total Process CO2 - without counting CCS</t>
        </is>
      </c>
      <c r="B244" s="98" t="n"/>
      <c r="C244" s="98" t="n"/>
      <c r="D244" s="98" t="n"/>
      <c r="E244" s="98" t="n"/>
      <c r="F244" s="98" t="n"/>
      <c r="G244" s="98" t="n"/>
      <c r="H244" s="98" t="n"/>
      <c r="I244" s="98" t="n"/>
      <c r="J244" s="51" t="n"/>
      <c r="K244" s="51" t="n"/>
      <c r="L244" s="51" t="n"/>
    </row>
    <row r="245">
      <c r="A245" s="27" t="inlineStr">
        <is>
          <t>of which: Other non-ferrous metals (Aluminium excl.)</t>
        </is>
      </c>
      <c r="B245" s="106" t="inlineStr">
        <is>
          <t>Mt CO2</t>
        </is>
      </c>
      <c r="C245" s="44" t="n"/>
      <c r="D245" s="44" t="n"/>
      <c r="E245" s="44" t="n"/>
      <c r="F245" s="44" t="n"/>
      <c r="G245" s="44" t="n"/>
      <c r="H245" s="44" t="n"/>
      <c r="I245" s="44" t="n"/>
      <c r="J245" s="51" t="n"/>
      <c r="K245" s="51" t="n"/>
      <c r="L245" s="51" t="n"/>
    </row>
    <row r="246">
      <c r="A246" s="27" t="inlineStr">
        <is>
          <t>of which: Food and Tobacco</t>
        </is>
      </c>
      <c r="B246" s="106" t="inlineStr">
        <is>
          <t>Mt CO2</t>
        </is>
      </c>
      <c r="C246" s="44" t="n"/>
      <c r="D246" s="44" t="n"/>
      <c r="E246" s="44" t="n"/>
      <c r="F246" s="44" t="n"/>
      <c r="G246" s="44" t="n"/>
      <c r="H246" s="44" t="n"/>
      <c r="I246" s="44" t="n"/>
      <c r="J246" s="51" t="n"/>
      <c r="K246" s="51" t="n"/>
      <c r="L246" s="51" t="n"/>
    </row>
    <row r="247">
      <c r="A247" s="27" t="inlineStr">
        <is>
          <t>of which: Machinery and transport equipment</t>
        </is>
      </c>
      <c r="B247" s="106" t="inlineStr">
        <is>
          <t>Mt CO2</t>
        </is>
      </c>
      <c r="C247" s="44" t="n"/>
      <c r="D247" s="44" t="n"/>
      <c r="E247" s="44" t="n"/>
      <c r="F247" s="44" t="n"/>
      <c r="G247" s="44" t="n"/>
      <c r="H247" s="44" t="n"/>
      <c r="I247" s="44" t="n"/>
      <c r="J247" s="51" t="n"/>
      <c r="K247" s="51" t="n"/>
      <c r="L247" s="51" t="n"/>
    </row>
    <row r="248">
      <c r="A248" s="27" t="inlineStr">
        <is>
          <t>of which: Other LI</t>
        </is>
      </c>
      <c r="B248" s="106" t="inlineStr">
        <is>
          <t>Mt CO2</t>
        </is>
      </c>
      <c r="C248" s="44" t="n"/>
      <c r="D248" s="44" t="n"/>
      <c r="E248" s="44" t="n"/>
      <c r="F248" s="44" t="n"/>
      <c r="G248" s="44" t="n"/>
      <c r="H248" s="44" t="n"/>
      <c r="I248" s="44" t="n"/>
      <c r="J248" s="51" t="n"/>
      <c r="K248" s="51" t="n"/>
      <c r="L248" s="51" t="n"/>
    </row>
    <row r="249">
      <c r="A249" s="108" t="inlineStr">
        <is>
          <t>Total</t>
        </is>
      </c>
      <c r="B249" s="108" t="inlineStr">
        <is>
          <t>Mt CO2</t>
        </is>
      </c>
      <c r="C249" s="13">
        <f>SUM(C245:C248)</f>
        <v/>
      </c>
      <c r="D249" s="13" t="n"/>
      <c r="E249" s="13" t="n"/>
      <c r="F249" s="13" t="n"/>
      <c r="G249" s="13" t="n"/>
      <c r="H249" s="13" t="n"/>
      <c r="I249" s="13">
        <f>SUM(I245:I248)</f>
        <v/>
      </c>
      <c r="J249" s="51" t="n"/>
      <c r="K249" s="51" t="n"/>
      <c r="L249" s="51" t="n"/>
    </row>
    <row r="250">
      <c r="A250" s="98" t="inlineStr">
        <is>
          <t>Total Process non-CO2 (process CH4, SF6 in CO2e) - without counting CCS</t>
        </is>
      </c>
      <c r="B250" s="98" t="n"/>
      <c r="C250" s="98" t="n"/>
      <c r="D250" s="98" t="n"/>
      <c r="E250" s="98" t="n"/>
      <c r="F250" s="98" t="n"/>
      <c r="G250" s="98" t="n"/>
      <c r="H250" s="98" t="n"/>
      <c r="I250" s="98" t="n"/>
      <c r="J250" s="51" t="n"/>
      <c r="K250" s="51" t="n"/>
      <c r="L250" s="51" t="n"/>
    </row>
    <row r="251">
      <c r="A251" s="27" t="inlineStr">
        <is>
          <t>of which: Other non-ferrous metals (Aluminium excl.)</t>
        </is>
      </c>
      <c r="B251" s="106" t="inlineStr">
        <is>
          <t>Mt CO2e</t>
        </is>
      </c>
      <c r="C251" s="44" t="n"/>
      <c r="D251" s="44" t="n"/>
      <c r="E251" s="44" t="n"/>
      <c r="F251" s="44" t="n"/>
      <c r="G251" s="44" t="n"/>
      <c r="H251" s="44" t="n"/>
      <c r="I251" s="44" t="n"/>
      <c r="J251" s="51" t="n"/>
      <c r="K251" s="51" t="n"/>
      <c r="L251" s="51" t="n"/>
    </row>
    <row r="252">
      <c r="A252" s="27" t="inlineStr">
        <is>
          <t>of which: Food and Tobacco</t>
        </is>
      </c>
      <c r="B252" s="106" t="inlineStr">
        <is>
          <t>Mt CO2e</t>
        </is>
      </c>
      <c r="C252" s="44" t="n"/>
      <c r="D252" s="44" t="n"/>
      <c r="E252" s="44" t="n"/>
      <c r="F252" s="44" t="n"/>
      <c r="G252" s="44" t="n"/>
      <c r="H252" s="44" t="n"/>
      <c r="I252" s="44" t="n"/>
      <c r="J252" s="51" t="n"/>
      <c r="K252" s="51" t="n"/>
      <c r="L252" s="51" t="n"/>
    </row>
    <row r="253">
      <c r="A253" s="27" t="inlineStr">
        <is>
          <t>of which: Machinery and transport equipment</t>
        </is>
      </c>
      <c r="B253" s="106" t="inlineStr">
        <is>
          <t>Mt CO2e</t>
        </is>
      </c>
      <c r="C253" s="44" t="n"/>
      <c r="D253" s="44" t="n"/>
      <c r="E253" s="44" t="n"/>
      <c r="F253" s="44" t="n"/>
      <c r="G253" s="44" t="n"/>
      <c r="H253" s="44" t="n"/>
      <c r="I253" s="44" t="n"/>
      <c r="J253" s="51" t="n"/>
      <c r="K253" s="51" t="n"/>
      <c r="L253" s="51" t="n"/>
    </row>
    <row r="254">
      <c r="A254" s="27" t="inlineStr">
        <is>
          <t>of which: Other LI</t>
        </is>
      </c>
      <c r="B254" s="106" t="inlineStr">
        <is>
          <t>Mt CO2e</t>
        </is>
      </c>
      <c r="C254" s="44" t="n"/>
      <c r="D254" s="44" t="n">
        <v>4.030236</v>
      </c>
      <c r="E254" s="44" t="n">
        <v>4.045294</v>
      </c>
      <c r="F254" s="44" t="n">
        <v>2.809096</v>
      </c>
      <c r="G254" s="44" t="n">
        <v>1.272058</v>
      </c>
      <c r="H254" s="44" t="n"/>
      <c r="I254" s="44" t="n"/>
      <c r="J254" s="51" t="n"/>
      <c r="K254" s="51" t="n"/>
      <c r="L254" s="51" t="n"/>
    </row>
    <row r="255">
      <c r="A255" s="108" t="inlineStr">
        <is>
          <t xml:space="preserve">Total </t>
        </is>
      </c>
      <c r="B255" s="108" t="inlineStr">
        <is>
          <t>Mt CO2e</t>
        </is>
      </c>
      <c r="C255" s="13">
        <f>SUM(C251:C254)</f>
        <v/>
      </c>
      <c r="D255" s="13" t="n"/>
      <c r="E255" s="13" t="n"/>
      <c r="F255" s="13" t="n"/>
      <c r="G255" s="13" t="n"/>
      <c r="H255" s="13" t="n"/>
      <c r="I255" s="13">
        <f>SUM(I251:I254)</f>
        <v/>
      </c>
      <c r="J255" s="51" t="n"/>
      <c r="K255" s="51" t="n"/>
      <c r="L255" s="51" t="n"/>
    </row>
    <row r="256">
      <c r="A256" s="110" t="inlineStr">
        <is>
          <t>Estimated ON-SITE CC(U)S - CO2 captured and stored</t>
        </is>
      </c>
      <c r="B256" s="20" t="n"/>
      <c r="C256" s="20" t="n"/>
      <c r="D256" s="20" t="n"/>
      <c r="E256" s="20" t="n"/>
      <c r="F256" s="20" t="n"/>
      <c r="G256" s="20" t="n"/>
      <c r="H256" s="20" t="n"/>
      <c r="I256" s="20" t="n"/>
      <c r="J256" s="51" t="n"/>
      <c r="K256" s="51" t="n"/>
      <c r="L256" s="51" t="n"/>
    </row>
    <row r="257">
      <c r="A257" s="27" t="inlineStr">
        <is>
          <t>On Other non-ferrous metals (Aluminium excl.) sites</t>
        </is>
      </c>
      <c r="B257" s="106" t="inlineStr">
        <is>
          <t>MtCO2 captured &amp; stored</t>
        </is>
      </c>
      <c r="C257" s="44" t="n"/>
      <c r="D257" s="44" t="n"/>
      <c r="E257" s="44" t="n"/>
      <c r="F257" s="44" t="n"/>
      <c r="G257" s="44" t="n"/>
      <c r="H257" s="44" t="n"/>
      <c r="I257" s="44" t="n"/>
      <c r="J257" s="51" t="n"/>
      <c r="K257" s="51" t="n"/>
      <c r="L257" s="51" t="n"/>
    </row>
    <row r="258">
      <c r="A258" s="27" t="inlineStr">
        <is>
          <t>On Food and Tobacco sites</t>
        </is>
      </c>
      <c r="B258" s="106" t="inlineStr">
        <is>
          <t>MtCO2 captured &amp; stored</t>
        </is>
      </c>
      <c r="C258" s="44" t="n"/>
      <c r="D258" s="44" t="n"/>
      <c r="E258" s="44" t="n"/>
      <c r="F258" s="44" t="n"/>
      <c r="G258" s="44" t="n"/>
      <c r="H258" s="44" t="n"/>
      <c r="I258" s="44" t="n"/>
      <c r="J258" s="51" t="n"/>
      <c r="K258" s="51" t="n"/>
      <c r="L258" s="51" t="n"/>
    </row>
    <row r="259">
      <c r="A259" s="27" t="inlineStr">
        <is>
          <t>On Machinery and transport equipment sites</t>
        </is>
      </c>
      <c r="B259" s="106" t="inlineStr">
        <is>
          <t>MtCO2 captured &amp; stored</t>
        </is>
      </c>
      <c r="C259" s="44" t="n"/>
      <c r="D259" s="44" t="n"/>
      <c r="E259" s="44" t="n"/>
      <c r="F259" s="44" t="n"/>
      <c r="G259" s="44" t="n"/>
      <c r="H259" s="44" t="n"/>
      <c r="I259" s="44" t="n"/>
      <c r="J259" s="51" t="n"/>
      <c r="K259" s="51" t="n"/>
      <c r="L259" s="51" t="n"/>
    </row>
    <row r="260">
      <c r="A260" s="27" t="inlineStr">
        <is>
          <t>On other LI sites</t>
        </is>
      </c>
      <c r="B260" s="106" t="inlineStr">
        <is>
          <t>MtCO2 captured &amp; stored</t>
        </is>
      </c>
      <c r="C260" s="44" t="n"/>
      <c r="D260" s="44" t="n"/>
      <c r="E260" s="44" t="n"/>
      <c r="F260" s="44" t="n"/>
      <c r="G260" s="44" t="n"/>
      <c r="H260" s="44" t="n"/>
      <c r="I260" s="44" t="n"/>
      <c r="J260" s="51" t="n"/>
      <c r="K260" s="51" t="n"/>
      <c r="L260" s="51" t="n"/>
    </row>
    <row r="261">
      <c r="A261" s="108" t="inlineStr">
        <is>
          <t>Total CO2 captured and stored</t>
        </is>
      </c>
      <c r="B261" s="108" t="inlineStr">
        <is>
          <t>MtCO2 captured &amp; stored</t>
        </is>
      </c>
      <c r="C261" s="13">
        <f>SUM(C257:C260)</f>
        <v/>
      </c>
      <c r="D261" s="13" t="n"/>
      <c r="E261" s="13" t="n"/>
      <c r="F261" s="13" t="n"/>
      <c r="G261" s="13" t="n"/>
      <c r="H261" s="13" t="n"/>
      <c r="I261" s="13">
        <f>SUM(I257:I260)</f>
        <v/>
      </c>
      <c r="J261" s="51" t="n"/>
      <c r="K261" s="51" t="n"/>
      <c r="L261" s="51" t="n"/>
    </row>
  </sheetData>
  <pageMargins left="0.7" right="0.7" top="0.75" bottom="0.75" header="0.3" footer="0.3"/>
  <pageSetup orientation="portrait" paperSize="9"/>
</worksheet>
</file>

<file path=xl/worksheets/sheet15.xml><?xml version="1.0" encoding="utf-8"?>
<worksheet xmlns="http://schemas.openxmlformats.org/spreadsheetml/2006/main">
  <sheetPr>
    <tabColor rgb="FF7030A0"/>
    <outlinePr summaryBelow="1" summaryRight="1"/>
    <pageSetUpPr/>
  </sheetPr>
  <dimension ref="A1:E12"/>
  <sheetViews>
    <sheetView workbookViewId="0">
      <selection activeCell="A2" sqref="A2"/>
    </sheetView>
  </sheetViews>
  <sheetFormatPr baseColWidth="8" defaultColWidth="11.44140625" defaultRowHeight="14.4"/>
  <cols>
    <col width="46.5546875" customWidth="1" style="218" min="1" max="1"/>
    <col width="36.5546875" customWidth="1" style="218" min="2" max="3"/>
    <col width="76.109375" customWidth="1" style="218" min="4" max="4"/>
    <col width="36.5546875" customWidth="1" style="218" min="5" max="5"/>
  </cols>
  <sheetData>
    <row r="1" ht="15.75" customHeight="1" s="218">
      <c r="A1" s="111" t="inlineStr">
        <is>
          <t>The Pathways Design Framework: BUILDINGS RESIDENTIAL STORYLINE</t>
        </is>
      </c>
      <c r="B1" s="112" t="n"/>
      <c r="C1" s="112" t="n"/>
      <c r="D1" s="112" t="n"/>
      <c r="E1" s="112" t="n"/>
    </row>
    <row r="2" ht="15.75" customHeight="1" s="218">
      <c r="A2" s="2" t="inlineStr">
        <is>
          <t>version Aug 2023</t>
        </is>
      </c>
      <c r="B2" s="112" t="n"/>
      <c r="C2" s="112" t="n"/>
      <c r="D2" s="112" t="n"/>
      <c r="E2" s="112" t="n"/>
    </row>
    <row r="3" ht="15.75" customHeight="1" s="218">
      <c r="A3" s="113" t="inlineStr">
        <is>
          <t>Scenario Name:</t>
        </is>
      </c>
      <c r="B3" s="186">
        <f>'User guide'!B12</f>
        <v/>
      </c>
      <c r="C3" s="114" t="n"/>
      <c r="D3" s="113" t="n"/>
      <c r="E3" s="113" t="n"/>
    </row>
    <row r="4" ht="18.75" customHeight="1" s="218">
      <c r="A4" s="45" t="n"/>
      <c r="B4" s="46" t="n"/>
      <c r="C4" s="46" t="n"/>
      <c r="D4" s="15" t="n"/>
      <c r="E4" s="15" t="n"/>
    </row>
    <row r="5" ht="47.25" customHeight="1" s="218">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175.5" customHeight="1" s="218">
      <c r="A6" s="65" t="inlineStr">
        <is>
          <t>1) The development of housing floorspace and housing markets</t>
        </is>
      </c>
      <c r="B6" s="49" t="n"/>
      <c r="C6" s="49" t="n"/>
      <c r="D6" s="50" t="inlineStr">
        <is>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is>
      </c>
      <c r="E6" s="51" t="n"/>
    </row>
    <row r="7" ht="140.25" customHeight="1" s="218">
      <c r="A7" s="65" t="inlineStr">
        <is>
          <t>2) The future of surface heating and cooling</t>
        </is>
      </c>
      <c r="B7" s="49" t="n"/>
      <c r="C7" s="49" t="n"/>
      <c r="D7" s="50"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51" t="n"/>
    </row>
    <row r="8" ht="73.5" customHeight="1" s="218">
      <c r="A8" s="65" t="inlineStr">
        <is>
          <t>3) The future of cooking</t>
        </is>
      </c>
      <c r="B8" s="49" t="n"/>
      <c r="C8" s="49" t="n"/>
      <c r="D8" s="50" t="inlineStr">
        <is>
          <t>- Change in cooking systems: role of electricity-based devices or other improved tech
- Change in behaviors and occupancy and families' possibilities to outsource food elaboration</t>
        </is>
      </c>
      <c r="E8" s="51" t="n"/>
    </row>
    <row r="9" ht="106.5" customHeight="1" s="218">
      <c r="A9" s="65" t="inlineStr">
        <is>
          <t>4) The future of water heating</t>
        </is>
      </c>
      <c r="B9" s="49" t="n"/>
      <c r="C9" s="49" t="n"/>
      <c r="D9" s="50"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51" t="n"/>
    </row>
    <row r="10" ht="76.5" customHeight="1" s="218">
      <c r="A10" s="65" t="inlineStr">
        <is>
          <t>5) The future of lighting and other electric appliances</t>
        </is>
      </c>
      <c r="B10" s="49" t="n"/>
      <c r="C10" s="49" t="n"/>
      <c r="D10" s="50" t="inlineStr">
        <is>
          <t>- Change in electric uses in buildings.
Be careful not to neglect the important dynamics that these consumptions can have, other than lightning.</t>
        </is>
      </c>
      <c r="E10" s="51" t="n"/>
    </row>
    <row r="11" ht="75.75" customHeight="1" s="218">
      <c r="A11" s="65" t="inlineStr">
        <is>
          <t>6) The development of energy infrastructures</t>
        </is>
      </c>
      <c r="B11" s="49" t="n"/>
      <c r="C11" s="49" t="n"/>
      <c r="D11" s="50" t="inlineStr">
        <is>
          <t xml:space="preserve">-What are the development of energy distribution infrastructures to deliver electricity, gas, heat or other vectors in the different main geographical areas?
</t>
        </is>
      </c>
      <c r="E11" s="51" t="n"/>
    </row>
    <row r="12">
      <c r="A12" s="115" t="n"/>
      <c r="B12" s="115" t="n"/>
      <c r="E12" s="115" t="n"/>
    </row>
  </sheetData>
  <pageMargins left="0.7" right="0.7" top="0.75" bottom="0.75" header="0.3" footer="0.3"/>
</worksheet>
</file>

<file path=xl/worksheets/sheet16.xml><?xml version="1.0" encoding="utf-8"?>
<worksheet xmlns="http://schemas.openxmlformats.org/spreadsheetml/2006/main">
  <sheetPr>
    <tabColor theme="9" tint="-0.499984740745262"/>
    <outlinePr summaryBelow="1" summaryRight="1"/>
    <pageSetUpPr/>
  </sheetPr>
  <dimension ref="A1:N135"/>
  <sheetViews>
    <sheetView workbookViewId="0">
      <selection activeCell="M27" sqref="M27"/>
    </sheetView>
  </sheetViews>
  <sheetFormatPr baseColWidth="8" defaultColWidth="11.44140625" defaultRowHeight="14.4"/>
  <cols>
    <col width="46.33203125" customWidth="1" style="218" min="1" max="1"/>
    <col width="31.6640625" customWidth="1" style="218" min="2" max="2"/>
    <col width="19.5546875" customWidth="1" style="218" min="10" max="10"/>
    <col width="16.88671875" bestFit="1" customWidth="1" style="218" min="11" max="11"/>
    <col width="17.44140625" bestFit="1" customWidth="1" style="218" min="12" max="12"/>
  </cols>
  <sheetData>
    <row r="1" ht="15.75" customHeight="1" s="218">
      <c r="A1" s="111" t="inlineStr">
        <is>
          <t>The Pathways Design Framework: BUILDINGS RESIDENTIAL DASHBOARD</t>
        </is>
      </c>
      <c r="B1" s="112" t="n"/>
      <c r="C1" s="112" t="n"/>
      <c r="D1" s="112" t="n"/>
      <c r="E1" s="112" t="n"/>
      <c r="F1" s="112" t="n"/>
      <c r="G1" s="112" t="n"/>
      <c r="H1" s="116" t="n"/>
      <c r="I1" s="112" t="n"/>
      <c r="J1" s="112" t="n"/>
    </row>
    <row r="2" ht="15.75" customHeight="1" s="218">
      <c r="A2" s="2" t="inlineStr">
        <is>
          <t>version Aug 2023</t>
        </is>
      </c>
      <c r="B2" s="112" t="n"/>
      <c r="C2" s="112" t="n"/>
      <c r="D2" s="112" t="n"/>
      <c r="E2" s="112" t="n"/>
      <c r="F2" s="112" t="n"/>
      <c r="G2" s="112" t="n"/>
      <c r="H2" s="116" t="n"/>
      <c r="I2" s="112" t="n"/>
      <c r="J2" s="112" t="n"/>
    </row>
    <row r="3" ht="15.75" customHeight="1" s="218">
      <c r="A3" s="113" t="inlineStr">
        <is>
          <t>Scenario Name:</t>
        </is>
      </c>
      <c r="B3" s="186">
        <f>'User guide'!B12</f>
        <v/>
      </c>
      <c r="C3" s="113" t="n"/>
      <c r="D3" s="113" t="n"/>
      <c r="E3" s="113" t="n"/>
      <c r="F3" s="113" t="n"/>
      <c r="G3" s="113" t="n"/>
      <c r="H3" s="113" t="n"/>
      <c r="I3" s="113" t="n"/>
      <c r="J3" s="113" t="n"/>
    </row>
    <row r="4">
      <c r="A4" s="187" t="n"/>
    </row>
    <row r="5" ht="15.75" customHeight="1" s="218" thickBot="1">
      <c r="A5" s="188" t="n"/>
      <c r="B5" s="188" t="n"/>
      <c r="C5" s="188" t="n"/>
      <c r="D5" s="188" t="n"/>
      <c r="E5" s="188" t="n"/>
      <c r="F5" s="188" t="n"/>
      <c r="G5" s="188" t="n"/>
      <c r="H5" s="188" t="n"/>
      <c r="I5" s="188" t="n"/>
      <c r="J5" s="188" t="n"/>
    </row>
    <row r="6">
      <c r="A6" s="118" t="n"/>
      <c r="B6" s="118" t="n"/>
      <c r="C6" s="118" t="n"/>
      <c r="D6" s="118" t="n"/>
      <c r="E6" s="118" t="n"/>
      <c r="F6" s="118" t="n"/>
      <c r="G6" s="118" t="n"/>
      <c r="H6" s="118" t="n"/>
      <c r="I6" s="118" t="n"/>
      <c r="J6" s="118" t="n"/>
    </row>
    <row r="7">
      <c r="A7" s="119" t="inlineStr">
        <is>
          <t>Extract of the Economy-wide DB TAB relevant rows for this sub-sector</t>
        </is>
      </c>
      <c r="B7" s="120" t="n"/>
      <c r="C7" s="120" t="n"/>
      <c r="D7" s="120" t="n"/>
      <c r="E7" s="120" t="n"/>
      <c r="F7" s="120" t="n"/>
      <c r="G7" s="120" t="n"/>
      <c r="H7" s="120" t="n"/>
      <c r="I7" s="120" t="n"/>
      <c r="J7" s="120" t="n"/>
    </row>
    <row r="8">
      <c r="A8" s="24" t="inlineStr">
        <is>
          <t>Average Floor Surface per capita</t>
        </is>
      </c>
      <c r="B8" s="24" t="inlineStr">
        <is>
          <t>sqm/cap</t>
        </is>
      </c>
      <c r="C8" s="245">
        <f>C26*10^9/(C19*10^6)</f>
        <v/>
      </c>
      <c r="D8" s="245">
        <f>D26*10^9/(D19*10^6)</f>
        <v/>
      </c>
      <c r="E8" s="245">
        <f>E26*10^9/(E19*10^6)</f>
        <v/>
      </c>
      <c r="F8" s="245">
        <f>F26*10^9/(F19*10^6)</f>
        <v/>
      </c>
      <c r="G8" s="245">
        <f>G26*10^9/(G19*10^6)</f>
        <v/>
      </c>
      <c r="H8" s="245">
        <f>H26*10^9/(H19*10^6)</f>
        <v/>
      </c>
      <c r="I8" s="245">
        <f>I26*10^9/(I19*10^6)</f>
        <v/>
      </c>
    </row>
    <row r="9">
      <c r="A9" s="24" t="inlineStr">
        <is>
          <t>Energy use per sqm</t>
        </is>
      </c>
      <c r="B9" s="24" t="inlineStr">
        <is>
          <t>MJ/sqm</t>
        </is>
      </c>
      <c r="C9" s="245">
        <f>C38*10^12/(C26*10^9)</f>
        <v/>
      </c>
      <c r="D9" s="245">
        <f>D38*10^12/(D26*10^9)</f>
        <v/>
      </c>
      <c r="E9" s="245">
        <f>E38*10^12/(E26*10^9)</f>
        <v/>
      </c>
      <c r="F9" s="245">
        <f>F38*10^12/(F26*10^9)</f>
        <v/>
      </c>
      <c r="G9" s="245">
        <f>G38*10^12/(G26*10^9)</f>
        <v/>
      </c>
      <c r="H9" s="245">
        <f>H38*10^12/(H26*10^9)</f>
        <v/>
      </c>
      <c r="I9" s="245">
        <f>I38*10^12/(I26*10^9)</f>
        <v/>
      </c>
      <c r="J9" s="64" t="n"/>
    </row>
    <row r="10">
      <c r="A10" s="24" t="inlineStr">
        <is>
          <t>CO2 emissions per energy unit</t>
        </is>
      </c>
      <c r="B10" s="24" t="inlineStr">
        <is>
          <t>gCO2/MJ</t>
        </is>
      </c>
      <c r="C10" s="245">
        <f>C113/C38</f>
        <v/>
      </c>
      <c r="D10" s="245">
        <f>D113/D38</f>
        <v/>
      </c>
      <c r="E10" s="245">
        <f>E113/E38</f>
        <v/>
      </c>
      <c r="F10" s="245">
        <f>F113/F38</f>
        <v/>
      </c>
      <c r="G10" s="245">
        <f>G113/G38</f>
        <v/>
      </c>
      <c r="H10" s="245">
        <f>H113/H38</f>
        <v/>
      </c>
      <c r="I10" s="245">
        <f>I113/I38</f>
        <v/>
      </c>
    </row>
    <row r="11">
      <c r="A11" s="24" t="inlineStr">
        <is>
          <t>Energy consumption</t>
        </is>
      </c>
      <c r="B11" s="24" t="inlineStr">
        <is>
          <t>PJ</t>
        </is>
      </c>
      <c r="C11" s="245">
        <f>C38*10^3</f>
        <v/>
      </c>
      <c r="D11" s="245">
        <f>D38*10^3</f>
        <v/>
      </c>
      <c r="E11" s="245">
        <f>E38*10^3</f>
        <v/>
      </c>
      <c r="F11" s="245">
        <f>F38*10^3</f>
        <v/>
      </c>
      <c r="G11" s="245">
        <f>G38*10^3</f>
        <v/>
      </c>
      <c r="H11" s="245">
        <f>H38*10^3</f>
        <v/>
      </c>
      <c r="I11" s="245">
        <f>I38*10^3</f>
        <v/>
      </c>
    </row>
    <row r="12">
      <c r="A12" s="24" t="inlineStr">
        <is>
          <t>Total CO2 emissions</t>
        </is>
      </c>
      <c r="B12" s="24" t="inlineStr">
        <is>
          <t>MtCO2</t>
        </is>
      </c>
      <c r="C12" s="245">
        <f>C113</f>
        <v/>
      </c>
      <c r="D12" s="245">
        <f>D113</f>
        <v/>
      </c>
      <c r="E12" s="245">
        <f>E113</f>
        <v/>
      </c>
      <c r="F12" s="245">
        <f>F113</f>
        <v/>
      </c>
      <c r="G12" s="245">
        <f>G113</f>
        <v/>
      </c>
      <c r="H12" s="245">
        <f>H113</f>
        <v/>
      </c>
      <c r="I12" s="245">
        <f>I113</f>
        <v/>
      </c>
    </row>
    <row r="13">
      <c r="A13" s="24" t="inlineStr">
        <is>
          <t>Total non-CO2 emissions</t>
        </is>
      </c>
      <c r="B13" s="24" t="inlineStr">
        <is>
          <t>MtCO2e</t>
        </is>
      </c>
      <c r="C13" s="166">
        <f>C133</f>
        <v/>
      </c>
      <c r="D13" s="166">
        <f>D133</f>
        <v/>
      </c>
      <c r="E13" s="166">
        <f>E133</f>
        <v/>
      </c>
      <c r="F13" s="166">
        <f>F133</f>
        <v/>
      </c>
      <c r="G13" s="166">
        <f>G133</f>
        <v/>
      </c>
      <c r="H13" s="166">
        <f>H133</f>
        <v/>
      </c>
      <c r="I13" s="166">
        <f>I133</f>
        <v/>
      </c>
    </row>
    <row r="14">
      <c r="A14" s="120" t="n"/>
      <c r="B14" s="120" t="n"/>
      <c r="C14" s="120" t="n"/>
      <c r="D14" s="120" t="n"/>
      <c r="E14" s="120" t="n"/>
      <c r="F14" s="120" t="n"/>
      <c r="G14" s="120" t="n"/>
      <c r="H14" s="120" t="n"/>
      <c r="I14" s="120" t="n"/>
      <c r="J14" s="120" t="n"/>
    </row>
    <row r="15">
      <c r="A15" s="118" t="n"/>
      <c r="B15" s="118" t="n"/>
      <c r="C15" s="118" t="n"/>
      <c r="D15" s="118" t="n"/>
      <c r="E15" s="118" t="n"/>
      <c r="F15" s="118" t="n"/>
      <c r="G15" s="118" t="n"/>
      <c r="H15" s="118" t="n"/>
      <c r="I15" s="118" t="n"/>
      <c r="J15" s="118" t="n"/>
    </row>
    <row r="16">
      <c r="A16" s="15" t="n"/>
      <c r="B16" s="15" t="n"/>
      <c r="C16" s="15" t="n"/>
      <c r="D16" s="15" t="n"/>
      <c r="E16" s="15" t="n"/>
      <c r="F16" s="15" t="n"/>
      <c r="G16" s="15" t="n"/>
      <c r="H16" s="15" t="n"/>
      <c r="I16" s="15" t="n"/>
      <c r="J16" s="15" t="n"/>
      <c r="K16" s="15" t="n"/>
      <c r="L16" s="15" t="n"/>
      <c r="M16" s="15" t="n"/>
      <c r="N16" s="15" t="n"/>
    </row>
    <row r="17" ht="45" customHeight="1" s="218">
      <c r="A17" s="75" t="inlineStr">
        <is>
          <t>Variable</t>
        </is>
      </c>
      <c r="B17" s="75" t="inlineStr">
        <is>
          <t>Unit</t>
        </is>
      </c>
      <c r="C17" s="75" t="n">
        <v>2010</v>
      </c>
      <c r="D17" s="191">
        <f>'User guide'!B16</f>
        <v/>
      </c>
      <c r="E17" s="75" t="n">
        <v>2030</v>
      </c>
      <c r="F17" s="75" t="n">
        <v>2040</v>
      </c>
      <c r="G17" s="75" t="n">
        <v>2050</v>
      </c>
      <c r="H17" s="75" t="n">
        <v>2060</v>
      </c>
      <c r="I17" s="192" t="n">
        <v>2070</v>
      </c>
      <c r="J17" s="74" t="inlineStr">
        <is>
          <t>Consistency checks</t>
        </is>
      </c>
      <c r="K17" s="74" t="inlineStr">
        <is>
          <t>Method category</t>
        </is>
      </c>
      <c r="L17" s="74" t="inlineStr">
        <is>
          <t>Note &amp; comments</t>
        </is>
      </c>
    </row>
    <row r="18">
      <c r="A18" s="20" t="inlineStr">
        <is>
          <t>Demand indicators</t>
        </is>
      </c>
      <c r="B18" s="20" t="n"/>
      <c r="C18" s="20" t="n"/>
      <c r="D18" s="20" t="n"/>
      <c r="E18" s="20" t="n"/>
      <c r="F18" s="20" t="n"/>
      <c r="G18" s="20" t="n"/>
      <c r="H18" s="20" t="n"/>
      <c r="I18" s="20" t="n"/>
      <c r="J18" s="51" t="n"/>
      <c r="K18" s="51" t="n"/>
      <c r="L18" s="51" t="n"/>
    </row>
    <row r="19">
      <c r="A19" s="24" t="inlineStr">
        <is>
          <t>Population</t>
        </is>
      </c>
      <c r="B19" s="22" t="inlineStr">
        <is>
          <t>Millions inhab.</t>
        </is>
      </c>
      <c r="C19" s="44" t="n"/>
      <c r="D19" s="44" t="n"/>
      <c r="E19" s="44" t="n"/>
      <c r="F19" s="44" t="n"/>
      <c r="G19" s="44" t="n"/>
      <c r="H19" s="44" t="n"/>
      <c r="I19" s="44" t="n"/>
      <c r="J19" s="196" t="inlineStr">
        <is>
          <t>Macro - demo _ eco</t>
        </is>
      </c>
      <c r="K19" s="51" t="n"/>
      <c r="L19" s="51" t="n"/>
    </row>
    <row r="20">
      <c r="A20" s="24" t="inlineStr">
        <is>
          <t>Number of households</t>
        </is>
      </c>
      <c r="B20" s="22" t="inlineStr">
        <is>
          <t>Thousands of households</t>
        </is>
      </c>
      <c r="C20" s="44" t="n"/>
      <c r="D20" s="44" t="n"/>
      <c r="E20" s="44" t="n"/>
      <c r="F20" s="44" t="n"/>
      <c r="G20" s="44" t="n"/>
      <c r="H20" s="44" t="n"/>
      <c r="I20" s="44" t="n"/>
      <c r="J20" s="196" t="inlineStr">
        <is>
          <t>Macro - demo _ eco</t>
        </is>
      </c>
      <c r="K20" s="51" t="n"/>
      <c r="L20" s="51" t="n"/>
    </row>
    <row r="21">
      <c r="A21" s="24" t="inlineStr">
        <is>
          <t>Construction - GDP</t>
        </is>
      </c>
      <c r="B21" s="22" t="inlineStr">
        <is>
          <t>Bn USD</t>
        </is>
      </c>
      <c r="C21" s="44" t="n"/>
      <c r="D21" s="44" t="n"/>
      <c r="E21" s="44" t="n"/>
      <c r="F21" s="44" t="n"/>
      <c r="G21" s="44" t="n"/>
      <c r="H21" s="44" t="n"/>
      <c r="I21" s="44" t="n"/>
      <c r="J21" s="196" t="inlineStr">
        <is>
          <t>Macro - demo _ eco</t>
        </is>
      </c>
      <c r="K21" s="51" t="n"/>
      <c r="L21" s="51" t="n"/>
    </row>
    <row r="22">
      <c r="A22" s="24" t="inlineStr">
        <is>
          <t>Service - GDP</t>
        </is>
      </c>
      <c r="B22" s="22" t="inlineStr">
        <is>
          <t>Bn USD</t>
        </is>
      </c>
      <c r="C22" s="44" t="n"/>
      <c r="D22" s="44" t="n"/>
      <c r="E22" s="44" t="n"/>
      <c r="F22" s="44" t="n"/>
      <c r="G22" s="44" t="n"/>
      <c r="H22" s="44" t="n"/>
      <c r="I22" s="44" t="n"/>
      <c r="J22" s="196" t="inlineStr">
        <is>
          <t>Macro - demo _ eco</t>
        </is>
      </c>
      <c r="K22" s="51" t="n"/>
      <c r="L22" s="51" t="n"/>
    </row>
    <row r="23">
      <c r="A23" s="24" t="inlineStr">
        <is>
          <t>Heating degree days</t>
        </is>
      </c>
      <c r="B23" s="22" t="inlineStr">
        <is>
          <t>Index number</t>
        </is>
      </c>
      <c r="C23" s="121" t="n"/>
      <c r="D23" s="121" t="n"/>
      <c r="E23" s="121" t="n"/>
      <c r="F23" s="121" t="n"/>
      <c r="G23" s="121" t="n"/>
      <c r="H23" s="44" t="n"/>
      <c r="I23" s="44" t="n"/>
      <c r="J23" s="51" t="n"/>
      <c r="K23" s="51" t="n"/>
      <c r="L23" s="51" t="n"/>
    </row>
    <row r="24">
      <c r="A24" s="24" t="inlineStr">
        <is>
          <t>Cooling degree days</t>
        </is>
      </c>
      <c r="B24" s="22" t="inlineStr">
        <is>
          <t>Index number</t>
        </is>
      </c>
      <c r="C24" s="122" t="n"/>
      <c r="D24" s="122" t="n"/>
      <c r="E24" s="122" t="n"/>
      <c r="F24" s="122" t="n"/>
      <c r="G24" s="122" t="n"/>
      <c r="H24" s="44" t="n"/>
      <c r="I24" s="44" t="n"/>
      <c r="J24" s="51" t="n"/>
      <c r="K24" s="51" t="n"/>
      <c r="L24" s="51" t="n"/>
    </row>
    <row r="25">
      <c r="A25" s="20" t="inlineStr">
        <is>
          <t>Residential floor space &amp; equipments</t>
        </is>
      </c>
      <c r="B25" s="20" t="n"/>
      <c r="C25" s="20" t="n"/>
      <c r="D25" s="20" t="n"/>
      <c r="E25" s="20" t="n"/>
      <c r="F25" s="20" t="n"/>
      <c r="G25" s="20" t="n"/>
      <c r="H25" s="20" t="n"/>
      <c r="I25" s="20" t="n"/>
      <c r="J25" s="51" t="n"/>
      <c r="K25" s="51" t="n"/>
      <c r="L25" s="51" t="n"/>
    </row>
    <row r="26">
      <c r="A26" s="43" t="inlineStr">
        <is>
          <t>Residential floor space - Total</t>
        </is>
      </c>
      <c r="B26" s="22" t="inlineStr">
        <is>
          <t>Bn m²</t>
        </is>
      </c>
      <c r="C26" s="44" t="n"/>
      <c r="D26" s="44" t="n"/>
      <c r="E26" s="44" t="n"/>
      <c r="F26" s="44" t="n"/>
      <c r="G26" s="44" t="n"/>
      <c r="H26" s="44" t="n"/>
      <c r="I26" s="44" t="n"/>
      <c r="J26" s="51" t="n"/>
      <c r="K26" s="51" t="n"/>
      <c r="L26" s="51" t="n"/>
    </row>
    <row r="27" ht="30" customHeight="1" s="218">
      <c r="A27" s="43" t="inlineStr">
        <is>
          <t>Residential floor space - newly built over the period [N-10;N]</t>
        </is>
      </c>
      <c r="B27" s="22" t="inlineStr">
        <is>
          <t>Bn m²</t>
        </is>
      </c>
      <c r="C27" s="122" t="n"/>
      <c r="D27" s="122" t="n"/>
      <c r="E27" s="122" t="n"/>
      <c r="F27" s="122" t="n"/>
      <c r="G27" s="122" t="n"/>
      <c r="H27" s="44" t="n"/>
      <c r="I27" s="44" t="n"/>
      <c r="J27" s="51" t="n"/>
      <c r="K27" s="51" t="n"/>
      <c r="L27" s="51" t="n"/>
    </row>
    <row r="28" ht="30" customHeight="1" s="218">
      <c r="A28" s="43" t="inlineStr">
        <is>
          <t>Residential floor space - demolished/removed over the period [N-10;N]</t>
        </is>
      </c>
      <c r="B28" s="22" t="inlineStr">
        <is>
          <t>Bn m²</t>
        </is>
      </c>
      <c r="C28" s="122" t="n"/>
      <c r="D28" s="122" t="n"/>
      <c r="E28" s="122" t="n"/>
      <c r="F28" s="122" t="n"/>
      <c r="G28" s="122" t="n"/>
      <c r="H28" s="44" t="n"/>
      <c r="I28" s="44" t="n"/>
      <c r="J28" s="51" t="n"/>
      <c r="K28" s="51" t="n"/>
      <c r="L28" s="51" t="n"/>
    </row>
    <row r="29">
      <c r="A29" s="43" t="inlineStr">
        <is>
          <t>Residential units available for households</t>
        </is>
      </c>
      <c r="B29" s="22" t="inlineStr">
        <is>
          <t>units</t>
        </is>
      </c>
      <c r="C29" s="122" t="n"/>
      <c r="D29" s="122" t="n"/>
      <c r="E29" s="122" t="n"/>
      <c r="F29" s="122" t="n"/>
      <c r="G29" s="122" t="n"/>
      <c r="H29" s="44" t="n"/>
      <c r="I29" s="44" t="n"/>
      <c r="J29" s="51" t="n"/>
      <c r="K29" s="51" t="n"/>
      <c r="L29" s="51" t="n"/>
    </row>
    <row r="30">
      <c r="A30" s="43" t="inlineStr">
        <is>
          <t>Average number of capita per unit</t>
        </is>
      </c>
      <c r="B30" s="22" t="inlineStr">
        <is>
          <t>capita/ residential units</t>
        </is>
      </c>
      <c r="C30" s="122" t="n"/>
      <c r="D30" s="122" t="n"/>
      <c r="E30" s="122" t="n"/>
      <c r="F30" s="122" t="n"/>
      <c r="G30" s="122" t="n"/>
      <c r="H30" s="44" t="n"/>
      <c r="I30" s="44" t="n"/>
      <c r="J30" s="51" t="n"/>
      <c r="K30" s="51" t="n"/>
      <c r="L30" s="51" t="n"/>
    </row>
    <row r="31">
      <c r="A31" s="43" t="inlineStr">
        <is>
          <t>% of residential floor equipped with heating</t>
        </is>
      </c>
      <c r="B31" s="22" t="inlineStr">
        <is>
          <t>% residential floor space</t>
        </is>
      </c>
      <c r="C31" s="122" t="n"/>
      <c r="D31" s="122" t="n"/>
      <c r="E31" s="122" t="n"/>
      <c r="F31" s="122" t="n"/>
      <c r="G31" s="122" t="n"/>
      <c r="H31" s="44" t="n"/>
      <c r="I31" s="44" t="n"/>
      <c r="J31" s="51" t="n"/>
      <c r="K31" s="51" t="n"/>
      <c r="L31" s="51" t="n"/>
    </row>
    <row r="32">
      <c r="A32" s="43" t="inlineStr">
        <is>
          <t>% of residential floor equipped with cooling</t>
        </is>
      </c>
      <c r="B32" s="22" t="inlineStr">
        <is>
          <t>% residential floor space</t>
        </is>
      </c>
      <c r="C32" s="122" t="n"/>
      <c r="D32" s="122" t="n"/>
      <c r="E32" s="122" t="n"/>
      <c r="F32" s="122" t="n"/>
      <c r="G32" s="122" t="n"/>
      <c r="H32" s="44" t="n"/>
      <c r="I32" s="44" t="n"/>
      <c r="J32" s="51" t="n"/>
      <c r="K32" s="51" t="n"/>
      <c r="L32" s="51" t="n"/>
    </row>
    <row r="33">
      <c r="A33" s="43" t="inlineStr">
        <is>
          <t>% of residential floor equipped with lighting</t>
        </is>
      </c>
      <c r="B33" s="22" t="inlineStr">
        <is>
          <t>% residential floor space</t>
        </is>
      </c>
      <c r="C33" s="122" t="n"/>
      <c r="D33" s="122" t="n"/>
      <c r="E33" s="122" t="n"/>
      <c r="F33" s="122" t="n"/>
      <c r="G33" s="122" t="n"/>
      <c r="H33" s="44" t="n"/>
      <c r="I33" s="44" t="n"/>
      <c r="J33" s="51" t="n"/>
      <c r="K33" s="51" t="n"/>
      <c r="L33" s="51" t="n"/>
    </row>
    <row r="34">
      <c r="A34" s="43" t="inlineStr">
        <is>
          <t>% of residential units equipped with cooking</t>
        </is>
      </c>
      <c r="B34" s="22" t="inlineStr">
        <is>
          <t>% of residential units available for households</t>
        </is>
      </c>
      <c r="C34" s="122" t="n"/>
      <c r="D34" s="122" t="n"/>
      <c r="E34" s="122" t="n"/>
      <c r="F34" s="122" t="n"/>
      <c r="G34" s="122" t="n"/>
      <c r="H34" s="44" t="n"/>
      <c r="I34" s="44" t="n"/>
      <c r="J34" s="51" t="n"/>
      <c r="K34" s="51" t="n"/>
      <c r="L34" s="51" t="n"/>
    </row>
    <row r="35" ht="18.75" customHeight="1" s="218">
      <c r="A35" s="43" t="inlineStr">
        <is>
          <t>% of residential units equipped with water heating</t>
        </is>
      </c>
      <c r="B35" s="22" t="inlineStr">
        <is>
          <t>% of residential units available for households</t>
        </is>
      </c>
      <c r="C35" s="122" t="n"/>
      <c r="D35" s="122" t="n"/>
      <c r="E35" s="122" t="n"/>
      <c r="F35" s="122" t="n"/>
      <c r="G35" s="122" t="n"/>
      <c r="H35" s="44" t="n"/>
      <c r="I35" s="44" t="n"/>
      <c r="J35" s="51" t="n"/>
      <c r="K35" s="51" t="n"/>
      <c r="L35" s="51" t="n"/>
    </row>
    <row r="36">
      <c r="A36" s="43" t="inlineStr">
        <is>
          <t>% of residential units with electricity</t>
        </is>
      </c>
      <c r="B36" s="22" t="inlineStr">
        <is>
          <t>% of residential units available for households</t>
        </is>
      </c>
      <c r="C36" s="122" t="n"/>
      <c r="D36" s="122" t="n"/>
      <c r="E36" s="122" t="n"/>
      <c r="F36" s="122" t="n"/>
      <c r="G36" s="122" t="n"/>
      <c r="H36" s="44" t="n"/>
      <c r="I36" s="44" t="n"/>
      <c r="J36" s="51" t="n"/>
      <c r="K36" s="51" t="n"/>
      <c r="L36" s="51" t="n"/>
    </row>
    <row r="37">
      <c r="A37" s="20" t="inlineStr">
        <is>
          <t>Residential energy consumption</t>
        </is>
      </c>
      <c r="B37" s="20" t="n"/>
      <c r="C37" s="20" t="n"/>
      <c r="D37" s="20" t="n"/>
      <c r="E37" s="20" t="n"/>
      <c r="F37" s="20" t="n"/>
      <c r="G37" s="20" t="n"/>
      <c r="H37" s="20" t="n"/>
      <c r="I37" s="20" t="n"/>
      <c r="J37" s="51" t="n"/>
      <c r="K37" s="51" t="n"/>
      <c r="L37" s="51" t="n"/>
    </row>
    <row r="38">
      <c r="A38" s="85" t="inlineStr">
        <is>
          <t>Total residential energy consumption</t>
        </is>
      </c>
      <c r="B38" s="77" t="inlineStr">
        <is>
          <t>EJ</t>
        </is>
      </c>
      <c r="C38" s="122" t="n"/>
      <c r="D38" s="122" t="n">
        <v>0.199032</v>
      </c>
      <c r="E38" s="122" t="n">
        <v>0.236462</v>
      </c>
      <c r="F38" s="122" t="n">
        <v>0.272671</v>
      </c>
      <c r="G38" s="122" t="n">
        <v>0.303818</v>
      </c>
      <c r="H38" s="44" t="n"/>
      <c r="I38" s="44" t="n"/>
      <c r="J38" s="51" t="n"/>
      <c r="K38" s="51" t="n"/>
      <c r="L38" s="51" t="n"/>
    </row>
    <row r="39">
      <c r="A39" s="82" t="inlineStr">
        <is>
          <t>Total energy consumption by energy uses</t>
        </is>
      </c>
      <c r="B39" s="82" t="n"/>
      <c r="C39" s="83" t="n"/>
      <c r="D39" s="83" t="n"/>
      <c r="E39" s="83" t="n"/>
      <c r="F39" s="83" t="n"/>
      <c r="G39" s="83" t="n"/>
      <c r="H39" s="83" t="n"/>
      <c r="I39" s="83" t="n"/>
      <c r="J39" s="51" t="n"/>
      <c r="K39" s="51" t="n"/>
      <c r="L39" s="51" t="n"/>
    </row>
    <row r="40">
      <c r="A40" s="86" t="inlineStr">
        <is>
          <t>Energy use for surface heating</t>
        </is>
      </c>
      <c r="B40" s="77" t="inlineStr">
        <is>
          <t>EJ</t>
        </is>
      </c>
      <c r="C40" s="122" t="n"/>
      <c r="D40" s="122" t="n">
        <v>0.025077</v>
      </c>
      <c r="E40" s="122" t="n">
        <v>0.027912</v>
      </c>
      <c r="F40" s="122" t="n">
        <v>0.030465</v>
      </c>
      <c r="G40" s="122" t="n">
        <v>0.032659</v>
      </c>
      <c r="H40" s="44" t="n"/>
      <c r="I40" s="44" t="n"/>
      <c r="J40" s="51" t="n"/>
      <c r="K40" s="51" t="n"/>
      <c r="L40" s="51" t="n"/>
    </row>
    <row r="41">
      <c r="A41" s="86" t="inlineStr">
        <is>
          <t>Energy use for space cooling</t>
        </is>
      </c>
      <c r="B41" s="77" t="inlineStr">
        <is>
          <t>EJ</t>
        </is>
      </c>
      <c r="C41" s="122" t="n"/>
      <c r="D41" s="122" t="n"/>
      <c r="E41" s="122" t="n"/>
      <c r="F41" s="122" t="n"/>
      <c r="G41" s="122" t="n"/>
      <c r="H41" s="44" t="n"/>
      <c r="I41" s="44" t="n"/>
      <c r="J41" s="51" t="n"/>
      <c r="K41" s="51" t="n"/>
      <c r="L41" s="51" t="n"/>
    </row>
    <row r="42">
      <c r="A42" s="86" t="inlineStr">
        <is>
          <t>Energy use for cooking</t>
        </is>
      </c>
      <c r="B42" s="77" t="inlineStr">
        <is>
          <t>EJ</t>
        </is>
      </c>
      <c r="C42" s="122" t="n"/>
      <c r="D42" s="122" t="n">
        <v>0.030138</v>
      </c>
      <c r="E42" s="122" t="n">
        <v>0.033887</v>
      </c>
      <c r="F42" s="122" t="n">
        <v>0.037173</v>
      </c>
      <c r="G42" s="122" t="n">
        <v>0.039895</v>
      </c>
      <c r="H42" s="44" t="n"/>
      <c r="I42" s="44" t="n"/>
      <c r="J42" s="51" t="n"/>
      <c r="K42" s="51" t="n"/>
      <c r="L42" s="51" t="n"/>
    </row>
    <row r="43">
      <c r="A43" s="86" t="inlineStr">
        <is>
          <t>Energy use for water heating</t>
        </is>
      </c>
      <c r="B43" s="77" t="inlineStr">
        <is>
          <t>EJ</t>
        </is>
      </c>
      <c r="C43" s="122" t="n"/>
      <c r="D43" s="122" t="n">
        <v>0.048474</v>
      </c>
      <c r="E43" s="122" t="n">
        <v>0.06188</v>
      </c>
      <c r="F43" s="122" t="n">
        <v>0.075515</v>
      </c>
      <c r="G43" s="122" t="n">
        <v>0.087409</v>
      </c>
      <c r="H43" s="44" t="n"/>
      <c r="I43" s="44" t="n"/>
      <c r="J43" s="51" t="n"/>
      <c r="K43" s="51" t="n"/>
      <c r="L43" s="51" t="n"/>
    </row>
    <row r="44">
      <c r="A44" s="86" t="inlineStr">
        <is>
          <t>Energy use for lighting</t>
        </is>
      </c>
      <c r="B44" s="77" t="inlineStr">
        <is>
          <t>EJ</t>
        </is>
      </c>
      <c r="C44" s="122" t="n"/>
      <c r="D44" s="122" t="n">
        <v>0.049236</v>
      </c>
      <c r="E44" s="122" t="n">
        <v>0.057348</v>
      </c>
      <c r="F44" s="122" t="n">
        <v>0.064843</v>
      </c>
      <c r="G44" s="122" t="n">
        <v>0.071129</v>
      </c>
      <c r="H44" s="44" t="n"/>
      <c r="I44" s="44" t="n"/>
      <c r="J44" s="51" t="n"/>
      <c r="K44" s="51" t="n"/>
      <c r="L44" s="51" t="n"/>
    </row>
    <row r="45">
      <c r="A45" s="86" t="inlineStr">
        <is>
          <t>Energy use for other appliances</t>
        </is>
      </c>
      <c r="B45" s="77" t="inlineStr">
        <is>
          <t>EJ</t>
        </is>
      </c>
      <c r="C45" s="122" t="n"/>
      <c r="D45" s="122" t="n">
        <v>0.027312</v>
      </c>
      <c r="E45" s="122" t="n">
        <v>0.033135</v>
      </c>
      <c r="F45" s="122" t="n">
        <v>0.038872</v>
      </c>
      <c r="G45" s="122" t="n">
        <v>0.043831</v>
      </c>
      <c r="H45" s="44" t="n"/>
      <c r="I45" s="44" t="n"/>
      <c r="J45" s="51" t="n"/>
      <c r="K45" s="51" t="n"/>
      <c r="L45" s="51" t="n"/>
    </row>
    <row r="46">
      <c r="A46" s="82" t="inlineStr">
        <is>
          <t>Surface heating energy use - by fuel type</t>
        </is>
      </c>
      <c r="B46" s="82" t="n"/>
      <c r="C46" s="83" t="n"/>
      <c r="D46" s="83" t="n"/>
      <c r="E46" s="83" t="n"/>
      <c r="F46" s="83" t="n"/>
      <c r="G46" s="83" t="n"/>
      <c r="H46" s="83" t="n"/>
      <c r="I46" s="83" t="n"/>
      <c r="J46" s="51" t="n"/>
      <c r="K46" s="51" t="n"/>
      <c r="L46" s="51" t="n"/>
    </row>
    <row r="47">
      <c r="A47" s="86" t="inlineStr">
        <is>
          <t>Liquid fossil</t>
        </is>
      </c>
      <c r="B47" s="77" t="inlineStr">
        <is>
          <t>EJ</t>
        </is>
      </c>
      <c r="C47" s="122" t="n"/>
      <c r="D47" s="122" t="n">
        <v>0.004064</v>
      </c>
      <c r="E47" s="122" t="n">
        <v>0.005135</v>
      </c>
      <c r="F47" s="122" t="n">
        <v>0.006072</v>
      </c>
      <c r="G47" s="122" t="n">
        <v>0.010764</v>
      </c>
      <c r="H47" s="44" t="n"/>
      <c r="I47" s="44" t="n"/>
      <c r="J47" s="51" t="n"/>
      <c r="K47" s="51" t="n"/>
      <c r="L47" s="51" t="n"/>
    </row>
    <row r="48">
      <c r="A48" s="86" t="inlineStr">
        <is>
          <t>Gas fossil</t>
        </is>
      </c>
      <c r="B48" s="77" t="inlineStr">
        <is>
          <t>EJ</t>
        </is>
      </c>
      <c r="C48" s="122" t="n"/>
      <c r="D48" s="122" t="n"/>
      <c r="E48" s="122" t="n"/>
      <c r="F48" s="122" t="n"/>
      <c r="G48" s="122" t="n">
        <v>1e-06</v>
      </c>
      <c r="H48" s="44" t="n"/>
      <c r="I48" s="44" t="n"/>
      <c r="J48" s="51" t="n"/>
      <c r="K48" s="51" t="n"/>
      <c r="L48" s="51" t="n"/>
    </row>
    <row r="49">
      <c r="A49" s="86" t="inlineStr">
        <is>
          <t>Coal fossil</t>
        </is>
      </c>
      <c r="B49" s="77" t="inlineStr">
        <is>
          <t>EJ</t>
        </is>
      </c>
      <c r="C49" s="122" t="n"/>
      <c r="D49" s="122" t="n">
        <v>0.012486</v>
      </c>
      <c r="E49" s="122" t="n">
        <v>0.012954</v>
      </c>
      <c r="F49" s="122" t="n">
        <v>0.013182</v>
      </c>
      <c r="G49" s="122" t="n">
        <v>0.004503</v>
      </c>
      <c r="H49" s="44" t="n"/>
      <c r="I49" s="44" t="n"/>
      <c r="J49" s="51" t="n"/>
      <c r="K49" s="51" t="n"/>
      <c r="L49" s="51" t="n"/>
    </row>
    <row r="50">
      <c r="A50" s="86" t="inlineStr">
        <is>
          <t>Hydrogen from fossil</t>
        </is>
      </c>
      <c r="B50" s="77" t="inlineStr">
        <is>
          <t>EJ</t>
        </is>
      </c>
      <c r="C50" s="122" t="n"/>
      <c r="D50" s="122" t="n"/>
      <c r="E50" s="122" t="n"/>
      <c r="F50" s="122" t="n"/>
      <c r="G50" s="122" t="n"/>
      <c r="H50" s="44" t="n"/>
      <c r="I50" s="44" t="n"/>
      <c r="J50" s="51" t="n"/>
      <c r="K50" s="51" t="n"/>
      <c r="L50" s="51" t="n"/>
    </row>
    <row r="51">
      <c r="A51" s="86" t="inlineStr">
        <is>
          <t>Electricity</t>
        </is>
      </c>
      <c r="B51" s="77" t="inlineStr">
        <is>
          <t>EJ</t>
        </is>
      </c>
      <c r="C51" s="122" t="n"/>
      <c r="D51" s="122" t="n">
        <v>0.004949</v>
      </c>
      <c r="E51" s="122" t="n">
        <v>0.006436</v>
      </c>
      <c r="F51" s="122" t="n">
        <v>0.007905000000000001</v>
      </c>
      <c r="G51" s="122" t="n">
        <v>0.011483</v>
      </c>
      <c r="H51" s="44" t="n"/>
      <c r="I51" s="44" t="n"/>
      <c r="J51" s="51" t="n"/>
      <c r="K51" s="51" t="n"/>
      <c r="L51" s="51" t="n"/>
    </row>
    <row r="52">
      <c r="A52" s="86" t="inlineStr">
        <is>
          <t>Liquid biofuels</t>
        </is>
      </c>
      <c r="B52" s="77" t="inlineStr">
        <is>
          <t>EJ</t>
        </is>
      </c>
      <c r="C52" s="122" t="n"/>
      <c r="D52" s="122" t="n"/>
      <c r="E52" s="122" t="n"/>
      <c r="F52" s="122" t="n"/>
      <c r="G52" s="122" t="n"/>
      <c r="H52" s="44" t="n"/>
      <c r="I52" s="44" t="n"/>
      <c r="J52" s="51" t="n"/>
      <c r="K52" s="51" t="n"/>
      <c r="L52" s="51" t="n"/>
    </row>
    <row r="53">
      <c r="A53" s="86" t="inlineStr">
        <is>
          <t>Biogas</t>
        </is>
      </c>
      <c r="B53" s="77" t="inlineStr">
        <is>
          <t>EJ</t>
        </is>
      </c>
      <c r="C53" s="122" t="n"/>
      <c r="D53" s="122" t="n"/>
      <c r="E53" s="122" t="n"/>
      <c r="F53" s="122" t="n"/>
      <c r="G53" s="122" t="n"/>
      <c r="H53" s="44" t="n"/>
      <c r="I53" s="44" t="n"/>
      <c r="J53" s="51" t="n"/>
      <c r="K53" s="51" t="n"/>
      <c r="L53" s="51" t="n"/>
    </row>
    <row r="54">
      <c r="A54" s="86" t="inlineStr">
        <is>
          <t>Hydrogen from renewable electricity</t>
        </is>
      </c>
      <c r="B54" s="77" t="inlineStr">
        <is>
          <t>EJ</t>
        </is>
      </c>
      <c r="C54" s="122" t="n"/>
      <c r="D54" s="122" t="n"/>
      <c r="E54" s="122" t="n"/>
      <c r="F54" s="122" t="n"/>
      <c r="G54" s="122" t="n"/>
      <c r="H54" s="44" t="n"/>
      <c r="I54" s="44" t="n"/>
      <c r="J54" s="51" t="n"/>
      <c r="K54" s="51" t="n"/>
      <c r="L54" s="51" t="n"/>
    </row>
    <row r="55">
      <c r="A55" s="86" t="inlineStr">
        <is>
          <t>Wood</t>
        </is>
      </c>
      <c r="B55" s="77" t="inlineStr">
        <is>
          <t>EJ</t>
        </is>
      </c>
      <c r="C55" s="122" t="n"/>
      <c r="D55" s="122" t="n">
        <v>0.016638</v>
      </c>
      <c r="E55" s="122" t="n">
        <v>0.017008</v>
      </c>
      <c r="F55" s="122" t="n">
        <v>0.016545</v>
      </c>
      <c r="G55" s="122" t="n">
        <v>0.016499</v>
      </c>
      <c r="H55" s="44" t="n"/>
      <c r="I55" s="44" t="n"/>
      <c r="J55" s="51" t="n"/>
      <c r="K55" s="51" t="n"/>
      <c r="L55" s="51" t="n"/>
    </row>
    <row r="56">
      <c r="A56" s="86" t="inlineStr">
        <is>
          <t>Others</t>
        </is>
      </c>
      <c r="B56" s="77" t="inlineStr">
        <is>
          <t>EJ</t>
        </is>
      </c>
      <c r="C56" s="122" t="n"/>
      <c r="D56" s="122" t="n"/>
      <c r="E56" s="122" t="n"/>
      <c r="F56" s="122" t="n"/>
      <c r="G56" s="122" t="n"/>
      <c r="H56" s="44" t="n"/>
      <c r="I56" s="44" t="n"/>
      <c r="J56" s="51" t="n"/>
      <c r="K56" s="51" t="n"/>
      <c r="L56" s="51" t="n"/>
    </row>
    <row r="57">
      <c r="A57" s="82" t="inlineStr">
        <is>
          <t>Space cooling energy use - by fuel type</t>
        </is>
      </c>
      <c r="B57" s="82" t="n"/>
      <c r="C57" s="83" t="n"/>
      <c r="D57" s="83" t="n"/>
      <c r="E57" s="83" t="n"/>
      <c r="F57" s="83" t="n"/>
      <c r="G57" s="83" t="n"/>
      <c r="H57" s="83" t="n"/>
      <c r="I57" s="83" t="n"/>
      <c r="J57" s="51" t="n"/>
      <c r="K57" s="51" t="n"/>
      <c r="L57" s="51" t="n"/>
    </row>
    <row r="58">
      <c r="A58" s="86" t="inlineStr">
        <is>
          <t>Liquid fossil</t>
        </is>
      </c>
      <c r="B58" s="77" t="inlineStr">
        <is>
          <t>EJ</t>
        </is>
      </c>
      <c r="C58" s="122" t="n"/>
      <c r="D58" s="122" t="n"/>
      <c r="E58" s="122" t="n"/>
      <c r="F58" s="122" t="n"/>
      <c r="G58" s="122" t="n"/>
      <c r="H58" s="44" t="n"/>
      <c r="I58" s="44" t="n"/>
      <c r="J58" s="51" t="n"/>
      <c r="K58" s="51" t="n"/>
      <c r="L58" s="51" t="n"/>
    </row>
    <row r="59">
      <c r="A59" s="86" t="inlineStr">
        <is>
          <t>Gas fossil</t>
        </is>
      </c>
      <c r="B59" s="77" t="inlineStr">
        <is>
          <t>EJ</t>
        </is>
      </c>
      <c r="C59" s="122" t="n"/>
      <c r="D59" s="122" t="n"/>
      <c r="E59" s="122" t="n"/>
      <c r="F59" s="122" t="n"/>
      <c r="G59" s="122" t="n"/>
      <c r="H59" s="44" t="n"/>
      <c r="I59" s="44" t="n"/>
      <c r="J59" s="51" t="n"/>
      <c r="K59" s="51" t="n"/>
      <c r="L59" s="51" t="n"/>
    </row>
    <row r="60">
      <c r="A60" s="86" t="inlineStr">
        <is>
          <t>Coal fossil</t>
        </is>
      </c>
      <c r="B60" s="77" t="inlineStr">
        <is>
          <t>EJ</t>
        </is>
      </c>
      <c r="C60" s="122" t="n"/>
      <c r="D60" s="122" t="n"/>
      <c r="E60" s="122" t="n"/>
      <c r="F60" s="122" t="n"/>
      <c r="G60" s="122" t="n"/>
      <c r="H60" s="44" t="n"/>
      <c r="I60" s="44" t="n"/>
      <c r="J60" s="51" t="n"/>
      <c r="K60" s="51" t="n"/>
      <c r="L60" s="51" t="n"/>
    </row>
    <row r="61">
      <c r="A61" s="86" t="inlineStr">
        <is>
          <t>Hydrogen from fossil</t>
        </is>
      </c>
      <c r="B61" s="77" t="inlineStr">
        <is>
          <t>EJ</t>
        </is>
      </c>
      <c r="C61" s="122" t="n"/>
      <c r="D61" s="122" t="n"/>
      <c r="E61" s="122" t="n"/>
      <c r="F61" s="122" t="n"/>
      <c r="G61" s="122" t="n"/>
      <c r="H61" s="44" t="n"/>
      <c r="I61" s="44" t="n"/>
      <c r="J61" s="51" t="n"/>
      <c r="K61" s="51" t="n"/>
      <c r="L61" s="51" t="n"/>
    </row>
    <row r="62">
      <c r="A62" s="86" t="inlineStr">
        <is>
          <t>Electricity</t>
        </is>
      </c>
      <c r="B62" s="77" t="inlineStr">
        <is>
          <t>EJ</t>
        </is>
      </c>
      <c r="C62" s="122" t="n"/>
      <c r="D62" s="122" t="n"/>
      <c r="E62" s="122" t="n"/>
      <c r="F62" s="122" t="n"/>
      <c r="G62" s="122" t="n"/>
      <c r="H62" s="44" t="n"/>
      <c r="I62" s="44" t="n"/>
      <c r="J62" s="51" t="n"/>
      <c r="K62" s="51" t="n"/>
      <c r="L62" s="51" t="n"/>
    </row>
    <row r="63">
      <c r="A63" s="86" t="inlineStr">
        <is>
          <t>Liquid biofuels</t>
        </is>
      </c>
      <c r="B63" s="77" t="inlineStr">
        <is>
          <t>EJ</t>
        </is>
      </c>
      <c r="C63" s="122" t="n"/>
      <c r="D63" s="122" t="n"/>
      <c r="E63" s="122" t="n"/>
      <c r="F63" s="122" t="n"/>
      <c r="G63" s="122" t="n"/>
      <c r="H63" s="44" t="n"/>
      <c r="I63" s="44" t="n"/>
      <c r="J63" s="51" t="n"/>
      <c r="K63" s="51" t="n"/>
      <c r="L63" s="51" t="n"/>
    </row>
    <row r="64">
      <c r="A64" s="86" t="inlineStr">
        <is>
          <t>Biogas</t>
        </is>
      </c>
      <c r="B64" s="77" t="inlineStr">
        <is>
          <t>EJ</t>
        </is>
      </c>
      <c r="C64" s="122" t="n"/>
      <c r="D64" s="122" t="n"/>
      <c r="E64" s="122" t="n"/>
      <c r="F64" s="122" t="n"/>
      <c r="G64" s="122" t="n"/>
      <c r="H64" s="44" t="n"/>
      <c r="I64" s="44" t="n"/>
      <c r="J64" s="51" t="n"/>
      <c r="K64" s="51" t="n"/>
      <c r="L64" s="51" t="n"/>
    </row>
    <row r="65">
      <c r="A65" s="86" t="inlineStr">
        <is>
          <t>Hydrogen from renewable electricity</t>
        </is>
      </c>
      <c r="B65" s="77" t="inlineStr">
        <is>
          <t>EJ</t>
        </is>
      </c>
      <c r="C65" s="122" t="n"/>
      <c r="D65" s="122" t="n"/>
      <c r="E65" s="122" t="n"/>
      <c r="F65" s="122" t="n"/>
      <c r="G65" s="122" t="n"/>
      <c r="H65" s="44" t="n"/>
      <c r="I65" s="44" t="n"/>
      <c r="J65" s="51" t="n"/>
      <c r="K65" s="51" t="n"/>
      <c r="L65" s="51" t="n"/>
    </row>
    <row r="66">
      <c r="A66" s="86" t="inlineStr">
        <is>
          <t>Wood</t>
        </is>
      </c>
      <c r="B66" s="77" t="inlineStr">
        <is>
          <t>EJ</t>
        </is>
      </c>
      <c r="C66" s="122" t="n"/>
      <c r="D66" s="122" t="n"/>
      <c r="E66" s="122" t="n"/>
      <c r="F66" s="122" t="n"/>
      <c r="G66" s="122" t="n"/>
      <c r="H66" s="44" t="n"/>
      <c r="I66" s="44" t="n"/>
      <c r="J66" s="51" t="n"/>
      <c r="K66" s="51" t="n"/>
      <c r="L66" s="51" t="n"/>
    </row>
    <row r="67">
      <c r="A67" s="86" t="inlineStr">
        <is>
          <t>Others</t>
        </is>
      </c>
      <c r="B67" s="77" t="inlineStr">
        <is>
          <t>EJ</t>
        </is>
      </c>
      <c r="C67" s="122" t="n"/>
      <c r="D67" s="122" t="n"/>
      <c r="E67" s="122" t="n"/>
      <c r="F67" s="122" t="n"/>
      <c r="G67" s="122" t="n"/>
      <c r="H67" s="44" t="n"/>
      <c r="I67" s="44" t="n"/>
      <c r="J67" s="51" t="n"/>
      <c r="K67" s="51" t="n"/>
      <c r="L67" s="51" t="n"/>
    </row>
    <row r="68">
      <c r="A68" s="82" t="inlineStr">
        <is>
          <t>Cooking energy use - by fuel type</t>
        </is>
      </c>
      <c r="B68" s="82" t="n"/>
      <c r="C68" s="83" t="n"/>
      <c r="D68" s="83" t="n"/>
      <c r="E68" s="83" t="n"/>
      <c r="F68" s="83" t="n"/>
      <c r="G68" s="83" t="n"/>
      <c r="H68" s="83" t="n"/>
      <c r="I68" s="83" t="n"/>
      <c r="J68" s="51" t="n"/>
      <c r="K68" s="51" t="n"/>
      <c r="L68" s="51" t="n"/>
    </row>
    <row r="69">
      <c r="A69" s="86" t="inlineStr">
        <is>
          <t>Liquid fossil</t>
        </is>
      </c>
      <c r="B69" s="77" t="inlineStr">
        <is>
          <t>EJ</t>
        </is>
      </c>
      <c r="C69" s="122" t="n"/>
      <c r="D69" s="122" t="n">
        <v>0.005578</v>
      </c>
      <c r="E69" s="122" t="n">
        <v>0.006192</v>
      </c>
      <c r="F69" s="122" t="n">
        <v>0.004829</v>
      </c>
      <c r="G69" s="122" t="n">
        <v>0.001286</v>
      </c>
      <c r="H69" s="44" t="n"/>
      <c r="I69" s="44" t="n"/>
      <c r="J69" s="51" t="n"/>
      <c r="K69" s="51" t="n"/>
      <c r="L69" s="51" t="n"/>
    </row>
    <row r="70">
      <c r="A70" s="86" t="inlineStr">
        <is>
          <t>Gas fossil</t>
        </is>
      </c>
      <c r="B70" s="77" t="inlineStr">
        <is>
          <t>EJ</t>
        </is>
      </c>
      <c r="C70" s="122" t="n"/>
      <c r="D70" s="122" t="n">
        <v>1.7e-05</v>
      </c>
      <c r="E70" s="122" t="n">
        <v>5.7e-05</v>
      </c>
      <c r="F70" s="122" t="n">
        <v>0.000579</v>
      </c>
      <c r="G70" s="122" t="n">
        <v>6.1e-05</v>
      </c>
      <c r="H70" s="44" t="n"/>
      <c r="I70" s="44" t="n"/>
      <c r="J70" s="51" t="n"/>
      <c r="K70" s="51" t="n"/>
      <c r="L70" s="51" t="n"/>
    </row>
    <row r="71">
      <c r="A71" s="86" t="inlineStr">
        <is>
          <t>Coal fossil</t>
        </is>
      </c>
      <c r="B71" s="77" t="inlineStr">
        <is>
          <t>EJ</t>
        </is>
      </c>
      <c r="C71" s="122" t="n"/>
      <c r="D71" s="122" t="n">
        <v>0.004077</v>
      </c>
      <c r="E71" s="122" t="n">
        <v>0.002357</v>
      </c>
      <c r="F71" s="122" t="n">
        <v>0.001165</v>
      </c>
      <c r="G71" s="122" t="n">
        <v>0.000162</v>
      </c>
      <c r="H71" s="44" t="n"/>
      <c r="I71" s="44" t="n"/>
      <c r="J71" s="51" t="n"/>
      <c r="K71" s="51" t="n"/>
      <c r="L71" s="51" t="n"/>
    </row>
    <row r="72">
      <c r="A72" s="86" t="inlineStr">
        <is>
          <t>Hydrogen from fossil</t>
        </is>
      </c>
      <c r="B72" s="77" t="inlineStr">
        <is>
          <t>EJ</t>
        </is>
      </c>
      <c r="C72" s="122" t="n"/>
      <c r="D72" s="122" t="n"/>
      <c r="E72" s="122" t="n"/>
      <c r="F72" s="122" t="n"/>
      <c r="G72" s="122" t="n"/>
      <c r="H72" s="44" t="n"/>
      <c r="I72" s="44" t="n"/>
      <c r="J72" s="51" t="n"/>
      <c r="K72" s="51" t="n"/>
      <c r="L72" s="51" t="n"/>
    </row>
    <row r="73">
      <c r="A73" s="86" t="inlineStr">
        <is>
          <t>Electricity</t>
        </is>
      </c>
      <c r="B73" s="77" t="inlineStr">
        <is>
          <t>EJ</t>
        </is>
      </c>
      <c r="C73" s="122" t="n"/>
      <c r="D73" s="122" t="n">
        <v>0.026428</v>
      </c>
      <c r="E73" s="122" t="n">
        <v>0.028631</v>
      </c>
      <c r="F73" s="122" t="n">
        <v>0.031151</v>
      </c>
      <c r="G73" s="122" t="n">
        <v>0.036977</v>
      </c>
      <c r="H73" s="44" t="n"/>
      <c r="I73" s="44" t="n"/>
      <c r="J73" s="51" t="n"/>
      <c r="K73" s="51" t="n"/>
      <c r="L73" s="51" t="n"/>
    </row>
    <row r="74">
      <c r="A74" s="86" t="inlineStr">
        <is>
          <t>Liquid biofuels</t>
        </is>
      </c>
      <c r="B74" s="77" t="inlineStr">
        <is>
          <t>EJ</t>
        </is>
      </c>
      <c r="C74" s="122" t="n"/>
      <c r="D74" s="122" t="n"/>
      <c r="E74" s="122" t="n"/>
      <c r="F74" s="122" t="n"/>
      <c r="G74" s="122" t="n"/>
      <c r="H74" s="44" t="n"/>
      <c r="I74" s="44" t="n"/>
      <c r="J74" s="51" t="n"/>
      <c r="K74" s="51" t="n"/>
      <c r="L74" s="51" t="n"/>
    </row>
    <row r="75">
      <c r="A75" s="86" t="inlineStr">
        <is>
          <t>Biogas</t>
        </is>
      </c>
      <c r="B75" s="77" t="inlineStr">
        <is>
          <t>EJ</t>
        </is>
      </c>
      <c r="C75" s="122" t="n"/>
      <c r="D75" s="122" t="n"/>
      <c r="E75" s="122" t="n"/>
      <c r="F75" s="122" t="n"/>
      <c r="G75" s="122" t="n"/>
      <c r="H75" s="44" t="n"/>
      <c r="I75" s="44" t="n"/>
      <c r="J75" s="51" t="n"/>
      <c r="K75" s="51" t="n"/>
      <c r="L75" s="51" t="n"/>
    </row>
    <row r="76">
      <c r="A76" s="86" t="inlineStr">
        <is>
          <t>Hydrogen from renewable electricity</t>
        </is>
      </c>
      <c r="B76" s="77" t="inlineStr">
        <is>
          <t>EJ</t>
        </is>
      </c>
      <c r="C76" s="122" t="n"/>
      <c r="D76" s="122" t="n"/>
      <c r="E76" s="122" t="n"/>
      <c r="F76" s="122" t="n"/>
      <c r="G76" s="122" t="n"/>
      <c r="H76" s="44" t="n"/>
      <c r="I76" s="44" t="n"/>
      <c r="J76" s="51" t="n"/>
      <c r="K76" s="51" t="n"/>
      <c r="L76" s="51" t="n"/>
    </row>
    <row r="77">
      <c r="A77" s="86" t="inlineStr">
        <is>
          <t>Wood</t>
        </is>
      </c>
      <c r="B77" s="77" t="inlineStr">
        <is>
          <t>EJ</t>
        </is>
      </c>
      <c r="C77" s="122" t="n"/>
      <c r="D77" s="122" t="n">
        <v>0.05153</v>
      </c>
      <c r="E77" s="122" t="n">
        <v>0.047443</v>
      </c>
      <c r="F77" s="122" t="n">
        <v>0.041585</v>
      </c>
      <c r="G77" s="122" t="n">
        <v>0.042333</v>
      </c>
      <c r="H77" s="44" t="n"/>
      <c r="I77" s="44" t="n"/>
      <c r="J77" s="51" t="n"/>
      <c r="K77" s="51" t="n"/>
      <c r="L77" s="51" t="n"/>
    </row>
    <row r="78">
      <c r="A78" s="86" t="inlineStr">
        <is>
          <t>Others</t>
        </is>
      </c>
      <c r="B78" s="77" t="inlineStr">
        <is>
          <t>EJ</t>
        </is>
      </c>
      <c r="C78" s="122" t="n"/>
      <c r="D78" s="122" t="n"/>
      <c r="E78" s="122" t="n"/>
      <c r="F78" s="122" t="n"/>
      <c r="G78" s="122" t="n"/>
      <c r="H78" s="44" t="n"/>
      <c r="I78" s="44" t="n"/>
      <c r="J78" s="51" t="n"/>
      <c r="K78" s="51" t="n"/>
      <c r="L78" s="51" t="n"/>
    </row>
    <row r="79">
      <c r="A79" s="82" t="inlineStr">
        <is>
          <t>Water heating energy use - by fuel type</t>
        </is>
      </c>
      <c r="B79" s="82" t="n"/>
      <c r="C79" s="83" t="n"/>
      <c r="D79" s="83" t="n"/>
      <c r="E79" s="83" t="n"/>
      <c r="F79" s="83" t="n"/>
      <c r="G79" s="83" t="n"/>
      <c r="H79" s="83" t="n"/>
      <c r="I79" s="83" t="n"/>
      <c r="J79" s="51" t="n"/>
      <c r="K79" s="51" t="n"/>
      <c r="L79" s="51" t="n"/>
    </row>
    <row r="80">
      <c r="A80" s="86" t="inlineStr">
        <is>
          <t>Liquid fossil</t>
        </is>
      </c>
      <c r="B80" s="77" t="inlineStr">
        <is>
          <t>EJ</t>
        </is>
      </c>
      <c r="C80" s="122" t="n"/>
      <c r="D80" s="122" t="n">
        <v>0.008501999999999999</v>
      </c>
      <c r="E80" s="122" t="n">
        <v>0.009325</v>
      </c>
      <c r="F80" s="122" t="n">
        <v>0.009632999999999999</v>
      </c>
      <c r="G80" s="122" t="n">
        <v>0.006936</v>
      </c>
      <c r="H80" s="44" t="n"/>
      <c r="I80" s="44" t="n"/>
      <c r="J80" s="51" t="n"/>
      <c r="K80" s="51" t="n"/>
      <c r="L80" s="51" t="n"/>
    </row>
    <row r="81">
      <c r="A81" s="86" t="inlineStr">
        <is>
          <t>Gas fossil</t>
        </is>
      </c>
      <c r="B81" s="77" t="inlineStr">
        <is>
          <t>EJ</t>
        </is>
      </c>
      <c r="C81" s="122" t="n"/>
      <c r="D81" s="122" t="n">
        <v>1.2e-05</v>
      </c>
      <c r="E81" s="122" t="n">
        <v>2.5e-05</v>
      </c>
      <c r="F81" s="122" t="n">
        <v>0.000292</v>
      </c>
      <c r="G81" s="122" t="n">
        <v>0.001314</v>
      </c>
      <c r="H81" s="44" t="n"/>
      <c r="I81" s="44" t="n"/>
      <c r="J81" s="51" t="n"/>
      <c r="K81" s="51" t="n"/>
      <c r="L81" s="51" t="n"/>
    </row>
    <row r="82">
      <c r="A82" s="86" t="inlineStr">
        <is>
          <t>Coal fossil</t>
        </is>
      </c>
      <c r="B82" s="77" t="inlineStr">
        <is>
          <t>EJ</t>
        </is>
      </c>
      <c r="C82" s="122" t="n"/>
      <c r="D82" s="122" t="n">
        <v>0.001615</v>
      </c>
      <c r="E82" s="122" t="n">
        <v>0.001162</v>
      </c>
      <c r="F82" s="122" t="n">
        <v>0.0009389999999999999</v>
      </c>
      <c r="G82" s="122" t="n"/>
      <c r="H82" s="44" t="n"/>
      <c r="I82" s="44" t="n"/>
      <c r="J82" s="51" t="n"/>
      <c r="K82" s="51" t="n"/>
      <c r="L82" s="51" t="n"/>
    </row>
    <row r="83">
      <c r="A83" s="86" t="inlineStr">
        <is>
          <t>Hydrogen from fossil</t>
        </is>
      </c>
      <c r="B83" s="77" t="inlineStr">
        <is>
          <t>EJ</t>
        </is>
      </c>
      <c r="C83" s="122" t="n"/>
      <c r="D83" s="122" t="n"/>
      <c r="E83" s="122" t="n"/>
      <c r="F83" s="122" t="n"/>
      <c r="G83" s="122" t="n"/>
      <c r="H83" s="44" t="n"/>
      <c r="I83" s="44" t="n"/>
      <c r="J83" s="51" t="n"/>
      <c r="K83" s="51" t="n"/>
      <c r="L83" s="51" t="n"/>
    </row>
    <row r="84">
      <c r="A84" s="86" t="inlineStr">
        <is>
          <t>Electricity</t>
        </is>
      </c>
      <c r="B84" s="77" t="inlineStr">
        <is>
          <t>EJ</t>
        </is>
      </c>
      <c r="C84" s="122" t="n"/>
      <c r="D84" s="122" t="n">
        <v>0.051997</v>
      </c>
      <c r="E84" s="122" t="n">
        <v>0.061722</v>
      </c>
      <c r="F84" s="122" t="n">
        <v>0.07252</v>
      </c>
      <c r="G84" s="122" t="n">
        <v>0.08452999999999999</v>
      </c>
      <c r="H84" s="44" t="n"/>
      <c r="I84" s="44" t="n"/>
      <c r="J84" s="51" t="n"/>
      <c r="K84" s="51" t="n"/>
      <c r="L84" s="51" t="n"/>
    </row>
    <row r="85">
      <c r="A85" s="86" t="inlineStr">
        <is>
          <t>Liquid biofuels</t>
        </is>
      </c>
      <c r="B85" s="77" t="inlineStr">
        <is>
          <t>EJ</t>
        </is>
      </c>
      <c r="C85" s="122" t="n"/>
      <c r="D85" s="122" t="n"/>
      <c r="E85" s="122" t="n"/>
      <c r="F85" s="122" t="n"/>
      <c r="G85" s="122" t="n"/>
      <c r="H85" s="44" t="n"/>
      <c r="I85" s="44" t="n"/>
      <c r="J85" s="51" t="n"/>
      <c r="K85" s="51" t="n"/>
      <c r="L85" s="51" t="n"/>
    </row>
    <row r="86">
      <c r="A86" s="86" t="inlineStr">
        <is>
          <t>Biogas</t>
        </is>
      </c>
      <c r="B86" s="77" t="inlineStr">
        <is>
          <t>EJ</t>
        </is>
      </c>
      <c r="C86" s="122" t="n"/>
      <c r="D86" s="122" t="n"/>
      <c r="E86" s="122" t="n"/>
      <c r="F86" s="122" t="n"/>
      <c r="G86" s="122" t="n"/>
      <c r="H86" s="44" t="n"/>
      <c r="I86" s="44" t="n"/>
      <c r="J86" s="51" t="n"/>
      <c r="K86" s="51" t="n"/>
      <c r="L86" s="51" t="n"/>
    </row>
    <row r="87">
      <c r="A87" s="86" t="inlineStr">
        <is>
          <t>Hydrogen from renewable electricity</t>
        </is>
      </c>
      <c r="B87" s="77" t="inlineStr">
        <is>
          <t>EJ</t>
        </is>
      </c>
      <c r="C87" s="122" t="n"/>
      <c r="D87" s="122" t="n"/>
      <c r="E87" s="122" t="n"/>
      <c r="F87" s="122" t="n"/>
      <c r="G87" s="122" t="n"/>
      <c r="H87" s="44" t="n"/>
      <c r="I87" s="44" t="n"/>
      <c r="J87" s="51" t="n"/>
      <c r="K87" s="51" t="n"/>
      <c r="L87" s="51" t="n"/>
    </row>
    <row r="88">
      <c r="A88" s="86" t="inlineStr">
        <is>
          <t>Wood</t>
        </is>
      </c>
      <c r="B88" s="77" t="inlineStr">
        <is>
          <t>EJ</t>
        </is>
      </c>
      <c r="C88" s="122" t="n"/>
      <c r="D88" s="122" t="n">
        <v>0.016558</v>
      </c>
      <c r="E88" s="122" t="n">
        <v>0.016712</v>
      </c>
      <c r="F88" s="122" t="n">
        <v>0.016419</v>
      </c>
      <c r="G88" s="122" t="n">
        <v>0.01686</v>
      </c>
      <c r="H88" s="44" t="n"/>
      <c r="I88" s="44" t="n"/>
      <c r="J88" s="51" t="n"/>
      <c r="K88" s="51" t="n"/>
      <c r="L88" s="51" t="n"/>
    </row>
    <row r="89">
      <c r="A89" s="86" t="inlineStr">
        <is>
          <t>Others</t>
        </is>
      </c>
      <c r="B89" s="77" t="inlineStr">
        <is>
          <t>EJ</t>
        </is>
      </c>
      <c r="C89" s="122" t="n"/>
      <c r="D89" s="122" t="n"/>
      <c r="E89" s="122" t="n"/>
      <c r="F89" s="122" t="n"/>
      <c r="G89" s="122" t="n"/>
      <c r="H89" s="44" t="n"/>
      <c r="I89" s="44" t="n"/>
      <c r="J89" s="51" t="n"/>
      <c r="K89" s="51" t="n"/>
      <c r="L89" s="51" t="n"/>
    </row>
    <row r="90">
      <c r="A90" s="82" t="inlineStr">
        <is>
          <t xml:space="preserve"> Other energy use - by fuel type</t>
        </is>
      </c>
      <c r="B90" s="82" t="n"/>
      <c r="C90" s="83" t="n"/>
      <c r="D90" s="83" t="n"/>
      <c r="E90" s="83" t="n"/>
      <c r="F90" s="83" t="n"/>
      <c r="G90" s="83" t="n"/>
      <c r="H90" s="83" t="n"/>
      <c r="I90" s="83" t="n"/>
      <c r="J90" s="51" t="n"/>
      <c r="K90" s="51" t="n"/>
      <c r="L90" s="51" t="n"/>
    </row>
    <row r="91">
      <c r="A91" s="86" t="inlineStr">
        <is>
          <t>Liquid fossil</t>
        </is>
      </c>
      <c r="B91" s="77" t="inlineStr">
        <is>
          <t>EJ</t>
        </is>
      </c>
      <c r="C91" s="122" t="n"/>
      <c r="D91" s="122" t="n"/>
      <c r="E91" s="122" t="n"/>
      <c r="F91" s="122" t="n"/>
      <c r="G91" s="122" t="n"/>
      <c r="H91" s="44" t="n"/>
      <c r="I91" s="44" t="n"/>
      <c r="J91" s="51" t="n"/>
      <c r="K91" s="51" t="n"/>
      <c r="L91" s="51" t="n"/>
    </row>
    <row r="92">
      <c r="A92" s="86" t="inlineStr">
        <is>
          <t>Gas fossil</t>
        </is>
      </c>
      <c r="B92" s="77" t="inlineStr">
        <is>
          <t>EJ</t>
        </is>
      </c>
      <c r="C92" s="122" t="n"/>
      <c r="D92" s="122" t="n"/>
      <c r="E92" s="122" t="n"/>
      <c r="F92" s="122" t="n"/>
      <c r="G92" s="122" t="n"/>
      <c r="H92" s="44" t="n"/>
      <c r="I92" s="44" t="n"/>
      <c r="J92" s="51" t="n"/>
      <c r="K92" s="51" t="n"/>
      <c r="L92" s="51" t="n"/>
    </row>
    <row r="93">
      <c r="A93" s="86" t="inlineStr">
        <is>
          <t>Coal fossil</t>
        </is>
      </c>
      <c r="B93" s="77" t="inlineStr">
        <is>
          <t>EJ</t>
        </is>
      </c>
      <c r="C93" s="122" t="n"/>
      <c r="D93" s="122" t="n"/>
      <c r="E93" s="122" t="n"/>
      <c r="F93" s="122" t="n"/>
      <c r="G93" s="122" t="n"/>
      <c r="H93" s="44" t="n"/>
      <c r="I93" s="44" t="n"/>
      <c r="J93" s="51" t="n"/>
      <c r="K93" s="51" t="n"/>
      <c r="L93" s="51" t="n"/>
    </row>
    <row r="94">
      <c r="A94" s="86" t="inlineStr">
        <is>
          <t>Hydrogen from fossil</t>
        </is>
      </c>
      <c r="B94" s="77" t="inlineStr">
        <is>
          <t>EJ</t>
        </is>
      </c>
      <c r="C94" s="122" t="n"/>
      <c r="D94" s="122" t="n"/>
      <c r="E94" s="122" t="n"/>
      <c r="F94" s="122" t="n"/>
      <c r="G94" s="122" t="n"/>
      <c r="H94" s="44" t="n"/>
      <c r="I94" s="44" t="n"/>
      <c r="J94" s="51" t="n"/>
      <c r="K94" s="51" t="n"/>
      <c r="L94" s="51" t="n"/>
    </row>
    <row r="95">
      <c r="A95" s="86" t="inlineStr">
        <is>
          <t>Electricity</t>
        </is>
      </c>
      <c r="B95" s="77" t="inlineStr">
        <is>
          <t>EJ</t>
        </is>
      </c>
      <c r="C95" s="122" t="n"/>
      <c r="D95" s="122" t="n">
        <v>0.033481</v>
      </c>
      <c r="E95" s="122" t="n">
        <v>0.036317</v>
      </c>
      <c r="F95" s="122" t="n">
        <v>0.033152</v>
      </c>
      <c r="G95" s="122" t="n">
        <v>0.037365</v>
      </c>
      <c r="H95" s="44" t="n"/>
      <c r="I95" s="44" t="n"/>
      <c r="J95" s="51" t="n"/>
      <c r="K95" s="51" t="n"/>
      <c r="L95" s="51" t="n"/>
    </row>
    <row r="96">
      <c r="A96" s="86" t="inlineStr">
        <is>
          <t>Liquid biofuels</t>
        </is>
      </c>
      <c r="B96" s="77" t="inlineStr">
        <is>
          <t>EJ</t>
        </is>
      </c>
      <c r="C96" s="122" t="n"/>
      <c r="D96" s="122" t="n"/>
      <c r="E96" s="122" t="n"/>
      <c r="F96" s="122" t="n"/>
      <c r="G96" s="122" t="n"/>
      <c r="H96" s="44" t="n"/>
      <c r="I96" s="44" t="n"/>
      <c r="J96" s="51" t="n"/>
      <c r="K96" s="51" t="n"/>
      <c r="L96" s="51" t="n"/>
    </row>
    <row r="97">
      <c r="A97" s="86" t="inlineStr">
        <is>
          <t>Biogas</t>
        </is>
      </c>
      <c r="B97" s="77" t="inlineStr">
        <is>
          <t>EJ</t>
        </is>
      </c>
      <c r="C97" s="122" t="n"/>
      <c r="D97" s="122" t="n"/>
      <c r="E97" s="122" t="n"/>
      <c r="F97" s="122" t="n"/>
      <c r="G97" s="122" t="n"/>
      <c r="H97" s="44" t="n"/>
      <c r="I97" s="44" t="n"/>
      <c r="J97" s="51" t="n"/>
      <c r="K97" s="51" t="n"/>
      <c r="L97" s="51" t="n"/>
    </row>
    <row r="98">
      <c r="A98" s="86" t="inlineStr">
        <is>
          <t>Hydrogen from renewable electricity</t>
        </is>
      </c>
      <c r="B98" s="77" t="inlineStr">
        <is>
          <t>EJ</t>
        </is>
      </c>
      <c r="C98" s="122" t="n"/>
      <c r="D98" s="122" t="n"/>
      <c r="E98" s="122" t="n"/>
      <c r="F98" s="122" t="n"/>
      <c r="G98" s="122" t="n"/>
      <c r="H98" s="44" t="n"/>
      <c r="I98" s="44" t="n"/>
      <c r="J98" s="51" t="n"/>
      <c r="K98" s="51" t="n"/>
      <c r="L98" s="51" t="n"/>
    </row>
    <row r="99">
      <c r="A99" s="86" t="inlineStr">
        <is>
          <t>Wood</t>
        </is>
      </c>
      <c r="B99" s="77" t="inlineStr">
        <is>
          <t>EJ</t>
        </is>
      </c>
      <c r="C99" s="122" t="n"/>
      <c r="D99" s="122" t="n"/>
      <c r="E99" s="122" t="n"/>
      <c r="F99" s="122" t="n"/>
      <c r="G99" s="122" t="n"/>
      <c r="H99" s="44" t="n"/>
      <c r="I99" s="44" t="n"/>
      <c r="J99" s="51" t="n"/>
      <c r="K99" s="51" t="n"/>
      <c r="L99" s="51" t="n"/>
    </row>
    <row r="100">
      <c r="A100" s="86" t="inlineStr">
        <is>
          <t>Others</t>
        </is>
      </c>
      <c r="B100" s="77" t="inlineStr">
        <is>
          <t>EJ</t>
        </is>
      </c>
      <c r="C100" s="122" t="n"/>
      <c r="D100" s="122" t="n"/>
      <c r="E100" s="122" t="n"/>
      <c r="F100" s="122" t="n"/>
      <c r="G100" s="122" t="n"/>
      <c r="H100" s="44" t="n"/>
      <c r="I100" s="44" t="n"/>
      <c r="J100" s="51" t="n"/>
      <c r="K100" s="51" t="n"/>
      <c r="L100" s="51" t="n"/>
    </row>
    <row r="101">
      <c r="A101" s="82" t="inlineStr">
        <is>
          <t>Total energy consumption by fuel types</t>
        </is>
      </c>
      <c r="B101" s="82" t="n"/>
      <c r="C101" s="83" t="n"/>
      <c r="D101" s="83" t="n"/>
      <c r="E101" s="83" t="n"/>
      <c r="F101" s="83" t="n"/>
      <c r="G101" s="83" t="n"/>
      <c r="H101" s="83" t="n"/>
      <c r="I101" s="83" t="n"/>
      <c r="J101" s="51" t="n"/>
      <c r="K101" s="51" t="n"/>
      <c r="L101" s="51" t="n"/>
    </row>
    <row r="102">
      <c r="A102" s="86" t="inlineStr">
        <is>
          <t>Liquid fossil</t>
        </is>
      </c>
      <c r="B102" s="77" t="inlineStr">
        <is>
          <t>EJ</t>
        </is>
      </c>
      <c r="C102" s="122" t="n"/>
      <c r="D102" s="122" t="n">
        <v>0.01932</v>
      </c>
      <c r="E102" s="122" t="n">
        <v>0.021903</v>
      </c>
      <c r="F102" s="122" t="n">
        <v>0.021874</v>
      </c>
      <c r="G102" s="122" t="n">
        <v>0.020424</v>
      </c>
      <c r="H102" s="44" t="n"/>
      <c r="I102" s="44" t="n"/>
      <c r="J102" s="51" t="n"/>
      <c r="K102" s="51" t="n"/>
      <c r="L102" s="51" t="n"/>
    </row>
    <row r="103">
      <c r="A103" s="86" t="inlineStr">
        <is>
          <t>Gas fossil</t>
        </is>
      </c>
      <c r="B103" s="77" t="inlineStr">
        <is>
          <t>EJ</t>
        </is>
      </c>
      <c r="C103" s="122" t="n"/>
      <c r="D103" s="122" t="n">
        <v>2.9e-05</v>
      </c>
      <c r="E103" s="122" t="n">
        <v>8.2e-05</v>
      </c>
      <c r="F103" s="122" t="n">
        <v>0.000871</v>
      </c>
      <c r="G103" s="122" t="n">
        <v>0.001376</v>
      </c>
      <c r="H103" s="44" t="n"/>
      <c r="I103" s="44" t="n"/>
      <c r="J103" s="51" t="n"/>
      <c r="K103" s="51" t="n"/>
      <c r="L103" s="51" t="n"/>
    </row>
    <row r="104">
      <c r="A104" s="86" t="inlineStr">
        <is>
          <t>Coal fossil</t>
        </is>
      </c>
      <c r="B104" s="77" t="inlineStr">
        <is>
          <t>EJ</t>
        </is>
      </c>
      <c r="C104" s="122" t="n"/>
      <c r="D104" s="122" t="n">
        <v>0.018178</v>
      </c>
      <c r="E104" s="122" t="n">
        <v>0.016472</v>
      </c>
      <c r="F104" s="122" t="n">
        <v>0.015286</v>
      </c>
      <c r="G104" s="122" t="n">
        <v>0.004665</v>
      </c>
      <c r="H104" s="44" t="n"/>
      <c r="I104" s="44" t="n"/>
      <c r="J104" s="51" t="n"/>
      <c r="K104" s="51" t="n"/>
      <c r="L104" s="51" t="n"/>
    </row>
    <row r="105">
      <c r="A105" s="86" t="inlineStr">
        <is>
          <t>Hydrogen from fossil</t>
        </is>
      </c>
      <c r="B105" s="77" t="inlineStr">
        <is>
          <t>EJ</t>
        </is>
      </c>
      <c r="C105" s="122" t="n"/>
      <c r="D105" s="122" t="n"/>
      <c r="E105" s="122" t="n"/>
      <c r="F105" s="122" t="n"/>
      <c r="G105" s="122" t="n"/>
      <c r="H105" s="44" t="n"/>
      <c r="I105" s="44" t="n"/>
      <c r="J105" s="51" t="n"/>
      <c r="K105" s="51" t="n"/>
      <c r="L105" s="51" t="n"/>
    </row>
    <row r="106">
      <c r="A106" s="86" t="inlineStr">
        <is>
          <t>Electricity</t>
        </is>
      </c>
      <c r="B106" s="77" t="inlineStr">
        <is>
          <t>EJ</t>
        </is>
      </c>
      <c r="C106" s="122" t="n"/>
      <c r="D106" s="122" t="n">
        <v>0.159658</v>
      </c>
      <c r="E106" s="122" t="n">
        <v>0.16266</v>
      </c>
      <c r="F106" s="122" t="n">
        <v>0.173882</v>
      </c>
      <c r="G106" s="122" t="n">
        <v>0.202307</v>
      </c>
      <c r="H106" s="44" t="n"/>
      <c r="I106" s="44" t="n"/>
      <c r="J106" s="51" t="n"/>
      <c r="K106" s="51" t="n"/>
      <c r="L106" s="51" t="n"/>
    </row>
    <row r="107">
      <c r="A107" s="86" t="inlineStr">
        <is>
          <t>Liquid biofuels</t>
        </is>
      </c>
      <c r="B107" s="77" t="inlineStr">
        <is>
          <t>EJ</t>
        </is>
      </c>
      <c r="C107" s="122" t="n"/>
      <c r="D107" s="122" t="n"/>
      <c r="E107" s="122" t="n"/>
      <c r="F107" s="122" t="n"/>
      <c r="G107" s="122" t="n"/>
      <c r="H107" s="44" t="n"/>
      <c r="I107" s="44" t="n"/>
      <c r="J107" s="51" t="n"/>
      <c r="K107" s="51" t="n"/>
      <c r="L107" s="51" t="n"/>
    </row>
    <row r="108">
      <c r="A108" s="86" t="inlineStr">
        <is>
          <t>Biogas</t>
        </is>
      </c>
      <c r="B108" s="77" t="inlineStr">
        <is>
          <t>EJ</t>
        </is>
      </c>
      <c r="C108" s="122" t="n"/>
      <c r="D108" s="122" t="n"/>
      <c r="E108" s="122" t="n"/>
      <c r="F108" s="122" t="n"/>
      <c r="G108" s="122" t="n"/>
      <c r="H108" s="44" t="n"/>
      <c r="I108" s="44" t="n"/>
      <c r="J108" s="51" t="n"/>
      <c r="K108" s="51" t="n"/>
      <c r="L108" s="51" t="n"/>
    </row>
    <row r="109">
      <c r="A109" s="86" t="inlineStr">
        <is>
          <t>Hydrogen from renewable electricity</t>
        </is>
      </c>
      <c r="B109" s="77" t="inlineStr">
        <is>
          <t>EJ</t>
        </is>
      </c>
      <c r="C109" s="122" t="n"/>
      <c r="D109" s="122" t="n"/>
      <c r="E109" s="122" t="n"/>
      <c r="F109" s="122" t="n"/>
      <c r="G109" s="122" t="n"/>
      <c r="H109" s="44" t="n"/>
      <c r="I109" s="44" t="n"/>
      <c r="J109" s="51" t="n"/>
      <c r="K109" s="51" t="n"/>
      <c r="L109" s="51" t="n"/>
    </row>
    <row r="110">
      <c r="A110" s="86" t="inlineStr">
        <is>
          <t>Wood</t>
        </is>
      </c>
      <c r="B110" s="77" t="inlineStr">
        <is>
          <t>EJ</t>
        </is>
      </c>
      <c r="C110" s="122" t="n"/>
      <c r="D110" s="122" t="n">
        <v>0.084726</v>
      </c>
      <c r="E110" s="122" t="n">
        <v>0.081163</v>
      </c>
      <c r="F110" s="122" t="n">
        <v>0.074549</v>
      </c>
      <c r="G110" s="122" t="n">
        <v>0.075692</v>
      </c>
      <c r="H110" s="44" t="n"/>
      <c r="I110" s="44" t="n"/>
      <c r="J110" s="51" t="n"/>
      <c r="K110" s="51" t="n"/>
      <c r="L110" s="51" t="n"/>
    </row>
    <row r="111">
      <c r="A111" s="86" t="inlineStr">
        <is>
          <t>Others</t>
        </is>
      </c>
      <c r="B111" s="77" t="inlineStr">
        <is>
          <t>EJ</t>
        </is>
      </c>
      <c r="C111" s="122" t="n"/>
      <c r="D111" s="122" t="n"/>
      <c r="E111" s="122" t="n"/>
      <c r="F111" s="122" t="n"/>
      <c r="G111" s="122" t="n"/>
      <c r="H111" s="44" t="n"/>
      <c r="I111" s="44" t="n"/>
      <c r="J111" s="51" t="n"/>
      <c r="K111" s="51" t="n"/>
      <c r="L111" s="51" t="n"/>
    </row>
    <row r="112">
      <c r="A112" s="20" t="inlineStr">
        <is>
          <t>Residential CO2 emissions</t>
        </is>
      </c>
      <c r="B112" s="20" t="n"/>
      <c r="C112" s="20" t="n"/>
      <c r="D112" s="20" t="n"/>
      <c r="E112" s="20" t="n"/>
      <c r="F112" s="20" t="n"/>
      <c r="G112" s="20" t="n"/>
      <c r="H112" s="20" t="n"/>
      <c r="I112" s="20" t="n"/>
      <c r="J112" s="51" t="n"/>
      <c r="K112" s="51" t="n"/>
      <c r="L112" s="51" t="n"/>
    </row>
    <row r="113">
      <c r="A113" s="85" t="inlineStr">
        <is>
          <t>Total residential CO2 emissions</t>
        </is>
      </c>
      <c r="B113" s="77" t="inlineStr">
        <is>
          <t>MtCO2</t>
        </is>
      </c>
      <c r="C113" s="122" t="n"/>
      <c r="D113" s="122" t="n">
        <v>3.061957</v>
      </c>
      <c r="E113" s="122" t="n">
        <v>3.069173</v>
      </c>
      <c r="F113" s="122" t="n">
        <v>2.995723</v>
      </c>
      <c r="G113" s="122" t="n">
        <v>1.872522</v>
      </c>
      <c r="H113" s="44" t="n"/>
      <c r="I113" s="44" t="n"/>
      <c r="J113" s="51" t="n"/>
      <c r="K113" s="51" t="n"/>
      <c r="L113" s="51" t="n"/>
    </row>
    <row r="114">
      <c r="A114" s="82" t="inlineStr">
        <is>
          <t>by energy uses</t>
        </is>
      </c>
      <c r="B114" s="82" t="n"/>
      <c r="C114" s="83" t="n"/>
      <c r="D114" s="83" t="n"/>
      <c r="E114" s="83" t="n"/>
      <c r="F114" s="83" t="n"/>
      <c r="G114" s="83" t="n"/>
      <c r="H114" s="83" t="n"/>
      <c r="I114" s="83" t="n"/>
      <c r="J114" s="51" t="n"/>
      <c r="K114" s="51" t="n"/>
      <c r="L114" s="51" t="n"/>
    </row>
    <row r="115">
      <c r="A115" s="86" t="inlineStr">
        <is>
          <t>Emissions for surface heating</t>
        </is>
      </c>
      <c r="B115" s="77" t="inlineStr">
        <is>
          <t>MtCO2</t>
        </is>
      </c>
      <c r="C115" s="122" t="n"/>
      <c r="D115" s="122" t="n">
        <v>1.468518</v>
      </c>
      <c r="E115" s="122" t="n">
        <v>1.580425</v>
      </c>
      <c r="F115" s="122" t="n">
        <v>1.661871</v>
      </c>
      <c r="G115" s="122" t="n">
        <v>1.12323</v>
      </c>
      <c r="H115" s="44" t="n"/>
      <c r="I115" s="44" t="n"/>
      <c r="J115" s="51" t="n"/>
      <c r="K115" s="51" t="n"/>
      <c r="L115" s="51" t="n"/>
    </row>
    <row r="116">
      <c r="A116" s="86" t="inlineStr">
        <is>
          <t>Emissions for space cooling</t>
        </is>
      </c>
      <c r="B116" s="77" t="inlineStr">
        <is>
          <t>MtCO2</t>
        </is>
      </c>
      <c r="C116" s="122" t="n"/>
      <c r="D116" s="122" t="n"/>
      <c r="E116" s="122" t="n"/>
      <c r="F116" s="122" t="n"/>
      <c r="G116" s="122" t="n"/>
      <c r="H116" s="44" t="n"/>
      <c r="I116" s="44" t="n"/>
      <c r="J116" s="51" t="n"/>
      <c r="K116" s="51" t="n"/>
      <c r="L116" s="51" t="n"/>
    </row>
    <row r="117">
      <c r="A117" s="86" t="inlineStr">
        <is>
          <t>Emissions for cooking</t>
        </is>
      </c>
      <c r="B117" s="77" t="inlineStr">
        <is>
          <t>MtCO2</t>
        </is>
      </c>
      <c r="C117" s="122" t="n"/>
      <c r="D117" s="122" t="n">
        <v>0.762785</v>
      </c>
      <c r="E117" s="122" t="n">
        <v>0.637816</v>
      </c>
      <c r="F117" s="122" t="n">
        <v>0.458668</v>
      </c>
      <c r="G117" s="122" t="n">
        <v>0.105631</v>
      </c>
      <c r="H117" s="44" t="n"/>
      <c r="I117" s="44" t="n"/>
      <c r="J117" s="51" t="n"/>
      <c r="K117" s="51" t="n"/>
      <c r="L117" s="51" t="n"/>
    </row>
    <row r="118">
      <c r="A118" s="86" t="inlineStr">
        <is>
          <t>Emissions for water heating</t>
        </is>
      </c>
      <c r="B118" s="77" t="inlineStr">
        <is>
          <t>MtCO2</t>
        </is>
      </c>
      <c r="C118" s="122" t="n"/>
      <c r="D118" s="122" t="n">
        <v>0.744971</v>
      </c>
      <c r="E118" s="122" t="n">
        <v>0.759687</v>
      </c>
      <c r="F118" s="122" t="n">
        <v>0.777415</v>
      </c>
      <c r="G118" s="122" t="n">
        <v>0.538806</v>
      </c>
      <c r="H118" s="44" t="n"/>
      <c r="I118" s="44" t="n"/>
      <c r="J118" s="51" t="n"/>
      <c r="K118" s="51" t="n"/>
      <c r="L118" s="51" t="n"/>
    </row>
    <row r="119">
      <c r="A119" s="86" t="inlineStr">
        <is>
          <t>Emissions for lighting</t>
        </is>
      </c>
      <c r="B119" s="77" t="inlineStr">
        <is>
          <t>MtCO2</t>
        </is>
      </c>
      <c r="C119" s="122" t="n"/>
      <c r="D119" s="122" t="n">
        <v>0.085683</v>
      </c>
      <c r="E119" s="122" t="n">
        <v>0.09124400000000001</v>
      </c>
      <c r="F119" s="122" t="n">
        <v>0.09776899999999999</v>
      </c>
      <c r="G119" s="122" t="n">
        <v>0.104855</v>
      </c>
      <c r="H119" s="44" t="n"/>
      <c r="I119" s="44" t="n"/>
      <c r="J119" s="51" t="n"/>
      <c r="K119" s="51" t="n"/>
      <c r="L119" s="51" t="n"/>
    </row>
    <row r="120">
      <c r="A120" s="86" t="inlineStr">
        <is>
          <t>Emissions for other appliances</t>
        </is>
      </c>
      <c r="B120" s="77" t="inlineStr">
        <is>
          <t>MtCO2</t>
        </is>
      </c>
      <c r="C120" s="122" t="n"/>
      <c r="D120" s="122" t="n"/>
      <c r="E120" s="122" t="n"/>
      <c r="F120" s="122" t="n"/>
      <c r="G120" s="122" t="n"/>
      <c r="H120" s="44" t="n"/>
      <c r="I120" s="44" t="n"/>
      <c r="J120" s="51" t="n"/>
      <c r="K120" s="51" t="n"/>
      <c r="L120" s="51" t="n"/>
    </row>
    <row r="121">
      <c r="A121" s="82" t="inlineStr">
        <is>
          <t>by fuels</t>
        </is>
      </c>
      <c r="B121" s="82" t="n"/>
      <c r="C121" s="83" t="n"/>
      <c r="D121" s="83" t="n"/>
      <c r="E121" s="83" t="n"/>
      <c r="F121" s="83" t="n"/>
      <c r="G121" s="83" t="n"/>
      <c r="H121" s="83" t="n"/>
      <c r="I121" s="83" t="n"/>
      <c r="J121" s="51" t="n"/>
      <c r="K121" s="51" t="n"/>
      <c r="L121" s="51" t="n"/>
    </row>
    <row r="122">
      <c r="A122" s="86" t="inlineStr">
        <is>
          <t>Liquid fossil</t>
        </is>
      </c>
      <c r="B122" s="77" t="inlineStr">
        <is>
          <t>MtCO2</t>
        </is>
      </c>
      <c r="C122" s="122" t="n"/>
      <c r="D122" s="122" t="n">
        <v>1.310708</v>
      </c>
      <c r="E122" s="122" t="n">
        <v>1.479079</v>
      </c>
      <c r="F122" s="122" t="n">
        <v>1.475617</v>
      </c>
      <c r="G122" s="122" t="n">
        <v>1.346379</v>
      </c>
      <c r="H122" s="44" t="n"/>
      <c r="I122" s="44" t="n"/>
      <c r="J122" s="51" t="n"/>
      <c r="K122" s="51" t="n"/>
      <c r="L122" s="51" t="n"/>
    </row>
    <row r="123">
      <c r="A123" s="86" t="inlineStr">
        <is>
          <t>Gas fossil</t>
        </is>
      </c>
      <c r="B123" s="77" t="inlineStr">
        <is>
          <t>MtCO2</t>
        </is>
      </c>
      <c r="C123" s="122" t="n"/>
      <c r="D123" s="122" t="n">
        <v>0.001624</v>
      </c>
      <c r="E123" s="122" t="n">
        <v>0.004625</v>
      </c>
      <c r="F123" s="122" t="n">
        <v>0.048867</v>
      </c>
      <c r="G123" s="122" t="n">
        <v>0.077181</v>
      </c>
      <c r="H123" s="44" t="n"/>
      <c r="I123" s="44" t="n"/>
      <c r="J123" s="51" t="n"/>
      <c r="K123" s="51" t="n"/>
      <c r="L123" s="51" t="n"/>
    </row>
    <row r="124">
      <c r="A124" s="86" t="inlineStr">
        <is>
          <t>Coal fossil</t>
        </is>
      </c>
      <c r="B124" s="77" t="inlineStr">
        <is>
          <t>MtCO2</t>
        </is>
      </c>
      <c r="C124" s="122" t="n"/>
      <c r="D124" s="122" t="n">
        <v>1.749625</v>
      </c>
      <c r="E124" s="122" t="n">
        <v>1.585469</v>
      </c>
      <c r="F124" s="122" t="n">
        <v>1.47124</v>
      </c>
      <c r="G124" s="122" t="n">
        <v>0.448961</v>
      </c>
      <c r="H124" s="44" t="n"/>
      <c r="I124" s="44" t="n"/>
      <c r="J124" s="51" t="n"/>
      <c r="K124" s="51" t="n"/>
      <c r="L124" s="51" t="n"/>
    </row>
    <row r="125">
      <c r="A125" s="86" t="inlineStr">
        <is>
          <t>Hydrogen from fossil</t>
        </is>
      </c>
      <c r="B125" s="77" t="inlineStr">
        <is>
          <t>MtCO2</t>
        </is>
      </c>
      <c r="C125" s="122" t="n"/>
      <c r="D125" s="122" t="n"/>
      <c r="E125" s="122" t="n"/>
      <c r="F125" s="122" t="n"/>
      <c r="G125" s="122" t="n"/>
      <c r="H125" s="44" t="n"/>
      <c r="I125" s="44" t="n"/>
      <c r="J125" s="51" t="n"/>
      <c r="K125" s="51" t="n"/>
      <c r="L125" s="51" t="n"/>
    </row>
    <row r="126">
      <c r="A126" s="86" t="inlineStr">
        <is>
          <t>Electricity</t>
        </is>
      </c>
      <c r="B126" s="77" t="inlineStr">
        <is>
          <t>MtCO2</t>
        </is>
      </c>
      <c r="C126" s="122" t="n"/>
      <c r="D126" s="122" t="n"/>
      <c r="E126" s="122" t="n"/>
      <c r="F126" s="122" t="n"/>
      <c r="G126" s="122" t="n"/>
      <c r="H126" s="44" t="n"/>
      <c r="I126" s="44" t="n"/>
      <c r="J126" s="51" t="n"/>
      <c r="K126" s="51" t="n"/>
      <c r="L126" s="51" t="n"/>
    </row>
    <row r="127">
      <c r="A127" s="86" t="inlineStr">
        <is>
          <t>Liquid biofuels</t>
        </is>
      </c>
      <c r="B127" s="77" t="inlineStr">
        <is>
          <t>MtCO2</t>
        </is>
      </c>
      <c r="C127" s="122" t="n"/>
      <c r="D127" s="122" t="n"/>
      <c r="E127" s="122" t="n"/>
      <c r="F127" s="122" t="n"/>
      <c r="G127" s="122" t="n"/>
      <c r="H127" s="44" t="n"/>
      <c r="I127" s="44" t="n"/>
      <c r="J127" s="51" t="n"/>
      <c r="K127" s="51" t="n"/>
      <c r="L127" s="51" t="n"/>
    </row>
    <row r="128">
      <c r="A128" s="86" t="inlineStr">
        <is>
          <t>Biogas</t>
        </is>
      </c>
      <c r="B128" s="77" t="inlineStr">
        <is>
          <t>MtCO2</t>
        </is>
      </c>
      <c r="C128" s="122" t="n"/>
      <c r="D128" s="122" t="n"/>
      <c r="E128" s="122" t="n"/>
      <c r="F128" s="122" t="n"/>
      <c r="G128" s="122" t="n"/>
      <c r="H128" s="44" t="n"/>
      <c r="I128" s="44" t="n"/>
      <c r="J128" s="51" t="n"/>
      <c r="K128" s="51" t="n"/>
      <c r="L128" s="51" t="n"/>
    </row>
    <row r="129">
      <c r="A129" s="86" t="inlineStr">
        <is>
          <t>Hydrogen from renewable electricity</t>
        </is>
      </c>
      <c r="B129" s="77" t="inlineStr">
        <is>
          <t>MtCO2</t>
        </is>
      </c>
      <c r="C129" s="122" t="n"/>
      <c r="D129" s="122" t="n"/>
      <c r="E129" s="122" t="n"/>
      <c r="F129" s="122" t="n"/>
      <c r="G129" s="122" t="n"/>
      <c r="H129" s="44" t="n"/>
      <c r="I129" s="44" t="n"/>
      <c r="J129" s="51" t="n"/>
      <c r="K129" s="51" t="n"/>
      <c r="L129" s="51" t="n"/>
    </row>
    <row r="130">
      <c r="A130" s="86" t="inlineStr">
        <is>
          <t>Wood</t>
        </is>
      </c>
      <c r="B130" s="77" t="inlineStr">
        <is>
          <t>MtCO2</t>
        </is>
      </c>
      <c r="C130" s="122" t="n"/>
      <c r="D130" s="122" t="n"/>
      <c r="E130" s="122" t="n"/>
      <c r="F130" s="122" t="n"/>
      <c r="G130" s="122" t="n"/>
      <c r="H130" s="44" t="n"/>
      <c r="I130" s="44" t="n"/>
      <c r="J130" s="51" t="n"/>
      <c r="K130" s="51" t="n"/>
      <c r="L130" s="51" t="n"/>
    </row>
    <row r="131">
      <c r="A131" s="86" t="inlineStr">
        <is>
          <t>Others</t>
        </is>
      </c>
      <c r="B131" s="77" t="inlineStr">
        <is>
          <t>MtCO2</t>
        </is>
      </c>
      <c r="C131" s="122" t="n"/>
      <c r="D131" s="122" t="n"/>
      <c r="E131" s="122" t="n"/>
      <c r="F131" s="122" t="n"/>
      <c r="G131" s="122" t="n"/>
      <c r="H131" s="44" t="n"/>
      <c r="I131" s="44" t="n"/>
      <c r="J131" s="51" t="n"/>
      <c r="K131" s="51" t="n"/>
      <c r="L131" s="51" t="n"/>
    </row>
    <row r="132">
      <c r="A132" s="20" t="inlineStr">
        <is>
          <t>Residential non-CO2 emissions</t>
        </is>
      </c>
      <c r="B132" s="20" t="n"/>
      <c r="C132" s="20" t="n"/>
      <c r="D132" s="20" t="n"/>
      <c r="E132" s="20" t="n"/>
      <c r="F132" s="20" t="n"/>
      <c r="G132" s="20" t="n"/>
      <c r="H132" s="20" t="n"/>
      <c r="I132" s="20" t="n"/>
      <c r="J132" s="51" t="n"/>
      <c r="K132" s="51" t="n"/>
      <c r="L132" s="51" t="n"/>
    </row>
    <row r="133">
      <c r="A133" s="85" t="inlineStr">
        <is>
          <t>Total residential non-CO2 emissions</t>
        </is>
      </c>
      <c r="B133" s="77" t="inlineStr">
        <is>
          <t>MtCO2e</t>
        </is>
      </c>
      <c r="C133" s="122" t="n"/>
      <c r="D133" s="122" t="n">
        <v>0.064175</v>
      </c>
      <c r="E133" s="122" t="n">
        <v>0.061604</v>
      </c>
      <c r="F133" s="122" t="n">
        <v>0.056967</v>
      </c>
      <c r="G133" s="122" t="n">
        <v>0.05281</v>
      </c>
      <c r="H133" s="44" t="n"/>
      <c r="I133" s="44" t="n"/>
      <c r="J133" s="51" t="n"/>
      <c r="K133" s="51" t="n"/>
      <c r="L133" s="51" t="n"/>
    </row>
    <row r="134">
      <c r="A134" s="115" t="n"/>
      <c r="B134" s="115" t="n"/>
      <c r="C134" s="123" t="n"/>
      <c r="D134" s="124" t="n"/>
      <c r="E134" s="124" t="n"/>
      <c r="F134" s="124" t="n"/>
      <c r="G134" s="124" t="n"/>
      <c r="H134" s="117" t="n"/>
    </row>
    <row r="135">
      <c r="A135" s="125" t="inlineStr">
        <is>
          <t>Definition residential: housing buildings</t>
        </is>
      </c>
    </row>
  </sheetData>
  <pageMargins left="0.7" right="0.7" top="0.75" bottom="0.75" header="0.3" footer="0.3"/>
</worksheet>
</file>

<file path=xl/worksheets/sheet17.xml><?xml version="1.0" encoding="utf-8"?>
<worksheet xmlns="http://schemas.openxmlformats.org/spreadsheetml/2006/main">
  <sheetPr>
    <tabColor rgb="FF7030A0"/>
    <outlinePr summaryBelow="1" summaryRight="1"/>
    <pageSetUpPr/>
  </sheetPr>
  <dimension ref="A1:E11"/>
  <sheetViews>
    <sheetView workbookViewId="0">
      <selection activeCell="A2" sqref="A2"/>
    </sheetView>
  </sheetViews>
  <sheetFormatPr baseColWidth="8" defaultColWidth="11.44140625" defaultRowHeight="14.4"/>
  <cols>
    <col width="30.5546875" customWidth="1" style="218" min="1" max="3"/>
    <col width="58" customWidth="1" style="218" min="4" max="4"/>
    <col width="30.5546875" customWidth="1" style="218" min="5" max="5"/>
  </cols>
  <sheetData>
    <row r="1" ht="15.75" customHeight="1" s="218">
      <c r="A1" s="111" t="inlineStr">
        <is>
          <t>The Pathways Design Framework: BUILDINGS COMMERCIAL STORYLINE</t>
        </is>
      </c>
      <c r="B1" s="112" t="n"/>
      <c r="C1" s="112" t="n"/>
      <c r="D1" s="112" t="n"/>
      <c r="E1" s="112" t="n"/>
    </row>
    <row r="2" ht="15.75" customHeight="1" s="218">
      <c r="A2" s="2" t="inlineStr">
        <is>
          <t>version Aug 2023</t>
        </is>
      </c>
      <c r="B2" s="112" t="n"/>
      <c r="C2" s="112" t="n"/>
      <c r="D2" s="112" t="n"/>
      <c r="E2" s="112" t="n"/>
    </row>
    <row r="3" ht="15.75" customHeight="1" s="218">
      <c r="A3" s="113" t="inlineStr">
        <is>
          <t>Scenario Name:</t>
        </is>
      </c>
      <c r="B3" s="186">
        <f>'User guide'!B12</f>
        <v/>
      </c>
      <c r="C3" s="114" t="n"/>
      <c r="D3" s="113" t="n"/>
      <c r="E3" s="113" t="n"/>
    </row>
    <row r="4" ht="18.75" customHeight="1" s="218">
      <c r="A4" s="45" t="n"/>
      <c r="B4" s="46" t="n"/>
      <c r="C4" s="46" t="n"/>
      <c r="D4" s="15" t="n"/>
      <c r="E4" s="15" t="n"/>
    </row>
    <row r="5" ht="63" customHeight="1" s="218">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195" customHeight="1" s="218">
      <c r="A6" s="65" t="inlineStr">
        <is>
          <t>1) The development of commercial floorspace and its markets</t>
        </is>
      </c>
      <c r="B6" s="49" t="n"/>
      <c r="C6" s="49" t="n"/>
      <c r="D6" s="50" t="inlineStr">
        <is>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is>
      </c>
      <c r="E6" s="51" t="n"/>
    </row>
    <row r="7" ht="150" customHeight="1" s="218">
      <c r="A7" s="65" t="inlineStr">
        <is>
          <t>2) The future of surface heating and cooling</t>
        </is>
      </c>
      <c r="B7" s="49" t="n"/>
      <c r="C7" s="49" t="n"/>
      <c r="D7" s="50"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51" t="n"/>
    </row>
    <row r="8" ht="60" customHeight="1" s="218">
      <c r="A8" s="65" t="inlineStr">
        <is>
          <t>3) The future of cooking</t>
        </is>
      </c>
      <c r="B8" s="49" t="n"/>
      <c r="C8" s="49" t="n"/>
      <c r="D8" s="50" t="inlineStr">
        <is>
          <t>- Change in cooking systems: role of electricity-based devices or other improved tech
- Change in behaviors and occupancy and families' possibilities to outsource food elaboration</t>
        </is>
      </c>
      <c r="E8" s="51" t="n"/>
    </row>
    <row r="9" ht="105" customHeight="1" s="218">
      <c r="A9" s="65" t="inlineStr">
        <is>
          <t>4) The future of water heating</t>
        </is>
      </c>
      <c r="B9" s="49" t="n"/>
      <c r="C9" s="49" t="n"/>
      <c r="D9" s="50"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51" t="n"/>
    </row>
    <row r="10" ht="45" customHeight="1" s="218">
      <c r="A10" s="65" t="inlineStr">
        <is>
          <t>5) The future of lighting and other electric appliances</t>
        </is>
      </c>
      <c r="B10" s="49" t="n"/>
      <c r="C10" s="49" t="n"/>
      <c r="D10" s="50" t="inlineStr">
        <is>
          <t>- Change in electric uses in buildings.
Be careful not to neglect the important dynamics that these consumptions can have, other than lightning.</t>
        </is>
      </c>
      <c r="E10" s="51" t="n"/>
    </row>
    <row r="11" ht="60" customHeight="1" s="218">
      <c r="A11" s="65" t="inlineStr">
        <is>
          <t>6) The development of energy infrastructures</t>
        </is>
      </c>
      <c r="B11" s="49" t="n"/>
      <c r="C11" s="49" t="n"/>
      <c r="D11" s="50" t="inlineStr">
        <is>
          <t xml:space="preserve">-What are the development of energy distribution infrastructures to deliver electricity, gas, heat or other vectors in the different main geographical areas?
</t>
        </is>
      </c>
      <c r="E11" s="51" t="n"/>
    </row>
  </sheetData>
  <pageMargins left="0.7" right="0.7" top="0.75" bottom="0.75" header="0.3" footer="0.3"/>
</worksheet>
</file>

<file path=xl/worksheets/sheet18.xml><?xml version="1.0" encoding="utf-8"?>
<worksheet xmlns="http://schemas.openxmlformats.org/spreadsheetml/2006/main">
  <sheetPr>
    <tabColor theme="9" tint="-0.499984740745262"/>
    <outlinePr summaryBelow="1" summaryRight="1"/>
    <pageSetUpPr/>
  </sheetPr>
  <dimension ref="A1:N133"/>
  <sheetViews>
    <sheetView workbookViewId="0">
      <selection activeCell="A2" sqref="A2"/>
    </sheetView>
  </sheetViews>
  <sheetFormatPr baseColWidth="8" defaultColWidth="11.44140625" defaultRowHeight="14.4"/>
  <cols>
    <col width="45.33203125" customWidth="1" style="218" min="1" max="1"/>
    <col width="17.88671875" customWidth="1" style="218" min="2" max="2"/>
    <col width="18.33203125" bestFit="1" customWidth="1" style="218" min="10" max="10"/>
    <col width="16.88671875" bestFit="1" customWidth="1" style="218" min="11" max="11"/>
    <col width="17.44140625" bestFit="1" customWidth="1" style="218" min="12" max="12"/>
  </cols>
  <sheetData>
    <row r="1" ht="15.75" customHeight="1" s="218">
      <c r="A1" s="111" t="inlineStr">
        <is>
          <t>The Pathways Design Framework: BUILDINGS COMMERCIAL DASHBOARD</t>
        </is>
      </c>
      <c r="B1" s="112" t="n"/>
      <c r="C1" s="112" t="n"/>
      <c r="D1" s="112" t="n"/>
      <c r="E1" s="112" t="n"/>
      <c r="F1" s="112" t="n"/>
      <c r="G1" s="112" t="n"/>
      <c r="H1" s="116" t="n"/>
      <c r="I1" s="112" t="n"/>
      <c r="J1" s="112" t="n"/>
    </row>
    <row r="2" ht="15.75" customHeight="1" s="218">
      <c r="A2" s="2" t="inlineStr">
        <is>
          <t>version Aug 2023</t>
        </is>
      </c>
      <c r="B2" s="112" t="n"/>
      <c r="C2" s="112" t="n"/>
      <c r="D2" s="112" t="n"/>
      <c r="E2" s="112" t="n"/>
      <c r="F2" s="112" t="n"/>
      <c r="G2" s="112" t="n"/>
      <c r="H2" s="116" t="n"/>
      <c r="I2" s="112" t="n"/>
      <c r="J2" s="112" t="n"/>
    </row>
    <row r="3" ht="15.75" customHeight="1" s="218">
      <c r="A3" s="113" t="inlineStr">
        <is>
          <t>Scenario Name:</t>
        </is>
      </c>
      <c r="B3" s="186">
        <f>'User guide'!B12</f>
        <v/>
      </c>
      <c r="C3" s="113" t="n"/>
      <c r="D3" s="113" t="n"/>
      <c r="E3" s="113" t="n"/>
      <c r="F3" s="113" t="n"/>
      <c r="G3" s="113" t="n"/>
      <c r="H3" s="113" t="n"/>
      <c r="I3" s="113" t="n"/>
      <c r="J3" s="113" t="n"/>
    </row>
    <row r="4">
      <c r="A4" s="187" t="n"/>
    </row>
    <row r="5" ht="15.75" customHeight="1" s="218" thickBot="1">
      <c r="A5" s="188" t="n"/>
      <c r="B5" s="188" t="n"/>
      <c r="C5" s="188" t="n"/>
      <c r="D5" s="188" t="n"/>
      <c r="E5" s="188" t="n"/>
      <c r="F5" s="188" t="n"/>
      <c r="G5" s="188" t="n"/>
      <c r="H5" s="188" t="n"/>
      <c r="I5" s="188" t="n"/>
      <c r="J5" s="188" t="n"/>
    </row>
    <row r="6">
      <c r="A6" s="118" t="n"/>
      <c r="B6" s="118" t="n"/>
      <c r="C6" s="118" t="n"/>
      <c r="D6" s="118" t="n"/>
      <c r="E6" s="118" t="n"/>
      <c r="F6" s="118" t="n"/>
      <c r="G6" s="118" t="n"/>
      <c r="H6" s="118" t="n"/>
      <c r="I6" s="118" t="n"/>
      <c r="J6" s="118" t="n"/>
    </row>
    <row r="7">
      <c r="A7" s="119" t="inlineStr">
        <is>
          <t>Extract of the Economy-wide DB TAB relevant rows for this sub-sector</t>
        </is>
      </c>
      <c r="B7" s="120" t="n"/>
      <c r="C7" s="120" t="n"/>
      <c r="D7" s="120" t="n"/>
      <c r="E7" s="120" t="n"/>
      <c r="F7" s="120" t="n"/>
      <c r="G7" s="120" t="n"/>
      <c r="H7" s="120" t="n"/>
      <c r="I7" s="120" t="n"/>
      <c r="J7" s="120" t="n"/>
    </row>
    <row r="8">
      <c r="A8" s="24" t="inlineStr">
        <is>
          <t>Average Floor Surface per "GDP-services" unit</t>
        </is>
      </c>
      <c r="B8" s="24" t="inlineStr">
        <is>
          <t>sqm/Bn$</t>
        </is>
      </c>
      <c r="C8" s="245">
        <f>C26*10^9/(C19*10^6)</f>
        <v/>
      </c>
      <c r="D8" s="245">
        <f>D26*10^9/(D19*10^6)</f>
        <v/>
      </c>
      <c r="E8" s="245">
        <f>E26*10^9/(E19*10^6)</f>
        <v/>
      </c>
      <c r="F8" s="245">
        <f>F26*10^9/(F19*10^6)</f>
        <v/>
      </c>
      <c r="G8" s="245">
        <f>G26*10^9/(G19*10^6)</f>
        <v/>
      </c>
      <c r="H8" s="245">
        <f>H26*10^9/(H19*10^6)</f>
        <v/>
      </c>
      <c r="I8" s="245">
        <f>I26*10^9/(I19*10^6)</f>
        <v/>
      </c>
    </row>
    <row r="9">
      <c r="A9" s="24" t="inlineStr">
        <is>
          <t>Energy use per sqm</t>
        </is>
      </c>
      <c r="B9" s="24" t="inlineStr">
        <is>
          <t>MJ/sqm</t>
        </is>
      </c>
      <c r="C9" s="245">
        <f>C38*10^12/(C26*10^9)</f>
        <v/>
      </c>
      <c r="D9" s="245">
        <f>D38*10^12/(D26*10^9)</f>
        <v/>
      </c>
      <c r="E9" s="245">
        <f>E38*10^12/(E26*10^9)</f>
        <v/>
      </c>
      <c r="F9" s="245">
        <f>F38*10^12/(F26*10^9)</f>
        <v/>
      </c>
      <c r="G9" s="245">
        <f>G38*10^12/(G26*10^9)</f>
        <v/>
      </c>
      <c r="H9" s="245">
        <f>H38*10^12/(H26*10^9)</f>
        <v/>
      </c>
      <c r="I9" s="245">
        <f>I38*10^12/(I26*10^9)</f>
        <v/>
      </c>
    </row>
    <row r="10">
      <c r="A10" s="24" t="inlineStr">
        <is>
          <t>CO2 emissions per energy unit</t>
        </is>
      </c>
      <c r="B10" s="24" t="inlineStr">
        <is>
          <t>gCO2/MJ</t>
        </is>
      </c>
      <c r="C10" s="245">
        <f>C113/C38</f>
        <v/>
      </c>
      <c r="D10" s="245">
        <f>D113/D38</f>
        <v/>
      </c>
      <c r="E10" s="245">
        <f>E113/E38</f>
        <v/>
      </c>
      <c r="F10" s="245">
        <f>F113/F38</f>
        <v/>
      </c>
      <c r="G10" s="245">
        <f>G113/G38</f>
        <v/>
      </c>
      <c r="H10" s="245">
        <f>H113/H38</f>
        <v/>
      </c>
      <c r="I10" s="245">
        <f>I113/I38</f>
        <v/>
      </c>
      <c r="J10" s="64" t="n"/>
    </row>
    <row r="11">
      <c r="A11" s="24" t="inlineStr">
        <is>
          <t>Energy consumption</t>
        </is>
      </c>
      <c r="B11" s="24" t="inlineStr">
        <is>
          <t>PJ</t>
        </is>
      </c>
      <c r="C11" s="245">
        <f>C38*10^3</f>
        <v/>
      </c>
      <c r="D11" s="245">
        <f>D38*10^3</f>
        <v/>
      </c>
      <c r="E11" s="245">
        <f>E38*10^3</f>
        <v/>
      </c>
      <c r="F11" s="245">
        <f>F38*10^3</f>
        <v/>
      </c>
      <c r="G11" s="245">
        <f>G38*10^3</f>
        <v/>
      </c>
      <c r="H11" s="245">
        <f>H38*10^3</f>
        <v/>
      </c>
      <c r="I11" s="245">
        <f>I38*10^3</f>
        <v/>
      </c>
    </row>
    <row r="12">
      <c r="A12" s="24" t="inlineStr">
        <is>
          <t>Total CO2 emissions</t>
        </is>
      </c>
      <c r="B12" s="24" t="inlineStr">
        <is>
          <t>MtCO2</t>
        </is>
      </c>
      <c r="C12" s="245">
        <f>C113</f>
        <v/>
      </c>
      <c r="D12" s="245">
        <f>D113</f>
        <v/>
      </c>
      <c r="E12" s="245">
        <f>E113</f>
        <v/>
      </c>
      <c r="F12" s="245">
        <f>F113</f>
        <v/>
      </c>
      <c r="G12" s="245">
        <f>G113</f>
        <v/>
      </c>
      <c r="H12" s="245">
        <f>H113</f>
        <v/>
      </c>
      <c r="I12" s="245">
        <f>I113</f>
        <v/>
      </c>
    </row>
    <row r="13">
      <c r="A13" s="24" t="inlineStr">
        <is>
          <t>Total non-CO2 emissions</t>
        </is>
      </c>
      <c r="B13" s="24" t="inlineStr">
        <is>
          <t>MtCO2e</t>
        </is>
      </c>
      <c r="C13" s="166">
        <f>C133</f>
        <v/>
      </c>
      <c r="D13" s="166">
        <f>D133</f>
        <v/>
      </c>
      <c r="E13" s="166">
        <f>E133</f>
        <v/>
      </c>
      <c r="F13" s="166">
        <f>F133</f>
        <v/>
      </c>
      <c r="G13" s="166">
        <f>G133</f>
        <v/>
      </c>
      <c r="H13" s="166">
        <f>H133</f>
        <v/>
      </c>
      <c r="I13" s="166">
        <f>I133</f>
        <v/>
      </c>
    </row>
    <row r="14">
      <c r="A14" s="120" t="n"/>
      <c r="B14" s="120" t="n"/>
      <c r="C14" s="120" t="n"/>
      <c r="D14" s="120" t="n"/>
      <c r="E14" s="120" t="n"/>
      <c r="F14" s="120" t="n"/>
      <c r="G14" s="120" t="n"/>
      <c r="H14" s="120" t="n"/>
      <c r="I14" s="120" t="n"/>
      <c r="J14" s="120" t="n"/>
    </row>
    <row r="16">
      <c r="A16" s="15" t="n"/>
      <c r="B16" s="15" t="n"/>
      <c r="C16" s="15" t="n"/>
      <c r="D16" s="15" t="n"/>
      <c r="E16" s="15" t="n"/>
      <c r="F16" s="15" t="n"/>
      <c r="G16" s="15" t="n"/>
      <c r="H16" s="15" t="n"/>
      <c r="I16" s="15" t="n"/>
      <c r="J16" s="15" t="n"/>
      <c r="K16" s="15" t="n"/>
      <c r="L16" s="15" t="n"/>
      <c r="M16" s="15" t="n"/>
      <c r="N16" s="15" t="n"/>
    </row>
    <row r="17" ht="45" customHeight="1" s="218">
      <c r="A17" s="75" t="inlineStr">
        <is>
          <t>Variable</t>
        </is>
      </c>
      <c r="B17" s="75" t="inlineStr">
        <is>
          <t>Unit</t>
        </is>
      </c>
      <c r="C17" s="75" t="n">
        <v>2010</v>
      </c>
      <c r="D17" s="191">
        <f>'User guide'!B16</f>
        <v/>
      </c>
      <c r="E17" s="75" t="n">
        <v>2030</v>
      </c>
      <c r="F17" s="75" t="n">
        <v>2040</v>
      </c>
      <c r="G17" s="75" t="n">
        <v>2050</v>
      </c>
      <c r="H17" s="75" t="n">
        <v>2060</v>
      </c>
      <c r="I17" s="192" t="n">
        <v>2070</v>
      </c>
      <c r="J17" s="74" t="inlineStr">
        <is>
          <t>Consistency checks</t>
        </is>
      </c>
      <c r="K17" s="74" t="inlineStr">
        <is>
          <t>Method category</t>
        </is>
      </c>
      <c r="L17" s="74" t="inlineStr">
        <is>
          <t>Note &amp; comments</t>
        </is>
      </c>
    </row>
    <row r="18">
      <c r="A18" s="20" t="inlineStr">
        <is>
          <t>Demand indicators</t>
        </is>
      </c>
      <c r="B18" s="20" t="n"/>
      <c r="C18" s="20" t="n"/>
      <c r="D18" s="20" t="n"/>
      <c r="E18" s="20" t="n"/>
      <c r="F18" s="20" t="n"/>
      <c r="G18" s="20" t="n"/>
      <c r="H18" s="20" t="n"/>
      <c r="I18" s="20" t="n"/>
      <c r="J18" s="51" t="n"/>
      <c r="K18" s="51" t="n"/>
      <c r="L18" s="51" t="n"/>
    </row>
    <row r="19">
      <c r="A19" s="22" t="inlineStr">
        <is>
          <t>Population</t>
        </is>
      </c>
      <c r="B19" s="22" t="inlineStr">
        <is>
          <t>Millions inhab.</t>
        </is>
      </c>
      <c r="C19" s="44" t="n"/>
      <c r="D19" s="44" t="n"/>
      <c r="E19" s="44" t="n"/>
      <c r="F19" s="44" t="n"/>
      <c r="G19" s="44" t="n"/>
      <c r="H19" s="44" t="n"/>
      <c r="I19" s="44" t="n"/>
      <c r="J19" s="196" t="inlineStr">
        <is>
          <t>Macro - demo _ eco</t>
        </is>
      </c>
      <c r="K19" s="51" t="n"/>
      <c r="L19" s="51" t="n"/>
    </row>
    <row r="20">
      <c r="A20" s="22" t="inlineStr">
        <is>
          <t>Number of households</t>
        </is>
      </c>
      <c r="B20" s="22" t="inlineStr">
        <is>
          <t>Thousands of households</t>
        </is>
      </c>
      <c r="C20" s="44" t="n"/>
      <c r="D20" s="44" t="n"/>
      <c r="E20" s="44" t="n"/>
      <c r="F20" s="44" t="n"/>
      <c r="G20" s="44" t="n"/>
      <c r="H20" s="44" t="n"/>
      <c r="I20" s="44" t="n"/>
      <c r="J20" s="196" t="inlineStr">
        <is>
          <t>Macro - demo _ eco</t>
        </is>
      </c>
      <c r="K20" s="51" t="n"/>
      <c r="L20" s="51" t="n"/>
    </row>
    <row r="21">
      <c r="A21" s="22" t="inlineStr">
        <is>
          <t>Construction - GDP</t>
        </is>
      </c>
      <c r="B21" s="22" t="inlineStr">
        <is>
          <t>Bn USD</t>
        </is>
      </c>
      <c r="C21" s="44" t="n"/>
      <c r="D21" s="44" t="n"/>
      <c r="E21" s="44" t="n"/>
      <c r="F21" s="44" t="n"/>
      <c r="G21" s="44" t="n"/>
      <c r="H21" s="44" t="n"/>
      <c r="I21" s="44" t="n"/>
      <c r="J21" s="196" t="inlineStr">
        <is>
          <t>Macro - demo _ eco</t>
        </is>
      </c>
      <c r="K21" s="51" t="n"/>
      <c r="L21" s="51" t="n"/>
    </row>
    <row r="22">
      <c r="A22" s="22" t="inlineStr">
        <is>
          <t>Service - GDP</t>
        </is>
      </c>
      <c r="B22" s="22" t="inlineStr">
        <is>
          <t>Bn USD</t>
        </is>
      </c>
      <c r="C22" s="44" t="n"/>
      <c r="D22" s="44" t="n"/>
      <c r="E22" s="44" t="n"/>
      <c r="F22" s="44" t="n"/>
      <c r="G22" s="44" t="n"/>
      <c r="H22" s="44" t="n"/>
      <c r="I22" s="44" t="n"/>
      <c r="J22" s="196" t="inlineStr">
        <is>
          <t>Macro - demo _ eco</t>
        </is>
      </c>
      <c r="K22" s="51" t="n"/>
      <c r="L22" s="51" t="n"/>
    </row>
    <row r="23">
      <c r="A23" s="22" t="inlineStr">
        <is>
          <t>Heating degree days</t>
        </is>
      </c>
      <c r="B23" s="22" t="inlineStr">
        <is>
          <t>Index number</t>
        </is>
      </c>
      <c r="C23" s="121" t="n"/>
      <c r="D23" s="121" t="n"/>
      <c r="E23" s="121" t="n"/>
      <c r="F23" s="121" t="n"/>
      <c r="G23" s="121" t="n"/>
      <c r="H23" s="44" t="n"/>
      <c r="I23" s="44" t="n"/>
      <c r="J23" s="51" t="n"/>
      <c r="K23" s="51" t="n"/>
      <c r="L23" s="51" t="n"/>
    </row>
    <row r="24">
      <c r="A24" s="22" t="inlineStr">
        <is>
          <t>Cooling degree days</t>
        </is>
      </c>
      <c r="B24" s="22" t="inlineStr">
        <is>
          <t>Index number</t>
        </is>
      </c>
      <c r="C24" s="122" t="n"/>
      <c r="D24" s="122" t="n"/>
      <c r="E24" s="122" t="n"/>
      <c r="F24" s="122" t="n"/>
      <c r="G24" s="122" t="n"/>
      <c r="H24" s="44" t="n"/>
      <c r="I24" s="44" t="n"/>
      <c r="J24" s="51" t="n"/>
      <c r="K24" s="51" t="n"/>
      <c r="L24" s="51" t="n"/>
    </row>
    <row r="25">
      <c r="A25" s="20" t="inlineStr">
        <is>
          <t>Commercial floor space &amp; equipments</t>
        </is>
      </c>
      <c r="B25" s="20" t="n"/>
      <c r="C25" s="20" t="n"/>
      <c r="D25" s="20" t="n"/>
      <c r="E25" s="20" t="n"/>
      <c r="F25" s="20" t="n"/>
      <c r="G25" s="20" t="n"/>
      <c r="H25" s="20" t="n"/>
      <c r="I25" s="20" t="n"/>
      <c r="J25" s="51" t="n"/>
      <c r="K25" s="51" t="n"/>
      <c r="L25" s="51" t="n"/>
    </row>
    <row r="26">
      <c r="A26" s="22" t="inlineStr">
        <is>
          <t>Commercial floor space - Total</t>
        </is>
      </c>
      <c r="B26" s="22" t="inlineStr">
        <is>
          <t>Bn m²</t>
        </is>
      </c>
      <c r="C26" s="44" t="n"/>
      <c r="D26" s="44" t="n"/>
      <c r="E26" s="44" t="n"/>
      <c r="F26" s="44" t="n"/>
      <c r="G26" s="44" t="n"/>
      <c r="H26" s="44" t="n"/>
      <c r="I26" s="44" t="n"/>
      <c r="J26" s="51" t="n"/>
      <c r="K26" s="51" t="n"/>
      <c r="L26" s="51" t="n"/>
    </row>
    <row r="27">
      <c r="A27" s="22" t="inlineStr">
        <is>
          <t>Commercial floor space - newly built over the period [N-10;N]</t>
        </is>
      </c>
      <c r="B27" s="22" t="inlineStr">
        <is>
          <t>Bn m²</t>
        </is>
      </c>
      <c r="C27" s="122" t="n"/>
      <c r="D27" s="122" t="n"/>
      <c r="E27" s="122" t="n"/>
      <c r="F27" s="122" t="n"/>
      <c r="G27" s="122" t="n"/>
      <c r="H27" s="44" t="n"/>
      <c r="I27" s="44" t="n"/>
      <c r="J27" s="51" t="n"/>
      <c r="K27" s="51" t="n"/>
      <c r="L27" s="51" t="n"/>
    </row>
    <row r="28">
      <c r="A28" s="22" t="inlineStr">
        <is>
          <t>Commercial floor space - destroyed/removed over the period [N-10;N]</t>
        </is>
      </c>
      <c r="B28" s="22" t="inlineStr">
        <is>
          <t>Bn m²</t>
        </is>
      </c>
      <c r="C28" s="122" t="n"/>
      <c r="D28" s="122" t="n"/>
      <c r="E28" s="122" t="n"/>
      <c r="F28" s="122" t="n"/>
      <c r="G28" s="122" t="n"/>
      <c r="H28" s="44" t="n"/>
      <c r="I28" s="44" t="n"/>
      <c r="J28" s="51" t="n"/>
      <c r="K28" s="51" t="n"/>
      <c r="L28" s="51" t="n"/>
    </row>
    <row r="29">
      <c r="A29" s="22" t="inlineStr">
        <is>
          <t>Commercial units available for private business/public service</t>
        </is>
      </c>
      <c r="B29" s="22" t="inlineStr">
        <is>
          <t>units</t>
        </is>
      </c>
      <c r="C29" s="122" t="n"/>
      <c r="D29" s="122" t="n"/>
      <c r="E29" s="122" t="n"/>
      <c r="F29" s="122" t="n"/>
      <c r="G29" s="122" t="n"/>
      <c r="H29" s="44" t="n"/>
      <c r="I29" s="44" t="n"/>
      <c r="J29" s="51" t="n"/>
      <c r="K29" s="51" t="n"/>
      <c r="L29" s="51" t="n"/>
    </row>
    <row r="30">
      <c r="A30" s="22" t="inlineStr">
        <is>
          <t>Average number of employee per unit</t>
        </is>
      </c>
      <c r="B30" s="22" t="inlineStr">
        <is>
          <t>employee-workers/ commercial units</t>
        </is>
      </c>
      <c r="C30" s="122" t="n"/>
      <c r="D30" s="122" t="n"/>
      <c r="E30" s="122" t="n"/>
      <c r="F30" s="122" t="n"/>
      <c r="G30" s="122" t="n"/>
      <c r="H30" s="44" t="n"/>
      <c r="I30" s="44" t="n"/>
      <c r="J30" s="51" t="n"/>
      <c r="K30" s="51" t="n"/>
      <c r="L30" s="51" t="n"/>
    </row>
    <row r="31">
      <c r="A31" s="22" t="inlineStr">
        <is>
          <t>% of commercial floor equipped with heating</t>
        </is>
      </c>
      <c r="B31" s="22" t="inlineStr">
        <is>
          <t>% commercial floor space</t>
        </is>
      </c>
      <c r="C31" s="122" t="n"/>
      <c r="D31" s="122" t="n"/>
      <c r="E31" s="122" t="n"/>
      <c r="F31" s="122" t="n"/>
      <c r="G31" s="122" t="n"/>
      <c r="H31" s="44" t="n"/>
      <c r="I31" s="44" t="n"/>
      <c r="J31" s="51" t="n"/>
      <c r="K31" s="51" t="n"/>
      <c r="L31" s="51" t="n"/>
    </row>
    <row r="32">
      <c r="A32" s="22" t="inlineStr">
        <is>
          <t>% of commercial floor equipped with cooling</t>
        </is>
      </c>
      <c r="B32" s="22" t="inlineStr">
        <is>
          <t>% commercial floor space</t>
        </is>
      </c>
      <c r="C32" s="122" t="n"/>
      <c r="D32" s="122" t="n"/>
      <c r="E32" s="122" t="n"/>
      <c r="F32" s="122" t="n"/>
      <c r="G32" s="122" t="n"/>
      <c r="H32" s="44" t="n"/>
      <c r="I32" s="44" t="n"/>
      <c r="J32" s="51" t="n"/>
      <c r="K32" s="51" t="n"/>
      <c r="L32" s="51" t="n"/>
    </row>
    <row r="33">
      <c r="A33" s="22" t="inlineStr">
        <is>
          <t>% of commercial floor equipped with lighting</t>
        </is>
      </c>
      <c r="B33" s="22" t="inlineStr">
        <is>
          <t>% commercial floor space</t>
        </is>
      </c>
      <c r="C33" s="122" t="n"/>
      <c r="D33" s="122" t="n"/>
      <c r="E33" s="122" t="n"/>
      <c r="F33" s="122" t="n"/>
      <c r="G33" s="122" t="n"/>
      <c r="H33" s="44" t="n"/>
      <c r="I33" s="44" t="n"/>
      <c r="J33" s="51" t="n"/>
      <c r="K33" s="51" t="n"/>
      <c r="L33" s="51" t="n"/>
    </row>
    <row r="34">
      <c r="A34" s="22" t="inlineStr">
        <is>
          <t>% of commercial units equipped with cooking</t>
        </is>
      </c>
      <c r="B34" s="22" t="inlineStr">
        <is>
          <t>% of commercial units available for households</t>
        </is>
      </c>
      <c r="C34" s="122" t="n"/>
      <c r="D34" s="122" t="n"/>
      <c r="E34" s="122" t="n"/>
      <c r="F34" s="122" t="n"/>
      <c r="G34" s="122" t="n"/>
      <c r="H34" s="44" t="n"/>
      <c r="I34" s="44" t="n"/>
      <c r="J34" s="51" t="n"/>
      <c r="K34" s="51" t="n"/>
      <c r="L34" s="51" t="n"/>
    </row>
    <row r="35">
      <c r="A35" s="22" t="inlineStr">
        <is>
          <t>% of commercial units equipped with water heating</t>
        </is>
      </c>
      <c r="B35" s="22" t="inlineStr">
        <is>
          <t>% of commercial units available for households</t>
        </is>
      </c>
      <c r="C35" s="122" t="n"/>
      <c r="D35" s="122" t="n"/>
      <c r="E35" s="122" t="n"/>
      <c r="F35" s="122" t="n"/>
      <c r="G35" s="122" t="n"/>
      <c r="H35" s="44" t="n"/>
      <c r="I35" s="44" t="n"/>
      <c r="J35" s="51" t="n"/>
      <c r="K35" s="51" t="n"/>
      <c r="L35" s="51" t="n"/>
    </row>
    <row r="36">
      <c r="A36" s="22" t="inlineStr">
        <is>
          <t>% of commercial units with electricity</t>
        </is>
      </c>
      <c r="B36" s="22" t="inlineStr">
        <is>
          <t>% of commercial units available for households</t>
        </is>
      </c>
      <c r="C36" s="122" t="n"/>
      <c r="D36" s="122" t="n"/>
      <c r="E36" s="122" t="n"/>
      <c r="F36" s="122" t="n"/>
      <c r="G36" s="122" t="n"/>
      <c r="H36" s="44" t="n"/>
      <c r="I36" s="44" t="n"/>
      <c r="J36" s="51" t="n"/>
      <c r="K36" s="51" t="n"/>
      <c r="L36" s="51" t="n"/>
    </row>
    <row r="37">
      <c r="A37" s="20" t="inlineStr">
        <is>
          <t>Commercial energy consumption</t>
        </is>
      </c>
      <c r="B37" s="20" t="n"/>
      <c r="C37" s="20" t="n"/>
      <c r="D37" s="20" t="n"/>
      <c r="E37" s="20" t="n"/>
      <c r="F37" s="20" t="n"/>
      <c r="G37" s="20" t="n"/>
      <c r="H37" s="20" t="n"/>
      <c r="I37" s="20" t="n"/>
      <c r="J37" s="51" t="n"/>
      <c r="K37" s="51" t="n"/>
      <c r="L37" s="51" t="n"/>
    </row>
    <row r="38">
      <c r="A38" s="85" t="inlineStr">
        <is>
          <t>Total residential energy consumption</t>
        </is>
      </c>
      <c r="B38" s="77" t="inlineStr">
        <is>
          <t>EJ</t>
        </is>
      </c>
      <c r="C38" s="122" t="n"/>
      <c r="D38" s="122" t="n">
        <v>0.339584</v>
      </c>
      <c r="E38" s="122" t="n">
        <v>0.367168</v>
      </c>
      <c r="F38" s="122" t="n">
        <v>0.415265</v>
      </c>
      <c r="G38" s="122" t="n">
        <v>0.455876</v>
      </c>
      <c r="H38" s="44" t="n"/>
      <c r="I38" s="44" t="n"/>
      <c r="J38" s="51" t="n"/>
      <c r="K38" s="51" t="n"/>
      <c r="L38" s="51" t="n"/>
    </row>
    <row r="39">
      <c r="A39" s="82" t="inlineStr">
        <is>
          <t>Total energy consumption by energy uses</t>
        </is>
      </c>
      <c r="B39" s="82" t="n"/>
      <c r="C39" s="83" t="n"/>
      <c r="D39" s="83" t="n"/>
      <c r="E39" s="83" t="n"/>
      <c r="F39" s="83" t="n"/>
      <c r="G39" s="83" t="n"/>
      <c r="H39" s="83" t="n"/>
      <c r="I39" s="83" t="n"/>
      <c r="J39" s="51" t="n"/>
      <c r="K39" s="51" t="n"/>
      <c r="L39" s="51" t="n"/>
    </row>
    <row r="40">
      <c r="A40" s="86" t="inlineStr">
        <is>
          <t>Energy use for surface heating</t>
        </is>
      </c>
      <c r="B40" s="77" t="inlineStr">
        <is>
          <t>EJ</t>
        </is>
      </c>
      <c r="C40" s="122" t="n"/>
      <c r="D40" s="122" t="n">
        <v>0.012133</v>
      </c>
      <c r="E40" s="122" t="n">
        <v>0.013116</v>
      </c>
      <c r="F40" s="122" t="n">
        <v>0.014818</v>
      </c>
      <c r="G40" s="122" t="n">
        <v>0.016225</v>
      </c>
      <c r="H40" s="44" t="n"/>
      <c r="I40" s="44" t="n"/>
      <c r="J40" s="51" t="n"/>
      <c r="K40" s="51" t="n"/>
      <c r="L40" s="51" t="n"/>
    </row>
    <row r="41">
      <c r="A41" s="86" t="inlineStr">
        <is>
          <t>Energy use for space cooling</t>
        </is>
      </c>
      <c r="B41" s="77" t="inlineStr">
        <is>
          <t>EJ</t>
        </is>
      </c>
      <c r="C41" s="122" t="n"/>
      <c r="D41" s="122" t="n">
        <v>0.129916</v>
      </c>
      <c r="E41" s="122" t="n">
        <v>0.14044</v>
      </c>
      <c r="F41" s="122" t="n">
        <v>0.15866</v>
      </c>
      <c r="G41" s="122" t="n">
        <v>0.173731</v>
      </c>
      <c r="H41" s="44" t="n"/>
      <c r="I41" s="44" t="n"/>
      <c r="J41" s="51" t="n"/>
      <c r="K41" s="51" t="n"/>
      <c r="L41" s="51" t="n"/>
    </row>
    <row r="42">
      <c r="A42" s="86" t="inlineStr">
        <is>
          <t>Energy use for cooking</t>
        </is>
      </c>
      <c r="B42" s="77" t="inlineStr">
        <is>
          <t>EJ</t>
        </is>
      </c>
      <c r="C42" s="122" t="n"/>
      <c r="D42" s="122" t="n">
        <v>0.009068</v>
      </c>
      <c r="E42" s="122" t="n">
        <v>0.009802</v>
      </c>
      <c r="F42" s="122" t="n">
        <v>0.011074</v>
      </c>
      <c r="G42" s="122" t="n">
        <v>0.012126</v>
      </c>
      <c r="H42" s="44" t="n"/>
      <c r="I42" s="44" t="n"/>
      <c r="J42" s="51" t="n"/>
      <c r="K42" s="51" t="n"/>
      <c r="L42" s="51" t="n"/>
    </row>
    <row r="43">
      <c r="A43" s="86" t="inlineStr">
        <is>
          <t>Energy use for water heating</t>
        </is>
      </c>
      <c r="B43" s="77" t="inlineStr">
        <is>
          <t>EJ</t>
        </is>
      </c>
      <c r="C43" s="122" t="n"/>
      <c r="D43" s="122" t="n">
        <v>0.014561</v>
      </c>
      <c r="E43" s="122" t="n">
        <v>0.01574</v>
      </c>
      <c r="F43" s="122" t="n">
        <v>0.017782</v>
      </c>
      <c r="G43" s="122" t="n">
        <v>0.019471</v>
      </c>
      <c r="H43" s="44" t="n"/>
      <c r="I43" s="44" t="n"/>
      <c r="J43" s="51" t="n"/>
      <c r="K43" s="51" t="n"/>
      <c r="L43" s="51" t="n"/>
    </row>
    <row r="44">
      <c r="A44" s="86" t="inlineStr">
        <is>
          <t>Energy use for lighting</t>
        </is>
      </c>
      <c r="B44" s="77" t="inlineStr">
        <is>
          <t>EJ</t>
        </is>
      </c>
      <c r="C44" s="122" t="n"/>
      <c r="D44" s="122" t="n">
        <v>0.113057</v>
      </c>
      <c r="E44" s="122" t="n">
        <v>0.122215</v>
      </c>
      <c r="F44" s="122" t="n">
        <v>0.138071</v>
      </c>
      <c r="G44" s="122" t="n">
        <v>0.151186</v>
      </c>
      <c r="H44" s="44" t="n"/>
      <c r="I44" s="44" t="n"/>
      <c r="J44" s="51" t="n"/>
      <c r="K44" s="51" t="n"/>
      <c r="L44" s="51" t="n"/>
    </row>
    <row r="45">
      <c r="A45" s="86" t="inlineStr">
        <is>
          <t>Energy use for other appliances</t>
        </is>
      </c>
      <c r="B45" s="77" t="inlineStr">
        <is>
          <t>EJ</t>
        </is>
      </c>
      <c r="C45" s="122" t="n"/>
      <c r="D45" s="122" t="n">
        <v>0.020435</v>
      </c>
      <c r="E45" s="122" t="n">
        <v>0.022091</v>
      </c>
      <c r="F45" s="122" t="n">
        <v>0.024957</v>
      </c>
      <c r="G45" s="122" t="n">
        <v>0.027327</v>
      </c>
      <c r="H45" s="44" t="n"/>
      <c r="I45" s="44" t="n"/>
      <c r="J45" s="51" t="n"/>
      <c r="K45" s="51" t="n"/>
      <c r="L45" s="51" t="n"/>
    </row>
    <row r="46">
      <c r="A46" s="82" t="inlineStr">
        <is>
          <t>Surface heating energy use - by fuel type</t>
        </is>
      </c>
      <c r="B46" s="82" t="n"/>
      <c r="C46" s="83" t="n"/>
      <c r="D46" s="83" t="n"/>
      <c r="E46" s="83" t="n"/>
      <c r="F46" s="83" t="n"/>
      <c r="G46" s="83" t="n"/>
      <c r="H46" s="83" t="n"/>
      <c r="I46" s="83" t="n"/>
      <c r="J46" s="51" t="n"/>
      <c r="K46" s="51" t="n"/>
      <c r="L46" s="51" t="n"/>
    </row>
    <row r="47">
      <c r="A47" s="86" t="inlineStr">
        <is>
          <t>Liquid fossil</t>
        </is>
      </c>
      <c r="B47" s="77" t="inlineStr">
        <is>
          <t>EJ</t>
        </is>
      </c>
      <c r="C47" s="122" t="n"/>
      <c r="D47" s="122" t="n"/>
      <c r="E47" s="122" t="n"/>
      <c r="F47" s="122" t="n"/>
      <c r="G47" s="122" t="n"/>
      <c r="H47" s="44" t="n"/>
      <c r="I47" s="44" t="n"/>
      <c r="J47" s="51" t="n"/>
      <c r="K47" s="51" t="n"/>
      <c r="L47" s="51" t="n"/>
    </row>
    <row r="48">
      <c r="A48" s="86" t="inlineStr">
        <is>
          <t>Gas fossil</t>
        </is>
      </c>
      <c r="B48" s="77" t="inlineStr">
        <is>
          <t>EJ</t>
        </is>
      </c>
      <c r="C48" s="122" t="n"/>
      <c r="D48" s="122" t="n">
        <v>0.000346</v>
      </c>
      <c r="E48" s="122" t="n">
        <v>0.000387</v>
      </c>
      <c r="F48" s="122" t="n">
        <v>0.000128</v>
      </c>
      <c r="G48" s="122" t="n"/>
      <c r="H48" s="44" t="n"/>
      <c r="I48" s="44" t="n"/>
      <c r="J48" s="51" t="n"/>
      <c r="K48" s="51" t="n"/>
      <c r="L48" s="51" t="n"/>
    </row>
    <row r="49">
      <c r="A49" s="86" t="inlineStr">
        <is>
          <t>Coal fossil</t>
        </is>
      </c>
      <c r="B49" s="77" t="inlineStr">
        <is>
          <t>EJ</t>
        </is>
      </c>
      <c r="C49" s="122" t="n"/>
      <c r="D49" s="122" t="n">
        <v>0.015421</v>
      </c>
      <c r="E49" s="122" t="n">
        <v>0.011418</v>
      </c>
      <c r="F49" s="122" t="n">
        <v>0.00358</v>
      </c>
      <c r="G49" s="122" t="n"/>
      <c r="H49" s="44" t="n"/>
      <c r="I49" s="44" t="n"/>
      <c r="J49" s="51" t="n"/>
      <c r="K49" s="51" t="n"/>
      <c r="L49" s="51" t="n"/>
    </row>
    <row r="50">
      <c r="A50" s="86" t="inlineStr">
        <is>
          <t>Hydrogen from fossil</t>
        </is>
      </c>
      <c r="B50" s="77" t="inlineStr">
        <is>
          <t>EJ</t>
        </is>
      </c>
      <c r="C50" s="122" t="n"/>
      <c r="D50" s="122" t="n"/>
      <c r="E50" s="122" t="n"/>
      <c r="F50" s="122" t="n"/>
      <c r="G50" s="122" t="n"/>
      <c r="H50" s="44" t="n"/>
      <c r="I50" s="44" t="n"/>
      <c r="J50" s="51" t="n"/>
      <c r="K50" s="51" t="n"/>
      <c r="L50" s="51" t="n"/>
    </row>
    <row r="51">
      <c r="A51" s="86" t="inlineStr">
        <is>
          <t>Electricity</t>
        </is>
      </c>
      <c r="B51" s="77" t="inlineStr">
        <is>
          <t>EJ</t>
        </is>
      </c>
      <c r="C51" s="122" t="n"/>
      <c r="D51" s="122" t="n">
        <v>0.002634</v>
      </c>
      <c r="E51" s="122" t="n">
        <v>0.003152</v>
      </c>
      <c r="F51" s="122" t="n">
        <v>0.004004</v>
      </c>
      <c r="G51" s="122" t="n">
        <v>0.004581</v>
      </c>
      <c r="H51" s="44" t="n"/>
      <c r="I51" s="44" t="n"/>
      <c r="J51" s="51" t="n"/>
      <c r="K51" s="51" t="n"/>
      <c r="L51" s="51" t="n"/>
    </row>
    <row r="52">
      <c r="A52" s="86" t="inlineStr">
        <is>
          <t>Liquid biofuels</t>
        </is>
      </c>
      <c r="B52" s="77" t="inlineStr">
        <is>
          <t>EJ</t>
        </is>
      </c>
      <c r="C52" s="122" t="n"/>
      <c r="D52" s="122" t="n"/>
      <c r="E52" s="122" t="n"/>
      <c r="F52" s="122" t="n"/>
      <c r="G52" s="122" t="n"/>
      <c r="H52" s="44" t="n"/>
      <c r="I52" s="44" t="n"/>
      <c r="J52" s="51" t="n"/>
      <c r="K52" s="51" t="n"/>
      <c r="L52" s="51" t="n"/>
    </row>
    <row r="53">
      <c r="A53" s="86" t="inlineStr">
        <is>
          <t>Biogas</t>
        </is>
      </c>
      <c r="B53" s="77" t="inlineStr">
        <is>
          <t>EJ</t>
        </is>
      </c>
      <c r="C53" s="122" t="n"/>
      <c r="D53" s="122" t="n"/>
      <c r="E53" s="122" t="n"/>
      <c r="F53" s="122" t="n"/>
      <c r="G53" s="122" t="n"/>
      <c r="H53" s="44" t="n"/>
      <c r="I53" s="44" t="n"/>
      <c r="J53" s="51" t="n"/>
      <c r="K53" s="51" t="n"/>
      <c r="L53" s="51" t="n"/>
    </row>
    <row r="54">
      <c r="A54" s="86" t="inlineStr">
        <is>
          <t>Hydrogen from renewable electricity</t>
        </is>
      </c>
      <c r="B54" s="77" t="inlineStr">
        <is>
          <t>EJ</t>
        </is>
      </c>
      <c r="C54" s="122" t="n"/>
      <c r="D54" s="122" t="n"/>
      <c r="E54" s="122" t="n"/>
      <c r="F54" s="122" t="n"/>
      <c r="G54" s="122" t="n"/>
      <c r="H54" s="44" t="n"/>
      <c r="I54" s="44" t="n"/>
      <c r="J54" s="51" t="n"/>
      <c r="K54" s="51" t="n"/>
      <c r="L54" s="51" t="n"/>
    </row>
    <row r="55">
      <c r="A55" s="86" t="inlineStr">
        <is>
          <t>Wood</t>
        </is>
      </c>
      <c r="B55" s="77" t="inlineStr">
        <is>
          <t>EJ</t>
        </is>
      </c>
      <c r="C55" s="122" t="n"/>
      <c r="D55" s="122" t="n"/>
      <c r="E55" s="122" t="n"/>
      <c r="F55" s="122" t="n"/>
      <c r="G55" s="122" t="n"/>
      <c r="H55" s="44" t="n"/>
      <c r="I55" s="44" t="n"/>
      <c r="J55" s="51" t="n"/>
      <c r="K55" s="51" t="n"/>
      <c r="L55" s="51" t="n"/>
    </row>
    <row r="56">
      <c r="A56" s="86" t="inlineStr">
        <is>
          <t>Others</t>
        </is>
      </c>
      <c r="B56" s="77" t="inlineStr">
        <is>
          <t>EJ</t>
        </is>
      </c>
      <c r="C56" s="122" t="n"/>
      <c r="D56" s="122" t="n"/>
      <c r="E56" s="122" t="n"/>
      <c r="F56" s="122" t="n"/>
      <c r="G56" s="122" t="n"/>
      <c r="H56" s="44" t="n"/>
      <c r="I56" s="44" t="n"/>
      <c r="J56" s="51" t="n"/>
      <c r="K56" s="51" t="n"/>
      <c r="L56" s="51" t="n"/>
    </row>
    <row r="57">
      <c r="A57" s="82" t="inlineStr">
        <is>
          <t>Space cooling energy use - by fuel type</t>
        </is>
      </c>
      <c r="B57" s="82" t="n"/>
      <c r="C57" s="83" t="n"/>
      <c r="D57" s="83" t="n"/>
      <c r="E57" s="83" t="n"/>
      <c r="F57" s="83" t="n"/>
      <c r="G57" s="83" t="n"/>
      <c r="H57" s="83" t="n"/>
      <c r="I57" s="83" t="n"/>
      <c r="J57" s="51" t="n"/>
      <c r="K57" s="51" t="n"/>
      <c r="L57" s="51" t="n"/>
    </row>
    <row r="58">
      <c r="A58" s="86" t="inlineStr">
        <is>
          <t>Liquid fossil</t>
        </is>
      </c>
      <c r="B58" s="77" t="inlineStr">
        <is>
          <t>EJ</t>
        </is>
      </c>
      <c r="C58" s="122" t="n"/>
      <c r="D58" s="122" t="n"/>
      <c r="E58" s="122" t="n"/>
      <c r="F58" s="122" t="n"/>
      <c r="G58" s="122" t="n"/>
      <c r="H58" s="44" t="n"/>
      <c r="I58" s="44" t="n"/>
      <c r="J58" s="51" t="n"/>
      <c r="K58" s="51" t="n"/>
      <c r="L58" s="51" t="n"/>
    </row>
    <row r="59">
      <c r="A59" s="86" t="inlineStr">
        <is>
          <t>Gas fossil</t>
        </is>
      </c>
      <c r="B59" s="77" t="inlineStr">
        <is>
          <t>EJ</t>
        </is>
      </c>
      <c r="C59" s="122" t="n"/>
      <c r="D59" s="122" t="n"/>
      <c r="E59" s="122" t="n"/>
      <c r="F59" s="122" t="n"/>
      <c r="G59" s="122" t="n"/>
      <c r="H59" s="44" t="n"/>
      <c r="I59" s="44" t="n"/>
      <c r="J59" s="51" t="n"/>
      <c r="K59" s="51" t="n"/>
      <c r="L59" s="51" t="n"/>
    </row>
    <row r="60">
      <c r="A60" s="86" t="inlineStr">
        <is>
          <t>Coal fossil</t>
        </is>
      </c>
      <c r="B60" s="77" t="inlineStr">
        <is>
          <t>EJ</t>
        </is>
      </c>
      <c r="C60" s="122" t="n"/>
      <c r="D60" s="122" t="n"/>
      <c r="E60" s="122" t="n"/>
      <c r="F60" s="122" t="n"/>
      <c r="G60" s="122" t="n"/>
      <c r="H60" s="44" t="n"/>
      <c r="I60" s="44" t="n"/>
      <c r="J60" s="51" t="n"/>
      <c r="K60" s="51" t="n"/>
      <c r="L60" s="51" t="n"/>
    </row>
    <row r="61">
      <c r="A61" s="86" t="inlineStr">
        <is>
          <t>Hydrogen from fossil</t>
        </is>
      </c>
      <c r="B61" s="77" t="inlineStr">
        <is>
          <t>EJ</t>
        </is>
      </c>
      <c r="C61" s="122" t="n"/>
      <c r="D61" s="122" t="n"/>
      <c r="E61" s="122" t="n"/>
      <c r="F61" s="122" t="n"/>
      <c r="G61" s="122" t="n"/>
      <c r="H61" s="44" t="n"/>
      <c r="I61" s="44" t="n"/>
      <c r="J61" s="51" t="n"/>
      <c r="K61" s="51" t="n"/>
      <c r="L61" s="51" t="n"/>
    </row>
    <row r="62">
      <c r="A62" s="86" t="inlineStr">
        <is>
          <t>Electricity</t>
        </is>
      </c>
      <c r="B62" s="77" t="inlineStr">
        <is>
          <t>EJ</t>
        </is>
      </c>
      <c r="C62" s="122" t="n"/>
      <c r="D62" s="122" t="n">
        <v>0.045865</v>
      </c>
      <c r="E62" s="122" t="n">
        <v>0.048569</v>
      </c>
      <c r="F62" s="122" t="n">
        <v>0.049444</v>
      </c>
      <c r="G62" s="122" t="n">
        <v>0.050783</v>
      </c>
      <c r="H62" s="44" t="n"/>
      <c r="I62" s="44" t="n"/>
      <c r="J62" s="51" t="n"/>
      <c r="K62" s="51" t="n"/>
      <c r="L62" s="51" t="n"/>
    </row>
    <row r="63">
      <c r="A63" s="86" t="inlineStr">
        <is>
          <t>Liquid biofuels</t>
        </is>
      </c>
      <c r="B63" s="77" t="inlineStr">
        <is>
          <t>EJ</t>
        </is>
      </c>
      <c r="C63" s="122" t="n"/>
      <c r="D63" s="122" t="n"/>
      <c r="E63" s="122" t="n"/>
      <c r="F63" s="122" t="n"/>
      <c r="G63" s="122" t="n"/>
      <c r="H63" s="44" t="n"/>
      <c r="I63" s="44" t="n"/>
      <c r="J63" s="51" t="n"/>
      <c r="K63" s="51" t="n"/>
      <c r="L63" s="51" t="n"/>
    </row>
    <row r="64">
      <c r="A64" s="86" t="inlineStr">
        <is>
          <t>Biogas</t>
        </is>
      </c>
      <c r="B64" s="77" t="inlineStr">
        <is>
          <t>EJ</t>
        </is>
      </c>
      <c r="C64" s="122" t="n"/>
      <c r="D64" s="122" t="n"/>
      <c r="E64" s="122" t="n"/>
      <c r="F64" s="122" t="n"/>
      <c r="G64" s="122" t="n"/>
      <c r="H64" s="44" t="n"/>
      <c r="I64" s="44" t="n"/>
      <c r="J64" s="51" t="n"/>
      <c r="K64" s="51" t="n"/>
      <c r="L64" s="51" t="n"/>
    </row>
    <row r="65">
      <c r="A65" s="86" t="inlineStr">
        <is>
          <t>Hydrogen from renewable electricity</t>
        </is>
      </c>
      <c r="B65" s="77" t="inlineStr">
        <is>
          <t>EJ</t>
        </is>
      </c>
      <c r="C65" s="122" t="n"/>
      <c r="D65" s="122" t="n"/>
      <c r="E65" s="122" t="n"/>
      <c r="F65" s="122" t="n"/>
      <c r="G65" s="122" t="n"/>
      <c r="H65" s="44" t="n"/>
      <c r="I65" s="44" t="n"/>
      <c r="J65" s="51" t="n"/>
      <c r="K65" s="51" t="n"/>
      <c r="L65" s="51" t="n"/>
    </row>
    <row r="66">
      <c r="A66" s="86" t="inlineStr">
        <is>
          <t>Wood</t>
        </is>
      </c>
      <c r="B66" s="77" t="inlineStr">
        <is>
          <t>EJ</t>
        </is>
      </c>
      <c r="C66" s="122" t="n"/>
      <c r="D66" s="122" t="n"/>
      <c r="E66" s="122" t="n"/>
      <c r="F66" s="122" t="n"/>
      <c r="G66" s="122" t="n"/>
      <c r="H66" s="44" t="n"/>
      <c r="I66" s="44" t="n"/>
      <c r="J66" s="51" t="n"/>
      <c r="K66" s="51" t="n"/>
      <c r="L66" s="51" t="n"/>
    </row>
    <row r="67">
      <c r="A67" s="86" t="inlineStr">
        <is>
          <t>Others</t>
        </is>
      </c>
      <c r="B67" s="77" t="inlineStr">
        <is>
          <t>EJ</t>
        </is>
      </c>
      <c r="C67" s="122" t="n"/>
      <c r="D67" s="122" t="n"/>
      <c r="E67" s="122" t="n"/>
      <c r="F67" s="122" t="n"/>
      <c r="G67" s="122" t="n"/>
      <c r="H67" s="44" t="n"/>
      <c r="I67" s="44" t="n"/>
      <c r="J67" s="51" t="n"/>
      <c r="K67" s="51" t="n"/>
      <c r="L67" s="51" t="n"/>
    </row>
    <row r="68">
      <c r="A68" s="82" t="inlineStr">
        <is>
          <t>Cooking energy use - by fuel type</t>
        </is>
      </c>
      <c r="B68" s="82" t="n"/>
      <c r="C68" s="83" t="n"/>
      <c r="D68" s="83" t="n"/>
      <c r="E68" s="83" t="n"/>
      <c r="F68" s="83" t="n"/>
      <c r="G68" s="83" t="n"/>
      <c r="H68" s="83" t="n"/>
      <c r="I68" s="83" t="n"/>
      <c r="J68" s="51" t="n"/>
      <c r="K68" s="51" t="n"/>
      <c r="L68" s="51" t="n"/>
    </row>
    <row r="69">
      <c r="A69" s="86" t="inlineStr">
        <is>
          <t>Liquid fossil</t>
        </is>
      </c>
      <c r="B69" s="77" t="inlineStr">
        <is>
          <t>EJ</t>
        </is>
      </c>
      <c r="C69" s="122" t="n"/>
      <c r="D69" s="122" t="n">
        <v>0.000204</v>
      </c>
      <c r="E69" s="122" t="n">
        <v>0.003475</v>
      </c>
      <c r="F69" s="122" t="n">
        <v>0.009974999999999999</v>
      </c>
      <c r="G69" s="122" t="n"/>
      <c r="H69" s="44" t="n"/>
      <c r="I69" s="44" t="n"/>
      <c r="J69" s="51" t="n"/>
      <c r="K69" s="51" t="n"/>
      <c r="L69" s="51" t="n"/>
    </row>
    <row r="70">
      <c r="A70" s="86" t="inlineStr">
        <is>
          <t>Gas fossil</t>
        </is>
      </c>
      <c r="B70" s="77" t="inlineStr">
        <is>
          <t>EJ</t>
        </is>
      </c>
      <c r="C70" s="122" t="n"/>
      <c r="D70" s="122" t="n"/>
      <c r="E70" s="122" t="n"/>
      <c r="F70" s="122" t="n"/>
      <c r="G70" s="122" t="n"/>
      <c r="H70" s="44" t="n"/>
      <c r="I70" s="44" t="n"/>
      <c r="J70" s="51" t="n"/>
      <c r="K70" s="51" t="n"/>
      <c r="L70" s="51" t="n"/>
    </row>
    <row r="71">
      <c r="A71" s="86" t="inlineStr">
        <is>
          <t>Coal fossil</t>
        </is>
      </c>
      <c r="B71" s="77" t="inlineStr">
        <is>
          <t>EJ</t>
        </is>
      </c>
      <c r="C71" s="122" t="n"/>
      <c r="D71" s="122" t="n">
        <v>2e-05</v>
      </c>
      <c r="E71" s="122" t="n">
        <v>2.2e-05</v>
      </c>
      <c r="F71" s="122" t="n">
        <v>2.5e-05</v>
      </c>
      <c r="G71" s="122" t="n"/>
      <c r="H71" s="44" t="n"/>
      <c r="I71" s="44" t="n"/>
      <c r="J71" s="51" t="n"/>
      <c r="K71" s="51" t="n"/>
      <c r="L71" s="51" t="n"/>
    </row>
    <row r="72">
      <c r="A72" s="86" t="inlineStr">
        <is>
          <t>Hydrogen from fossil</t>
        </is>
      </c>
      <c r="B72" s="77" t="inlineStr">
        <is>
          <t>EJ</t>
        </is>
      </c>
      <c r="C72" s="122" t="n"/>
      <c r="D72" s="122" t="n"/>
      <c r="E72" s="122" t="n"/>
      <c r="F72" s="122" t="n"/>
      <c r="G72" s="122" t="n"/>
      <c r="H72" s="44" t="n"/>
      <c r="I72" s="44" t="n"/>
      <c r="J72" s="51" t="n"/>
      <c r="K72" s="51" t="n"/>
      <c r="L72" s="51" t="n"/>
    </row>
    <row r="73">
      <c r="A73" s="86" t="inlineStr">
        <is>
          <t>Electricity</t>
        </is>
      </c>
      <c r="B73" s="77" t="inlineStr">
        <is>
          <t>EJ</t>
        </is>
      </c>
      <c r="C73" s="122" t="n"/>
      <c r="D73" s="122" t="n">
        <v>0.008869999999999999</v>
      </c>
      <c r="E73" s="122" t="n">
        <v>0.006659</v>
      </c>
      <c r="F73" s="122" t="n">
        <v>0.002078</v>
      </c>
      <c r="G73" s="122" t="n">
        <v>0.012126</v>
      </c>
      <c r="H73" s="44" t="n"/>
      <c r="I73" s="44" t="n"/>
      <c r="J73" s="51" t="n"/>
      <c r="K73" s="51" t="n"/>
      <c r="L73" s="51" t="n"/>
    </row>
    <row r="74">
      <c r="A74" s="86" t="inlineStr">
        <is>
          <t>Liquid biofuels</t>
        </is>
      </c>
      <c r="B74" s="77" t="inlineStr">
        <is>
          <t>EJ</t>
        </is>
      </c>
      <c r="C74" s="122" t="n"/>
      <c r="D74" s="122" t="n"/>
      <c r="E74" s="122" t="n"/>
      <c r="F74" s="122" t="n"/>
      <c r="G74" s="122" t="n"/>
      <c r="H74" s="44" t="n"/>
      <c r="I74" s="44" t="n"/>
      <c r="J74" s="51" t="n"/>
      <c r="K74" s="51" t="n"/>
      <c r="L74" s="51" t="n"/>
    </row>
    <row r="75">
      <c r="A75" s="86" t="inlineStr">
        <is>
          <t>Biogas</t>
        </is>
      </c>
      <c r="B75" s="77" t="inlineStr">
        <is>
          <t>EJ</t>
        </is>
      </c>
      <c r="C75" s="122" t="n"/>
      <c r="D75" s="122" t="n"/>
      <c r="E75" s="122" t="n"/>
      <c r="F75" s="122" t="n"/>
      <c r="G75" s="122" t="n"/>
      <c r="H75" s="44" t="n"/>
      <c r="I75" s="44" t="n"/>
      <c r="J75" s="51" t="n"/>
      <c r="K75" s="51" t="n"/>
      <c r="L75" s="51" t="n"/>
    </row>
    <row r="76">
      <c r="A76" s="86" t="inlineStr">
        <is>
          <t>Hydrogen from renewable electricity</t>
        </is>
      </c>
      <c r="B76" s="77" t="inlineStr">
        <is>
          <t>EJ</t>
        </is>
      </c>
      <c r="C76" s="122" t="n"/>
      <c r="D76" s="122" t="n"/>
      <c r="E76" s="122" t="n"/>
      <c r="F76" s="122" t="n"/>
      <c r="G76" s="122" t="n"/>
      <c r="H76" s="44" t="n"/>
      <c r="I76" s="44" t="n"/>
      <c r="J76" s="51" t="n"/>
      <c r="K76" s="51" t="n"/>
      <c r="L76" s="51" t="n"/>
    </row>
    <row r="77">
      <c r="A77" s="86" t="inlineStr">
        <is>
          <t>Wood</t>
        </is>
      </c>
      <c r="B77" s="77" t="inlineStr">
        <is>
          <t>EJ</t>
        </is>
      </c>
      <c r="C77" s="122" t="n"/>
      <c r="D77" s="122" t="n"/>
      <c r="E77" s="122" t="n"/>
      <c r="F77" s="122" t="n"/>
      <c r="G77" s="122" t="n"/>
      <c r="H77" s="44" t="n"/>
      <c r="I77" s="44" t="n"/>
      <c r="J77" s="51" t="n"/>
      <c r="K77" s="51" t="n"/>
      <c r="L77" s="51" t="n"/>
    </row>
    <row r="78">
      <c r="A78" s="86" t="inlineStr">
        <is>
          <t>Others</t>
        </is>
      </c>
      <c r="B78" s="77" t="inlineStr">
        <is>
          <t>EJ</t>
        </is>
      </c>
      <c r="C78" s="122" t="n"/>
      <c r="D78" s="122" t="n"/>
      <c r="E78" s="122" t="n"/>
      <c r="F78" s="122" t="n"/>
      <c r="G78" s="122" t="n"/>
      <c r="H78" s="44" t="n"/>
      <c r="I78" s="44" t="n"/>
      <c r="J78" s="51" t="n"/>
      <c r="K78" s="51" t="n"/>
      <c r="L78" s="51" t="n"/>
    </row>
    <row r="79">
      <c r="A79" s="82" t="inlineStr">
        <is>
          <t>Water heating energy use - by fuel type</t>
        </is>
      </c>
      <c r="B79" s="82" t="n"/>
      <c r="C79" s="83" t="n"/>
      <c r="D79" s="83" t="n"/>
      <c r="E79" s="83" t="n"/>
      <c r="F79" s="83" t="n"/>
      <c r="G79" s="83" t="n"/>
      <c r="H79" s="83" t="n"/>
      <c r="I79" s="83" t="n"/>
      <c r="J79" s="51" t="n"/>
      <c r="K79" s="51" t="n"/>
      <c r="L79" s="51" t="n"/>
    </row>
    <row r="80">
      <c r="A80" s="86" t="inlineStr">
        <is>
          <t>Liquid fossil</t>
        </is>
      </c>
      <c r="B80" s="77" t="inlineStr">
        <is>
          <t>EJ</t>
        </is>
      </c>
      <c r="C80" s="122" t="n"/>
      <c r="D80" s="122" t="n">
        <v>0.006822</v>
      </c>
      <c r="E80" s="122" t="n">
        <v>0.004744</v>
      </c>
      <c r="F80" s="122" t="n">
        <v>0.009723000000000001</v>
      </c>
      <c r="G80" s="122" t="n"/>
      <c r="H80" s="44" t="n"/>
      <c r="I80" s="44" t="n"/>
      <c r="J80" s="51" t="n"/>
      <c r="K80" s="51" t="n"/>
      <c r="L80" s="51" t="n"/>
    </row>
    <row r="81">
      <c r="A81" s="86" t="inlineStr">
        <is>
          <t>Gas fossil</t>
        </is>
      </c>
      <c r="B81" s="77" t="inlineStr">
        <is>
          <t>EJ</t>
        </is>
      </c>
      <c r="C81" s="122" t="n"/>
      <c r="D81" s="122" t="n">
        <v>0.000861</v>
      </c>
      <c r="E81" s="122" t="n">
        <v>0.0008140000000000001</v>
      </c>
      <c r="F81" s="122" t="n">
        <v>0.001123</v>
      </c>
      <c r="G81" s="122" t="n"/>
      <c r="H81" s="44" t="n"/>
      <c r="I81" s="44" t="n"/>
      <c r="J81" s="51" t="n"/>
      <c r="K81" s="51" t="n"/>
      <c r="L81" s="51" t="n"/>
    </row>
    <row r="82">
      <c r="A82" s="86" t="inlineStr">
        <is>
          <t>Coal fossil</t>
        </is>
      </c>
      <c r="B82" s="77" t="inlineStr">
        <is>
          <t>EJ</t>
        </is>
      </c>
      <c r="C82" s="122" t="n"/>
      <c r="D82" s="122" t="n">
        <v>0.012591</v>
      </c>
      <c r="E82" s="122" t="n">
        <v>0.015972</v>
      </c>
      <c r="F82" s="122" t="n">
        <v>0.014424</v>
      </c>
      <c r="G82" s="122" t="n"/>
      <c r="H82" s="44" t="n"/>
      <c r="I82" s="44" t="n"/>
      <c r="J82" s="51" t="n"/>
      <c r="K82" s="51" t="n"/>
      <c r="L82" s="51" t="n"/>
    </row>
    <row r="83">
      <c r="A83" s="86" t="inlineStr">
        <is>
          <t>Hydrogen from fossil</t>
        </is>
      </c>
      <c r="B83" s="77" t="inlineStr">
        <is>
          <t>EJ</t>
        </is>
      </c>
      <c r="C83" s="122" t="n"/>
      <c r="D83" s="122" t="n"/>
      <c r="E83" s="122" t="n"/>
      <c r="F83" s="122" t="n"/>
      <c r="G83" s="122" t="n"/>
      <c r="H83" s="44" t="n"/>
      <c r="I83" s="44" t="n"/>
      <c r="J83" s="51" t="n"/>
      <c r="K83" s="51" t="n"/>
      <c r="L83" s="51" t="n"/>
    </row>
    <row r="84">
      <c r="A84" s="86" t="inlineStr">
        <is>
          <t>Electricity</t>
        </is>
      </c>
      <c r="B84" s="77" t="inlineStr">
        <is>
          <t>EJ</t>
        </is>
      </c>
      <c r="C84" s="122" t="n"/>
      <c r="D84" s="122" t="n">
        <v>0.001359</v>
      </c>
      <c r="E84" s="122" t="n">
        <v>0.00137</v>
      </c>
      <c r="F84" s="122" t="n">
        <v>0.000523</v>
      </c>
      <c r="G84" s="122" t="n">
        <v>0.008616</v>
      </c>
      <c r="H84" s="44" t="n"/>
      <c r="I84" s="44" t="n"/>
      <c r="J84" s="51" t="n"/>
      <c r="K84" s="51" t="n"/>
      <c r="L84" s="51" t="n"/>
    </row>
    <row r="85">
      <c r="A85" s="86" t="inlineStr">
        <is>
          <t>Liquid biofuels</t>
        </is>
      </c>
      <c r="B85" s="77" t="inlineStr">
        <is>
          <t>EJ</t>
        </is>
      </c>
      <c r="C85" s="122" t="n"/>
      <c r="D85" s="122" t="n"/>
      <c r="E85" s="122" t="n"/>
      <c r="F85" s="122" t="n"/>
      <c r="G85" s="122" t="n"/>
      <c r="H85" s="44" t="n"/>
      <c r="I85" s="44" t="n"/>
      <c r="J85" s="51" t="n"/>
      <c r="K85" s="51" t="n"/>
      <c r="L85" s="51" t="n"/>
    </row>
    <row r="86">
      <c r="A86" s="86" t="inlineStr">
        <is>
          <t>Biogas</t>
        </is>
      </c>
      <c r="B86" s="77" t="inlineStr">
        <is>
          <t>EJ</t>
        </is>
      </c>
      <c r="C86" s="122" t="n"/>
      <c r="D86" s="122" t="n"/>
      <c r="E86" s="122" t="n"/>
      <c r="F86" s="122" t="n"/>
      <c r="G86" s="122" t="n"/>
      <c r="H86" s="44" t="n"/>
      <c r="I86" s="44" t="n"/>
      <c r="J86" s="51" t="n"/>
      <c r="K86" s="51" t="n"/>
      <c r="L86" s="51" t="n"/>
    </row>
    <row r="87">
      <c r="A87" s="86" t="inlineStr">
        <is>
          <t>Hydrogen from renewable electricity</t>
        </is>
      </c>
      <c r="B87" s="77" t="inlineStr">
        <is>
          <t>EJ</t>
        </is>
      </c>
      <c r="C87" s="122" t="n"/>
      <c r="D87" s="122" t="n"/>
      <c r="E87" s="122" t="n"/>
      <c r="F87" s="122" t="n"/>
      <c r="G87" s="122" t="n"/>
      <c r="H87" s="44" t="n"/>
      <c r="I87" s="44" t="n"/>
      <c r="J87" s="51" t="n"/>
      <c r="K87" s="51" t="n"/>
      <c r="L87" s="51" t="n"/>
    </row>
    <row r="88">
      <c r="A88" s="86" t="inlineStr">
        <is>
          <t>Wood</t>
        </is>
      </c>
      <c r="B88" s="77" t="inlineStr">
        <is>
          <t>EJ</t>
        </is>
      </c>
      <c r="C88" s="122" t="n"/>
      <c r="D88" s="122" t="n"/>
      <c r="E88" s="122" t="n"/>
      <c r="F88" s="122" t="n"/>
      <c r="G88" s="122" t="n"/>
      <c r="H88" s="44" t="n"/>
      <c r="I88" s="44" t="n"/>
      <c r="J88" s="51" t="n"/>
      <c r="K88" s="51" t="n"/>
      <c r="L88" s="51" t="n"/>
    </row>
    <row r="89">
      <c r="A89" s="86" t="inlineStr">
        <is>
          <t>Others</t>
        </is>
      </c>
      <c r="B89" s="77" t="inlineStr">
        <is>
          <t>EJ</t>
        </is>
      </c>
      <c r="C89" s="122" t="n"/>
      <c r="D89" s="122" t="n"/>
      <c r="E89" s="122" t="n"/>
      <c r="F89" s="122" t="n"/>
      <c r="G89" s="122" t="n"/>
      <c r="H89" s="44" t="n"/>
      <c r="I89" s="44" t="n"/>
      <c r="J89" s="51" t="n"/>
      <c r="K89" s="51" t="n"/>
      <c r="L89" s="51" t="n"/>
    </row>
    <row r="90">
      <c r="A90" s="82" t="inlineStr">
        <is>
          <t xml:space="preserve"> Other energy use - by fuel type</t>
        </is>
      </c>
      <c r="B90" s="82" t="n"/>
      <c r="C90" s="83" t="n"/>
      <c r="D90" s="83" t="n"/>
      <c r="E90" s="83" t="n"/>
      <c r="F90" s="83" t="n"/>
      <c r="G90" s="83" t="n"/>
      <c r="H90" s="83" t="n"/>
      <c r="I90" s="83" t="n"/>
      <c r="J90" s="51" t="n"/>
      <c r="K90" s="51" t="n"/>
      <c r="L90" s="51" t="n"/>
    </row>
    <row r="91">
      <c r="A91" s="86" t="inlineStr">
        <is>
          <t>Liquid fossil</t>
        </is>
      </c>
      <c r="B91" s="77" t="inlineStr">
        <is>
          <t>EJ</t>
        </is>
      </c>
      <c r="C91" s="122" t="n"/>
      <c r="D91" s="122" t="n">
        <v>0.00389</v>
      </c>
      <c r="E91" s="122" t="n">
        <v>0.004906</v>
      </c>
      <c r="F91" s="122" t="n">
        <v>0.00881</v>
      </c>
      <c r="G91" s="122" t="n"/>
      <c r="H91" s="44" t="n"/>
      <c r="I91" s="44" t="n"/>
      <c r="J91" s="51" t="n"/>
      <c r="K91" s="51" t="n"/>
      <c r="L91" s="51" t="n"/>
    </row>
    <row r="92">
      <c r="A92" s="86" t="inlineStr">
        <is>
          <t>Gas fossil</t>
        </is>
      </c>
      <c r="B92" s="77" t="inlineStr">
        <is>
          <t>EJ</t>
        </is>
      </c>
      <c r="C92" s="122" t="n"/>
      <c r="D92" s="122" t="n">
        <v>1.8e-05</v>
      </c>
      <c r="E92" s="122" t="n">
        <v>5.3e-05</v>
      </c>
      <c r="F92" s="122" t="n">
        <v>2e-06</v>
      </c>
      <c r="G92" s="122" t="n"/>
      <c r="H92" s="44" t="n"/>
      <c r="I92" s="44" t="n"/>
      <c r="J92" s="51" t="n"/>
      <c r="K92" s="51" t="n"/>
      <c r="L92" s="51" t="n"/>
    </row>
    <row r="93">
      <c r="A93" s="86" t="inlineStr">
        <is>
          <t>Coal fossil</t>
        </is>
      </c>
      <c r="B93" s="77" t="inlineStr">
        <is>
          <t>EJ</t>
        </is>
      </c>
      <c r="C93" s="122" t="n"/>
      <c r="D93" s="122" t="n"/>
      <c r="E93" s="122" t="n"/>
      <c r="F93" s="122" t="n"/>
      <c r="G93" s="122" t="n"/>
      <c r="H93" s="44" t="n"/>
      <c r="I93" s="44" t="n"/>
      <c r="J93" s="51" t="n"/>
      <c r="K93" s="51" t="n"/>
      <c r="L93" s="51" t="n"/>
    </row>
    <row r="94">
      <c r="A94" s="86" t="inlineStr">
        <is>
          <t>Hydrogen from fossil</t>
        </is>
      </c>
      <c r="B94" s="77" t="inlineStr">
        <is>
          <t>EJ</t>
        </is>
      </c>
      <c r="C94" s="122" t="n"/>
      <c r="D94" s="122" t="n"/>
      <c r="E94" s="122" t="n"/>
      <c r="F94" s="122" t="n"/>
      <c r="G94" s="122" t="n"/>
      <c r="H94" s="44" t="n"/>
      <c r="I94" s="44" t="n"/>
      <c r="J94" s="51" t="n"/>
      <c r="K94" s="51" t="n"/>
      <c r="L94" s="51" t="n"/>
    </row>
    <row r="95">
      <c r="A95" s="86" t="inlineStr">
        <is>
          <t>Electricity</t>
        </is>
      </c>
      <c r="B95" s="77" t="inlineStr">
        <is>
          <t>EJ</t>
        </is>
      </c>
      <c r="C95" s="122" t="n"/>
      <c r="D95" s="122" t="n">
        <v>0.022189</v>
      </c>
      <c r="E95" s="122" t="n">
        <v>0.023007</v>
      </c>
      <c r="F95" s="122" t="n">
        <v>0.021681</v>
      </c>
      <c r="G95" s="122" t="n">
        <v>0.036437</v>
      </c>
      <c r="H95" s="44" t="n"/>
      <c r="I95" s="44" t="n"/>
      <c r="J95" s="51" t="n"/>
      <c r="K95" s="51" t="n"/>
      <c r="L95" s="51" t="n"/>
    </row>
    <row r="96">
      <c r="A96" s="86" t="inlineStr">
        <is>
          <t>Liquid biofuels</t>
        </is>
      </c>
      <c r="B96" s="77" t="inlineStr">
        <is>
          <t>EJ</t>
        </is>
      </c>
      <c r="C96" s="122" t="n"/>
      <c r="D96" s="122" t="n"/>
      <c r="E96" s="122" t="n"/>
      <c r="F96" s="122" t="n"/>
      <c r="G96" s="122" t="n"/>
      <c r="H96" s="44" t="n"/>
      <c r="I96" s="44" t="n"/>
      <c r="J96" s="51" t="n"/>
      <c r="K96" s="51" t="n"/>
      <c r="L96" s="51" t="n"/>
    </row>
    <row r="97">
      <c r="A97" s="86" t="inlineStr">
        <is>
          <t>Biogas</t>
        </is>
      </c>
      <c r="B97" s="77" t="inlineStr">
        <is>
          <t>EJ</t>
        </is>
      </c>
      <c r="C97" s="122" t="n"/>
      <c r="D97" s="122" t="n"/>
      <c r="E97" s="122" t="n"/>
      <c r="F97" s="122" t="n"/>
      <c r="G97" s="122" t="n"/>
      <c r="H97" s="44" t="n"/>
      <c r="I97" s="44" t="n"/>
      <c r="J97" s="51" t="n"/>
      <c r="K97" s="51" t="n"/>
      <c r="L97" s="51" t="n"/>
    </row>
    <row r="98">
      <c r="A98" s="86" t="inlineStr">
        <is>
          <t>Hydrogen from renewable electricity</t>
        </is>
      </c>
      <c r="B98" s="77" t="inlineStr">
        <is>
          <t>EJ</t>
        </is>
      </c>
      <c r="C98" s="122" t="n"/>
      <c r="D98" s="122" t="n"/>
      <c r="E98" s="122" t="n"/>
      <c r="F98" s="122" t="n"/>
      <c r="G98" s="122" t="n"/>
      <c r="H98" s="44" t="n"/>
      <c r="I98" s="44" t="n"/>
      <c r="J98" s="51" t="n"/>
      <c r="K98" s="51" t="n"/>
      <c r="L98" s="51" t="n"/>
    </row>
    <row r="99">
      <c r="A99" s="86" t="inlineStr">
        <is>
          <t>Wood</t>
        </is>
      </c>
      <c r="B99" s="77" t="inlineStr">
        <is>
          <t>EJ</t>
        </is>
      </c>
      <c r="C99" s="122" t="n"/>
      <c r="D99" s="122" t="n"/>
      <c r="E99" s="122" t="n"/>
      <c r="F99" s="122" t="n"/>
      <c r="G99" s="122" t="n"/>
      <c r="H99" s="44" t="n"/>
      <c r="I99" s="44" t="n"/>
      <c r="J99" s="51" t="n"/>
      <c r="K99" s="51" t="n"/>
      <c r="L99" s="51" t="n"/>
    </row>
    <row r="100">
      <c r="A100" s="86" t="inlineStr">
        <is>
          <t>Others</t>
        </is>
      </c>
      <c r="B100" s="77" t="inlineStr">
        <is>
          <t>EJ</t>
        </is>
      </c>
      <c r="C100" s="122" t="n"/>
      <c r="D100" s="122" t="n"/>
      <c r="E100" s="122" t="n"/>
      <c r="F100" s="122" t="n"/>
      <c r="G100" s="122" t="n"/>
      <c r="H100" s="44" t="n"/>
      <c r="I100" s="44" t="n"/>
      <c r="J100" s="51" t="n"/>
      <c r="K100" s="51" t="n"/>
      <c r="L100" s="51" t="n"/>
    </row>
    <row r="101">
      <c r="A101" s="82" t="inlineStr">
        <is>
          <t>Total energy consumption by fuel types</t>
        </is>
      </c>
      <c r="B101" s="82" t="n"/>
      <c r="C101" s="83" t="n"/>
      <c r="D101" s="83" t="n"/>
      <c r="E101" s="83" t="n"/>
      <c r="F101" s="83" t="n"/>
      <c r="G101" s="83" t="n"/>
      <c r="H101" s="83" t="n"/>
      <c r="I101" s="83" t="n"/>
      <c r="J101" s="51" t="n"/>
      <c r="K101" s="51" t="n"/>
      <c r="L101" s="51" t="n"/>
    </row>
    <row r="102">
      <c r="A102" s="86" t="inlineStr">
        <is>
          <t>Liquid fossil</t>
        </is>
      </c>
      <c r="B102" s="77" t="inlineStr">
        <is>
          <t>EJ</t>
        </is>
      </c>
      <c r="C102" s="122" t="n"/>
      <c r="D102" s="122" t="n">
        <v>0.010916</v>
      </c>
      <c r="E102" s="122" t="n">
        <v>0.013126</v>
      </c>
      <c r="F102" s="122" t="n">
        <v>0.028508</v>
      </c>
      <c r="G102" s="122" t="n"/>
      <c r="H102" s="44" t="n"/>
      <c r="I102" s="44" t="n"/>
      <c r="J102" s="51" t="n"/>
      <c r="K102" s="51" t="n"/>
      <c r="L102" s="51" t="n"/>
    </row>
    <row r="103">
      <c r="A103" s="86" t="inlineStr">
        <is>
          <t>Gas fossil</t>
        </is>
      </c>
      <c r="B103" s="77" t="inlineStr">
        <is>
          <t>EJ</t>
        </is>
      </c>
      <c r="C103" s="122" t="n"/>
      <c r="D103" s="122" t="n">
        <v>0.001225</v>
      </c>
      <c r="E103" s="122" t="n">
        <v>0.001254</v>
      </c>
      <c r="F103" s="122" t="n">
        <v>0.001254</v>
      </c>
      <c r="G103" s="122" t="n"/>
      <c r="H103" s="44" t="n"/>
      <c r="I103" s="44" t="n"/>
      <c r="J103" s="51" t="n"/>
      <c r="K103" s="51" t="n"/>
      <c r="L103" s="51" t="n"/>
    </row>
    <row r="104">
      <c r="A104" s="86" t="inlineStr">
        <is>
          <t>Coal fossil</t>
        </is>
      </c>
      <c r="B104" s="77" t="inlineStr">
        <is>
          <t>EJ</t>
        </is>
      </c>
      <c r="C104" s="122" t="n"/>
      <c r="D104" s="122" t="n">
        <v>0.028032</v>
      </c>
      <c r="E104" s="122" t="n">
        <v>0.027412</v>
      </c>
      <c r="F104" s="122" t="n">
        <v>0.018029</v>
      </c>
      <c r="G104" s="122" t="n"/>
      <c r="H104" s="44" t="n"/>
      <c r="I104" s="44" t="n"/>
      <c r="J104" s="51" t="n"/>
      <c r="K104" s="51" t="n"/>
      <c r="L104" s="51" t="n"/>
    </row>
    <row r="105">
      <c r="A105" s="86" t="inlineStr">
        <is>
          <t>Hydrogen from fossil</t>
        </is>
      </c>
      <c r="B105" s="77" t="inlineStr">
        <is>
          <t>EJ</t>
        </is>
      </c>
      <c r="C105" s="122" t="n"/>
      <c r="D105" s="122" t="n"/>
      <c r="E105" s="122" t="n"/>
      <c r="F105" s="122" t="n"/>
      <c r="G105" s="122" t="n"/>
      <c r="H105" s="44" t="n"/>
      <c r="I105" s="44" t="n"/>
      <c r="J105" s="51" t="n"/>
      <c r="K105" s="51" t="n"/>
      <c r="L105" s="51" t="n"/>
    </row>
    <row r="106">
      <c r="A106" s="86" t="inlineStr">
        <is>
          <t>Electricity</t>
        </is>
      </c>
      <c r="B106" s="77" t="inlineStr">
        <is>
          <t>EJ</t>
        </is>
      </c>
      <c r="C106" s="122" t="n"/>
      <c r="D106" s="122" t="n">
        <v>0.138927</v>
      </c>
      <c r="E106" s="122" t="n">
        <v>0.138233</v>
      </c>
      <c r="F106" s="122" t="n">
        <v>0.124879</v>
      </c>
      <c r="G106" s="122" t="n">
        <v>0.156755</v>
      </c>
      <c r="H106" s="44" t="n"/>
      <c r="I106" s="44" t="n"/>
      <c r="J106" s="51" t="n"/>
      <c r="K106" s="51" t="n"/>
      <c r="L106" s="51" t="n"/>
    </row>
    <row r="107">
      <c r="A107" s="86" t="inlineStr">
        <is>
          <t>Liquid biofuels</t>
        </is>
      </c>
      <c r="B107" s="77" t="inlineStr">
        <is>
          <t>EJ</t>
        </is>
      </c>
      <c r="C107" s="122" t="n"/>
      <c r="D107" s="122" t="n"/>
      <c r="E107" s="122" t="n"/>
      <c r="F107" s="122" t="n"/>
      <c r="G107" s="122" t="n"/>
      <c r="H107" s="44" t="n"/>
      <c r="I107" s="44" t="n"/>
      <c r="J107" s="51" t="n"/>
      <c r="K107" s="51" t="n"/>
      <c r="L107" s="51" t="n"/>
    </row>
    <row r="108">
      <c r="A108" s="86" t="inlineStr">
        <is>
          <t>Biogas</t>
        </is>
      </c>
      <c r="B108" s="77" t="inlineStr">
        <is>
          <t>EJ</t>
        </is>
      </c>
      <c r="C108" s="122" t="n"/>
      <c r="D108" s="122" t="n"/>
      <c r="E108" s="122" t="n"/>
      <c r="F108" s="122" t="n"/>
      <c r="G108" s="122" t="n"/>
      <c r="H108" s="44" t="n"/>
      <c r="I108" s="44" t="n"/>
      <c r="J108" s="51" t="n"/>
      <c r="K108" s="51" t="n"/>
      <c r="L108" s="51" t="n"/>
    </row>
    <row r="109">
      <c r="A109" s="86" t="inlineStr">
        <is>
          <t>Hydrogen from renewable electricity</t>
        </is>
      </c>
      <c r="B109" s="77" t="inlineStr">
        <is>
          <t>EJ</t>
        </is>
      </c>
      <c r="C109" s="122" t="n"/>
      <c r="D109" s="122" t="n"/>
      <c r="E109" s="122" t="n"/>
      <c r="F109" s="122" t="n"/>
      <c r="G109" s="122" t="n"/>
      <c r="H109" s="44" t="n"/>
      <c r="I109" s="44" t="n"/>
      <c r="J109" s="51" t="n"/>
      <c r="K109" s="51" t="n"/>
      <c r="L109" s="51" t="n"/>
    </row>
    <row r="110">
      <c r="A110" s="86" t="inlineStr">
        <is>
          <t>Wood</t>
        </is>
      </c>
      <c r="B110" s="77" t="inlineStr">
        <is>
          <t>EJ</t>
        </is>
      </c>
      <c r="C110" s="122" t="n"/>
      <c r="D110" s="122" t="n"/>
      <c r="E110" s="122" t="n"/>
      <c r="F110" s="122" t="n"/>
      <c r="G110" s="122" t="n"/>
      <c r="H110" s="44" t="n"/>
      <c r="I110" s="44" t="n"/>
      <c r="J110" s="51" t="n"/>
      <c r="K110" s="51" t="n"/>
      <c r="L110" s="51" t="n"/>
    </row>
    <row r="111">
      <c r="A111" s="86" t="inlineStr">
        <is>
          <t>Others</t>
        </is>
      </c>
      <c r="B111" s="77" t="inlineStr">
        <is>
          <t>EJ</t>
        </is>
      </c>
      <c r="C111" s="122" t="n"/>
      <c r="D111" s="122" t="n"/>
      <c r="E111" s="122" t="n"/>
      <c r="F111" s="122" t="n"/>
      <c r="G111" s="122" t="n"/>
      <c r="H111" s="44" t="n"/>
      <c r="I111" s="44" t="n"/>
      <c r="J111" s="51" t="n"/>
      <c r="K111" s="51" t="n"/>
      <c r="L111" s="51" t="n"/>
    </row>
    <row r="112">
      <c r="A112" s="20" t="inlineStr">
        <is>
          <t>Commercial CO2 emissions</t>
        </is>
      </c>
      <c r="B112" s="20" t="n"/>
      <c r="C112" s="20" t="n"/>
      <c r="D112" s="20" t="n"/>
      <c r="E112" s="20" t="n"/>
      <c r="F112" s="20" t="n"/>
      <c r="G112" s="20" t="n"/>
      <c r="H112" s="20" t="n"/>
      <c r="I112" s="20" t="n"/>
      <c r="J112" s="51" t="n"/>
      <c r="K112" s="51" t="n"/>
      <c r="L112" s="51" t="n"/>
    </row>
    <row r="113">
      <c r="A113" s="85" t="inlineStr">
        <is>
          <t>Total residential CO2 emissions</t>
        </is>
      </c>
      <c r="B113" s="77" t="inlineStr">
        <is>
          <t>MtCO2</t>
        </is>
      </c>
      <c r="C113" s="122" t="n"/>
      <c r="D113" s="122" t="n">
        <v>3.556299</v>
      </c>
      <c r="E113" s="122" t="n">
        <v>3.636806</v>
      </c>
      <c r="F113" s="122" t="n">
        <v>3.818776</v>
      </c>
      <c r="G113" s="122" t="n"/>
      <c r="H113" s="44" t="n"/>
      <c r="I113" s="44" t="n"/>
      <c r="J113" s="51" t="n"/>
      <c r="K113" s="51" t="n"/>
      <c r="L113" s="51" t="n"/>
    </row>
    <row r="114">
      <c r="A114" s="82" t="inlineStr">
        <is>
          <t>by energy uses</t>
        </is>
      </c>
      <c r="B114" s="82" t="n"/>
      <c r="C114" s="83" t="n"/>
      <c r="D114" s="83" t="n"/>
      <c r="E114" s="83" t="n"/>
      <c r="F114" s="83" t="n"/>
      <c r="G114" s="83" t="n"/>
      <c r="H114" s="83" t="n"/>
      <c r="I114" s="83" t="n"/>
      <c r="J114" s="51" t="n"/>
      <c r="K114" s="51" t="n"/>
      <c r="L114" s="51" t="n"/>
    </row>
    <row r="115">
      <c r="A115" s="86" t="inlineStr">
        <is>
          <t>Emissions for surface heating</t>
        </is>
      </c>
      <c r="B115" s="77" t="inlineStr">
        <is>
          <t>MtCO2</t>
        </is>
      </c>
      <c r="C115" s="122" t="n"/>
      <c r="D115" s="122" t="n">
        <v>1.503658</v>
      </c>
      <c r="E115" s="122" t="n">
        <v>1.120697</v>
      </c>
      <c r="F115" s="122" t="n">
        <v>0.351737</v>
      </c>
      <c r="G115" s="122" t="n"/>
      <c r="H115" s="44" t="n"/>
      <c r="I115" s="44" t="n"/>
      <c r="J115" s="51" t="n"/>
      <c r="K115" s="51" t="n"/>
      <c r="L115" s="51" t="n"/>
    </row>
    <row r="116">
      <c r="A116" s="86" t="inlineStr">
        <is>
          <t>Emissions for space cooling</t>
        </is>
      </c>
      <c r="B116" s="77" t="inlineStr">
        <is>
          <t>MtCO2</t>
        </is>
      </c>
      <c r="C116" s="122" t="n"/>
      <c r="D116" s="122" t="n"/>
      <c r="E116" s="122" t="n"/>
      <c r="F116" s="122" t="n"/>
      <c r="G116" s="122" t="n"/>
      <c r="H116" s="44" t="n"/>
      <c r="I116" s="44" t="n"/>
      <c r="J116" s="51" t="n"/>
      <c r="K116" s="51" t="n"/>
      <c r="L116" s="51" t="n"/>
    </row>
    <row r="117">
      <c r="A117" s="86" t="inlineStr">
        <is>
          <t>Emissions for cooking</t>
        </is>
      </c>
      <c r="B117" s="77" t="inlineStr">
        <is>
          <t>MtCO2</t>
        </is>
      </c>
      <c r="C117" s="122" t="n"/>
      <c r="D117" s="122" t="n">
        <v>0.01478</v>
      </c>
      <c r="E117" s="122" t="n">
        <v>0.221376</v>
      </c>
      <c r="F117" s="122" t="n">
        <v>0.631785</v>
      </c>
      <c r="G117" s="122" t="n"/>
      <c r="H117" s="44" t="n"/>
      <c r="I117" s="44" t="n"/>
      <c r="J117" s="51" t="n"/>
      <c r="K117" s="51" t="n"/>
      <c r="L117" s="51" t="n"/>
    </row>
    <row r="118">
      <c r="A118" s="86" t="inlineStr">
        <is>
          <t>Emissions for water heating</t>
        </is>
      </c>
      <c r="B118" s="77" t="inlineStr">
        <is>
          <t>MtCO2</t>
        </is>
      </c>
      <c r="C118" s="122" t="n"/>
      <c r="D118" s="122" t="n">
        <v>1.739555</v>
      </c>
      <c r="E118" s="122" t="n">
        <v>1.916167</v>
      </c>
      <c r="F118" s="122" t="n">
        <v>2.157101</v>
      </c>
      <c r="G118" s="122" t="n"/>
      <c r="H118" s="44" t="n"/>
      <c r="I118" s="44" t="n"/>
      <c r="J118" s="51" t="n"/>
      <c r="K118" s="51" t="n"/>
      <c r="L118" s="51" t="n"/>
    </row>
    <row r="119">
      <c r="A119" s="86" t="inlineStr">
        <is>
          <t>Emissions for lighting</t>
        </is>
      </c>
      <c r="B119" s="77" t="inlineStr">
        <is>
          <t>MtCO2</t>
        </is>
      </c>
      <c r="C119" s="122" t="n"/>
      <c r="D119" s="122" t="n"/>
      <c r="E119" s="122" t="n"/>
      <c r="F119" s="122" t="n"/>
      <c r="G119" s="122" t="n"/>
      <c r="H119" s="44" t="n"/>
      <c r="I119" s="44" t="n"/>
      <c r="J119" s="51" t="n"/>
      <c r="K119" s="51" t="n"/>
      <c r="L119" s="51" t="n"/>
    </row>
    <row r="120">
      <c r="A120" s="86" t="inlineStr">
        <is>
          <t>Emissions for other appliances</t>
        </is>
      </c>
      <c r="B120" s="77" t="inlineStr">
        <is>
          <t>MtCO2</t>
        </is>
      </c>
      <c r="C120" s="122" t="n"/>
      <c r="D120" s="122" t="n">
        <v>0.298306</v>
      </c>
      <c r="E120" s="122" t="n">
        <v>0.378566</v>
      </c>
      <c r="F120" s="122" t="n">
        <v>0.678153</v>
      </c>
      <c r="G120" s="122" t="n"/>
      <c r="H120" s="44" t="n"/>
      <c r="I120" s="44" t="n"/>
      <c r="J120" s="51" t="n"/>
      <c r="K120" s="51" t="n"/>
      <c r="L120" s="51" t="n"/>
    </row>
    <row r="121">
      <c r="A121" s="82" t="inlineStr">
        <is>
          <t>by fuels</t>
        </is>
      </c>
      <c r="B121" s="82" t="n"/>
      <c r="C121" s="83" t="n"/>
      <c r="D121" s="83" t="n"/>
      <c r="E121" s="83" t="n"/>
      <c r="F121" s="83" t="n"/>
      <c r="G121" s="83" t="n"/>
      <c r="H121" s="83" t="n"/>
      <c r="I121" s="83" t="n"/>
      <c r="J121" s="51" t="n"/>
      <c r="K121" s="51" t="n"/>
      <c r="L121" s="51" t="n"/>
    </row>
    <row r="122">
      <c r="A122" s="86" t="inlineStr">
        <is>
          <t>Liquid fossil</t>
        </is>
      </c>
      <c r="B122" s="77" t="inlineStr">
        <is>
          <t>MtCO2</t>
        </is>
      </c>
      <c r="C122" s="122" t="n"/>
      <c r="D122" s="122" t="n">
        <v>0.789489</v>
      </c>
      <c r="E122" s="122" t="n">
        <v>0.928048</v>
      </c>
      <c r="F122" s="122" t="n">
        <v>2.013198</v>
      </c>
      <c r="G122" s="122" t="n"/>
      <c r="H122" s="44" t="n"/>
      <c r="I122" s="44" t="n"/>
      <c r="J122" s="51" t="n"/>
      <c r="K122" s="51" t="n"/>
      <c r="L122" s="51" t="n"/>
    </row>
    <row r="123">
      <c r="A123" s="86" t="inlineStr">
        <is>
          <t>Gas fossil</t>
        </is>
      </c>
      <c r="B123" s="77" t="inlineStr">
        <is>
          <t>MtCO2</t>
        </is>
      </c>
      <c r="C123" s="122" t="n"/>
      <c r="D123" s="122" t="n">
        <v>0.068732</v>
      </c>
      <c r="E123" s="122" t="n">
        <v>0.07033499999999999</v>
      </c>
      <c r="F123" s="122" t="n">
        <v>0.07033499999999999</v>
      </c>
      <c r="G123" s="122" t="n"/>
      <c r="H123" s="44" t="n"/>
      <c r="I123" s="44" t="n"/>
      <c r="J123" s="51" t="n"/>
      <c r="K123" s="51" t="n"/>
      <c r="L123" s="51" t="n"/>
    </row>
    <row r="124">
      <c r="A124" s="86" t="inlineStr">
        <is>
          <t>Coal fossil</t>
        </is>
      </c>
      <c r="B124" s="77" t="inlineStr">
        <is>
          <t>MtCO2</t>
        </is>
      </c>
      <c r="C124" s="122" t="n"/>
      <c r="D124" s="122" t="n">
        <v>2.698078</v>
      </c>
      <c r="E124" s="122" t="n">
        <v>2.638423</v>
      </c>
      <c r="F124" s="122" t="n">
        <v>1.735243</v>
      </c>
      <c r="G124" s="122" t="n"/>
      <c r="H124" s="44" t="n"/>
      <c r="I124" s="44" t="n"/>
      <c r="J124" s="51" t="n"/>
      <c r="K124" s="51" t="n"/>
      <c r="L124" s="51" t="n"/>
    </row>
    <row r="125">
      <c r="A125" s="86" t="inlineStr">
        <is>
          <t>Hydrogen from fossil</t>
        </is>
      </c>
      <c r="B125" s="77" t="inlineStr">
        <is>
          <t>MtCO2</t>
        </is>
      </c>
      <c r="C125" s="122" t="n"/>
      <c r="D125" s="122" t="n"/>
      <c r="E125" s="122" t="n"/>
      <c r="F125" s="122" t="n"/>
      <c r="G125" s="122" t="n"/>
      <c r="H125" s="44" t="n"/>
      <c r="I125" s="44" t="n"/>
      <c r="J125" s="51" t="n"/>
      <c r="K125" s="51" t="n"/>
      <c r="L125" s="51" t="n"/>
    </row>
    <row r="126">
      <c r="A126" s="86" t="inlineStr">
        <is>
          <t>Electricity</t>
        </is>
      </c>
      <c r="B126" s="77" t="inlineStr">
        <is>
          <t>MtCO2</t>
        </is>
      </c>
      <c r="C126" s="122" t="n"/>
      <c r="D126" s="122" t="n"/>
      <c r="E126" s="122" t="n"/>
      <c r="F126" s="122" t="n"/>
      <c r="G126" s="122" t="n"/>
      <c r="H126" s="44" t="n"/>
      <c r="I126" s="44" t="n"/>
      <c r="J126" s="51" t="n"/>
      <c r="K126" s="51" t="n"/>
      <c r="L126" s="51" t="n"/>
    </row>
    <row r="127">
      <c r="A127" s="86" t="inlineStr">
        <is>
          <t>Liquid biofuels</t>
        </is>
      </c>
      <c r="B127" s="77" t="inlineStr">
        <is>
          <t>MtCO2</t>
        </is>
      </c>
      <c r="C127" s="122" t="n"/>
      <c r="D127" s="122" t="n"/>
      <c r="E127" s="122" t="n"/>
      <c r="F127" s="122" t="n"/>
      <c r="G127" s="122" t="n"/>
      <c r="H127" s="44" t="n"/>
      <c r="I127" s="44" t="n"/>
      <c r="J127" s="51" t="n"/>
      <c r="K127" s="51" t="n"/>
      <c r="L127" s="51" t="n"/>
    </row>
    <row r="128">
      <c r="A128" s="86" t="inlineStr">
        <is>
          <t>Biogas</t>
        </is>
      </c>
      <c r="B128" s="77" t="inlineStr">
        <is>
          <t>MtCO2</t>
        </is>
      </c>
      <c r="C128" s="122" t="n"/>
      <c r="D128" s="122" t="n"/>
      <c r="E128" s="122" t="n"/>
      <c r="F128" s="122" t="n"/>
      <c r="G128" s="122" t="n"/>
      <c r="H128" s="44" t="n"/>
      <c r="I128" s="44" t="n"/>
      <c r="J128" s="51" t="n"/>
      <c r="K128" s="51" t="n"/>
      <c r="L128" s="51" t="n"/>
    </row>
    <row r="129">
      <c r="A129" s="86" t="inlineStr">
        <is>
          <t>Hydrogen from renewable electricity</t>
        </is>
      </c>
      <c r="B129" s="77" t="inlineStr">
        <is>
          <t>MtCO2</t>
        </is>
      </c>
      <c r="C129" s="122" t="n"/>
      <c r="D129" s="122" t="n"/>
      <c r="E129" s="122" t="n"/>
      <c r="F129" s="122" t="n"/>
      <c r="G129" s="122" t="n"/>
      <c r="H129" s="44" t="n"/>
      <c r="I129" s="44" t="n"/>
      <c r="J129" s="51" t="n"/>
      <c r="K129" s="51" t="n"/>
      <c r="L129" s="51" t="n"/>
    </row>
    <row r="130">
      <c r="A130" s="86" t="inlineStr">
        <is>
          <t>Wood</t>
        </is>
      </c>
      <c r="B130" s="77" t="inlineStr">
        <is>
          <t>MtCO2</t>
        </is>
      </c>
      <c r="C130" s="122" t="n"/>
      <c r="D130" s="122" t="n"/>
      <c r="E130" s="122" t="n"/>
      <c r="F130" s="122" t="n"/>
      <c r="G130" s="122" t="n"/>
      <c r="H130" s="44" t="n"/>
      <c r="I130" s="44" t="n"/>
      <c r="J130" s="51" t="n"/>
      <c r="K130" s="51" t="n"/>
      <c r="L130" s="51" t="n"/>
    </row>
    <row r="131">
      <c r="A131" s="86" t="inlineStr">
        <is>
          <t>Others</t>
        </is>
      </c>
      <c r="B131" s="77" t="inlineStr">
        <is>
          <t>MtCO2</t>
        </is>
      </c>
      <c r="C131" s="122" t="n"/>
      <c r="D131" s="122" t="n"/>
      <c r="E131" s="122" t="n"/>
      <c r="F131" s="122" t="n"/>
      <c r="G131" s="122" t="n"/>
      <c r="H131" s="44" t="n"/>
      <c r="I131" s="44" t="n"/>
      <c r="J131" s="51" t="n"/>
      <c r="K131" s="51" t="n"/>
      <c r="L131" s="51" t="n"/>
    </row>
    <row r="132">
      <c r="A132" s="20" t="inlineStr">
        <is>
          <t>Commercial non-CO2 emissions</t>
        </is>
      </c>
      <c r="B132" s="20" t="n"/>
      <c r="C132" s="20" t="n"/>
      <c r="D132" s="20" t="n"/>
      <c r="E132" s="20" t="n"/>
      <c r="F132" s="20" t="n"/>
      <c r="G132" s="20" t="n"/>
      <c r="H132" s="20" t="n"/>
      <c r="I132" s="20" t="n"/>
      <c r="J132" s="51" t="n"/>
      <c r="K132" s="51" t="n"/>
      <c r="L132" s="51" t="n"/>
    </row>
    <row r="133">
      <c r="A133" s="85" t="inlineStr">
        <is>
          <t>Total commercial non-CO2 emissions</t>
        </is>
      </c>
      <c r="B133" s="77" t="inlineStr">
        <is>
          <t>MtCO2e</t>
        </is>
      </c>
      <c r="C133" s="122" t="n"/>
      <c r="D133" s="122" t="n">
        <v>0.013634</v>
      </c>
      <c r="E133" s="122" t="n">
        <v>0.013563</v>
      </c>
      <c r="F133" s="122" t="n">
        <v>0.012826</v>
      </c>
      <c r="G133" s="122" t="n"/>
      <c r="H133" s="44" t="n"/>
      <c r="I133" s="44" t="n"/>
      <c r="J133" s="51" t="n"/>
      <c r="K133" s="51" t="n"/>
      <c r="L133" s="51" t="n"/>
    </row>
  </sheetData>
  <pageMargins left="0.7" right="0.7" top="0.75" bottom="0.75" header="0.3" footer="0.3"/>
</worksheet>
</file>

<file path=xl/worksheets/sheet19.xml><?xml version="1.0" encoding="utf-8"?>
<worksheet xmlns="http://schemas.openxmlformats.org/spreadsheetml/2006/main">
  <sheetPr>
    <tabColor rgb="FF7030A0"/>
    <outlinePr summaryBelow="1" summaryRight="1"/>
    <pageSetUpPr/>
  </sheetPr>
  <dimension ref="A1:E11"/>
  <sheetViews>
    <sheetView zoomScale="85" zoomScaleNormal="85" workbookViewId="0">
      <selection activeCell="B3" sqref="B3"/>
    </sheetView>
  </sheetViews>
  <sheetFormatPr baseColWidth="8" defaultColWidth="11.44140625" defaultRowHeight="14.4"/>
  <cols>
    <col width="29.5546875" customWidth="1" style="218" min="1" max="1"/>
    <col width="53.44140625" customWidth="1" style="218" min="2" max="3"/>
    <col width="95.109375" customWidth="1" style="218" min="4" max="4"/>
    <col width="55.88671875" customWidth="1" style="218" min="5" max="5"/>
  </cols>
  <sheetData>
    <row r="1" ht="15.75" customHeight="1" s="218">
      <c r="A1" s="111" t="inlineStr">
        <is>
          <t>The Pathways Design Framework: AFOLU STORYLINE</t>
        </is>
      </c>
      <c r="B1" s="112" t="n"/>
      <c r="C1" s="112" t="n"/>
      <c r="D1" s="112" t="n"/>
      <c r="E1" s="112" t="n"/>
    </row>
    <row r="2" ht="15.75" customHeight="1" s="218">
      <c r="A2" s="2" t="inlineStr">
        <is>
          <t>version Aug 2023</t>
        </is>
      </c>
      <c r="B2" s="112" t="n"/>
      <c r="C2" s="112" t="n"/>
      <c r="D2" s="112" t="n"/>
      <c r="E2" s="112" t="n"/>
    </row>
    <row r="3" ht="15.75" customHeight="1" s="218">
      <c r="A3" s="113" t="inlineStr">
        <is>
          <t>Scenario Name:</t>
        </is>
      </c>
      <c r="B3" s="186">
        <f>'User guide'!B12</f>
        <v/>
      </c>
      <c r="C3" s="114" t="n"/>
      <c r="D3" s="113" t="n"/>
      <c r="E3" s="113" t="n"/>
    </row>
    <row r="4" ht="18.75" customHeight="1" s="218">
      <c r="A4" s="45" t="n"/>
      <c r="B4" s="46" t="n"/>
      <c r="C4" s="46" t="n"/>
      <c r="D4" s="15" t="n"/>
      <c r="E4" s="15" t="n"/>
    </row>
    <row r="5" ht="31.5" customHeight="1" s="218">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207.75" customHeight="1" s="218">
      <c r="A6" s="65" t="inlineStr">
        <is>
          <t>1) The demand characteristics for food production</t>
        </is>
      </c>
      <c r="B6" s="49" t="n"/>
      <c r="C6" s="49" t="n"/>
      <c r="D6" s="50" t="inlineStr">
        <is>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6" s="51" t="n"/>
    </row>
    <row r="7" ht="243" customHeight="1" s="218">
      <c r="A7" s="65" t="inlineStr">
        <is>
          <t>2) The demand characteristics for biomass for energy and industrial uses</t>
        </is>
      </c>
      <c r="B7" s="49" t="n"/>
      <c r="C7" s="49" t="n"/>
      <c r="D7" s="50" t="inlineStr">
        <is>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7" s="51" t="n"/>
    </row>
    <row r="8" ht="210" customHeight="1" s="218">
      <c r="A8" s="65" t="inlineStr">
        <is>
          <t>3) The socio-economic organisation of activities and land use (agriculture &amp; forestry)</t>
        </is>
      </c>
      <c r="B8" s="49" t="n"/>
      <c r="C8" s="49" t="n"/>
      <c r="D8" s="50" t="inlineStr">
        <is>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is>
      </c>
      <c r="E8" s="51" t="n"/>
    </row>
    <row r="9" ht="222" customHeight="1" s="218">
      <c r="A9" s="65" t="inlineStr">
        <is>
          <t>4) The farming practices</t>
        </is>
      </c>
      <c r="B9" s="49" t="n"/>
      <c r="C9" s="49" t="n"/>
      <c r="D9" s="50" t="inlineStr">
        <is>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is>
      </c>
      <c r="E9" s="51" t="n"/>
    </row>
    <row r="10" ht="161.25" customHeight="1" s="218">
      <c r="A10" s="65" t="inlineStr">
        <is>
          <t>5) The forestry practices</t>
        </is>
      </c>
      <c r="B10" s="49" t="n"/>
      <c r="C10" s="49" t="n"/>
      <c r="D10" s="50" t="inlineStr">
        <is>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is>
      </c>
      <c r="E10" s="51" t="n"/>
    </row>
    <row r="11">
      <c r="A11" s="30" t="n"/>
    </row>
  </sheetData>
  <pageMargins left="0.7" right="0.7" top="0.75" bottom="0.75" header="0.3" footer="0.3"/>
</worksheet>
</file>

<file path=xl/worksheets/sheet2.xml><?xml version="1.0" encoding="utf-8"?>
<worksheet xmlns="http://schemas.openxmlformats.org/spreadsheetml/2006/main">
  <sheetPr>
    <tabColor rgb="FF7030A0"/>
    <outlinePr summaryBelow="1" summaryRight="1"/>
    <pageSetUpPr/>
  </sheetPr>
  <dimension ref="A1:F11"/>
  <sheetViews>
    <sheetView zoomScale="85" zoomScaleNormal="85" workbookViewId="0">
      <selection activeCell="C7" sqref="C7"/>
    </sheetView>
  </sheetViews>
  <sheetFormatPr baseColWidth="8" defaultColWidth="11.44140625" defaultRowHeight="14.4"/>
  <cols>
    <col width="31.33203125" customWidth="1" style="218" min="1" max="1"/>
    <col width="51.44140625" customWidth="1" style="218" min="2" max="2"/>
    <col width="50" customWidth="1" style="218" min="3" max="3"/>
    <col width="77.88671875" customWidth="1" style="218" min="4" max="4"/>
    <col width="34.6640625" customWidth="1" style="218" min="5" max="5"/>
    <col width="21.33203125" customWidth="1" style="218" min="6" max="6"/>
    <col width="29.44140625" customWidth="1" style="218" min="8" max="12"/>
  </cols>
  <sheetData>
    <row r="1" ht="15.75" customHeight="1" s="218">
      <c r="A1" s="1" t="inlineStr">
        <is>
          <t>The Pathways Design Framework: GLOBAL CONTEXT</t>
        </is>
      </c>
      <c r="B1" s="1" t="n"/>
      <c r="C1" s="1" t="n"/>
      <c r="D1" s="1" t="n"/>
      <c r="E1" s="1" t="n"/>
      <c r="F1" s="1" t="n"/>
    </row>
    <row r="2" ht="15.75" customHeight="1" s="218">
      <c r="A2" s="2" t="inlineStr">
        <is>
          <t>version Aug 2023</t>
        </is>
      </c>
      <c r="B2" s="1" t="n"/>
      <c r="C2" s="1" t="n"/>
      <c r="D2" s="1" t="n"/>
      <c r="E2" s="1" t="n"/>
      <c r="F2" s="1" t="n"/>
    </row>
    <row r="3" ht="15.75" customHeight="1" s="218">
      <c r="A3" s="16" t="inlineStr">
        <is>
          <t>Scenario Name:</t>
        </is>
      </c>
      <c r="B3" s="186">
        <f>'User guide'!B12</f>
        <v/>
      </c>
      <c r="C3" s="16" t="n"/>
      <c r="D3" s="16" t="n"/>
      <c r="E3" s="16" t="n"/>
      <c r="F3" s="16" t="n"/>
    </row>
    <row r="4" ht="30.75" customHeight="1" s="218">
      <c r="F4" s="15" t="n"/>
    </row>
    <row r="5" ht="93.75" customHeight="1" s="218">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c r="F5" s="15" t="n"/>
    </row>
    <row r="6" ht="105" customHeight="1" s="218">
      <c r="A6" s="48" t="inlineStr">
        <is>
          <t xml:space="preserve">Overall global cross-cutting elements </t>
        </is>
      </c>
      <c r="B6" s="182" t="n"/>
      <c r="C6" s="182" t="n"/>
      <c r="D6" s="66" t="inlineStr">
        <is>
          <t>- Global economic growth patterns compared to yours and wealth redistribution
- Global trends of poverty and inequality
- Global trade patterns and dynamics
- Future of the Paris Agreement and climate ambition</t>
        </is>
      </c>
      <c r="E6" s="51" t="n"/>
      <c r="F6" s="15" t="n"/>
    </row>
    <row r="7" ht="135" customHeight="1" s="218">
      <c r="A7" s="48" t="inlineStr">
        <is>
          <t>Global trends in the energy supply systems</t>
        </is>
      </c>
      <c r="B7" s="182" t="n"/>
      <c r="C7" s="182" t="n"/>
      <c r="D7" s="66" t="inlineStr">
        <is>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is>
      </c>
      <c r="E7" s="74" t="n"/>
      <c r="F7" s="15" t="n"/>
    </row>
    <row r="8" ht="153" customHeight="1" s="218">
      <c r="A8" s="48" t="inlineStr">
        <is>
          <t>Global trends in the urban and transport infrastructures, with a focus on buildings and mobility</t>
        </is>
      </c>
      <c r="B8" s="182" t="n"/>
      <c r="C8" s="182" t="n"/>
      <c r="D8" s="66" t="inlineStr">
        <is>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is>
      </c>
      <c r="E8" s="74" t="n"/>
      <c r="F8" s="15" t="n"/>
    </row>
    <row r="9" ht="162" customHeight="1" s="218">
      <c r="A9" s="48" t="inlineStr">
        <is>
          <t>Global trends in the industrial system, with a focus on GHG-intensive sectors</t>
        </is>
      </c>
      <c r="B9" s="182" t="n"/>
      <c r="C9" s="182" t="n"/>
      <c r="D9" s="66" t="inlineStr">
        <is>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is>
      </c>
      <c r="E9" s="74" t="n"/>
      <c r="F9" s="15" t="n"/>
    </row>
    <row r="10" ht="166.5" customHeight="1" s="218">
      <c r="A10" s="48" t="inlineStr">
        <is>
          <t>Global trends in the land and ecosystems, with a focus on agriculture and forests</t>
        </is>
      </c>
      <c r="B10" s="182" t="n"/>
      <c r="C10" s="182" t="n"/>
      <c r="D10" s="66" t="inlineStr">
        <is>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is>
      </c>
      <c r="E10" s="74" t="n"/>
      <c r="F10" s="15" t="n"/>
    </row>
    <row r="11" ht="93.75" customHeight="1" s="218">
      <c r="E11" s="15" t="n"/>
    </row>
  </sheetData>
  <pageMargins left="0.7" right="0.7" top="0.75" bottom="0.75" header="0.3" footer="0.3"/>
</worksheet>
</file>

<file path=xl/worksheets/sheet20.xml><?xml version="1.0" encoding="utf-8"?>
<worksheet xmlns="http://schemas.openxmlformats.org/spreadsheetml/2006/main">
  <sheetPr>
    <tabColor theme="9" tint="-0.499984740745262"/>
    <outlinePr summaryBelow="1" summaryRight="1"/>
    <pageSetUpPr/>
  </sheetPr>
  <dimension ref="A1:N166"/>
  <sheetViews>
    <sheetView zoomScaleNormal="100" workbookViewId="0">
      <selection activeCell="J12" sqref="J12"/>
    </sheetView>
  </sheetViews>
  <sheetFormatPr baseColWidth="8" defaultColWidth="11.44140625" defaultRowHeight="14.4"/>
  <cols>
    <col width="69.109375" customWidth="1" style="218" min="1" max="1"/>
    <col width="24" customWidth="1" style="218" min="2" max="2"/>
    <col width="22.33203125" customWidth="1" style="218" min="10" max="10"/>
    <col width="16.88671875" bestFit="1" customWidth="1" style="218" min="11" max="11"/>
    <col width="17.44140625" bestFit="1" customWidth="1" style="218" min="12" max="12"/>
  </cols>
  <sheetData>
    <row r="1" ht="15.75" customHeight="1" s="218">
      <c r="A1" s="1" t="inlineStr">
        <is>
          <t>The Pathways Design Framework: AFOLU DASHBOARD</t>
        </is>
      </c>
      <c r="B1" s="1" t="n"/>
      <c r="C1" s="1" t="n"/>
      <c r="D1" s="1" t="n"/>
      <c r="E1" s="1" t="n"/>
      <c r="F1" s="1" t="n"/>
      <c r="G1" s="1" t="n"/>
      <c r="H1" s="1" t="n"/>
      <c r="I1" s="1" t="n"/>
      <c r="J1" s="126" t="n"/>
    </row>
    <row r="2" ht="15.75" customHeight="1" s="218">
      <c r="A2" s="2" t="inlineStr">
        <is>
          <t>version Aug 2023</t>
        </is>
      </c>
      <c r="B2" s="1" t="n"/>
      <c r="C2" s="1" t="n"/>
      <c r="D2" s="1" t="n"/>
      <c r="E2" s="1" t="n"/>
      <c r="F2" s="1" t="n"/>
      <c r="G2" s="1" t="n"/>
      <c r="H2" s="1" t="n"/>
      <c r="I2" s="1" t="n"/>
      <c r="J2" s="126" t="n"/>
    </row>
    <row r="3" ht="15.75" customHeight="1" s="218">
      <c r="A3" s="16" t="inlineStr">
        <is>
          <t>Scenario Name:</t>
        </is>
      </c>
      <c r="B3" s="186">
        <f>'User guide'!B12</f>
        <v/>
      </c>
      <c r="C3" s="16" t="n"/>
      <c r="D3" s="16" t="n"/>
      <c r="E3" s="16" t="n"/>
      <c r="F3" s="16" t="n"/>
      <c r="G3" s="16" t="n"/>
      <c r="H3" s="16" t="n"/>
      <c r="I3" s="16" t="n"/>
      <c r="J3" s="16" t="n"/>
    </row>
    <row r="4">
      <c r="A4" s="187" t="n"/>
    </row>
    <row r="5" ht="15.75" customHeight="1" s="218" thickBot="1">
      <c r="A5" s="188" t="n"/>
      <c r="B5" s="188" t="n"/>
      <c r="C5" s="188" t="n"/>
      <c r="D5" s="188" t="n"/>
      <c r="E5" s="188" t="n"/>
      <c r="F5" s="188" t="n"/>
      <c r="G5" s="188" t="n"/>
      <c r="H5" s="188" t="n"/>
      <c r="I5" s="188" t="n"/>
      <c r="J5" s="188" t="n"/>
    </row>
    <row r="6">
      <c r="A6" s="71" t="inlineStr">
        <is>
          <t>Extract of the Economy-wide DB TAB relevant rows for this sub-sector</t>
        </is>
      </c>
      <c r="B6" s="72" t="n"/>
      <c r="C6" s="72" t="n"/>
      <c r="D6" s="72" t="n"/>
      <c r="E6" s="72" t="n"/>
      <c r="F6" s="72" t="n"/>
      <c r="G6" s="72" t="n"/>
      <c r="H6" s="72" t="n"/>
      <c r="I6" s="72" t="n"/>
      <c r="J6" s="72" t="n"/>
    </row>
    <row r="7">
      <c r="A7" s="32" t="inlineStr">
        <is>
          <t>Agriculture</t>
        </is>
      </c>
      <c r="B7" s="33" t="n"/>
      <c r="C7" s="32" t="n"/>
      <c r="D7" s="32" t="n"/>
      <c r="E7" s="32" t="n"/>
      <c r="F7" s="32" t="n"/>
      <c r="G7" s="32" t="n"/>
      <c r="H7" s="32" t="n"/>
      <c r="I7" s="32" t="n"/>
    </row>
    <row r="8">
      <c r="A8" s="24" t="inlineStr">
        <is>
          <t>Energy use per "GDP-agri" unit</t>
        </is>
      </c>
      <c r="B8" s="24" t="inlineStr">
        <is>
          <t>MJ/2015 USD</t>
        </is>
      </c>
      <c r="C8" s="150">
        <f>(C107+C131)*10^12/(C22*10^9)</f>
        <v/>
      </c>
      <c r="D8" s="150">
        <f>(D107+D131)*10^12/(D22*10^9)</f>
        <v/>
      </c>
      <c r="E8" s="150">
        <f>(E107+E131)*10^12/(E22*10^9)</f>
        <v/>
      </c>
      <c r="F8" s="150">
        <f>(F107+F131)*10^12/(F22*10^9)</f>
        <v/>
      </c>
      <c r="G8" s="150">
        <f>(G107+G131)*10^12/(G22*10^9)</f>
        <v/>
      </c>
      <c r="H8" s="150">
        <f>(H107+H131)*10^12/(H22*10^9)</f>
        <v/>
      </c>
      <c r="I8" s="150">
        <f>(I107+I131)*10^12/(I22*10^9)</f>
        <v/>
      </c>
    </row>
    <row r="9">
      <c r="A9" s="22" t="inlineStr">
        <is>
          <t>CO2 emissions from fuel comb per energy unit</t>
        </is>
      </c>
      <c r="B9" s="24" t="inlineStr">
        <is>
          <t>gCO2/MJ</t>
        </is>
      </c>
      <c r="C9" s="150">
        <f>C53/(C107+C131)</f>
        <v/>
      </c>
      <c r="D9" s="150">
        <f>D53/(D107+D131)</f>
        <v/>
      </c>
      <c r="E9" s="150">
        <f>E53/(E107+E131)</f>
        <v/>
      </c>
      <c r="F9" s="150">
        <f>F53/(F107+F131)</f>
        <v/>
      </c>
      <c r="G9" s="150">
        <f>G53/(G107+G131)</f>
        <v/>
      </c>
      <c r="H9" s="150">
        <f>H53/(H107+H131)</f>
        <v/>
      </c>
      <c r="I9" s="150">
        <f>I53/(I107+I131)</f>
        <v/>
      </c>
    </row>
    <row r="10">
      <c r="A10" s="24" t="inlineStr">
        <is>
          <t>Energy consumption</t>
        </is>
      </c>
      <c r="B10" s="24" t="inlineStr">
        <is>
          <t>PJ</t>
        </is>
      </c>
      <c r="C10" s="150">
        <f>(C107+C131)*10^3</f>
        <v/>
      </c>
      <c r="D10" s="150">
        <f>(D107+D131)*10^3</f>
        <v/>
      </c>
      <c r="E10" s="150">
        <f>(E107+E131)*10^3</f>
        <v/>
      </c>
      <c r="F10" s="150">
        <f>(F107+F131)*10^3</f>
        <v/>
      </c>
      <c r="G10" s="150">
        <f>(G107+G131)*10^3</f>
        <v/>
      </c>
      <c r="H10" s="150">
        <f>(H107+H131)*10^3</f>
        <v/>
      </c>
      <c r="I10" s="150">
        <f>(I107+I131)*10^3</f>
        <v/>
      </c>
    </row>
    <row r="11">
      <c r="A11" s="22" t="inlineStr">
        <is>
          <t>Total energy-related CO2 emissions (from fuel combustion)</t>
        </is>
      </c>
      <c r="B11" s="24" t="inlineStr">
        <is>
          <t>MtCO2</t>
        </is>
      </c>
      <c r="C11" s="150">
        <f>C53</f>
        <v/>
      </c>
      <c r="D11" s="150">
        <f>D53</f>
        <v/>
      </c>
      <c r="E11" s="150">
        <f>E53</f>
        <v/>
      </c>
      <c r="F11" s="150">
        <f>F53</f>
        <v/>
      </c>
      <c r="G11" s="150">
        <f>G53</f>
        <v/>
      </c>
      <c r="H11" s="150">
        <f>H53</f>
        <v/>
      </c>
      <c r="I11" s="150">
        <f>I53</f>
        <v/>
      </c>
    </row>
    <row r="12">
      <c r="A12" s="22" t="inlineStr">
        <is>
          <t>Total non-energy CO2 emissions</t>
        </is>
      </c>
      <c r="B12" s="24" t="inlineStr">
        <is>
          <t>MtCO2</t>
        </is>
      </c>
      <c r="C12" s="150">
        <f>C43</f>
        <v/>
      </c>
      <c r="D12" s="150">
        <f>D42-D44-D45</f>
        <v/>
      </c>
      <c r="E12" s="150">
        <f>E42-E44-E45</f>
        <v/>
      </c>
      <c r="F12" s="150">
        <f>F42-F44-F45</f>
        <v/>
      </c>
      <c r="G12" s="150">
        <f>G42-G44-G45</f>
        <v/>
      </c>
      <c r="H12" s="150">
        <f>H42-H44-H45</f>
        <v/>
      </c>
      <c r="I12" s="150">
        <f>I42-I44-I45</f>
        <v/>
      </c>
    </row>
    <row r="13">
      <c r="A13" s="22" t="inlineStr">
        <is>
          <t>Total non-energy CH4 emissions</t>
        </is>
      </c>
      <c r="B13" s="22" t="inlineStr">
        <is>
          <t>MtCO2e</t>
        </is>
      </c>
      <c r="C13" s="150">
        <f>C44</f>
        <v/>
      </c>
      <c r="D13" s="150">
        <f>D44</f>
        <v/>
      </c>
      <c r="E13" s="150">
        <f>E44</f>
        <v/>
      </c>
      <c r="F13" s="150">
        <f>F44</f>
        <v/>
      </c>
      <c r="G13" s="150">
        <f>G44</f>
        <v/>
      </c>
      <c r="H13" s="150">
        <f>H44</f>
        <v/>
      </c>
      <c r="I13" s="150">
        <f>I44</f>
        <v/>
      </c>
    </row>
    <row r="14">
      <c r="A14" s="22" t="inlineStr">
        <is>
          <t>Total non-energy N2O emissions</t>
        </is>
      </c>
      <c r="B14" s="22" t="inlineStr">
        <is>
          <t>MtCO2e</t>
        </is>
      </c>
      <c r="C14" s="150">
        <f>C45</f>
        <v/>
      </c>
      <c r="D14" s="150">
        <f>D45</f>
        <v/>
      </c>
      <c r="E14" s="150">
        <f>E45</f>
        <v/>
      </c>
      <c r="F14" s="150">
        <f>F45</f>
        <v/>
      </c>
      <c r="G14" s="150">
        <f>G45</f>
        <v/>
      </c>
      <c r="H14" s="150">
        <f>H45</f>
        <v/>
      </c>
      <c r="I14" s="150">
        <f>I45</f>
        <v/>
      </c>
    </row>
    <row r="15">
      <c r="A15" s="32" t="inlineStr">
        <is>
          <t>Land use, Land use change and Forestry (LULUCF)</t>
        </is>
      </c>
      <c r="B15" s="33" t="n"/>
      <c r="C15" s="32" t="n"/>
      <c r="D15" s="32" t="n"/>
      <c r="E15" s="32" t="n"/>
      <c r="F15" s="32" t="n"/>
      <c r="G15" s="32" t="n"/>
      <c r="H15" s="32" t="n"/>
      <c r="I15" s="32" t="n"/>
    </row>
    <row r="16">
      <c r="A16" s="28" t="inlineStr">
        <is>
          <t>Total CO2 LULUCF net emissions (forests)</t>
        </is>
      </c>
      <c r="B16" s="22" t="inlineStr">
        <is>
          <t>MtCO2</t>
        </is>
      </c>
      <c r="C16" s="166">
        <f>C33</f>
        <v/>
      </c>
      <c r="D16" s="166">
        <f>D33</f>
        <v/>
      </c>
      <c r="E16" s="166">
        <f>E33</f>
        <v/>
      </c>
      <c r="F16" s="166">
        <f>F33</f>
        <v/>
      </c>
      <c r="G16" s="166">
        <f>G33</f>
        <v/>
      </c>
      <c r="H16" s="166">
        <f>H33</f>
        <v/>
      </c>
      <c r="I16" s="166">
        <f>I33</f>
        <v/>
      </c>
    </row>
    <row r="17">
      <c r="A17" s="22" t="inlineStr">
        <is>
          <t>Total CO2 LULUCF net emissions (all other fluxes)</t>
        </is>
      </c>
      <c r="B17" s="22" t="inlineStr">
        <is>
          <t>MtCO2</t>
        </is>
      </c>
      <c r="C17" s="166">
        <f>C34</f>
        <v/>
      </c>
      <c r="D17" s="166">
        <f>D34</f>
        <v/>
      </c>
      <c r="E17" s="166">
        <f>E34</f>
        <v/>
      </c>
      <c r="F17" s="166">
        <f>F34</f>
        <v/>
      </c>
      <c r="G17" s="166">
        <f>G34</f>
        <v/>
      </c>
      <c r="H17" s="166">
        <f>H34</f>
        <v/>
      </c>
      <c r="I17" s="166">
        <f>I34</f>
        <v/>
      </c>
    </row>
    <row r="18">
      <c r="A18" s="72" t="n"/>
      <c r="B18" s="72" t="n"/>
      <c r="C18" s="72" t="n"/>
      <c r="D18" s="72" t="n"/>
      <c r="E18" s="72" t="n"/>
      <c r="F18" s="72" t="n"/>
      <c r="G18" s="72" t="n"/>
      <c r="H18" s="72" t="n"/>
      <c r="I18" s="72" t="n"/>
      <c r="J18" s="72" t="n"/>
    </row>
    <row r="19">
      <c r="A19" s="14" t="n"/>
      <c r="B19" s="14" t="n"/>
      <c r="C19" s="14" t="n"/>
      <c r="D19" s="14" t="n"/>
      <c r="E19" s="14" t="n"/>
      <c r="F19" s="14" t="n"/>
      <c r="G19" s="14" t="n"/>
      <c r="H19" s="14" t="n"/>
      <c r="I19" s="14" t="n"/>
      <c r="J19" s="14" t="n"/>
    </row>
    <row r="20">
      <c r="A20" s="15" t="n"/>
      <c r="B20" s="15" t="n"/>
      <c r="C20" s="15" t="n"/>
      <c r="D20" s="15" t="n"/>
      <c r="E20" s="15" t="n"/>
      <c r="F20" s="15" t="n"/>
      <c r="G20" s="15" t="n"/>
      <c r="H20" s="15" t="n"/>
      <c r="I20" s="15" t="n"/>
      <c r="J20" s="15" t="n"/>
      <c r="K20" s="15" t="n"/>
      <c r="L20" s="15" t="n"/>
      <c r="M20" s="15" t="n"/>
      <c r="N20" s="15" t="n"/>
    </row>
    <row r="21" ht="45" customHeight="1" s="218">
      <c r="A21" s="75" t="inlineStr">
        <is>
          <t>Variable</t>
        </is>
      </c>
      <c r="B21" s="75" t="inlineStr">
        <is>
          <t>Unit</t>
        </is>
      </c>
      <c r="C21" s="75" t="n">
        <v>2010</v>
      </c>
      <c r="D21" s="191">
        <f>'User guide'!B16</f>
        <v/>
      </c>
      <c r="E21" s="75" t="n">
        <v>2030</v>
      </c>
      <c r="F21" s="75" t="n">
        <v>2040</v>
      </c>
      <c r="G21" s="75" t="n">
        <v>2050</v>
      </c>
      <c r="H21" s="75" t="n">
        <v>2060</v>
      </c>
      <c r="I21" s="192" t="n">
        <v>2070</v>
      </c>
      <c r="J21" s="74" t="inlineStr">
        <is>
          <t>Consistency checks</t>
        </is>
      </c>
      <c r="K21" s="74" t="inlineStr">
        <is>
          <t>Method category</t>
        </is>
      </c>
      <c r="L21" s="74" t="inlineStr">
        <is>
          <t>Note &amp; comments</t>
        </is>
      </c>
    </row>
    <row r="22">
      <c r="A22" s="22" t="inlineStr">
        <is>
          <t>Sectoral GDP</t>
        </is>
      </c>
      <c r="B22" s="35" t="inlineStr">
        <is>
          <t>Billion USD $2015</t>
        </is>
      </c>
      <c r="C22" s="44" t="n"/>
      <c r="D22" s="44" t="n"/>
      <c r="E22" s="44" t="n"/>
      <c r="F22" s="44" t="n"/>
      <c r="G22" s="44" t="n"/>
      <c r="H22" s="44" t="n"/>
      <c r="I22" s="44" t="n"/>
      <c r="J22" s="51" t="n"/>
      <c r="K22" s="51" t="n"/>
      <c r="L22" s="51" t="n"/>
    </row>
    <row r="23">
      <c r="A23" s="20" t="inlineStr">
        <is>
          <t>Aggregated indicators: primary pillars of decarbonisation</t>
        </is>
      </c>
      <c r="B23" s="20" t="n"/>
      <c r="C23" s="20" t="n"/>
      <c r="D23" s="20" t="n"/>
      <c r="E23" s="20" t="n"/>
      <c r="F23" s="20" t="n"/>
      <c r="G23" s="20" t="n"/>
      <c r="H23" s="20" t="n"/>
      <c r="I23" s="20" t="n"/>
      <c r="J23" s="200" t="n"/>
      <c r="K23" s="51" t="n"/>
      <c r="L23" s="51" t="n"/>
    </row>
    <row r="24">
      <c r="A24" s="43" t="inlineStr">
        <is>
          <t>Total agricultural production (foodcrops)</t>
        </is>
      </c>
      <c r="B24" s="22" t="inlineStr">
        <is>
          <t>Billion kcal / year</t>
        </is>
      </c>
      <c r="C24" s="44" t="n"/>
      <c r="D24" s="44" t="n">
        <v>1643.275212</v>
      </c>
      <c r="E24" s="44" t="n">
        <v>1524.257745</v>
      </c>
      <c r="F24" s="44" t="n">
        <v>1405.240278</v>
      </c>
      <c r="G24" s="44" t="n">
        <v>1286.222811</v>
      </c>
      <c r="H24" s="44" t="n"/>
      <c r="I24" s="44" t="n"/>
      <c r="J24" s="200" t="n"/>
      <c r="K24" s="51" t="n"/>
      <c r="L24" s="51" t="n"/>
    </row>
    <row r="25">
      <c r="A25" s="43" t="inlineStr">
        <is>
          <t>Share of animal products in diet</t>
        </is>
      </c>
      <c r="B25" s="22" t="inlineStr">
        <is>
          <t xml:space="preserve">% of kcal / day / person </t>
        </is>
      </c>
      <c r="C25" s="44" t="n"/>
      <c r="D25" s="44" t="n"/>
      <c r="E25" s="44" t="n"/>
      <c r="F25" s="44" t="n"/>
      <c r="G25" s="44" t="n"/>
      <c r="H25" s="44" t="n"/>
      <c r="I25" s="44" t="n"/>
      <c r="J25" s="200" t="n"/>
      <c r="K25" s="51" t="n"/>
      <c r="L25" s="51" t="n"/>
    </row>
    <row r="26">
      <c r="A26" s="43" t="inlineStr">
        <is>
          <t>Intensity of production (total kcal produced / total agricultural surface)</t>
        </is>
      </c>
      <c r="B26" s="22" t="inlineStr">
        <is>
          <t>Ha / kcal produced</t>
        </is>
      </c>
      <c r="C26" s="44" t="n"/>
      <c r="D26" s="44" t="n"/>
      <c r="E26" s="44" t="n"/>
      <c r="F26" s="44" t="n"/>
      <c r="G26" s="44" t="n"/>
      <c r="H26" s="44" t="n"/>
      <c r="I26" s="44" t="n"/>
      <c r="J26" s="200" t="n"/>
      <c r="K26" s="51" t="n"/>
      <c r="L26" s="51" t="n"/>
    </row>
    <row r="27">
      <c r="A27" s="43" t="inlineStr">
        <is>
          <t>Average carbon efficency of production</t>
        </is>
      </c>
      <c r="B27" s="22" t="inlineStr">
        <is>
          <t>tCO2eq / kcal produced</t>
        </is>
      </c>
      <c r="C27" s="44" t="n"/>
      <c r="D27" s="44" t="n"/>
      <c r="E27" s="44" t="n"/>
      <c r="F27" s="44" t="n"/>
      <c r="G27" s="44" t="n"/>
      <c r="H27" s="44" t="n"/>
      <c r="I27" s="44" t="n"/>
      <c r="J27" s="200" t="n"/>
      <c r="K27" s="51" t="n"/>
      <c r="L27" s="51" t="n"/>
    </row>
    <row r="28">
      <c r="A28" s="43" t="inlineStr">
        <is>
          <t>Surface under forestland (land uses that enable C significant sinks)</t>
        </is>
      </c>
      <c r="B28" s="22" t="inlineStr">
        <is>
          <t>Ha</t>
        </is>
      </c>
      <c r="C28" s="44" t="n"/>
      <c r="D28" s="44" t="n">
        <v>1643.275212</v>
      </c>
      <c r="E28" s="44" t="n">
        <v>1524.257745</v>
      </c>
      <c r="F28" s="44" t="n">
        <v>1405.240278</v>
      </c>
      <c r="G28" s="44" t="n">
        <v>1286.222811</v>
      </c>
      <c r="H28" s="44" t="n"/>
      <c r="I28" s="44" t="n"/>
      <c r="J28" s="200" t="n"/>
      <c r="K28" s="51" t="n"/>
      <c r="L28" s="51" t="n"/>
    </row>
    <row r="29">
      <c r="A29" s="43" t="inlineStr">
        <is>
          <t>Surface for growing agricultural and forest biomass for energy</t>
        </is>
      </c>
      <c r="B29" s="22" t="inlineStr">
        <is>
          <t>Ha</t>
        </is>
      </c>
      <c r="C29" s="44" t="n"/>
      <c r="D29" s="44" t="n"/>
      <c r="E29" s="44" t="n"/>
      <c r="F29" s="44" t="n"/>
      <c r="G29" s="44" t="n"/>
      <c r="H29" s="44" t="n"/>
      <c r="I29" s="44" t="n"/>
      <c r="J29" s="200" t="n"/>
      <c r="K29" s="51" t="n"/>
      <c r="L29" s="51" t="n"/>
    </row>
    <row r="30">
      <c r="A30" s="20" t="inlineStr">
        <is>
          <t>Emissions summary</t>
        </is>
      </c>
      <c r="B30" s="20" t="n"/>
      <c r="C30" s="20" t="n"/>
      <c r="D30" s="20" t="n"/>
      <c r="E30" s="20" t="n"/>
      <c r="F30" s="20" t="n"/>
      <c r="G30" s="20" t="n"/>
      <c r="H30" s="20" t="n"/>
      <c r="I30" s="20" t="n"/>
      <c r="J30" s="200" t="n"/>
      <c r="K30" s="51" t="n"/>
      <c r="L30" s="51" t="n"/>
    </row>
    <row r="31">
      <c r="A31" s="21" t="inlineStr">
        <is>
          <t>Land use change</t>
        </is>
      </c>
      <c r="B31" s="21" t="n"/>
      <c r="C31" s="21" t="n"/>
      <c r="D31" s="21" t="n"/>
      <c r="E31" s="21" t="n"/>
      <c r="F31" s="21" t="n"/>
      <c r="G31" s="21" t="n"/>
      <c r="H31" s="21" t="n"/>
      <c r="I31" s="21" t="n"/>
      <c r="J31" s="200" t="n"/>
      <c r="K31" s="51" t="n"/>
      <c r="L31" s="51" t="n"/>
    </row>
    <row r="32">
      <c r="A32" s="36" t="inlineStr">
        <is>
          <t>Total</t>
        </is>
      </c>
      <c r="B32" s="127" t="inlineStr">
        <is>
          <t>MtCO2</t>
        </is>
      </c>
      <c r="C32" s="13">
        <f>C33+C34</f>
        <v/>
      </c>
      <c r="D32" s="13">
        <f>D33+D34</f>
        <v/>
      </c>
      <c r="E32" s="13">
        <f>E33+E34</f>
        <v/>
      </c>
      <c r="F32" s="13">
        <f>F33+F34</f>
        <v/>
      </c>
      <c r="G32" s="13">
        <f>G33+G34</f>
        <v/>
      </c>
      <c r="H32" s="13">
        <f>H33+H34</f>
        <v/>
      </c>
      <c r="I32" s="13">
        <f>I33+I34</f>
        <v/>
      </c>
      <c r="J32" s="51" t="n"/>
      <c r="K32" s="51" t="n"/>
      <c r="L32" s="51" t="n"/>
    </row>
    <row r="33">
      <c r="A33" s="36" t="inlineStr">
        <is>
          <t>Sub-total Net forest change</t>
        </is>
      </c>
      <c r="B33" s="127" t="inlineStr">
        <is>
          <t>MtCO2</t>
        </is>
      </c>
      <c r="C33" s="13">
        <f>C35+C36+C37</f>
        <v/>
      </c>
      <c r="D33" s="13">
        <f>D35+D36+D37</f>
        <v/>
      </c>
      <c r="E33" s="13">
        <f>E35+E36+E37</f>
        <v/>
      </c>
      <c r="F33" s="13">
        <f>F35+F36+F37</f>
        <v/>
      </c>
      <c r="G33" s="13">
        <f>G35+G36+G37</f>
        <v/>
      </c>
      <c r="H33" s="13">
        <f>H35+H36+H37</f>
        <v/>
      </c>
      <c r="I33" s="13">
        <f>I35+I36+I37</f>
        <v/>
      </c>
      <c r="J33" s="51" t="n"/>
      <c r="K33" s="51" t="n"/>
      <c r="L33" s="51" t="n"/>
    </row>
    <row r="34">
      <c r="A34" s="36" t="inlineStr">
        <is>
          <t>Sub-total Net non-forest change</t>
        </is>
      </c>
      <c r="B34" s="127" t="inlineStr">
        <is>
          <t>MtCO2</t>
        </is>
      </c>
      <c r="C34" s="13">
        <f>C38+C39+C40</f>
        <v/>
      </c>
      <c r="D34" s="13">
        <f>D38+D39+D40</f>
        <v/>
      </c>
      <c r="E34" s="13">
        <f>E38+E39+E40</f>
        <v/>
      </c>
      <c r="F34" s="13">
        <f>F38+F39+F40</f>
        <v/>
      </c>
      <c r="G34" s="13">
        <f>G38+G39+G40</f>
        <v/>
      </c>
      <c r="H34" s="13">
        <f>H38+H39+H40</f>
        <v/>
      </c>
      <c r="I34" s="13">
        <f>I38+I39+I40</f>
        <v/>
      </c>
      <c r="J34" s="51" t="n"/>
      <c r="K34" s="51" t="n"/>
      <c r="L34" s="51" t="n"/>
    </row>
    <row r="35">
      <c r="A35" s="22" t="inlineStr">
        <is>
          <t>Emissions from forest losses (deforestation)</t>
        </is>
      </c>
      <c r="B35" s="127" t="inlineStr">
        <is>
          <t>MtCO2</t>
        </is>
      </c>
      <c r="C35" s="44" t="n"/>
      <c r="D35" s="44" t="n"/>
      <c r="E35" s="44" t="n"/>
      <c r="F35" s="44" t="n"/>
      <c r="G35" s="44" t="n"/>
      <c r="H35" s="44" t="n"/>
      <c r="I35" s="44" t="n"/>
      <c r="J35" s="200" t="n"/>
      <c r="K35" s="51" t="n"/>
      <c r="L35" s="51" t="n"/>
    </row>
    <row r="36">
      <c r="A36" s="22" t="inlineStr">
        <is>
          <t>Emissions from forest gains (a-/reforestation)</t>
        </is>
      </c>
      <c r="B36" s="127" t="inlineStr">
        <is>
          <t>MtCO2</t>
        </is>
      </c>
      <c r="C36" s="44" t="n"/>
      <c r="D36" s="44" t="n">
        <v>-6.974566</v>
      </c>
      <c r="E36" s="44" t="n">
        <v>-7.761363</v>
      </c>
      <c r="F36" s="44" t="n">
        <v>-7.67615</v>
      </c>
      <c r="G36" s="44" t="n">
        <v>-6.889353</v>
      </c>
      <c r="H36" s="44" t="n"/>
      <c r="I36" s="44" t="n"/>
      <c r="J36" s="200" t="n"/>
      <c r="K36" s="51" t="n"/>
      <c r="L36" s="51" t="n"/>
    </row>
    <row r="37">
      <c r="A37" s="127" t="inlineStr">
        <is>
          <t>Emissions from land remaining forestland (increase or decrease in C / ha)</t>
        </is>
      </c>
      <c r="B37" s="127" t="inlineStr">
        <is>
          <t>MtCO2</t>
        </is>
      </c>
      <c r="C37" s="44" t="n"/>
      <c r="D37" s="44" t="n">
        <v>-3.637563</v>
      </c>
      <c r="E37" s="44" t="n">
        <v>-4.06225</v>
      </c>
      <c r="F37" s="44" t="n">
        <v>-2.693229</v>
      </c>
      <c r="G37" s="44" t="n">
        <v>-4.07774</v>
      </c>
      <c r="H37" s="44" t="n"/>
      <c r="I37" s="44" t="n"/>
      <c r="J37" s="200" t="n"/>
      <c r="K37" s="51" t="n"/>
      <c r="L37" s="51" t="n"/>
    </row>
    <row r="38">
      <c r="A38" s="22" t="inlineStr">
        <is>
          <t>Net emissions from grasslands</t>
        </is>
      </c>
      <c r="B38" s="127" t="inlineStr">
        <is>
          <t>MtCO2</t>
        </is>
      </c>
      <c r="C38" s="44" t="n"/>
      <c r="D38" s="44" t="n">
        <v>-15.004967</v>
      </c>
      <c r="E38" s="44" t="n">
        <v>-15.254608</v>
      </c>
      <c r="F38" s="44" t="n">
        <v>-15.467562</v>
      </c>
      <c r="G38" s="44" t="n">
        <v>-15.533767</v>
      </c>
      <c r="H38" s="44" t="n"/>
      <c r="I38" s="44" t="n"/>
      <c r="J38" s="200" t="n"/>
      <c r="K38" s="51" t="n"/>
      <c r="L38" s="51" t="n"/>
    </row>
    <row r="39">
      <c r="A39" s="22" t="inlineStr">
        <is>
          <t>Net emissions from croplands (incl perennial crops)</t>
        </is>
      </c>
      <c r="B39" s="127" t="inlineStr">
        <is>
          <t>MtCO2</t>
        </is>
      </c>
      <c r="C39" s="44" t="n"/>
      <c r="D39" s="44" t="n">
        <v>1.643275</v>
      </c>
      <c r="E39" s="44" t="n">
        <v>1.524258</v>
      </c>
      <c r="F39" s="44" t="n">
        <v>1.40524</v>
      </c>
      <c r="G39" s="44" t="n">
        <v>1.286223</v>
      </c>
      <c r="H39" s="44" t="n"/>
      <c r="I39" s="44" t="n"/>
      <c r="J39" s="200" t="n"/>
      <c r="K39" s="51" t="n"/>
      <c r="L39" s="51" t="n"/>
    </row>
    <row r="40">
      <c r="A40" s="22" t="inlineStr">
        <is>
          <t>Emissions relating to peatlands (fires and degradation)</t>
        </is>
      </c>
      <c r="B40" s="127" t="inlineStr">
        <is>
          <t>MtCO2</t>
        </is>
      </c>
      <c r="C40" s="44" t="n"/>
      <c r="D40" s="44" t="n"/>
      <c r="E40" s="44" t="n"/>
      <c r="F40" s="44" t="n"/>
      <c r="G40" s="44" t="n"/>
      <c r="H40" s="44" t="n"/>
      <c r="I40" s="44" t="n"/>
      <c r="J40" s="200" t="n"/>
      <c r="K40" s="51" t="n"/>
      <c r="L40" s="51" t="n"/>
    </row>
    <row r="41">
      <c r="A41" s="21" t="inlineStr">
        <is>
          <t>Management practices</t>
        </is>
      </c>
      <c r="B41" s="21" t="n"/>
      <c r="C41" s="21" t="n"/>
      <c r="D41" s="21" t="n"/>
      <c r="E41" s="21" t="n"/>
      <c r="F41" s="21" t="n"/>
      <c r="G41" s="21" t="n"/>
      <c r="H41" s="21" t="n"/>
      <c r="I41" s="21" t="n"/>
      <c r="J41" s="51" t="n"/>
      <c r="K41" s="51" t="n"/>
      <c r="L41" s="51" t="n"/>
    </row>
    <row r="42">
      <c r="A42" s="36" t="inlineStr">
        <is>
          <t>Total</t>
        </is>
      </c>
      <c r="B42" s="22" t="inlineStr">
        <is>
          <t>MtCO2eq</t>
        </is>
      </c>
      <c r="C42" s="13">
        <f>C44+C45+C43</f>
        <v/>
      </c>
      <c r="D42" s="13" t="n"/>
      <c r="E42" s="13" t="n"/>
      <c r="F42" s="13" t="n"/>
      <c r="G42" s="13" t="n"/>
      <c r="H42" s="13" t="n"/>
      <c r="I42" s="13" t="n"/>
      <c r="J42" s="51" t="n"/>
      <c r="K42" s="51" t="n"/>
      <c r="L42" s="51" t="n"/>
    </row>
    <row r="43">
      <c r="A43" s="36" t="inlineStr">
        <is>
          <t>Total CO2</t>
        </is>
      </c>
      <c r="B43" s="22" t="inlineStr">
        <is>
          <t>MtCO2</t>
        </is>
      </c>
      <c r="C43" s="13">
        <f>C52+C53</f>
        <v/>
      </c>
      <c r="D43" s="13" t="n"/>
      <c r="E43" s="13" t="n"/>
      <c r="F43" s="13" t="n"/>
      <c r="G43" s="13" t="n"/>
      <c r="H43" s="13" t="n"/>
      <c r="I43" s="13" t="n"/>
      <c r="J43" s="51" t="n"/>
      <c r="K43" s="51" t="n"/>
      <c r="L43" s="51" t="n"/>
    </row>
    <row r="44">
      <c r="A44" s="36" t="inlineStr">
        <is>
          <t>Total CH4</t>
        </is>
      </c>
      <c r="B44" s="22" t="inlineStr">
        <is>
          <t>MtCO2eq</t>
        </is>
      </c>
      <c r="C44" s="13">
        <f>C46+C48+C51</f>
        <v/>
      </c>
      <c r="D44" s="13" t="n"/>
      <c r="E44" s="13" t="n"/>
      <c r="F44" s="13" t="n"/>
      <c r="G44" s="13" t="n"/>
      <c r="H44" s="13" t="n"/>
      <c r="I44" s="13" t="n"/>
      <c r="J44" s="51" t="n"/>
      <c r="K44" s="51" t="n"/>
      <c r="L44" s="51" t="n"/>
    </row>
    <row r="45">
      <c r="A45" s="36" t="inlineStr">
        <is>
          <t>Total N2O</t>
        </is>
      </c>
      <c r="B45" s="22" t="inlineStr">
        <is>
          <t>MtCO2eq</t>
        </is>
      </c>
      <c r="C45" s="13">
        <f>C47+C49+C50</f>
        <v/>
      </c>
      <c r="D45" s="13" t="n"/>
      <c r="E45" s="13" t="n"/>
      <c r="F45" s="13" t="n"/>
      <c r="G45" s="13" t="n"/>
      <c r="H45" s="13" t="n"/>
      <c r="I45" s="13" t="n"/>
      <c r="J45" s="200" t="n"/>
      <c r="K45" s="51" t="n"/>
      <c r="L45" s="51" t="n"/>
    </row>
    <row r="46">
      <c r="A46" s="22" t="inlineStr">
        <is>
          <t>Enteric fermentation (CH4)</t>
        </is>
      </c>
      <c r="B46" s="22" t="inlineStr">
        <is>
          <t>MtCO2eq</t>
        </is>
      </c>
      <c r="C46" s="44" t="n"/>
      <c r="D46" s="44" t="n">
        <v>28.367935</v>
      </c>
      <c r="E46" s="44" t="n">
        <v>29.326425</v>
      </c>
      <c r="F46" s="44" t="n">
        <v>33.142788</v>
      </c>
      <c r="G46" s="44" t="n">
        <v>38.411514</v>
      </c>
      <c r="H46" s="44" t="n"/>
      <c r="I46" s="44" t="n"/>
      <c r="J46" s="200" t="n"/>
      <c r="K46" s="51" t="n"/>
      <c r="L46" s="51" t="n"/>
    </row>
    <row r="47">
      <c r="A47" s="22" t="inlineStr">
        <is>
          <t>Manure management, incl manure left on pasture (N2O)</t>
        </is>
      </c>
      <c r="B47" s="22" t="inlineStr">
        <is>
          <t>MtCO2eq</t>
        </is>
      </c>
      <c r="C47" s="44" t="n"/>
      <c r="D47" s="44" t="n">
        <v>1.271415</v>
      </c>
      <c r="E47" s="44" t="n">
        <v>1.456949</v>
      </c>
      <c r="F47" s="44" t="n">
        <v>2.037691</v>
      </c>
      <c r="G47" s="44" t="n">
        <v>2.87449</v>
      </c>
      <c r="H47" s="44" t="n"/>
      <c r="I47" s="44" t="n"/>
      <c r="J47" s="200" t="n"/>
      <c r="K47" s="51" t="n"/>
      <c r="L47" s="51" t="n"/>
    </row>
    <row r="48">
      <c r="A48" s="22" t="inlineStr">
        <is>
          <t>Manure management (CH4)</t>
        </is>
      </c>
      <c r="B48" s="22" t="inlineStr">
        <is>
          <t>MtCO2eq</t>
        </is>
      </c>
      <c r="C48" s="44" t="n"/>
      <c r="D48" s="44" t="n">
        <v>0.9089699999999999</v>
      </c>
      <c r="E48" s="44" t="n">
        <v>0.938937</v>
      </c>
      <c r="F48" s="44" t="n">
        <v>1.163934</v>
      </c>
      <c r="G48" s="44" t="n">
        <v>1.463942</v>
      </c>
      <c r="H48" s="44" t="n"/>
      <c r="I48" s="44" t="n"/>
      <c r="J48" s="200" t="n"/>
      <c r="K48" s="51" t="n"/>
      <c r="L48" s="51" t="n"/>
    </row>
    <row r="49">
      <c r="A49" s="22" t="inlineStr">
        <is>
          <t>Synthetic fertilisers (N2O)</t>
        </is>
      </c>
      <c r="B49" s="22" t="inlineStr">
        <is>
          <t>MtCO2eq</t>
        </is>
      </c>
      <c r="C49" s="44" t="n"/>
      <c r="D49" s="44" t="n"/>
      <c r="E49" s="44" t="n"/>
      <c r="F49" s="44" t="n"/>
      <c r="G49" s="44" t="n"/>
      <c r="H49" s="44" t="n"/>
      <c r="I49" s="44" t="n"/>
      <c r="J49" s="200" t="n"/>
      <c r="K49" s="51" t="n"/>
      <c r="L49" s="51" t="n"/>
    </row>
    <row r="50">
      <c r="A50" s="22" t="inlineStr">
        <is>
          <t>Manure applied to soils (organic fertilisers) (N2O)</t>
        </is>
      </c>
      <c r="B50" s="22" t="inlineStr">
        <is>
          <t>MtCO2eq</t>
        </is>
      </c>
      <c r="C50" s="44" t="n"/>
      <c r="D50" s="44" t="n">
        <v>0.377025</v>
      </c>
      <c r="E50" s="44" t="n">
        <v>0.423208</v>
      </c>
      <c r="F50" s="44" t="n">
        <v>0.570404</v>
      </c>
      <c r="G50" s="44" t="n">
        <v>0.780583</v>
      </c>
      <c r="H50" s="44" t="n"/>
      <c r="I50" s="44" t="n"/>
      <c r="J50" s="200" t="n"/>
      <c r="K50" s="51" t="n"/>
      <c r="L50" s="51" t="n"/>
    </row>
    <row r="51">
      <c r="A51" s="22" t="inlineStr">
        <is>
          <t>Rice paddies (CH4)</t>
        </is>
      </c>
      <c r="B51" s="22" t="inlineStr">
        <is>
          <t>MtCO2eq</t>
        </is>
      </c>
      <c r="C51" s="44" t="n"/>
      <c r="D51" s="44" t="n"/>
      <c r="E51" s="44" t="n"/>
      <c r="F51" s="44" t="n"/>
      <c r="G51" s="44" t="n"/>
      <c r="H51" s="44" t="n"/>
      <c r="I51" s="44" t="n"/>
      <c r="J51" s="200" t="n"/>
      <c r="K51" s="51" t="n"/>
      <c r="L51" s="51" t="n"/>
    </row>
    <row r="52">
      <c r="A52" s="22" t="inlineStr">
        <is>
          <t>Liming of managed soils (CO2)*</t>
        </is>
      </c>
      <c r="B52" s="22" t="inlineStr">
        <is>
          <t>MtCO2</t>
        </is>
      </c>
      <c r="C52" s="44" t="n"/>
      <c r="D52" s="44" t="n">
        <v>0.902899</v>
      </c>
      <c r="E52" s="44" t="n">
        <v>0.91565</v>
      </c>
      <c r="F52" s="44" t="n">
        <v>0.967002</v>
      </c>
      <c r="G52" s="44" t="n">
        <v>1.02429</v>
      </c>
      <c r="H52" s="44" t="n"/>
      <c r="I52" s="44" t="n"/>
      <c r="J52" s="200" t="n"/>
      <c r="K52" s="51" t="n"/>
      <c r="L52" s="51" t="n"/>
    </row>
    <row r="53">
      <c r="A53" s="22" t="inlineStr">
        <is>
          <t>On-farm emissions from fuel combustion in agriculture*</t>
        </is>
      </c>
      <c r="B53" s="22" t="inlineStr">
        <is>
          <t>MtCO2</t>
        </is>
      </c>
      <c r="C53" s="44" t="n"/>
      <c r="D53" s="44" t="n">
        <v>1.921475</v>
      </c>
      <c r="E53" s="44" t="n">
        <v>1.367049</v>
      </c>
      <c r="F53" s="44" t="n">
        <v>1.875352</v>
      </c>
      <c r="G53" s="44" t="n">
        <v>0.842774</v>
      </c>
      <c r="H53" s="44" t="n"/>
      <c r="I53" s="44" t="n"/>
      <c r="J53" s="200" t="n"/>
      <c r="K53" s="51" t="n"/>
      <c r="L53" s="51" t="n"/>
    </row>
    <row r="54">
      <c r="A54" s="20" t="inlineStr">
        <is>
          <t>Agricultural consumption</t>
        </is>
      </c>
      <c r="B54" s="20" t="n"/>
      <c r="C54" s="20" t="n"/>
      <c r="D54" s="20" t="n"/>
      <c r="E54" s="20" t="n"/>
      <c r="F54" s="20" t="n"/>
      <c r="G54" s="20" t="n"/>
      <c r="H54" s="20" t="n"/>
      <c r="I54" s="20" t="n"/>
      <c r="J54" s="200" t="n"/>
      <c r="K54" s="51" t="n"/>
      <c r="L54" s="51" t="n"/>
    </row>
    <row r="55">
      <c r="A55" s="129" t="inlineStr">
        <is>
          <t>Evolution of national diets</t>
        </is>
      </c>
      <c r="B55" s="21" t="n"/>
      <c r="C55" s="21" t="n"/>
      <c r="D55" s="21" t="n"/>
      <c r="E55" s="21" t="n"/>
      <c r="F55" s="21" t="n"/>
      <c r="G55" s="21" t="n"/>
      <c r="H55" s="21" t="n"/>
      <c r="I55" s="21" t="n"/>
      <c r="J55" s="194" t="n"/>
      <c r="K55" s="51" t="n"/>
      <c r="L55" s="51" t="n"/>
    </row>
    <row r="56">
      <c r="A56" s="22" t="inlineStr">
        <is>
          <t>Total calory intake</t>
        </is>
      </c>
      <c r="B56" s="22" t="inlineStr">
        <is>
          <t>kcal / cap / day</t>
        </is>
      </c>
      <c r="C56" s="44" t="n"/>
      <c r="D56" s="44" t="n"/>
      <c r="E56" s="44" t="n"/>
      <c r="F56" s="44" t="n"/>
      <c r="G56" s="44" t="n"/>
      <c r="H56" s="44" t="n"/>
      <c r="I56" s="44" t="n"/>
      <c r="J56" s="200" t="n"/>
      <c r="K56" s="51" t="n"/>
      <c r="L56" s="51" t="n"/>
    </row>
    <row r="57">
      <c r="A57" s="22" t="inlineStr">
        <is>
          <t>Dairy products</t>
        </is>
      </c>
      <c r="B57" s="22" t="inlineStr">
        <is>
          <t>kcal / cap / day</t>
        </is>
      </c>
      <c r="C57" s="44" t="n"/>
      <c r="D57" s="44" t="n"/>
      <c r="E57" s="44" t="n"/>
      <c r="F57" s="44" t="n"/>
      <c r="G57" s="44" t="n"/>
      <c r="H57" s="44" t="n"/>
      <c r="I57" s="44" t="n"/>
      <c r="J57" s="200" t="n"/>
      <c r="K57" s="51" t="n"/>
      <c r="L57" s="51" t="n"/>
    </row>
    <row r="58">
      <c r="A58" s="22" t="inlineStr">
        <is>
          <t xml:space="preserve">Ruminant meat </t>
        </is>
      </c>
      <c r="B58" s="22" t="inlineStr">
        <is>
          <t>kcal / cap / day</t>
        </is>
      </c>
      <c r="C58" s="44" t="n"/>
      <c r="D58" s="44" t="n"/>
      <c r="E58" s="44" t="n"/>
      <c r="F58" s="44" t="n"/>
      <c r="G58" s="44" t="n"/>
      <c r="H58" s="44" t="n"/>
      <c r="I58" s="44" t="n"/>
      <c r="J58" s="200" t="n"/>
      <c r="K58" s="51" t="n"/>
      <c r="L58" s="51" t="n"/>
    </row>
    <row r="59">
      <c r="A59" s="22" t="inlineStr">
        <is>
          <t>Other meat</t>
        </is>
      </c>
      <c r="B59" s="22" t="inlineStr">
        <is>
          <t>kcal / cap / day</t>
        </is>
      </c>
      <c r="C59" s="44" t="n"/>
      <c r="D59" s="44" t="n"/>
      <c r="E59" s="44" t="n"/>
      <c r="F59" s="44" t="n"/>
      <c r="G59" s="44" t="n"/>
      <c r="H59" s="44" t="n"/>
      <c r="I59" s="44" t="n"/>
      <c r="J59" s="201" t="n"/>
      <c r="K59" s="51" t="n"/>
      <c r="L59" s="51" t="n"/>
    </row>
    <row r="60">
      <c r="A60" s="24" t="inlineStr">
        <is>
          <t>Rice</t>
        </is>
      </c>
      <c r="B60" s="24" t="inlineStr">
        <is>
          <t>kcal / cap / day</t>
        </is>
      </c>
      <c r="C60" s="44" t="n"/>
      <c r="D60" s="44" t="n"/>
      <c r="E60" s="44" t="n"/>
      <c r="F60" s="44" t="n"/>
      <c r="G60" s="44" t="n"/>
      <c r="H60" s="44" t="n"/>
      <c r="I60" s="44" t="n"/>
      <c r="J60" s="201" t="n"/>
      <c r="K60" s="51" t="n"/>
      <c r="L60" s="51" t="n"/>
    </row>
    <row r="61">
      <c r="A61" s="22" t="inlineStr">
        <is>
          <t xml:space="preserve">Other cereals </t>
        </is>
      </c>
      <c r="B61" s="22" t="inlineStr">
        <is>
          <t>kcal / cap / day</t>
        </is>
      </c>
      <c r="C61" s="44" t="n"/>
      <c r="D61" s="44" t="n"/>
      <c r="E61" s="44" t="n"/>
      <c r="F61" s="44" t="n"/>
      <c r="G61" s="44" t="n"/>
      <c r="H61" s="44" t="n"/>
      <c r="I61" s="44" t="n"/>
      <c r="J61" s="201" t="n"/>
      <c r="K61" s="51" t="n"/>
      <c r="L61" s="51" t="n"/>
    </row>
    <row r="62">
      <c r="A62" s="22" t="inlineStr">
        <is>
          <t xml:space="preserve">Roots and tubers </t>
        </is>
      </c>
      <c r="B62" s="22" t="inlineStr">
        <is>
          <t>kcal / cap / day</t>
        </is>
      </c>
      <c r="C62" s="44" t="n"/>
      <c r="D62" s="44" t="n"/>
      <c r="E62" s="44" t="n"/>
      <c r="F62" s="44" t="n"/>
      <c r="G62" s="44" t="n"/>
      <c r="H62" s="44" t="n"/>
      <c r="I62" s="44" t="n"/>
      <c r="J62" s="201" t="n"/>
      <c r="K62" s="51" t="n"/>
      <c r="L62" s="51" t="n"/>
    </row>
    <row r="63">
      <c r="A63" s="22" t="inlineStr">
        <is>
          <t xml:space="preserve">Oilcrops </t>
        </is>
      </c>
      <c r="B63" s="22" t="inlineStr">
        <is>
          <t>kcal / cap / day</t>
        </is>
      </c>
      <c r="C63" s="44" t="n"/>
      <c r="D63" s="44" t="n"/>
      <c r="E63" s="44" t="n"/>
      <c r="F63" s="44" t="n"/>
      <c r="G63" s="44" t="n"/>
      <c r="H63" s="44" t="n"/>
      <c r="I63" s="44" t="n"/>
      <c r="J63" s="200" t="n"/>
      <c r="K63" s="51" t="n"/>
      <c r="L63" s="51" t="n"/>
    </row>
    <row r="64">
      <c r="A64" s="22" t="inlineStr">
        <is>
          <t xml:space="preserve">Sugarcrops </t>
        </is>
      </c>
      <c r="B64" s="22" t="inlineStr">
        <is>
          <t>kcal / cap / day</t>
        </is>
      </c>
      <c r="C64" s="44" t="n"/>
      <c r="D64" s="44" t="n"/>
      <c r="E64" s="44" t="n"/>
      <c r="F64" s="44" t="n"/>
      <c r="G64" s="44" t="n"/>
      <c r="H64" s="44" t="n"/>
      <c r="I64" s="44" t="n"/>
      <c r="J64" s="200" t="n"/>
      <c r="K64" s="51" t="n"/>
      <c r="L64" s="51" t="n"/>
    </row>
    <row r="65">
      <c r="A65" s="22" t="inlineStr">
        <is>
          <t>Legumes / pulses</t>
        </is>
      </c>
      <c r="B65" s="22" t="inlineStr">
        <is>
          <t>kcal / cap / day</t>
        </is>
      </c>
      <c r="C65" s="44" t="n"/>
      <c r="D65" s="44" t="n"/>
      <c r="E65" s="44" t="n"/>
      <c r="F65" s="44" t="n"/>
      <c r="G65" s="44" t="n"/>
      <c r="H65" s="44" t="n"/>
      <c r="I65" s="44" t="n"/>
      <c r="J65" s="200" t="n"/>
      <c r="K65" s="51" t="n"/>
      <c r="L65" s="51" t="n"/>
    </row>
    <row r="66">
      <c r="A66" s="22" t="inlineStr">
        <is>
          <t xml:space="preserve">Fruits and vegetables </t>
        </is>
      </c>
      <c r="B66" s="22" t="inlineStr">
        <is>
          <t>kcal / cap / day</t>
        </is>
      </c>
      <c r="C66" s="44" t="n"/>
      <c r="D66" s="44" t="n"/>
      <c r="E66" s="44" t="n"/>
      <c r="F66" s="44" t="n"/>
      <c r="G66" s="44" t="n"/>
      <c r="H66" s="44" t="n"/>
      <c r="I66" s="44" t="n"/>
      <c r="J66" s="200" t="n"/>
      <c r="K66" s="51" t="n"/>
      <c r="L66" s="51" t="n"/>
    </row>
    <row r="67">
      <c r="A67" s="129" t="inlineStr">
        <is>
          <t xml:space="preserve">Level of food waste and losses at national level </t>
        </is>
      </c>
      <c r="B67" s="129" t="n"/>
      <c r="C67" s="21" t="n"/>
      <c r="D67" s="21" t="n"/>
      <c r="E67" s="21" t="n"/>
      <c r="F67" s="21" t="n"/>
      <c r="G67" s="21" t="n"/>
      <c r="H67" s="21" t="n"/>
      <c r="I67" s="21" t="n"/>
      <c r="J67" s="194" t="n"/>
      <c r="K67" s="51" t="n"/>
      <c r="L67" s="51" t="n"/>
    </row>
    <row r="68">
      <c r="A68" s="42" t="inlineStr">
        <is>
          <t>Post harvest food losses: losses during storage, transport and retail</t>
        </is>
      </c>
      <c r="B68" s="42" t="inlineStr">
        <is>
          <t>ton / year</t>
        </is>
      </c>
      <c r="C68" s="44" t="n"/>
      <c r="D68" s="44" t="n"/>
      <c r="E68" s="44" t="n"/>
      <c r="F68" s="44" t="n"/>
      <c r="G68" s="44" t="n"/>
      <c r="H68" s="44" t="n"/>
      <c r="I68" s="44" t="n"/>
      <c r="J68" s="200" t="n"/>
      <c r="K68" s="51" t="n"/>
      <c r="L68" s="51" t="n"/>
    </row>
    <row r="69">
      <c r="A69" s="42" t="inlineStr">
        <is>
          <t>Food waste at final consumer</t>
        </is>
      </c>
      <c r="B69" s="42" t="inlineStr">
        <is>
          <t>ton / year</t>
        </is>
      </c>
      <c r="C69" s="44" t="n"/>
      <c r="D69" s="44" t="n"/>
      <c r="E69" s="44" t="n"/>
      <c r="F69" s="44" t="n"/>
      <c r="G69" s="44" t="n"/>
      <c r="H69" s="44" t="n"/>
      <c r="I69" s="44" t="n"/>
      <c r="J69" s="200" t="n"/>
      <c r="K69" s="51" t="n"/>
      <c r="L69" s="51" t="n"/>
    </row>
    <row r="70">
      <c r="A70" s="129" t="inlineStr">
        <is>
          <t>Evolution of trade  - net flows</t>
        </is>
      </c>
      <c r="B70" s="129" t="n"/>
      <c r="C70" s="21" t="n"/>
      <c r="D70" s="21" t="n"/>
      <c r="E70" s="21" t="n"/>
      <c r="F70" s="21" t="n"/>
      <c r="G70" s="21" t="n"/>
      <c r="H70" s="21" t="n"/>
      <c r="I70" s="21" t="n"/>
      <c r="J70" s="194" t="n"/>
      <c r="K70" s="51" t="n"/>
      <c r="L70" s="51" t="n"/>
    </row>
    <row r="71">
      <c r="A71" s="24" t="inlineStr">
        <is>
          <t>Dairy products</t>
        </is>
      </c>
      <c r="B71" s="24" t="inlineStr">
        <is>
          <t>1000 tons / year</t>
        </is>
      </c>
      <c r="C71" s="44" t="n"/>
      <c r="D71" s="44" t="n"/>
      <c r="E71" s="44" t="n"/>
      <c r="F71" s="44" t="n"/>
      <c r="G71" s="44" t="n"/>
      <c r="H71" s="44" t="n"/>
      <c r="I71" s="44" t="n"/>
      <c r="J71" s="194" t="n"/>
      <c r="K71" s="51" t="n"/>
      <c r="L71" s="51" t="n"/>
    </row>
    <row r="72">
      <c r="A72" s="24" t="inlineStr">
        <is>
          <t xml:space="preserve">Ruminant meat </t>
        </is>
      </c>
      <c r="B72" s="24" t="inlineStr">
        <is>
          <t>1000 tons / year</t>
        </is>
      </c>
      <c r="C72" s="44" t="n"/>
      <c r="D72" s="44" t="n"/>
      <c r="E72" s="44" t="n"/>
      <c r="F72" s="44" t="n"/>
      <c r="G72" s="44" t="n"/>
      <c r="H72" s="44" t="n"/>
      <c r="I72" s="44" t="n"/>
      <c r="J72" s="194" t="n"/>
      <c r="K72" s="51" t="n"/>
      <c r="L72" s="51" t="n"/>
    </row>
    <row r="73">
      <c r="A73" s="24" t="inlineStr">
        <is>
          <t>Other meat</t>
        </is>
      </c>
      <c r="B73" s="24" t="inlineStr">
        <is>
          <t>1000 tons / year</t>
        </is>
      </c>
      <c r="C73" s="44" t="n"/>
      <c r="D73" s="44" t="n"/>
      <c r="E73" s="44" t="n"/>
      <c r="F73" s="44" t="n"/>
      <c r="G73" s="44" t="n"/>
      <c r="H73" s="44" t="n"/>
      <c r="I73" s="44" t="n"/>
      <c r="J73" s="194" t="n"/>
      <c r="K73" s="51" t="n"/>
      <c r="L73" s="51" t="n"/>
    </row>
    <row r="74">
      <c r="A74" s="24" t="inlineStr">
        <is>
          <t>Rice</t>
        </is>
      </c>
      <c r="B74" s="24" t="inlineStr">
        <is>
          <t>1000 tons / year</t>
        </is>
      </c>
      <c r="C74" s="44" t="n"/>
      <c r="D74" s="44" t="n"/>
      <c r="E74" s="44" t="n"/>
      <c r="F74" s="44" t="n"/>
      <c r="G74" s="44" t="n"/>
      <c r="H74" s="44" t="n"/>
      <c r="I74" s="44" t="n"/>
      <c r="J74" s="194" t="n"/>
      <c r="K74" s="51" t="n"/>
      <c r="L74" s="51" t="n"/>
    </row>
    <row r="75">
      <c r="A75" s="24" t="inlineStr">
        <is>
          <t xml:space="preserve">Other cereals </t>
        </is>
      </c>
      <c r="B75" s="24" t="inlineStr">
        <is>
          <t>1000 tons / year</t>
        </is>
      </c>
      <c r="C75" s="44" t="n"/>
      <c r="D75" s="44" t="n"/>
      <c r="E75" s="44" t="n"/>
      <c r="F75" s="44" t="n"/>
      <c r="G75" s="44" t="n"/>
      <c r="H75" s="44" t="n"/>
      <c r="I75" s="44" t="n"/>
      <c r="J75" s="194" t="n"/>
      <c r="K75" s="51" t="n"/>
      <c r="L75" s="51" t="n"/>
    </row>
    <row r="76">
      <c r="A76" s="24" t="inlineStr">
        <is>
          <t xml:space="preserve">Roots and tubers </t>
        </is>
      </c>
      <c r="B76" s="24" t="inlineStr">
        <is>
          <t>1000 tons / year</t>
        </is>
      </c>
      <c r="C76" s="44" t="n"/>
      <c r="D76" s="44" t="n"/>
      <c r="E76" s="44" t="n"/>
      <c r="F76" s="44" t="n"/>
      <c r="G76" s="44" t="n"/>
      <c r="H76" s="44" t="n"/>
      <c r="I76" s="44" t="n"/>
      <c r="J76" s="194" t="n"/>
      <c r="K76" s="51" t="n"/>
      <c r="L76" s="51" t="n"/>
    </row>
    <row r="77">
      <c r="A77" s="24" t="inlineStr">
        <is>
          <t xml:space="preserve">Oilcrops </t>
        </is>
      </c>
      <c r="B77" s="24" t="inlineStr">
        <is>
          <t>1000 tons / year</t>
        </is>
      </c>
      <c r="C77" s="44" t="n"/>
      <c r="D77" s="44" t="n"/>
      <c r="E77" s="44" t="n"/>
      <c r="F77" s="44" t="n"/>
      <c r="G77" s="44" t="n"/>
      <c r="H77" s="44" t="n"/>
      <c r="I77" s="44" t="n"/>
      <c r="J77" s="194" t="n"/>
      <c r="K77" s="51" t="n"/>
      <c r="L77" s="51" t="n"/>
    </row>
    <row r="78">
      <c r="A78" s="24" t="inlineStr">
        <is>
          <t xml:space="preserve">Sugarcrops </t>
        </is>
      </c>
      <c r="B78" s="24" t="inlineStr">
        <is>
          <t>1000 tons / year</t>
        </is>
      </c>
      <c r="C78" s="44" t="n"/>
      <c r="D78" s="44" t="n"/>
      <c r="E78" s="44" t="n"/>
      <c r="F78" s="44" t="n"/>
      <c r="G78" s="44" t="n"/>
      <c r="H78" s="44" t="n"/>
      <c r="I78" s="44" t="n"/>
      <c r="J78" s="194" t="n"/>
      <c r="K78" s="51" t="n"/>
      <c r="L78" s="51" t="n"/>
    </row>
    <row r="79">
      <c r="A79" s="24" t="inlineStr">
        <is>
          <t>Legumes / pulses</t>
        </is>
      </c>
      <c r="B79" s="24" t="inlineStr">
        <is>
          <t>1000 tons / year</t>
        </is>
      </c>
      <c r="C79" s="44" t="n"/>
      <c r="D79" s="44" t="n"/>
      <c r="E79" s="44" t="n"/>
      <c r="F79" s="44" t="n"/>
      <c r="G79" s="44" t="n"/>
      <c r="H79" s="44" t="n"/>
      <c r="I79" s="44" t="n"/>
      <c r="J79" s="194" t="n"/>
      <c r="K79" s="51" t="n"/>
      <c r="L79" s="51" t="n"/>
    </row>
    <row r="80">
      <c r="A80" s="24" t="inlineStr">
        <is>
          <t xml:space="preserve">Fruits and vegetables </t>
        </is>
      </c>
      <c r="B80" s="24" t="inlineStr">
        <is>
          <t>1000 tons / year</t>
        </is>
      </c>
      <c r="C80" s="44" t="n"/>
      <c r="D80" s="44" t="n"/>
      <c r="E80" s="44" t="n"/>
      <c r="F80" s="44" t="n"/>
      <c r="G80" s="44" t="n"/>
      <c r="H80" s="44" t="n"/>
      <c r="I80" s="44" t="n"/>
      <c r="J80" s="194" t="n"/>
      <c r="K80" s="51" t="n"/>
      <c r="L80" s="51" t="n"/>
    </row>
    <row r="81">
      <c r="A81" s="24" t="inlineStr">
        <is>
          <t>Wood products</t>
        </is>
      </c>
      <c r="B81" s="24" t="inlineStr">
        <is>
          <t>MCUM / year</t>
        </is>
      </c>
      <c r="C81" s="44" t="n"/>
      <c r="D81" s="44" t="n"/>
      <c r="E81" s="44" t="n"/>
      <c r="F81" s="44" t="n"/>
      <c r="G81" s="44" t="n"/>
      <c r="H81" s="44" t="n"/>
      <c r="I81" s="44" t="n"/>
      <c r="J81" s="194" t="n"/>
      <c r="K81" s="51" t="n"/>
      <c r="L81" s="51" t="n"/>
    </row>
    <row r="82">
      <c r="A82" s="20" t="inlineStr">
        <is>
          <t>Agricultural production</t>
        </is>
      </c>
      <c r="B82" s="20" t="n"/>
      <c r="C82" s="20" t="n"/>
      <c r="D82" s="20" t="n"/>
      <c r="E82" s="20" t="n"/>
      <c r="F82" s="20" t="n"/>
      <c r="G82" s="20" t="n"/>
      <c r="H82" s="20" t="n"/>
      <c r="I82" s="20" t="n"/>
      <c r="J82" s="200" t="n"/>
      <c r="K82" s="51" t="n"/>
      <c r="L82" s="51" t="n"/>
    </row>
    <row r="83">
      <c r="A83" s="129" t="inlineStr">
        <is>
          <t xml:space="preserve">Animal production </t>
        </is>
      </c>
      <c r="B83" s="129" t="n"/>
      <c r="C83" s="21" t="n"/>
      <c r="D83" s="21" t="n"/>
      <c r="E83" s="21" t="n"/>
      <c r="F83" s="21" t="n"/>
      <c r="G83" s="21" t="n"/>
      <c r="H83" s="21" t="n"/>
      <c r="I83" s="21" t="n"/>
      <c r="J83" s="200" t="n"/>
      <c r="K83" s="51" t="n"/>
      <c r="L83" s="51" t="n"/>
    </row>
    <row r="84">
      <c r="A84" s="32" t="inlineStr">
        <is>
          <t>Total animal production</t>
        </is>
      </c>
      <c r="B84" s="130" t="n"/>
      <c r="C84" s="32" t="n"/>
      <c r="D84" s="32" t="n"/>
      <c r="E84" s="32" t="n"/>
      <c r="F84" s="32" t="n"/>
      <c r="G84" s="32" t="n"/>
      <c r="H84" s="32" t="n"/>
      <c r="I84" s="32" t="n"/>
      <c r="J84" s="200" t="n"/>
      <c r="K84" s="51" t="n"/>
      <c r="L84" s="51" t="n"/>
    </row>
    <row r="85">
      <c r="A85" s="22" t="inlineStr">
        <is>
          <t>Total animal production, in kcal</t>
        </is>
      </c>
      <c r="B85" s="22" t="inlineStr">
        <is>
          <t>Billion kcal / year</t>
        </is>
      </c>
      <c r="C85" s="44" t="n"/>
      <c r="D85" s="44" t="n"/>
      <c r="E85" s="44" t="n"/>
      <c r="F85" s="44" t="n"/>
      <c r="G85" s="44" t="n"/>
      <c r="H85" s="44" t="n"/>
      <c r="I85" s="44" t="n"/>
      <c r="J85" s="200" t="n"/>
      <c r="K85" s="51" t="n"/>
      <c r="L85" s="51" t="n"/>
    </row>
    <row r="86">
      <c r="A86" s="22" t="inlineStr">
        <is>
          <t>Total animal production, in tons</t>
        </is>
      </c>
      <c r="B86" s="22" t="inlineStr">
        <is>
          <t>Mtons / year</t>
        </is>
      </c>
      <c r="C86" s="44" t="n"/>
      <c r="D86" s="44" t="n"/>
      <c r="E86" s="44" t="n"/>
      <c r="F86" s="44" t="n"/>
      <c r="G86" s="44" t="n"/>
      <c r="H86" s="44" t="n"/>
      <c r="I86" s="44" t="n"/>
      <c r="J86" s="200" t="n"/>
      <c r="K86" s="51" t="n"/>
      <c r="L86" s="51" t="n"/>
    </row>
    <row r="87">
      <c r="A87" s="32" t="inlineStr">
        <is>
          <t>Evolution of animal herds</t>
        </is>
      </c>
      <c r="B87" s="32" t="n"/>
      <c r="C87" s="32" t="n"/>
      <c r="D87" s="32" t="n"/>
      <c r="E87" s="32" t="n"/>
      <c r="F87" s="32" t="n"/>
      <c r="G87" s="32" t="n"/>
      <c r="H87" s="32" t="n"/>
      <c r="I87" s="32" t="n"/>
      <c r="J87" s="200" t="n"/>
      <c r="K87" s="51" t="n"/>
      <c r="L87" s="51" t="n"/>
    </row>
    <row r="88">
      <c r="A88" s="22" t="inlineStr">
        <is>
          <t xml:space="preserve">Cattle </t>
        </is>
      </c>
      <c r="B88" s="22" t="inlineStr">
        <is>
          <t>Animal heads</t>
        </is>
      </c>
      <c r="C88" s="44" t="n"/>
      <c r="D88" s="44" t="n"/>
      <c r="E88" s="44" t="n"/>
      <c r="F88" s="44" t="n"/>
      <c r="G88" s="44" t="n"/>
      <c r="H88" s="44" t="n"/>
      <c r="I88" s="44" t="n"/>
      <c r="J88" s="200" t="n"/>
      <c r="K88" s="51" t="n"/>
      <c r="L88" s="51" t="n"/>
    </row>
    <row r="89">
      <c r="A89" s="22" t="inlineStr">
        <is>
          <t>Sheep and goats</t>
        </is>
      </c>
      <c r="B89" s="22" t="inlineStr">
        <is>
          <t>Animal heads</t>
        </is>
      </c>
      <c r="C89" s="44" t="n"/>
      <c r="D89" s="44" t="n"/>
      <c r="E89" s="44" t="n"/>
      <c r="F89" s="44" t="n"/>
      <c r="G89" s="44" t="n"/>
      <c r="H89" s="44" t="n"/>
      <c r="I89" s="44" t="n"/>
      <c r="J89" s="200" t="n"/>
      <c r="K89" s="51" t="n"/>
      <c r="L89" s="51" t="n"/>
    </row>
    <row r="90">
      <c r="A90" s="22" t="inlineStr">
        <is>
          <t xml:space="preserve">Pigs </t>
        </is>
      </c>
      <c r="B90" s="22" t="inlineStr">
        <is>
          <t>Animal heads</t>
        </is>
      </c>
      <c r="C90" s="44" t="n"/>
      <c r="D90" s="44" t="n"/>
      <c r="E90" s="44" t="n"/>
      <c r="F90" s="44" t="n"/>
      <c r="G90" s="44" t="n"/>
      <c r="H90" s="44" t="n"/>
      <c r="I90" s="44" t="n"/>
      <c r="J90" s="200" t="n"/>
      <c r="K90" s="51" t="n"/>
      <c r="L90" s="51" t="n"/>
    </row>
    <row r="91">
      <c r="A91" s="22" t="inlineStr">
        <is>
          <t xml:space="preserve">Poultry </t>
        </is>
      </c>
      <c r="B91" s="22" t="inlineStr">
        <is>
          <t>Animal heads</t>
        </is>
      </c>
      <c r="C91" s="44" t="n"/>
      <c r="D91" s="44" t="n"/>
      <c r="E91" s="44" t="n"/>
      <c r="F91" s="44" t="n"/>
      <c r="G91" s="44" t="n"/>
      <c r="H91" s="44" t="n"/>
      <c r="I91" s="44" t="n"/>
      <c r="J91" s="200" t="n"/>
      <c r="K91" s="51" t="n"/>
      <c r="L91" s="51" t="n"/>
    </row>
    <row r="92">
      <c r="A92" s="32" t="inlineStr">
        <is>
          <t xml:space="preserve">Evolution of animal productivity </t>
        </is>
      </c>
      <c r="B92" s="131" t="n"/>
      <c r="C92" s="132" t="n"/>
      <c r="D92" s="132" t="n"/>
      <c r="E92" s="132" t="n"/>
      <c r="F92" s="132" t="n"/>
      <c r="G92" s="132" t="n"/>
      <c r="H92" s="132" t="n"/>
      <c r="I92" s="132" t="n"/>
      <c r="J92" s="200" t="n"/>
      <c r="K92" s="51" t="n"/>
      <c r="L92" s="51" t="n"/>
    </row>
    <row r="93">
      <c r="A93" s="22" t="inlineStr">
        <is>
          <t xml:space="preserve">Milk: cattle </t>
        </is>
      </c>
      <c r="B93" s="22" t="inlineStr">
        <is>
          <t>Litres / cow / year</t>
        </is>
      </c>
      <c r="C93" s="44" t="n"/>
      <c r="D93" s="44" t="n"/>
      <c r="E93" s="44" t="n"/>
      <c r="F93" s="44" t="n"/>
      <c r="G93" s="44" t="n"/>
      <c r="H93" s="44" t="n"/>
      <c r="I93" s="44" t="n"/>
      <c r="J93" s="200" t="n"/>
      <c r="K93" s="51" t="n"/>
      <c r="L93" s="51" t="n"/>
    </row>
    <row r="94">
      <c r="A94" s="22" t="inlineStr">
        <is>
          <t xml:space="preserve">Milk: goats and sheep </t>
        </is>
      </c>
      <c r="B94" s="22" t="inlineStr">
        <is>
          <t>Litres / ewe / year</t>
        </is>
      </c>
      <c r="C94" s="44" t="n"/>
      <c r="D94" s="44" t="n"/>
      <c r="E94" s="44" t="n"/>
      <c r="F94" s="44" t="n"/>
      <c r="G94" s="44" t="n"/>
      <c r="H94" s="44" t="n"/>
      <c r="I94" s="44" t="n"/>
      <c r="J94" s="200" t="n"/>
      <c r="K94" s="51" t="n"/>
      <c r="L94" s="51" t="n"/>
    </row>
    <row r="95">
      <c r="A95" s="22" t="inlineStr">
        <is>
          <t>Meat: cattle</t>
        </is>
      </c>
      <c r="B95" s="22" t="inlineStr">
        <is>
          <t>Tons of carcass weight at slaughter / head</t>
        </is>
      </c>
      <c r="C95" s="44" t="n"/>
      <c r="D95" s="44" t="n"/>
      <c r="E95" s="44" t="n"/>
      <c r="F95" s="44" t="n"/>
      <c r="G95" s="44" t="n"/>
      <c r="H95" s="44" t="n"/>
      <c r="I95" s="44" t="n"/>
      <c r="J95" s="200" t="n"/>
      <c r="K95" s="51" t="n"/>
      <c r="L95" s="51" t="n"/>
    </row>
    <row r="96">
      <c r="A96" s="22" t="inlineStr">
        <is>
          <t xml:space="preserve">Meat: goats and sheep </t>
        </is>
      </c>
      <c r="B96" s="22" t="inlineStr">
        <is>
          <t>Tons of carcass weight at slaughter / head</t>
        </is>
      </c>
      <c r="C96" s="44" t="n"/>
      <c r="D96" s="44" t="n"/>
      <c r="E96" s="44" t="n"/>
      <c r="F96" s="44" t="n"/>
      <c r="G96" s="44" t="n"/>
      <c r="H96" s="44" t="n"/>
      <c r="I96" s="44" t="n"/>
      <c r="J96" s="200" t="n"/>
      <c r="K96" s="51" t="n"/>
      <c r="L96" s="51" t="n"/>
    </row>
    <row r="97">
      <c r="A97" s="22" t="inlineStr">
        <is>
          <t>Meat: pigs</t>
        </is>
      </c>
      <c r="B97" s="22" t="inlineStr">
        <is>
          <t>Tons of carcass weight at slaughter / head</t>
        </is>
      </c>
      <c r="C97" s="44" t="n"/>
      <c r="D97" s="44" t="n"/>
      <c r="E97" s="44" t="n"/>
      <c r="F97" s="44" t="n"/>
      <c r="G97" s="44" t="n"/>
      <c r="H97" s="44" t="n"/>
      <c r="I97" s="44" t="n"/>
      <c r="J97" s="200" t="n"/>
      <c r="K97" s="51" t="n"/>
      <c r="L97" s="51" t="n"/>
    </row>
    <row r="98">
      <c r="A98" s="22" t="inlineStr">
        <is>
          <t>Meat: poultry</t>
        </is>
      </c>
      <c r="B98" s="22" t="inlineStr">
        <is>
          <t>Tons of carcass weight at slaughter / head</t>
        </is>
      </c>
      <c r="C98" s="44" t="n"/>
      <c r="D98" s="44" t="n"/>
      <c r="E98" s="44" t="n"/>
      <c r="F98" s="44" t="n"/>
      <c r="G98" s="44" t="n"/>
      <c r="H98" s="44" t="n"/>
      <c r="I98" s="44" t="n"/>
      <c r="J98" s="200" t="n"/>
      <c r="K98" s="51" t="n"/>
      <c r="L98" s="51" t="n"/>
    </row>
    <row r="99">
      <c r="A99" s="32" t="inlineStr">
        <is>
          <t>Animal density</t>
        </is>
      </c>
      <c r="B99" s="131" t="n"/>
      <c r="C99" s="132" t="n"/>
      <c r="D99" s="132" t="n"/>
      <c r="E99" s="132" t="n"/>
      <c r="F99" s="132" t="n"/>
      <c r="G99" s="132" t="n"/>
      <c r="H99" s="132" t="n"/>
      <c r="I99" s="132" t="n"/>
      <c r="J99" s="200" t="n"/>
      <c r="K99" s="51" t="n"/>
      <c r="L99" s="51" t="n"/>
    </row>
    <row r="100">
      <c r="A100" s="22" t="inlineStr">
        <is>
          <t>Share of cattle that spend more than 50% of their days on grazingland (ie on paddocks, prairies and grasslands - extensive grazing)</t>
        </is>
      </c>
      <c r="B100" s="22" t="inlineStr">
        <is>
          <t>% of all cattle heads</t>
        </is>
      </c>
      <c r="C100" s="44" t="n"/>
      <c r="D100" s="44" t="n"/>
      <c r="E100" s="44" t="n"/>
      <c r="F100" s="44" t="n"/>
      <c r="G100" s="44" t="n"/>
      <c r="H100" s="44" t="n"/>
      <c r="I100" s="44" t="n"/>
      <c r="J100" s="200" t="n"/>
      <c r="K100" s="51" t="n"/>
      <c r="L100" s="51" t="n"/>
    </row>
    <row r="101">
      <c r="A101" s="22" t="inlineStr">
        <is>
          <t xml:space="preserve">Grazing intensity </t>
        </is>
      </c>
      <c r="B101" s="22" t="inlineStr">
        <is>
          <t>Heads of cattle / ha grazing land</t>
        </is>
      </c>
      <c r="C101" s="44" t="n"/>
      <c r="D101" s="44" t="n"/>
      <c r="E101" s="44" t="n"/>
      <c r="F101" s="44" t="n"/>
      <c r="G101" s="44" t="n"/>
      <c r="H101" s="44" t="n"/>
      <c r="I101" s="44" t="n"/>
      <c r="J101" s="200" t="n"/>
      <c r="K101" s="51" t="n"/>
      <c r="L101" s="51" t="n"/>
    </row>
    <row r="102">
      <c r="A102" s="22" t="inlineStr">
        <is>
          <t xml:space="preserve">Animal density </t>
        </is>
      </c>
      <c r="B102" s="22" t="inlineStr">
        <is>
          <t>Animal heads in LU / ha of agricultural land</t>
        </is>
      </c>
      <c r="C102" s="44" t="n"/>
      <c r="D102" s="44" t="n"/>
      <c r="E102" s="44" t="n"/>
      <c r="F102" s="44" t="n"/>
      <c r="G102" s="44" t="n"/>
      <c r="H102" s="44" t="n"/>
      <c r="I102" s="44" t="n"/>
      <c r="J102" s="200" t="n"/>
      <c r="K102" s="51" t="n"/>
      <c r="L102" s="51" t="n"/>
    </row>
    <row r="103">
      <c r="A103" s="32" t="inlineStr">
        <is>
          <t xml:space="preserve">Animal feed </t>
        </is>
      </c>
      <c r="B103" s="131" t="n"/>
      <c r="C103" s="132" t="n"/>
      <c r="D103" s="132" t="n"/>
      <c r="E103" s="132" t="n"/>
      <c r="F103" s="132" t="n"/>
      <c r="G103" s="132" t="n"/>
      <c r="H103" s="132" t="n"/>
      <c r="I103" s="132" t="n"/>
      <c r="J103" s="200" t="n"/>
      <c r="K103" s="51" t="n"/>
      <c r="L103" s="51" t="n"/>
    </row>
    <row r="104">
      <c r="A104" s="24" t="inlineStr">
        <is>
          <t>Feed consumption (lifetime) for cattle (for milk production)</t>
        </is>
      </c>
      <c r="B104" s="24" t="inlineStr">
        <is>
          <t>kg dry matter feed (cumulative over lifetime)</t>
        </is>
      </c>
      <c r="C104" s="44" t="n"/>
      <c r="D104" s="44" t="n"/>
      <c r="E104" s="44" t="n"/>
      <c r="F104" s="44" t="n"/>
      <c r="G104" s="44" t="n"/>
      <c r="H104" s="44" t="n"/>
      <c r="I104" s="44" t="n"/>
      <c r="J104" s="200" t="n"/>
      <c r="K104" s="51" t="n"/>
      <c r="L104" s="51" t="n"/>
    </row>
    <row r="105">
      <c r="A105" s="24" t="inlineStr">
        <is>
          <t>Feed consumption (lifetime) for cattle (for meat production)</t>
        </is>
      </c>
      <c r="B105" s="24" t="inlineStr">
        <is>
          <t>kg dry matter feed (cumulative over lifetime)</t>
        </is>
      </c>
      <c r="C105" s="44" t="n"/>
      <c r="D105" s="44" t="n"/>
      <c r="E105" s="44" t="n"/>
      <c r="F105" s="44" t="n"/>
      <c r="G105" s="44" t="n"/>
      <c r="H105" s="44" t="n"/>
      <c r="I105" s="44" t="n"/>
      <c r="J105" s="200" t="n"/>
      <c r="K105" s="51" t="n"/>
      <c r="L105" s="51" t="n"/>
    </row>
    <row r="106">
      <c r="A106" s="32" t="inlineStr">
        <is>
          <t>Fuel consumption</t>
        </is>
      </c>
      <c r="B106" s="131" t="n"/>
      <c r="C106" s="132" t="n"/>
      <c r="D106" s="132" t="n"/>
      <c r="E106" s="132" t="n"/>
      <c r="F106" s="132" t="n"/>
      <c r="G106" s="132" t="n"/>
      <c r="H106" s="132" t="n"/>
      <c r="I106" s="132" t="n"/>
      <c r="J106" s="200" t="n"/>
      <c r="K106" s="51" t="n"/>
      <c r="L106" s="51" t="n"/>
    </row>
    <row r="107">
      <c r="A107" s="24" t="inlineStr">
        <is>
          <t xml:space="preserve">Total energy consumption </t>
        </is>
      </c>
      <c r="B107" s="24" t="inlineStr">
        <is>
          <t>EJ</t>
        </is>
      </c>
      <c r="C107" s="44" t="n"/>
      <c r="D107" s="44" t="n">
        <v>0.023195</v>
      </c>
      <c r="E107" s="44" t="n">
        <v>0.032907</v>
      </c>
      <c r="F107" s="44" t="n">
        <v>0.046212</v>
      </c>
      <c r="G107" s="44" t="n">
        <v>0.074985</v>
      </c>
      <c r="H107" s="44" t="n"/>
      <c r="I107" s="44" t="n"/>
      <c r="J107" s="200" t="n"/>
      <c r="K107" s="51" t="n"/>
      <c r="L107" s="51" t="n"/>
    </row>
    <row r="108">
      <c r="A108" s="24" t="inlineStr">
        <is>
          <t>- of which electricity consumption</t>
        </is>
      </c>
      <c r="B108" s="24" t="inlineStr">
        <is>
          <t>EJ</t>
        </is>
      </c>
      <c r="C108" s="44" t="n"/>
      <c r="D108" s="44" t="n">
        <v>0.019712</v>
      </c>
      <c r="E108" s="44" t="n">
        <v>0.028599</v>
      </c>
      <c r="F108" s="44" t="n">
        <v>0.040135</v>
      </c>
      <c r="G108" s="44" t="n">
        <v>0.066229</v>
      </c>
      <c r="H108" s="44" t="n"/>
      <c r="I108" s="44" t="n"/>
      <c r="J108" s="200" t="n"/>
      <c r="K108" s="51" t="n"/>
      <c r="L108" s="51" t="n"/>
    </row>
    <row r="109">
      <c r="A109" s="129" t="inlineStr">
        <is>
          <t>Crop production</t>
        </is>
      </c>
      <c r="B109" s="21" t="n"/>
      <c r="C109" s="133" t="n"/>
      <c r="D109" s="133" t="n"/>
      <c r="E109" s="133" t="n"/>
      <c r="F109" s="133" t="n"/>
      <c r="G109" s="133" t="n"/>
      <c r="H109" s="133" t="n"/>
      <c r="I109" s="133" t="n"/>
      <c r="J109" s="200" t="n"/>
      <c r="K109" s="51" t="n"/>
      <c r="L109" s="51" t="n"/>
    </row>
    <row r="110">
      <c r="A110" s="32" t="inlineStr">
        <is>
          <t>Total crop production</t>
        </is>
      </c>
      <c r="B110" s="130" t="n"/>
      <c r="C110" s="32" t="n"/>
      <c r="D110" s="32" t="n"/>
      <c r="E110" s="32" t="n"/>
      <c r="F110" s="32" t="n"/>
      <c r="G110" s="32" t="n"/>
      <c r="H110" s="32" t="n"/>
      <c r="I110" s="32" t="n"/>
      <c r="J110" s="200" t="n"/>
      <c r="K110" s="51" t="n"/>
      <c r="L110" s="51" t="n"/>
    </row>
    <row r="111">
      <c r="A111" s="22" t="inlineStr">
        <is>
          <t>Total vegetal production, in kcal</t>
        </is>
      </c>
      <c r="B111" s="22" t="inlineStr">
        <is>
          <t>Billion kcal / year</t>
        </is>
      </c>
      <c r="C111" s="44" t="n"/>
      <c r="D111" s="44" t="n"/>
      <c r="E111" s="44" t="n"/>
      <c r="F111" s="44" t="n"/>
      <c r="G111" s="44" t="n"/>
      <c r="H111" s="44" t="n"/>
      <c r="I111" s="44" t="n"/>
      <c r="J111" s="200" t="n"/>
      <c r="K111" s="51" t="n"/>
      <c r="L111" s="51" t="n"/>
    </row>
    <row r="112">
      <c r="A112" s="22" t="inlineStr">
        <is>
          <t>Total vegetal production, in tons</t>
        </is>
      </c>
      <c r="B112" s="22" t="inlineStr">
        <is>
          <t>Mtons / year</t>
        </is>
      </c>
      <c r="C112" s="44" t="n"/>
      <c r="D112" s="44" t="n"/>
      <c r="E112" s="44" t="n"/>
      <c r="F112" s="44" t="n"/>
      <c r="G112" s="44" t="n"/>
      <c r="H112" s="44" t="n"/>
      <c r="I112" s="44" t="n"/>
      <c r="J112" s="200" t="n"/>
      <c r="K112" s="51" t="n"/>
      <c r="L112" s="51" t="n"/>
    </row>
    <row r="113">
      <c r="A113" s="32" t="inlineStr">
        <is>
          <t>Crop yields</t>
        </is>
      </c>
      <c r="B113" s="32" t="n"/>
      <c r="C113" s="132" t="n"/>
      <c r="D113" s="132" t="n"/>
      <c r="E113" s="132" t="n"/>
      <c r="F113" s="132" t="n"/>
      <c r="G113" s="132" t="n"/>
      <c r="H113" s="132" t="n"/>
      <c r="I113" s="132" t="n"/>
      <c r="J113" s="200" t="n"/>
      <c r="K113" s="51" t="n"/>
      <c r="L113" s="51" t="n"/>
    </row>
    <row r="114">
      <c r="A114" s="22" t="inlineStr">
        <is>
          <t>Sugar cane (and other sugarcrops)</t>
        </is>
      </c>
      <c r="B114" s="22" t="inlineStr">
        <is>
          <t>ton / ha / year</t>
        </is>
      </c>
      <c r="C114" s="44" t="n"/>
      <c r="D114" s="44" t="n"/>
      <c r="E114" s="44" t="n"/>
      <c r="F114" s="44" t="n"/>
      <c r="G114" s="44" t="n"/>
      <c r="H114" s="44" t="n"/>
      <c r="I114" s="44" t="n"/>
      <c r="J114" s="200" t="n"/>
      <c r="K114" s="51" t="n"/>
      <c r="L114" s="51" t="n"/>
    </row>
    <row r="115">
      <c r="A115" s="22" t="inlineStr">
        <is>
          <t>Soybean</t>
        </is>
      </c>
      <c r="B115" s="22" t="inlineStr">
        <is>
          <t>ton / ha / year</t>
        </is>
      </c>
      <c r="C115" s="44" t="n"/>
      <c r="D115" s="44" t="n"/>
      <c r="E115" s="44" t="n"/>
      <c r="F115" s="44" t="n"/>
      <c r="G115" s="44" t="n"/>
      <c r="H115" s="44" t="n"/>
      <c r="I115" s="44" t="n"/>
      <c r="J115" s="200" t="n"/>
      <c r="K115" s="51" t="n"/>
      <c r="L115" s="51" t="n"/>
    </row>
    <row r="116">
      <c r="A116" s="22" t="inlineStr">
        <is>
          <t>Maize</t>
        </is>
      </c>
      <c r="B116" s="22" t="inlineStr">
        <is>
          <t>ton / ha / year</t>
        </is>
      </c>
      <c r="C116" s="44" t="n"/>
      <c r="D116" s="44" t="n"/>
      <c r="E116" s="44" t="n"/>
      <c r="F116" s="44" t="n"/>
      <c r="G116" s="44" t="n"/>
      <c r="H116" s="44" t="n"/>
      <c r="I116" s="44" t="n"/>
      <c r="J116" s="200" t="n"/>
      <c r="K116" s="51" t="n"/>
      <c r="L116" s="51" t="n"/>
    </row>
    <row r="117">
      <c r="A117" s="22" t="inlineStr">
        <is>
          <t>Rice</t>
        </is>
      </c>
      <c r="B117" s="22" t="inlineStr">
        <is>
          <t>ton / ha / year</t>
        </is>
      </c>
      <c r="C117" s="44" t="n"/>
      <c r="D117" s="44" t="n"/>
      <c r="E117" s="44" t="n"/>
      <c r="F117" s="44" t="n"/>
      <c r="G117" s="44" t="n"/>
      <c r="H117" s="44" t="n"/>
      <c r="I117" s="44" t="n"/>
      <c r="J117" s="200" t="n"/>
      <c r="K117" s="51" t="n"/>
      <c r="L117" s="51" t="n"/>
    </row>
    <row r="118">
      <c r="A118" s="22" t="inlineStr">
        <is>
          <t>Wheat</t>
        </is>
      </c>
      <c r="B118" s="22" t="inlineStr">
        <is>
          <t>ton / ha / year</t>
        </is>
      </c>
      <c r="C118" s="44" t="n"/>
      <c r="D118" s="44" t="n"/>
      <c r="E118" s="44" t="n"/>
      <c r="F118" s="44" t="n"/>
      <c r="G118" s="44" t="n"/>
      <c r="H118" s="44" t="n"/>
      <c r="I118" s="44" t="n"/>
      <c r="J118" s="200" t="n"/>
      <c r="K118" s="51" t="n"/>
      <c r="L118" s="51" t="n"/>
    </row>
    <row r="119">
      <c r="A119" s="22" t="inlineStr">
        <is>
          <t>Bananas</t>
        </is>
      </c>
      <c r="B119" s="22" t="inlineStr">
        <is>
          <t>ton / ha / year</t>
        </is>
      </c>
      <c r="C119" s="44" t="n"/>
      <c r="D119" s="44" t="n"/>
      <c r="E119" s="44" t="n"/>
      <c r="F119" s="44" t="n"/>
      <c r="G119" s="44" t="n"/>
      <c r="H119" s="44" t="n"/>
      <c r="I119" s="44" t="n"/>
      <c r="J119" s="200" t="n"/>
      <c r="K119" s="51" t="n"/>
      <c r="L119" s="51" t="n"/>
    </row>
    <row r="120">
      <c r="A120" s="22" t="inlineStr">
        <is>
          <t xml:space="preserve">Oil palm </t>
        </is>
      </c>
      <c r="B120" s="22" t="inlineStr">
        <is>
          <t>ton / ha / year</t>
        </is>
      </c>
      <c r="C120" s="44" t="n"/>
      <c r="D120" s="44" t="n"/>
      <c r="E120" s="44" t="n"/>
      <c r="F120" s="44" t="n"/>
      <c r="G120" s="44" t="n"/>
      <c r="H120" s="44" t="n"/>
      <c r="I120" s="44" t="n"/>
      <c r="J120" s="200" t="n"/>
      <c r="K120" s="51" t="n"/>
      <c r="L120" s="51" t="n"/>
    </row>
    <row r="121">
      <c r="A121" s="22" t="inlineStr">
        <is>
          <t>Coffee</t>
        </is>
      </c>
      <c r="B121" s="22" t="inlineStr">
        <is>
          <t>ton / ha / year</t>
        </is>
      </c>
      <c r="C121" s="44" t="n"/>
      <c r="D121" s="44" t="n"/>
      <c r="E121" s="44" t="n"/>
      <c r="F121" s="44" t="n"/>
      <c r="G121" s="44" t="n"/>
      <c r="H121" s="44" t="n"/>
      <c r="I121" s="44" t="n"/>
      <c r="J121" s="200" t="n"/>
      <c r="K121" s="51" t="n"/>
      <c r="L121" s="51" t="n"/>
    </row>
    <row r="122">
      <c r="A122" s="22" t="inlineStr">
        <is>
          <t xml:space="preserve">Cotton </t>
        </is>
      </c>
      <c r="B122" s="22" t="inlineStr">
        <is>
          <t>ton / ha / year</t>
        </is>
      </c>
      <c r="C122" s="44" t="n"/>
      <c r="D122" s="44" t="n"/>
      <c r="E122" s="44" t="n"/>
      <c r="F122" s="44" t="n"/>
      <c r="G122" s="44" t="n"/>
      <c r="H122" s="44" t="n"/>
      <c r="I122" s="44" t="n"/>
      <c r="J122" s="200" t="n"/>
      <c r="K122" s="51" t="n"/>
      <c r="L122" s="51" t="n"/>
    </row>
    <row r="123">
      <c r="A123" s="32" t="inlineStr">
        <is>
          <t>Cropping intensity (frequency of harvest)</t>
        </is>
      </c>
      <c r="B123" s="131" t="n"/>
      <c r="C123" s="32" t="n"/>
      <c r="D123" s="32" t="n"/>
      <c r="E123" s="32" t="n"/>
      <c r="F123" s="32" t="n"/>
      <c r="G123" s="32" t="n"/>
      <c r="H123" s="32" t="n"/>
      <c r="I123" s="32" t="n"/>
      <c r="J123" s="200" t="n"/>
      <c r="K123" s="51" t="n"/>
      <c r="L123" s="51" t="n"/>
    </row>
    <row r="124">
      <c r="A124" s="22" t="inlineStr">
        <is>
          <t>Cereals (including maize, rice and wheat)</t>
        </is>
      </c>
      <c r="B124" s="22" t="inlineStr">
        <is>
          <t>N° of harvests / year / hectare</t>
        </is>
      </c>
      <c r="C124" s="44" t="n"/>
      <c r="D124" s="44" t="n"/>
      <c r="E124" s="44" t="n"/>
      <c r="F124" s="44" t="n"/>
      <c r="G124" s="44" t="n"/>
      <c r="H124" s="44" t="n"/>
      <c r="I124" s="44" t="n"/>
      <c r="J124" s="200" t="n"/>
      <c r="K124" s="51" t="n"/>
      <c r="L124" s="51" t="n"/>
    </row>
    <row r="125">
      <c r="A125" s="22" t="inlineStr">
        <is>
          <t>Other foodcrops</t>
        </is>
      </c>
      <c r="B125" s="22" t="inlineStr">
        <is>
          <t>N° of harvests / year / hectare</t>
        </is>
      </c>
      <c r="C125" s="44" t="n"/>
      <c r="D125" s="44" t="n"/>
      <c r="E125" s="44" t="n"/>
      <c r="F125" s="44" t="n"/>
      <c r="G125" s="44" t="n"/>
      <c r="H125" s="44" t="n"/>
      <c r="I125" s="44" t="n"/>
      <c r="J125" s="200" t="n"/>
      <c r="K125" s="51" t="n"/>
      <c r="L125" s="51" t="n"/>
    </row>
    <row r="126">
      <c r="A126" s="32" t="inlineStr">
        <is>
          <t xml:space="preserve">N application </t>
        </is>
      </c>
      <c r="B126" s="131" t="n"/>
      <c r="C126" s="32" t="n"/>
      <c r="D126" s="32" t="n"/>
      <c r="E126" s="32" t="n"/>
      <c r="F126" s="32" t="n"/>
      <c r="G126" s="32" t="n"/>
      <c r="H126" s="32" t="n"/>
      <c r="I126" s="32" t="n"/>
      <c r="J126" s="200" t="n"/>
      <c r="K126" s="51" t="n"/>
      <c r="L126" s="51" t="n"/>
    </row>
    <row r="127">
      <c r="A127" s="22" t="inlineStr">
        <is>
          <t>Synthetic N application</t>
        </is>
      </c>
      <c r="B127" s="22" t="inlineStr">
        <is>
          <t>ton / ha / year</t>
        </is>
      </c>
      <c r="C127" s="134" t="n"/>
      <c r="D127" s="134" t="n"/>
      <c r="E127" s="134" t="n"/>
      <c r="F127" s="134" t="n"/>
      <c r="G127" s="134" t="n"/>
      <c r="H127" s="134" t="n"/>
      <c r="I127" s="134" t="n"/>
      <c r="J127" s="200" t="n"/>
      <c r="K127" s="51" t="n"/>
      <c r="L127" s="51" t="n"/>
    </row>
    <row r="128">
      <c r="A128" s="22" t="inlineStr">
        <is>
          <t>Organic N application</t>
        </is>
      </c>
      <c r="B128" s="22" t="inlineStr">
        <is>
          <t>ton / ha / year</t>
        </is>
      </c>
      <c r="C128" s="44" t="n"/>
      <c r="D128" s="44" t="n"/>
      <c r="E128" s="44" t="n"/>
      <c r="F128" s="44" t="n"/>
      <c r="G128" s="44" t="n"/>
      <c r="H128" s="44" t="n"/>
      <c r="I128" s="44" t="n"/>
      <c r="J128" s="200" t="n"/>
      <c r="K128" s="51" t="n"/>
      <c r="L128" s="51" t="n"/>
    </row>
    <row r="129">
      <c r="A129" s="22" t="inlineStr">
        <is>
          <t>Liming application</t>
        </is>
      </c>
      <c r="B129" s="22" t="inlineStr">
        <is>
          <t>ton / ha / year</t>
        </is>
      </c>
      <c r="C129" s="44" t="n"/>
      <c r="D129" s="44" t="n"/>
      <c r="E129" s="44" t="n"/>
      <c r="F129" s="44" t="n"/>
      <c r="G129" s="44" t="n"/>
      <c r="H129" s="44" t="n"/>
      <c r="I129" s="44" t="n"/>
      <c r="J129" s="200" t="n"/>
      <c r="K129" s="51" t="n"/>
      <c r="L129" s="51" t="n"/>
    </row>
    <row r="130">
      <c r="A130" s="32" t="inlineStr">
        <is>
          <t>Fuel consumption</t>
        </is>
      </c>
      <c r="B130" s="131" t="n"/>
      <c r="C130" s="132" t="n"/>
      <c r="D130" s="132" t="n"/>
      <c r="E130" s="132" t="n"/>
      <c r="F130" s="132" t="n"/>
      <c r="G130" s="132" t="n"/>
      <c r="H130" s="132" t="n"/>
      <c r="I130" s="132" t="n"/>
      <c r="J130" s="200" t="n"/>
      <c r="K130" s="51" t="n"/>
      <c r="L130" s="51" t="n"/>
    </row>
    <row r="131">
      <c r="A131" s="24" t="inlineStr">
        <is>
          <t xml:space="preserve">Total energy consumption </t>
        </is>
      </c>
      <c r="B131" s="24" t="inlineStr">
        <is>
          <t>EJ</t>
        </is>
      </c>
      <c r="C131" s="44" t="n"/>
      <c r="D131" s="44" t="n">
        <v>0.023195</v>
      </c>
      <c r="E131" s="44" t="n">
        <v>0.032907</v>
      </c>
      <c r="F131" s="44" t="n">
        <v>0.046212</v>
      </c>
      <c r="G131" s="44" t="n">
        <v>0.074985</v>
      </c>
      <c r="H131" s="44" t="n"/>
      <c r="I131" s="44" t="n"/>
      <c r="J131" s="200" t="n"/>
      <c r="K131" s="51" t="n"/>
      <c r="L131" s="51" t="n"/>
    </row>
    <row r="132">
      <c r="A132" s="20" t="inlineStr">
        <is>
          <t>Land use</t>
        </is>
      </c>
      <c r="B132" s="20" t="n"/>
      <c r="C132" s="135" t="n"/>
      <c r="D132" s="135" t="n"/>
      <c r="E132" s="135" t="n"/>
      <c r="F132" s="135" t="n"/>
      <c r="G132" s="135" t="n"/>
      <c r="H132" s="135" t="n"/>
      <c r="I132" s="135" t="n"/>
      <c r="J132" s="200" t="n"/>
      <c r="K132" s="51" t="n"/>
      <c r="L132" s="51" t="n"/>
    </row>
    <row r="133">
      <c r="A133" s="22" t="inlineStr">
        <is>
          <t>Cropland</t>
        </is>
      </c>
      <c r="B133" s="22" t="inlineStr">
        <is>
          <t>Ha</t>
        </is>
      </c>
      <c r="C133" s="44" t="n"/>
      <c r="D133" s="44" t="n"/>
      <c r="E133" s="44" t="n"/>
      <c r="F133" s="44" t="n"/>
      <c r="G133" s="44" t="n"/>
      <c r="H133" s="44" t="n"/>
      <c r="I133" s="44" t="n"/>
      <c r="J133" s="200" t="n"/>
      <c r="K133" s="51" t="n"/>
      <c r="L133" s="51" t="n"/>
    </row>
    <row r="134">
      <c r="A134" s="24" t="inlineStr">
        <is>
          <t>Grassland (permanent)</t>
        </is>
      </c>
      <c r="B134" s="24" t="inlineStr">
        <is>
          <t>Ha</t>
        </is>
      </c>
      <c r="C134" s="44" t="n"/>
      <c r="D134" s="44" t="n"/>
      <c r="E134" s="44" t="n"/>
      <c r="F134" s="44" t="n"/>
      <c r="G134" s="44" t="n"/>
      <c r="H134" s="44" t="n"/>
      <c r="I134" s="44" t="n"/>
      <c r="J134" s="200" t="n"/>
      <c r="K134" s="51" t="n"/>
      <c r="L134" s="51" t="n"/>
    </row>
    <row r="135">
      <c r="A135" s="26" t="inlineStr">
        <is>
          <t>of which, used for grazing</t>
        </is>
      </c>
      <c r="B135" s="24" t="inlineStr">
        <is>
          <t>Ha</t>
        </is>
      </c>
      <c r="C135" s="44" t="n"/>
      <c r="D135" s="44" t="n"/>
      <c r="E135" s="44" t="n"/>
      <c r="F135" s="44" t="n"/>
      <c r="G135" s="44" t="n"/>
      <c r="H135" s="44" t="n"/>
      <c r="I135" s="44" t="n"/>
      <c r="J135" s="200" t="n"/>
      <c r="K135" s="51" t="n"/>
      <c r="L135" s="51" t="n"/>
    </row>
    <row r="136">
      <c r="A136" s="26" t="inlineStr">
        <is>
          <t>of which, other grassland</t>
        </is>
      </c>
      <c r="B136" s="24" t="inlineStr">
        <is>
          <t>Ha</t>
        </is>
      </c>
      <c r="C136" s="44" t="n"/>
      <c r="D136" s="44" t="n"/>
      <c r="E136" s="44" t="n"/>
      <c r="F136" s="44" t="n"/>
      <c r="G136" s="44" t="n"/>
      <c r="H136" s="44" t="n"/>
      <c r="I136" s="44" t="n"/>
      <c r="J136" s="200" t="n"/>
      <c r="K136" s="51" t="n"/>
      <c r="L136" s="51" t="n"/>
    </row>
    <row r="137">
      <c r="A137" s="24" t="inlineStr">
        <is>
          <t>Forestland</t>
        </is>
      </c>
      <c r="B137" s="24" t="inlineStr">
        <is>
          <t>Ha</t>
        </is>
      </c>
      <c r="C137" s="44" t="n"/>
      <c r="D137" s="44" t="n"/>
      <c r="E137" s="44" t="n"/>
      <c r="F137" s="44" t="n"/>
      <c r="G137" s="44" t="n"/>
      <c r="H137" s="44" t="n"/>
      <c r="I137" s="44" t="n"/>
      <c r="J137" s="200" t="n"/>
      <c r="K137" s="51" t="n"/>
      <c r="L137" s="51" t="n"/>
    </row>
    <row r="138">
      <c r="A138" s="26" t="inlineStr">
        <is>
          <t>of which, natural forests</t>
        </is>
      </c>
      <c r="B138" s="24" t="inlineStr">
        <is>
          <t>Ha</t>
        </is>
      </c>
      <c r="C138" s="44" t="n"/>
      <c r="D138" s="44" t="n"/>
      <c r="E138" s="44" t="n"/>
      <c r="F138" s="44" t="n"/>
      <c r="G138" s="44" t="n"/>
      <c r="H138" s="44" t="n"/>
      <c r="I138" s="44" t="n"/>
      <c r="J138" s="200" t="n"/>
      <c r="K138" s="51" t="n"/>
      <c r="L138" s="51" t="n"/>
    </row>
    <row r="139">
      <c r="A139" s="26" t="inlineStr">
        <is>
          <t>of which, plantation forest</t>
        </is>
      </c>
      <c r="B139" s="24" t="inlineStr">
        <is>
          <t>Ha</t>
        </is>
      </c>
      <c r="C139" s="44" t="n"/>
      <c r="D139" s="44" t="n"/>
      <c r="E139" s="44" t="n"/>
      <c r="F139" s="44" t="n"/>
      <c r="G139" s="44" t="n"/>
      <c r="H139" s="44" t="n"/>
      <c r="I139" s="44" t="n"/>
      <c r="J139" s="200" t="n"/>
      <c r="K139" s="51" t="n"/>
      <c r="L139" s="51" t="n"/>
    </row>
    <row r="140">
      <c r="A140" s="24" t="inlineStr">
        <is>
          <t>Wetland</t>
        </is>
      </c>
      <c r="B140" s="24" t="inlineStr">
        <is>
          <t>Ha</t>
        </is>
      </c>
      <c r="C140" s="44" t="n"/>
      <c r="D140" s="44" t="n"/>
      <c r="E140" s="44" t="n"/>
      <c r="F140" s="44" t="n"/>
      <c r="G140" s="44" t="n"/>
      <c r="H140" s="44" t="n"/>
      <c r="I140" s="44" t="n"/>
      <c r="J140" s="200" t="n"/>
      <c r="K140" s="51" t="n"/>
      <c r="L140" s="51" t="n"/>
    </row>
    <row r="141">
      <c r="A141" s="24" t="inlineStr">
        <is>
          <t>Settled land</t>
        </is>
      </c>
      <c r="B141" s="24" t="inlineStr">
        <is>
          <t>Ha</t>
        </is>
      </c>
      <c r="C141" s="44" t="n"/>
      <c r="D141" s="44" t="n">
        <v>16.244929</v>
      </c>
      <c r="E141" s="44" t="n">
        <v>7.859114</v>
      </c>
      <c r="F141" s="44" t="n">
        <v>-0.526701</v>
      </c>
      <c r="G141" s="44" t="n">
        <v>-8.912516</v>
      </c>
      <c r="H141" s="44" t="n"/>
      <c r="I141" s="44" t="n"/>
      <c r="J141" s="200" t="n"/>
      <c r="K141" s="51" t="n"/>
      <c r="L141" s="51" t="n"/>
    </row>
    <row r="142">
      <c r="A142" s="24" t="inlineStr">
        <is>
          <t xml:space="preserve">Other land </t>
        </is>
      </c>
      <c r="B142" s="24" t="inlineStr">
        <is>
          <t>Ha</t>
        </is>
      </c>
      <c r="C142" s="44" t="n"/>
      <c r="D142" s="44" t="n"/>
      <c r="E142" s="44" t="n"/>
      <c r="F142" s="44" t="n"/>
      <c r="G142" s="44" t="n"/>
      <c r="H142" s="44" t="n"/>
      <c r="I142" s="44" t="n"/>
      <c r="J142" s="200" t="n"/>
      <c r="K142" s="51" t="n"/>
      <c r="L142" s="51" t="n"/>
    </row>
    <row r="143">
      <c r="A143" s="20" t="inlineStr">
        <is>
          <t>Biogenic sink and forestry</t>
        </is>
      </c>
      <c r="B143" s="20" t="n"/>
      <c r="C143" s="135" t="n"/>
      <c r="D143" s="135" t="n"/>
      <c r="E143" s="135" t="n"/>
      <c r="F143" s="135" t="n"/>
      <c r="G143" s="135" t="n"/>
      <c r="H143" s="135" t="n"/>
      <c r="I143" s="135" t="n"/>
      <c r="J143" s="200" t="inlineStr">
        <is>
          <t>*Former indicators on sink changes in forests, peatlands and BECCS were removed, since it was repetition from the emissions section of the dashboard</t>
        </is>
      </c>
      <c r="K143" s="51" t="n"/>
      <c r="L143" s="51" t="n"/>
    </row>
    <row r="144">
      <c r="A144" s="136" t="inlineStr">
        <is>
          <t xml:space="preserve">Deforestation </t>
        </is>
      </c>
      <c r="B144" s="137" t="n"/>
      <c r="C144" s="138" t="n"/>
      <c r="D144" s="138" t="n"/>
      <c r="E144" s="138" t="n"/>
      <c r="F144" s="138" t="n"/>
      <c r="G144" s="138" t="n"/>
      <c r="H144" s="138" t="n"/>
      <c r="I144" s="138" t="n"/>
      <c r="J144" s="200" t="n"/>
      <c r="K144" s="51" t="n"/>
      <c r="L144" s="51" t="n"/>
    </row>
    <row r="145">
      <c r="A145" s="43" t="inlineStr">
        <is>
          <t>Loss of natural forest (definition in column I)</t>
        </is>
      </c>
      <c r="B145" s="22" t="inlineStr">
        <is>
          <t>Ha / year</t>
        </is>
      </c>
      <c r="C145" s="44" t="n"/>
      <c r="D145" s="44" t="n"/>
      <c r="E145" s="44" t="n"/>
      <c r="F145" s="44" t="n"/>
      <c r="G145" s="44" t="n"/>
      <c r="H145" s="44" t="n"/>
      <c r="I145" s="44" t="n"/>
      <c r="J145" s="202" t="n"/>
      <c r="K145" s="51" t="n"/>
      <c r="L145" s="51" t="n"/>
    </row>
    <row r="146">
      <c r="A146" s="98" t="inlineStr">
        <is>
          <t>Forest density and degradation</t>
        </is>
      </c>
      <c r="B146" s="137" t="n"/>
      <c r="C146" s="138" t="n"/>
      <c r="D146" s="138" t="n"/>
      <c r="E146" s="138" t="n"/>
      <c r="F146" s="138" t="n"/>
      <c r="G146" s="138" t="n"/>
      <c r="H146" s="138" t="n"/>
      <c r="I146" s="138" t="n"/>
      <c r="J146" s="200" t="n"/>
      <c r="K146" s="51" t="n"/>
      <c r="L146" s="51" t="n"/>
    </row>
    <row r="147">
      <c r="A147" s="22" t="inlineStr">
        <is>
          <t>Density of forests: forests plantations (definition in column I)</t>
        </is>
      </c>
      <c r="B147" s="22" t="inlineStr">
        <is>
          <t xml:space="preserve">Ton C / ha (above and below ground biomass) </t>
        </is>
      </c>
      <c r="C147" s="44" t="n"/>
      <c r="D147" s="44" t="n"/>
      <c r="E147" s="44" t="n"/>
      <c r="F147" s="44" t="n"/>
      <c r="G147" s="44" t="n"/>
      <c r="H147" s="44" t="n"/>
      <c r="I147" s="44" t="n"/>
      <c r="J147" s="200" t="n"/>
      <c r="K147" s="51" t="n"/>
      <c r="L147" s="51" t="n"/>
    </row>
    <row r="148">
      <c r="A148" s="22" t="inlineStr">
        <is>
          <t>Density of forests: natural forests</t>
        </is>
      </c>
      <c r="B148" s="22" t="inlineStr">
        <is>
          <t xml:space="preserve">Ton C / ha (above and below ground biomass) </t>
        </is>
      </c>
      <c r="C148" s="44" t="n"/>
      <c r="D148" s="44" t="n"/>
      <c r="E148" s="44" t="n"/>
      <c r="F148" s="44" t="n"/>
      <c r="G148" s="44" t="n"/>
      <c r="H148" s="44" t="n"/>
      <c r="I148" s="44" t="n"/>
      <c r="J148" s="200" t="n"/>
      <c r="K148" s="51" t="n"/>
      <c r="L148" s="51" t="n"/>
    </row>
    <row r="149">
      <c r="A149" s="98" t="inlineStr">
        <is>
          <t>Forest sequestration rate</t>
        </is>
      </c>
      <c r="B149" s="137" t="n"/>
      <c r="C149" s="138" t="n"/>
      <c r="D149" s="138" t="n"/>
      <c r="E149" s="138" t="n"/>
      <c r="F149" s="138" t="n"/>
      <c r="G149" s="138" t="n"/>
      <c r="H149" s="138" t="n"/>
      <c r="I149" s="138" t="n"/>
      <c r="J149" s="200" t="n"/>
      <c r="K149" s="51" t="n"/>
      <c r="L149" s="51" t="n"/>
    </row>
    <row r="150">
      <c r="A150" s="22" t="inlineStr">
        <is>
          <t>Sequestration rate: forests plantations (definition in column I)</t>
        </is>
      </c>
      <c r="B150" s="22" t="inlineStr">
        <is>
          <t>Ton C / ha / year</t>
        </is>
      </c>
      <c r="C150" s="44" t="n"/>
      <c r="D150" s="44" t="n"/>
      <c r="E150" s="44" t="n"/>
      <c r="F150" s="44" t="n"/>
      <c r="G150" s="44" t="n"/>
      <c r="H150" s="44" t="n"/>
      <c r="I150" s="44" t="n"/>
      <c r="J150" s="200" t="n"/>
      <c r="K150" s="51" t="n"/>
      <c r="L150" s="51" t="n"/>
    </row>
    <row r="151">
      <c r="A151" s="22" t="inlineStr">
        <is>
          <t xml:space="preserve">Sequestration rate: natural forests </t>
        </is>
      </c>
      <c r="B151" s="22" t="inlineStr">
        <is>
          <t>Ton C / ha / year</t>
        </is>
      </c>
      <c r="C151" s="44" t="n"/>
      <c r="D151" s="44" t="n"/>
      <c r="E151" s="44" t="n"/>
      <c r="F151" s="44" t="n"/>
      <c r="G151" s="44" t="n"/>
      <c r="H151" s="44" t="n"/>
      <c r="I151" s="44" t="n"/>
      <c r="J151" s="200" t="n"/>
      <c r="K151" s="51" t="n"/>
      <c r="L151" s="51" t="n"/>
    </row>
    <row r="152">
      <c r="A152" s="98" t="inlineStr">
        <is>
          <t>Forest production and withdrawals</t>
        </is>
      </c>
      <c r="B152" s="137" t="n"/>
      <c r="C152" s="138" t="n"/>
      <c r="D152" s="138" t="n"/>
      <c r="E152" s="138" t="n"/>
      <c r="F152" s="138" t="n"/>
      <c r="G152" s="138" t="n"/>
      <c r="H152" s="138" t="n"/>
      <c r="I152" s="138" t="n"/>
      <c r="J152" s="200" t="n"/>
      <c r="K152" s="51" t="n"/>
      <c r="L152" s="51" t="n"/>
    </row>
    <row r="153">
      <c r="A153" s="22" t="inlineStr">
        <is>
          <t>Timber harvested for economic or subsistence purposes</t>
        </is>
      </c>
      <c r="B153" s="22" t="inlineStr">
        <is>
          <t>MCUM / year</t>
        </is>
      </c>
      <c r="C153" s="44" t="n"/>
      <c r="D153" s="44" t="n"/>
      <c r="E153" s="44" t="n"/>
      <c r="F153" s="44" t="n"/>
      <c r="G153" s="44" t="n"/>
      <c r="H153" s="44" t="n"/>
      <c r="I153" s="44" t="n"/>
      <c r="J153" s="200" t="n"/>
      <c r="K153" s="51" t="n"/>
      <c r="L153" s="51" t="n"/>
    </row>
    <row r="154">
      <c r="A154" s="22" t="inlineStr">
        <is>
          <t>Non-timber forest products</t>
        </is>
      </c>
      <c r="B154" s="22" t="inlineStr">
        <is>
          <t>MCUM / year</t>
        </is>
      </c>
      <c r="C154" s="44" t="n"/>
      <c r="D154" s="44" t="n"/>
      <c r="E154" s="44" t="n"/>
      <c r="F154" s="44" t="n"/>
      <c r="G154" s="44" t="n"/>
      <c r="H154" s="44" t="n"/>
      <c r="I154" s="44" t="n"/>
      <c r="J154" s="200" t="n"/>
      <c r="K154" s="51" t="n"/>
      <c r="L154" s="51" t="n"/>
    </row>
    <row r="155">
      <c r="A155" s="20" t="inlineStr">
        <is>
          <t>Bioenergy production: Producing biomass for fossil CO2 substitution (bioenergy / biomaterial)</t>
        </is>
      </c>
      <c r="B155" s="20" t="n"/>
      <c r="C155" s="20" t="n"/>
      <c r="D155" s="20" t="n"/>
      <c r="E155" s="20" t="n"/>
      <c r="F155" s="20" t="n"/>
      <c r="G155" s="20" t="n"/>
      <c r="H155" s="20" t="n"/>
      <c r="I155" s="20" t="n"/>
      <c r="J155" s="200" t="n"/>
      <c r="K155" s="51" t="n"/>
      <c r="L155" s="51" t="n"/>
    </row>
    <row r="156">
      <c r="A156" s="22" t="inlineStr">
        <is>
          <t>Land use for energy production from agricultural and forest biomass</t>
        </is>
      </c>
      <c r="B156" s="22" t="inlineStr">
        <is>
          <t>Ha / year</t>
        </is>
      </c>
      <c r="C156" s="44" t="n"/>
      <c r="D156" s="44" t="n"/>
      <c r="E156" s="44" t="n"/>
      <c r="F156" s="44" t="n"/>
      <c r="G156" s="44" t="n"/>
      <c r="H156" s="44" t="n"/>
      <c r="I156" s="44" t="n"/>
      <c r="J156" s="200" t="n"/>
      <c r="K156" s="51" t="n"/>
      <c r="L156" s="51" t="n"/>
    </row>
    <row r="157">
      <c r="A157" s="22" t="inlineStr">
        <is>
          <t xml:space="preserve">Total bio-energy produced </t>
        </is>
      </c>
      <c r="B157" s="22" t="inlineStr">
        <is>
          <t>MJ / year</t>
        </is>
      </c>
      <c r="C157" s="44" t="n"/>
      <c r="D157" s="44" t="n"/>
      <c r="E157" s="44" t="n"/>
      <c r="F157" s="44" t="n"/>
      <c r="G157" s="44" t="n"/>
      <c r="H157" s="44" t="n"/>
      <c r="I157" s="44" t="n"/>
      <c r="J157" s="200" t="n"/>
      <c r="K157" s="51" t="n"/>
      <c r="L157" s="51" t="n"/>
    </row>
    <row r="158">
      <c r="A158" s="22" t="inlineStr">
        <is>
          <t xml:space="preserve">Energy produced from crops and forests (ie excl coproducts) </t>
        </is>
      </c>
      <c r="B158" s="22" t="inlineStr">
        <is>
          <t>MJ / year</t>
        </is>
      </c>
      <c r="C158" s="44" t="n"/>
      <c r="D158" s="44" t="n"/>
      <c r="E158" s="44" t="n"/>
      <c r="F158" s="44" t="n"/>
      <c r="G158" s="44" t="n"/>
      <c r="H158" s="44" t="n"/>
      <c r="I158" s="44" t="n"/>
      <c r="J158" s="200" t="n"/>
      <c r="K158" s="51" t="n"/>
      <c r="L158" s="51" t="n"/>
    </row>
    <row r="159">
      <c r="A159" s="20" t="inlineStr">
        <is>
          <t>Trade-offs or synergies with other sectors</t>
        </is>
      </c>
      <c r="B159" s="20" t="n"/>
      <c r="C159" s="20" t="n"/>
      <c r="D159" s="20" t="n"/>
      <c r="E159" s="20" t="n"/>
      <c r="F159" s="20" t="n"/>
      <c r="G159" s="20" t="n"/>
      <c r="H159" s="20" t="n"/>
      <c r="I159" s="20" t="n"/>
      <c r="J159" s="200" t="n"/>
      <c r="K159" s="51" t="n"/>
      <c r="L159" s="51" t="n"/>
    </row>
    <row r="160">
      <c r="A160" s="129" t="inlineStr">
        <is>
          <t>Biodiversity</t>
        </is>
      </c>
      <c r="B160" s="21" t="n"/>
      <c r="C160" s="133" t="n"/>
      <c r="D160" s="133" t="n"/>
      <c r="E160" s="133" t="n"/>
      <c r="F160" s="133" t="n"/>
      <c r="G160" s="133" t="n"/>
      <c r="H160" s="133" t="n"/>
      <c r="I160" s="133" t="n"/>
      <c r="J160" s="200" t="n"/>
      <c r="K160" s="51" t="n"/>
      <c r="L160" s="51" t="n"/>
    </row>
    <row r="161">
      <c r="A161" s="22" t="inlineStr">
        <is>
          <t>Pesticides</t>
        </is>
      </c>
      <c r="B161" s="22" t="inlineStr">
        <is>
          <t>kg / ha of cropland / year</t>
        </is>
      </c>
      <c r="C161" s="44" t="n"/>
      <c r="D161" s="44" t="n"/>
      <c r="E161" s="44" t="n"/>
      <c r="F161" s="44" t="n"/>
      <c r="G161" s="44" t="n"/>
      <c r="H161" s="44" t="n"/>
      <c r="I161" s="44" t="n"/>
      <c r="J161" s="200" t="n"/>
      <c r="K161" s="51" t="n"/>
      <c r="L161" s="51" t="n"/>
    </row>
    <row r="162">
      <c r="A162" s="22" t="inlineStr">
        <is>
          <t>Natural land (forests, wetlands, natural grasslands)</t>
        </is>
      </c>
      <c r="B162" s="22" t="inlineStr">
        <is>
          <t>Ha</t>
        </is>
      </c>
      <c r="C162" s="44" t="n"/>
      <c r="D162" s="44" t="n"/>
      <c r="E162" s="44" t="n"/>
      <c r="F162" s="44" t="n"/>
      <c r="G162" s="44" t="n"/>
      <c r="H162" s="44" t="n"/>
      <c r="I162" s="44" t="n"/>
      <c r="J162" s="200" t="n"/>
      <c r="K162" s="51" t="n"/>
      <c r="L162" s="51" t="n"/>
    </row>
    <row r="163">
      <c r="A163" s="24" t="inlineStr">
        <is>
          <t>Protected lands</t>
        </is>
      </c>
      <c r="B163" s="24" t="inlineStr">
        <is>
          <t>Ha</t>
        </is>
      </c>
      <c r="C163" s="44" t="n"/>
      <c r="D163" s="44" t="n"/>
      <c r="E163" s="44" t="n"/>
      <c r="F163" s="44" t="n"/>
      <c r="G163" s="44" t="n"/>
      <c r="H163" s="44" t="n"/>
      <c r="I163" s="44" t="n"/>
      <c r="J163" s="200" t="n"/>
      <c r="K163" s="51" t="n"/>
      <c r="L163" s="51" t="n"/>
    </row>
    <row r="164">
      <c r="A164" s="129" t="inlineStr">
        <is>
          <t xml:space="preserve">Food security </t>
        </is>
      </c>
      <c r="B164" s="139" t="n"/>
      <c r="C164" s="133" t="n"/>
      <c r="D164" s="133" t="n"/>
      <c r="E164" s="133" t="n"/>
      <c r="F164" s="133" t="n"/>
      <c r="G164" s="133" t="n"/>
      <c r="H164" s="133" t="n"/>
      <c r="I164" s="133" t="n"/>
      <c r="J164" s="200" t="n"/>
      <c r="K164" s="51" t="n"/>
      <c r="L164" s="51" t="n"/>
    </row>
    <row r="165">
      <c r="A165" s="22" t="inlineStr">
        <is>
          <t>Share of population in undernourishment</t>
        </is>
      </c>
      <c r="B165" s="22" t="inlineStr">
        <is>
          <t>%</t>
        </is>
      </c>
      <c r="C165" s="44" t="n"/>
      <c r="D165" s="44" t="n"/>
      <c r="E165" s="44" t="n"/>
      <c r="F165" s="44" t="n"/>
      <c r="G165" s="44" t="n"/>
      <c r="H165" s="44" t="n"/>
      <c r="I165" s="44" t="n"/>
      <c r="J165" s="200" t="n"/>
      <c r="K165" s="51" t="n"/>
      <c r="L165" s="51" t="n"/>
    </row>
    <row r="166">
      <c r="A166" s="140" t="n"/>
      <c r="B166" s="30" t="n"/>
      <c r="J166" s="128" t="n"/>
    </row>
  </sheetData>
  <pageMargins left="0.7" right="0.7" top="0.75" bottom="0.75" header="0.3" footer="0.3"/>
  <pageSetup orientation="portrait" paperSize="9"/>
</worksheet>
</file>

<file path=xl/worksheets/sheet21.xml><?xml version="1.0" encoding="utf-8"?>
<worksheet xmlns="http://schemas.openxmlformats.org/spreadsheetml/2006/main">
  <sheetPr>
    <tabColor rgb="FF7030A0"/>
    <outlinePr summaryBelow="1" summaryRight="1"/>
    <pageSetUpPr/>
  </sheetPr>
  <dimension ref="A1:E10"/>
  <sheetViews>
    <sheetView workbookViewId="0">
      <selection activeCell="A2" sqref="A2"/>
    </sheetView>
  </sheetViews>
  <sheetFormatPr baseColWidth="8" defaultColWidth="11.44140625" defaultRowHeight="14.4"/>
  <cols>
    <col width="29.88671875" customWidth="1" style="218" min="1" max="1"/>
    <col width="45.109375" customWidth="1" style="218" min="2" max="3"/>
    <col width="57.109375" customWidth="1" style="218" min="4" max="4"/>
    <col width="41.6640625" customWidth="1" style="218" min="5" max="5"/>
  </cols>
  <sheetData>
    <row r="1" ht="15.75" customHeight="1" s="218">
      <c r="A1" s="111" t="inlineStr">
        <is>
          <t>The Pathways Design Framework: WASTE STORYLINE</t>
        </is>
      </c>
      <c r="B1" s="112" t="n"/>
      <c r="C1" s="112" t="n"/>
      <c r="D1" s="112" t="n"/>
      <c r="E1" s="112" t="n"/>
    </row>
    <row r="2" ht="15.75" customHeight="1" s="218">
      <c r="A2" s="2" t="inlineStr">
        <is>
          <t>version Aug 2023</t>
        </is>
      </c>
      <c r="B2" s="112" t="n"/>
      <c r="C2" s="112" t="n"/>
      <c r="D2" s="112" t="n"/>
      <c r="E2" s="112" t="n"/>
    </row>
    <row r="3" ht="15.75" customHeight="1" s="218">
      <c r="A3" s="113" t="inlineStr">
        <is>
          <t>Scenario Name:</t>
        </is>
      </c>
      <c r="B3" s="186">
        <f>'User guide'!B12</f>
        <v/>
      </c>
      <c r="C3" s="114" t="n"/>
      <c r="D3" s="113" t="n"/>
      <c r="E3" s="113" t="n"/>
    </row>
    <row r="5" ht="47.25" customHeight="1" s="218">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75" customHeight="1" s="218">
      <c r="A6" s="65" t="inlineStr">
        <is>
          <t>1) Solid waste disposal assets</t>
        </is>
      </c>
      <c r="B6" s="49" t="n"/>
      <c r="C6" s="49" t="n"/>
      <c r="D6" s="50" t="inlineStr">
        <is>
          <t>- Who owns the system? 
- How the assets are planned and regulated?   
- What are the measures to reduce emissions from waste treatment? 
- How will you distribute and use the waste?</t>
        </is>
      </c>
      <c r="E6" s="51" t="n"/>
    </row>
    <row r="7" ht="75" customHeight="1" s="218">
      <c r="A7" s="65" t="inlineStr">
        <is>
          <t>2) Biological treatment of solid waste</t>
        </is>
      </c>
      <c r="B7" s="49" t="n"/>
      <c r="C7" s="49" t="n"/>
      <c r="D7" s="50" t="inlineStr">
        <is>
          <t>- Who owns the system? 
- How the assets are planned and regulated?   
- What are the measures to reduce emissions from waste treatment? 
- How will you distribute and use the waste?</t>
        </is>
      </c>
      <c r="E7" s="51" t="n"/>
    </row>
    <row r="8" ht="75" customHeight="1" s="218">
      <c r="A8" s="65" t="inlineStr">
        <is>
          <t>3) Incineration and open burning of waste</t>
        </is>
      </c>
      <c r="B8" s="49" t="n"/>
      <c r="C8" s="49" t="n"/>
      <c r="D8" s="50" t="inlineStr">
        <is>
          <t>- Who owns the system? 
- How the assets are planned and regulated?   
- What are the measures to reduce emissions from waste treatment? 
- How will you distribute and use the waste?</t>
        </is>
      </c>
      <c r="E8" s="51" t="n"/>
    </row>
    <row r="9" ht="75" customHeight="1" s="218">
      <c r="A9" s="65" t="inlineStr">
        <is>
          <t>4) Wastewater treatment and discharge</t>
        </is>
      </c>
      <c r="B9" s="49" t="n"/>
      <c r="C9" s="49" t="n"/>
      <c r="D9" s="50" t="inlineStr">
        <is>
          <t>- Who owns the system? 
- How the assets are planned and regulated?   
- What are the measures to reduce emissions from waste treatment? 
- How will you distribute and use the waste?</t>
        </is>
      </c>
      <c r="E9" s="51" t="n"/>
    </row>
    <row r="10" ht="75" customHeight="1" s="218">
      <c r="A10" s="65" t="inlineStr">
        <is>
          <t>5) Others</t>
        </is>
      </c>
      <c r="B10" s="49" t="n"/>
      <c r="C10" s="49" t="n"/>
      <c r="D10" s="50" t="inlineStr">
        <is>
          <t>- Who owns the system? 
- How the assets are planned and regulated?   
- What are the measures to reduce emissions from waste treatment? 
- How will you distribute and use the waste?</t>
        </is>
      </c>
      <c r="E10" s="51" t="n"/>
    </row>
  </sheetData>
  <pageMargins left="0.7" right="0.7" top="0.75" bottom="0.75" header="0.3" footer="0.3"/>
</worksheet>
</file>

<file path=xl/worksheets/sheet22.xml><?xml version="1.0" encoding="utf-8"?>
<worksheet xmlns="http://schemas.openxmlformats.org/spreadsheetml/2006/main">
  <sheetPr>
    <tabColor theme="9" tint="-0.499984740745262"/>
    <outlinePr summaryBelow="1" summaryRight="1"/>
    <pageSetUpPr/>
  </sheetPr>
  <dimension ref="A1:N63"/>
  <sheetViews>
    <sheetView topLeftCell="A3" workbookViewId="0">
      <selection activeCell="G21" sqref="G21"/>
    </sheetView>
  </sheetViews>
  <sheetFormatPr baseColWidth="8" defaultColWidth="11.44140625" defaultRowHeight="14.4"/>
  <cols>
    <col width="37.33203125" customWidth="1" style="218" min="1" max="1"/>
    <col width="16.88671875" customWidth="1" style="218" min="2" max="2"/>
    <col width="18.109375" bestFit="1" customWidth="1" style="218" min="10" max="10"/>
    <col width="16.88671875" bestFit="1" customWidth="1" style="218" min="11" max="11"/>
    <col width="17.44140625" bestFit="1" customWidth="1" style="218" min="12" max="12"/>
  </cols>
  <sheetData>
    <row r="1" ht="15.75" customHeight="1" s="218">
      <c r="A1" s="1" t="inlineStr">
        <is>
          <t>The Pathways Design Framework: WASTE DASHBOARD</t>
        </is>
      </c>
      <c r="B1" s="1" t="n"/>
      <c r="C1" s="1" t="n"/>
      <c r="D1" s="1" t="n"/>
      <c r="E1" s="1" t="n"/>
      <c r="F1" s="1" t="n"/>
      <c r="G1" s="1" t="n"/>
      <c r="H1" s="1" t="n"/>
      <c r="I1" s="1" t="n"/>
      <c r="J1" s="1" t="n"/>
    </row>
    <row r="2" ht="15.75" customHeight="1" s="218">
      <c r="A2" s="2" t="inlineStr">
        <is>
          <t>version Aug 2023</t>
        </is>
      </c>
      <c r="B2" s="1" t="n"/>
      <c r="C2" s="1" t="n"/>
      <c r="D2" s="1" t="n"/>
      <c r="E2" s="1" t="n"/>
      <c r="F2" s="1" t="n"/>
      <c r="G2" s="1" t="n"/>
      <c r="H2" s="1" t="n"/>
      <c r="I2" s="1" t="n"/>
      <c r="J2" s="1" t="n"/>
    </row>
    <row r="3" ht="15.75" customHeight="1" s="218">
      <c r="A3" s="16" t="inlineStr">
        <is>
          <t>Scenario Name:</t>
        </is>
      </c>
      <c r="B3" s="186">
        <f>'User guide'!B12</f>
        <v/>
      </c>
      <c r="C3" s="16" t="n"/>
      <c r="D3" s="16" t="n"/>
      <c r="E3" s="16" t="n"/>
      <c r="F3" s="16" t="n"/>
      <c r="G3" s="16" t="n"/>
      <c r="H3" s="16" t="n"/>
      <c r="I3" s="16" t="n"/>
      <c r="J3" s="16" t="n"/>
    </row>
    <row r="4">
      <c r="A4" s="187" t="n"/>
    </row>
    <row r="5" ht="15.75" customHeight="1" s="218" thickBot="1">
      <c r="A5" s="188" t="n"/>
      <c r="B5" s="188" t="n"/>
      <c r="C5" s="188" t="n"/>
      <c r="D5" s="188" t="n"/>
      <c r="E5" s="188" t="n"/>
      <c r="F5" s="188" t="n"/>
      <c r="G5" s="188" t="n"/>
      <c r="H5" s="188" t="n"/>
      <c r="I5" s="188" t="n"/>
      <c r="J5" s="188" t="n"/>
    </row>
    <row r="6">
      <c r="A6" s="14" t="n"/>
      <c r="B6" s="14" t="n"/>
      <c r="C6" s="14" t="n"/>
      <c r="D6" s="14" t="n"/>
      <c r="E6" s="14" t="n"/>
      <c r="F6" s="14" t="n"/>
      <c r="G6" s="14" t="n"/>
      <c r="H6" s="14" t="n"/>
      <c r="I6" s="14" t="n"/>
      <c r="J6" s="14" t="n"/>
    </row>
    <row r="7">
      <c r="A7" s="71" t="inlineStr">
        <is>
          <t>Extract of the Economy-wide DB TAB relevant rows for this sub-sector</t>
        </is>
      </c>
      <c r="B7" s="72" t="n"/>
      <c r="C7" s="72" t="n"/>
      <c r="D7" s="72" t="n"/>
      <c r="E7" s="72" t="n"/>
      <c r="F7" s="72" t="n"/>
      <c r="G7" s="72" t="n"/>
      <c r="H7" s="72" t="n"/>
      <c r="I7" s="72" t="n"/>
      <c r="J7" s="72" t="n"/>
    </row>
    <row r="8">
      <c r="A8" s="22" t="inlineStr">
        <is>
          <t>Total waste emissions</t>
        </is>
      </c>
      <c r="B8" s="22" t="inlineStr">
        <is>
          <t>MtCO2e</t>
        </is>
      </c>
      <c r="C8" s="150">
        <f>SUM(C9:C11)</f>
        <v/>
      </c>
      <c r="D8" s="150">
        <f>SUM(D9:D11)</f>
        <v/>
      </c>
      <c r="E8" s="150">
        <f>SUM(E9:E11)</f>
        <v/>
      </c>
      <c r="F8" s="150">
        <f>SUM(F9:F11)</f>
        <v/>
      </c>
      <c r="G8" s="150">
        <f>SUM(G9:G11)</f>
        <v/>
      </c>
      <c r="H8" s="150">
        <f>SUM(H9:H11)</f>
        <v/>
      </c>
      <c r="I8" s="150">
        <f>SUM(I9:I11)</f>
        <v/>
      </c>
    </row>
    <row r="9">
      <c r="A9" s="27" t="inlineStr">
        <is>
          <t>of which: CO2 emissions</t>
        </is>
      </c>
      <c r="B9" s="22" t="inlineStr">
        <is>
          <t>MtCO2</t>
        </is>
      </c>
      <c r="C9" s="150">
        <f>C18+C38+C61</f>
        <v/>
      </c>
      <c r="D9" s="150">
        <f>D18+D38+D61</f>
        <v/>
      </c>
      <c r="E9" s="150">
        <f>E18+E38+E61</f>
        <v/>
      </c>
      <c r="F9" s="150">
        <f>F18+F38+F61</f>
        <v/>
      </c>
      <c r="G9" s="150">
        <f>G18+G38+G61</f>
        <v/>
      </c>
      <c r="H9" s="150">
        <f>H18+H38+H61</f>
        <v/>
      </c>
      <c r="I9" s="150">
        <f>I18+I38+I61</f>
        <v/>
      </c>
    </row>
    <row r="10">
      <c r="A10" s="27" t="inlineStr">
        <is>
          <t>of which: CH4 emissions</t>
        </is>
      </c>
      <c r="B10" s="22" t="inlineStr">
        <is>
          <t>MtCO2e</t>
        </is>
      </c>
      <c r="C10" s="150">
        <f>C23+C29+C42+C51+C62</f>
        <v/>
      </c>
      <c r="D10" s="150">
        <f>D23+D29+D42+D51+D62</f>
        <v/>
      </c>
      <c r="E10" s="150">
        <f>E23+E29+E42+E51+E62</f>
        <v/>
      </c>
      <c r="F10" s="150">
        <f>F23+F29+F42+F51+F62</f>
        <v/>
      </c>
      <c r="G10" s="150">
        <f>G23+G29+G42+G51+G62</f>
        <v/>
      </c>
      <c r="H10" s="150">
        <f>H23+H29+H42+H51+H62</f>
        <v/>
      </c>
      <c r="I10" s="150">
        <f>I23+I29+I42+I51+I62</f>
        <v/>
      </c>
    </row>
    <row r="11">
      <c r="A11" s="27" t="inlineStr">
        <is>
          <t>of which: N2O emissions</t>
        </is>
      </c>
      <c r="B11" s="24" t="inlineStr">
        <is>
          <t>MtCO2e</t>
        </is>
      </c>
      <c r="C11" s="172">
        <f>C33+C46+C56+C63</f>
        <v/>
      </c>
      <c r="D11" s="172">
        <f>D33+D46+D56+D63</f>
        <v/>
      </c>
      <c r="E11" s="172">
        <f>E33+E46+E56+E63</f>
        <v/>
      </c>
      <c r="F11" s="172">
        <f>F33+F46+F56+F63</f>
        <v/>
      </c>
      <c r="G11" s="172">
        <f>G33+G46+G56+G63</f>
        <v/>
      </c>
      <c r="H11" s="172">
        <f>H33+H46+H56+H63</f>
        <v/>
      </c>
      <c r="I11" s="172">
        <f>I33+I46+I56+I63</f>
        <v/>
      </c>
    </row>
    <row r="12">
      <c r="A12" s="72" t="n"/>
      <c r="B12" s="72" t="n"/>
      <c r="C12" s="72" t="n"/>
      <c r="D12" s="72" t="n"/>
      <c r="E12" s="72" t="n"/>
      <c r="F12" s="72" t="n"/>
      <c r="G12" s="72" t="n"/>
      <c r="H12" s="72" t="n"/>
      <c r="I12" s="72" t="n"/>
      <c r="J12" s="72" t="n"/>
    </row>
    <row r="13">
      <c r="A13" s="14" t="n"/>
      <c r="B13" s="14" t="n"/>
      <c r="C13" s="14" t="n"/>
      <c r="D13" s="14" t="n"/>
      <c r="E13" s="14" t="n"/>
      <c r="F13" s="14" t="n"/>
      <c r="G13" s="14" t="n"/>
      <c r="H13" s="14" t="n"/>
      <c r="I13" s="14" t="n"/>
      <c r="J13" s="14" t="n"/>
    </row>
    <row r="14">
      <c r="A14" s="15" t="n"/>
      <c r="B14" s="15" t="n"/>
      <c r="C14" s="15" t="n"/>
      <c r="D14" s="15" t="n"/>
      <c r="E14" s="15" t="n"/>
      <c r="F14" s="15" t="n"/>
      <c r="G14" s="15" t="n"/>
      <c r="H14" s="15" t="n"/>
      <c r="I14" s="15" t="n"/>
      <c r="J14" s="15" t="n"/>
      <c r="K14" s="15" t="n"/>
      <c r="L14" s="15" t="n"/>
      <c r="M14" s="15" t="n"/>
      <c r="N14" s="15" t="n"/>
    </row>
    <row r="15" ht="45" customHeight="1" s="218">
      <c r="A15" s="75" t="inlineStr">
        <is>
          <t>Variable</t>
        </is>
      </c>
      <c r="B15" s="75" t="inlineStr">
        <is>
          <t>Unit</t>
        </is>
      </c>
      <c r="C15" s="75" t="n">
        <v>2010</v>
      </c>
      <c r="D15" s="191">
        <f>'User guide'!B16</f>
        <v/>
      </c>
      <c r="E15" s="75" t="n">
        <v>2030</v>
      </c>
      <c r="F15" s="75" t="n">
        <v>2040</v>
      </c>
      <c r="G15" s="75" t="n">
        <v>2050</v>
      </c>
      <c r="H15" s="75" t="n">
        <v>2060</v>
      </c>
      <c r="I15" s="192" t="n">
        <v>2070</v>
      </c>
      <c r="J15" s="74" t="inlineStr">
        <is>
          <t>Consistency checks</t>
        </is>
      </c>
      <c r="K15" s="74" t="inlineStr">
        <is>
          <t>Method category</t>
        </is>
      </c>
      <c r="L15" s="74" t="inlineStr">
        <is>
          <t>Note &amp; comments</t>
        </is>
      </c>
    </row>
    <row r="16">
      <c r="A16" s="20" t="inlineStr">
        <is>
          <t>Solid waste disposal emissions</t>
        </is>
      </c>
      <c r="B16" s="20" t="n"/>
      <c r="C16" s="20" t="n"/>
      <c r="D16" s="20" t="n"/>
      <c r="E16" s="20" t="n"/>
      <c r="F16" s="20" t="n"/>
      <c r="G16" s="20" t="n"/>
      <c r="H16" s="20" t="n"/>
      <c r="I16" s="20" t="n"/>
      <c r="J16" s="51" t="n"/>
      <c r="K16" s="51" t="n"/>
      <c r="L16" s="51" t="n"/>
    </row>
    <row r="17">
      <c r="A17" s="21" t="inlineStr">
        <is>
          <t>CO2 emissions</t>
        </is>
      </c>
      <c r="B17" s="21" t="n"/>
      <c r="C17" s="21" t="n"/>
      <c r="D17" s="21" t="n"/>
      <c r="E17" s="21" t="n"/>
      <c r="F17" s="21" t="n"/>
      <c r="G17" s="21" t="n"/>
      <c r="H17" s="21" t="n"/>
      <c r="I17" s="21" t="n"/>
      <c r="J17" s="51" t="n"/>
      <c r="K17" s="51" t="n"/>
      <c r="L17" s="51" t="n"/>
    </row>
    <row r="18">
      <c r="A18" s="22" t="inlineStr">
        <is>
          <t>Total CO2 emissions</t>
        </is>
      </c>
      <c r="B18" s="22" t="inlineStr">
        <is>
          <t>MtCO2</t>
        </is>
      </c>
      <c r="C18" s="150">
        <f>SUM(C19:C21)</f>
        <v/>
      </c>
      <c r="D18" s="150">
        <f>SUM(D19:D21)</f>
        <v/>
      </c>
      <c r="E18" s="150">
        <f>SUM(E19:E21)</f>
        <v/>
      </c>
      <c r="F18" s="150">
        <f>SUM(F19:F21)</f>
        <v/>
      </c>
      <c r="G18" s="150">
        <f>SUM(G19:G21)</f>
        <v/>
      </c>
      <c r="H18" s="150">
        <f>SUM(H19:H21)</f>
        <v/>
      </c>
      <c r="I18" s="150">
        <f>SUM(I19:I21)</f>
        <v/>
      </c>
      <c r="J18" s="51" t="n"/>
      <c r="K18" s="51" t="n"/>
      <c r="L18" s="51" t="n"/>
    </row>
    <row r="19">
      <c r="A19" s="22" t="inlineStr">
        <is>
          <t>Managed waste disposal sites</t>
        </is>
      </c>
      <c r="B19" s="22" t="inlineStr">
        <is>
          <t>MtCO2</t>
        </is>
      </c>
      <c r="C19" s="44" t="n"/>
      <c r="D19" s="44" t="n"/>
      <c r="E19" s="44" t="n"/>
      <c r="F19" s="44" t="n"/>
      <c r="G19" s="44" t="n"/>
      <c r="H19" s="44" t="n"/>
      <c r="I19" s="44" t="n"/>
      <c r="J19" s="51" t="n"/>
      <c r="K19" s="51" t="n"/>
      <c r="L19" s="51" t="n"/>
    </row>
    <row r="20">
      <c r="A20" s="22" t="inlineStr">
        <is>
          <t>Unmanaged waste disposal sites</t>
        </is>
      </c>
      <c r="B20" s="22" t="inlineStr">
        <is>
          <t>MtCO2</t>
        </is>
      </c>
      <c r="C20" s="44" t="n"/>
      <c r="D20" s="44" t="n"/>
      <c r="E20" s="44" t="n"/>
      <c r="F20" s="44" t="n"/>
      <c r="G20" s="44" t="n"/>
      <c r="H20" s="44" t="n"/>
      <c r="I20" s="44" t="n"/>
      <c r="J20" s="51" t="n"/>
      <c r="K20" s="51" t="n"/>
      <c r="L20" s="51" t="n"/>
    </row>
    <row r="21">
      <c r="A21" s="22" t="inlineStr">
        <is>
          <t>Uncategorized waste disposal sites</t>
        </is>
      </c>
      <c r="B21" s="22" t="inlineStr">
        <is>
          <t>MtCO2</t>
        </is>
      </c>
      <c r="C21" s="44" t="n"/>
      <c r="D21" s="44" t="n"/>
      <c r="E21" s="44" t="n"/>
      <c r="F21" s="44" t="n"/>
      <c r="G21" s="44" t="n"/>
      <c r="H21" s="44" t="n"/>
      <c r="I21" s="44" t="n"/>
      <c r="J21" s="51" t="n"/>
      <c r="K21" s="51" t="n"/>
      <c r="L21" s="51" t="n"/>
    </row>
    <row r="22">
      <c r="A22" s="21" t="inlineStr">
        <is>
          <t>CH4 emissions</t>
        </is>
      </c>
      <c r="B22" s="21" t="n"/>
      <c r="C22" s="21" t="n"/>
      <c r="D22" s="21" t="n"/>
      <c r="E22" s="21" t="n"/>
      <c r="F22" s="21" t="n"/>
      <c r="G22" s="21" t="n"/>
      <c r="H22" s="21" t="n"/>
      <c r="I22" s="21" t="n"/>
      <c r="J22" s="51" t="n"/>
      <c r="K22" s="51" t="n"/>
      <c r="L22" s="51" t="n"/>
    </row>
    <row r="23">
      <c r="A23" s="22" t="inlineStr">
        <is>
          <t>Total CH4 emissions</t>
        </is>
      </c>
      <c r="B23" s="22" t="inlineStr">
        <is>
          <t>MtCO2e</t>
        </is>
      </c>
      <c r="C23" s="150">
        <f>SUM(C24:C26)</f>
        <v/>
      </c>
      <c r="D23" s="150">
        <f>SUM(D24:D26)</f>
        <v/>
      </c>
      <c r="E23" s="150">
        <f>SUM(E24:E26)</f>
        <v/>
      </c>
      <c r="F23" s="150">
        <f>SUM(F24:F26)</f>
        <v/>
      </c>
      <c r="G23" s="150">
        <f>SUM(G24:G26)</f>
        <v/>
      </c>
      <c r="H23" s="150">
        <f>SUM(H24:H26)</f>
        <v/>
      </c>
      <c r="I23" s="150">
        <f>SUM(I24:I26)</f>
        <v/>
      </c>
      <c r="J23" s="51" t="n"/>
      <c r="K23" s="51" t="n"/>
      <c r="L23" s="51" t="n"/>
    </row>
    <row r="24">
      <c r="A24" s="22" t="inlineStr">
        <is>
          <t>Managed waste disposal sites</t>
        </is>
      </c>
      <c r="B24" s="22" t="inlineStr">
        <is>
          <t>MtCO2e</t>
        </is>
      </c>
      <c r="C24" s="44" t="n"/>
      <c r="D24" s="44" t="n">
        <v>21.841951</v>
      </c>
      <c r="E24" s="44" t="n">
        <v>15.854339</v>
      </c>
      <c r="F24" s="44" t="n">
        <v>11.234127</v>
      </c>
      <c r="G24" s="44" t="n">
        <v>8.104673999999999</v>
      </c>
      <c r="H24" s="44" t="n"/>
      <c r="I24" s="44" t="n"/>
      <c r="J24" s="51" t="n"/>
      <c r="K24" s="51" t="n"/>
      <c r="L24" s="51" t="n"/>
    </row>
    <row r="25">
      <c r="A25" s="22" t="inlineStr">
        <is>
          <t>Unmanaged waste disposal sites</t>
        </is>
      </c>
      <c r="B25" s="22" t="inlineStr">
        <is>
          <t>MtCO2e</t>
        </is>
      </c>
      <c r="C25" s="44" t="n"/>
      <c r="D25" s="44" t="n">
        <v>21.841951</v>
      </c>
      <c r="E25" s="44" t="n">
        <v>15.854339</v>
      </c>
      <c r="F25" s="44" t="n">
        <v>11.234127</v>
      </c>
      <c r="G25" s="44" t="n">
        <v>8.104673999999999</v>
      </c>
      <c r="H25" s="44" t="n"/>
      <c r="I25" s="44" t="n"/>
      <c r="J25" s="51" t="n"/>
      <c r="K25" s="51" t="n"/>
      <c r="L25" s="51" t="n"/>
    </row>
    <row r="26">
      <c r="A26" s="22" t="inlineStr">
        <is>
          <t>Uncategorized waste disposal sites</t>
        </is>
      </c>
      <c r="B26" s="22" t="inlineStr">
        <is>
          <t>MtCO2e</t>
        </is>
      </c>
      <c r="C26" s="44" t="n"/>
      <c r="D26" s="44" t="n">
        <v>21.841951</v>
      </c>
      <c r="E26" s="44" t="n">
        <v>15.854339</v>
      </c>
      <c r="F26" s="44" t="n">
        <v>11.234127</v>
      </c>
      <c r="G26" s="44" t="n">
        <v>8.104673999999999</v>
      </c>
      <c r="H26" s="44" t="n"/>
      <c r="I26" s="44" t="n"/>
      <c r="J26" s="51" t="n"/>
      <c r="K26" s="51" t="n"/>
      <c r="L26" s="51" t="n"/>
    </row>
    <row r="27">
      <c r="A27" s="20" t="inlineStr">
        <is>
          <t>Biological treatment of solid waste</t>
        </is>
      </c>
      <c r="B27" s="20" t="n"/>
      <c r="C27" s="20" t="n"/>
      <c r="D27" s="20" t="n"/>
      <c r="E27" s="20" t="n"/>
      <c r="F27" s="20" t="n"/>
      <c r="G27" s="20" t="n"/>
      <c r="H27" s="20" t="n"/>
      <c r="I27" s="20" t="n"/>
      <c r="J27" s="51" t="n"/>
      <c r="K27" s="51" t="n"/>
      <c r="L27" s="51" t="n"/>
    </row>
    <row r="28">
      <c r="A28" s="21" t="inlineStr">
        <is>
          <t>CH4 emissions</t>
        </is>
      </c>
      <c r="B28" s="21" t="n"/>
      <c r="C28" s="21" t="n"/>
      <c r="D28" s="21" t="n"/>
      <c r="E28" s="21" t="n"/>
      <c r="F28" s="21" t="n"/>
      <c r="G28" s="21" t="n"/>
      <c r="H28" s="21" t="n"/>
      <c r="I28" s="21" t="n"/>
      <c r="J28" s="51" t="n"/>
      <c r="K28" s="51" t="n"/>
      <c r="L28" s="51" t="n"/>
    </row>
    <row r="29">
      <c r="A29" s="22" t="inlineStr">
        <is>
          <t>Total CH4 emissions</t>
        </is>
      </c>
      <c r="B29" s="22" t="inlineStr">
        <is>
          <t>MtCO2e</t>
        </is>
      </c>
      <c r="C29" s="150">
        <f>SUM(C30:C31)</f>
        <v/>
      </c>
      <c r="D29" s="150">
        <f>SUM(D30:D31)</f>
        <v/>
      </c>
      <c r="E29" s="150">
        <f>SUM(E30:E31)</f>
        <v/>
      </c>
      <c r="F29" s="150">
        <f>SUM(F30:F31)</f>
        <v/>
      </c>
      <c r="G29" s="150">
        <f>SUM(G30:G31)</f>
        <v/>
      </c>
      <c r="H29" s="150">
        <f>SUM(H30:H31)</f>
        <v/>
      </c>
      <c r="I29" s="150">
        <f>SUM(I30:I31)</f>
        <v/>
      </c>
      <c r="J29" s="51" t="n"/>
      <c r="K29" s="51" t="n"/>
      <c r="L29" s="51" t="n"/>
    </row>
    <row r="30">
      <c r="A30" s="24" t="inlineStr">
        <is>
          <t>Composting</t>
        </is>
      </c>
      <c r="B30" s="22" t="inlineStr">
        <is>
          <t>MtCO2e</t>
        </is>
      </c>
      <c r="C30" s="44" t="n"/>
      <c r="D30" s="44" t="n">
        <v>0.709036</v>
      </c>
      <c r="E30" s="44" t="n">
        <v>1.021251</v>
      </c>
      <c r="F30" s="44" t="n">
        <v>1.133482</v>
      </c>
      <c r="G30" s="44" t="n">
        <v>1.2948</v>
      </c>
      <c r="H30" s="44" t="n"/>
      <c r="I30" s="44" t="n"/>
      <c r="J30" s="51" t="n"/>
      <c r="K30" s="51" t="n"/>
      <c r="L30" s="51" t="n"/>
    </row>
    <row r="31">
      <c r="A31" s="24" t="inlineStr">
        <is>
          <t>Anaerobic digestion at biogas facilities</t>
        </is>
      </c>
      <c r="B31" s="22" t="inlineStr">
        <is>
          <t>MtCO2e</t>
        </is>
      </c>
      <c r="C31" s="44" t="n"/>
      <c r="D31" s="44" t="n"/>
      <c r="E31" s="44" t="n"/>
      <c r="F31" s="44" t="n"/>
      <c r="G31" s="44" t="n"/>
      <c r="H31" s="44" t="n"/>
      <c r="I31" s="44" t="n"/>
      <c r="J31" s="51" t="n"/>
      <c r="K31" s="51" t="n"/>
      <c r="L31" s="51" t="n"/>
    </row>
    <row r="32">
      <c r="A32" s="21" t="inlineStr">
        <is>
          <t>N2O emissions</t>
        </is>
      </c>
      <c r="B32" s="21" t="n"/>
      <c r="C32" s="21" t="n"/>
      <c r="D32" s="21" t="n"/>
      <c r="E32" s="21" t="n"/>
      <c r="F32" s="21" t="n"/>
      <c r="G32" s="21" t="n"/>
      <c r="H32" s="21" t="n"/>
      <c r="I32" s="21" t="n"/>
      <c r="J32" s="51" t="n"/>
      <c r="K32" s="51" t="n"/>
      <c r="L32" s="51" t="n"/>
    </row>
    <row r="33">
      <c r="A33" s="22" t="inlineStr">
        <is>
          <t>Total N2O emissions</t>
        </is>
      </c>
      <c r="B33" s="22" t="inlineStr">
        <is>
          <t>MtCO2e</t>
        </is>
      </c>
      <c r="C33" s="150">
        <f>SUM(C34:C35)</f>
        <v/>
      </c>
      <c r="D33" s="150">
        <f>SUM(D34:D35)</f>
        <v/>
      </c>
      <c r="E33" s="150">
        <f>SUM(E34:E35)</f>
        <v/>
      </c>
      <c r="F33" s="150">
        <f>SUM(F34:F35)</f>
        <v/>
      </c>
      <c r="G33" s="150">
        <f>SUM(G34:G35)</f>
        <v/>
      </c>
      <c r="H33" s="150">
        <f>SUM(H34:H35)</f>
        <v/>
      </c>
      <c r="I33" s="150">
        <f>SUM(I34:I35)</f>
        <v/>
      </c>
      <c r="J33" s="51" t="n"/>
      <c r="K33" s="51" t="n"/>
      <c r="L33" s="51" t="n"/>
    </row>
    <row r="34">
      <c r="A34" s="24" t="inlineStr">
        <is>
          <t>Composting</t>
        </is>
      </c>
      <c r="B34" s="22" t="inlineStr">
        <is>
          <t>MtCO2e</t>
        </is>
      </c>
      <c r="C34" s="44" t="n"/>
      <c r="D34" s="44" t="n">
        <v>0.395071</v>
      </c>
      <c r="E34" s="44" t="n">
        <v>0.567317</v>
      </c>
      <c r="F34" s="44" t="n">
        <v>0.629663</v>
      </c>
      <c r="G34" s="44" t="n">
        <v>0.719278</v>
      </c>
      <c r="H34" s="44" t="n"/>
      <c r="I34" s="44" t="n"/>
      <c r="J34" s="51" t="n"/>
      <c r="K34" s="51" t="n"/>
      <c r="L34" s="51" t="n"/>
    </row>
    <row r="35">
      <c r="A35" s="24" t="inlineStr">
        <is>
          <t>Anaerobic digestion at biogas facilities</t>
        </is>
      </c>
      <c r="B35" s="22" t="inlineStr">
        <is>
          <t>MtCO2e</t>
        </is>
      </c>
      <c r="C35" s="44" t="n"/>
      <c r="D35" s="44" t="n">
        <v>0.395071</v>
      </c>
      <c r="E35" s="44" t="n">
        <v>0.567317</v>
      </c>
      <c r="F35" s="44" t="n">
        <v>0.629663</v>
      </c>
      <c r="G35" s="44" t="n">
        <v>0.719278</v>
      </c>
      <c r="H35" s="44" t="n"/>
      <c r="I35" s="44" t="n"/>
      <c r="J35" s="51" t="n"/>
      <c r="K35" s="51" t="n"/>
      <c r="L35" s="51" t="n"/>
    </row>
    <row r="36">
      <c r="A36" s="20" t="inlineStr">
        <is>
          <t>Incineration and open burning of waste</t>
        </is>
      </c>
      <c r="B36" s="20" t="n"/>
      <c r="C36" s="20" t="n"/>
      <c r="D36" s="20" t="n"/>
      <c r="E36" s="20" t="n"/>
      <c r="F36" s="20" t="n"/>
      <c r="G36" s="20" t="n"/>
      <c r="H36" s="20" t="n"/>
      <c r="I36" s="20" t="n"/>
      <c r="J36" s="51" t="n"/>
      <c r="K36" s="51" t="n"/>
      <c r="L36" s="51" t="n"/>
    </row>
    <row r="37">
      <c r="A37" s="21" t="inlineStr">
        <is>
          <t>CO2 emissions</t>
        </is>
      </c>
      <c r="B37" s="21" t="n"/>
      <c r="C37" s="21" t="n"/>
      <c r="D37" s="21" t="n"/>
      <c r="E37" s="21" t="n"/>
      <c r="F37" s="21" t="n"/>
      <c r="G37" s="21" t="n"/>
      <c r="H37" s="21" t="n"/>
      <c r="I37" s="21" t="n"/>
      <c r="J37" s="51" t="n"/>
      <c r="K37" s="51" t="n"/>
      <c r="L37" s="51" t="n"/>
    </row>
    <row r="38">
      <c r="A38" s="22" t="inlineStr">
        <is>
          <t>Total CO2 emissions</t>
        </is>
      </c>
      <c r="B38" s="22" t="inlineStr">
        <is>
          <t>MtCO2</t>
        </is>
      </c>
      <c r="C38" s="150">
        <f>SUM(C39:C40)</f>
        <v/>
      </c>
      <c r="D38" s="150">
        <f>SUM(D39:D40)</f>
        <v/>
      </c>
      <c r="E38" s="150">
        <f>SUM(E39:E40)</f>
        <v/>
      </c>
      <c r="F38" s="150">
        <f>SUM(F39:F40)</f>
        <v/>
      </c>
      <c r="G38" s="150">
        <f>SUM(G39:G40)</f>
        <v/>
      </c>
      <c r="H38" s="150">
        <f>SUM(H39:H40)</f>
        <v/>
      </c>
      <c r="I38" s="150">
        <f>SUM(I39:I40)</f>
        <v/>
      </c>
      <c r="J38" s="51" t="n"/>
      <c r="K38" s="51" t="n"/>
      <c r="L38" s="51" t="n"/>
    </row>
    <row r="39">
      <c r="A39" s="22" t="inlineStr">
        <is>
          <t>Waste incineration</t>
        </is>
      </c>
      <c r="B39" s="22" t="inlineStr">
        <is>
          <t>MtCO2</t>
        </is>
      </c>
      <c r="C39" s="44" t="n"/>
      <c r="D39" s="44" t="n"/>
      <c r="E39" s="44" t="n"/>
      <c r="F39" s="44" t="n"/>
      <c r="G39" s="44" t="n"/>
      <c r="H39" s="44" t="n"/>
      <c r="I39" s="44" t="n"/>
      <c r="J39" s="51" t="n"/>
      <c r="K39" s="51" t="n"/>
      <c r="L39" s="51" t="n"/>
    </row>
    <row r="40">
      <c r="A40" s="22" t="inlineStr">
        <is>
          <t>Open burning of waste</t>
        </is>
      </c>
      <c r="B40" s="22" t="inlineStr">
        <is>
          <t>MtCO2</t>
        </is>
      </c>
      <c r="C40" s="44" t="n"/>
      <c r="D40" s="44" t="n">
        <v>0.031223</v>
      </c>
      <c r="E40" s="44" t="n">
        <v>0.022152</v>
      </c>
      <c r="F40" s="44" t="n">
        <v>0.013214</v>
      </c>
      <c r="G40" s="44" t="n">
        <v>0.008539</v>
      </c>
      <c r="H40" s="44" t="n"/>
      <c r="I40" s="44" t="n"/>
      <c r="J40" s="51" t="n"/>
      <c r="K40" s="51" t="n"/>
      <c r="L40" s="51" t="n"/>
    </row>
    <row r="41">
      <c r="A41" s="21" t="inlineStr">
        <is>
          <t>CH4 emissions</t>
        </is>
      </c>
      <c r="B41" s="21" t="n"/>
      <c r="C41" s="21" t="n"/>
      <c r="D41" s="21" t="n"/>
      <c r="E41" s="21" t="n"/>
      <c r="F41" s="21" t="n"/>
      <c r="G41" s="21" t="n"/>
      <c r="H41" s="21" t="n"/>
      <c r="I41" s="21" t="n"/>
      <c r="J41" s="51" t="n"/>
      <c r="K41" s="51" t="n"/>
      <c r="L41" s="51" t="n"/>
    </row>
    <row r="42">
      <c r="A42" s="22" t="inlineStr">
        <is>
          <t>Total CH4 emissions</t>
        </is>
      </c>
      <c r="B42" s="22" t="inlineStr">
        <is>
          <t>MtCO2e</t>
        </is>
      </c>
      <c r="C42" s="150">
        <f>SUM(C43:C44)</f>
        <v/>
      </c>
      <c r="D42" s="150">
        <f>SUM(D43:D44)</f>
        <v/>
      </c>
      <c r="E42" s="150">
        <f>SUM(E43:E44)</f>
        <v/>
      </c>
      <c r="F42" s="150">
        <f>SUM(F43:F44)</f>
        <v/>
      </c>
      <c r="G42" s="150">
        <f>SUM(G43:G44)</f>
        <v/>
      </c>
      <c r="H42" s="150">
        <f>SUM(H43:H44)</f>
        <v/>
      </c>
      <c r="I42" s="150">
        <f>SUM(I43:I44)</f>
        <v/>
      </c>
      <c r="J42" s="51" t="n"/>
      <c r="K42" s="51" t="n"/>
      <c r="L42" s="51" t="n"/>
    </row>
    <row r="43">
      <c r="A43" s="22" t="inlineStr">
        <is>
          <t>Waste incineration</t>
        </is>
      </c>
      <c r="B43" s="22" t="inlineStr">
        <is>
          <t>MtCO2e</t>
        </is>
      </c>
      <c r="C43" s="44" t="n"/>
      <c r="D43" s="44" t="n"/>
      <c r="E43" s="44" t="n"/>
      <c r="F43" s="44" t="n"/>
      <c r="G43" s="44" t="n"/>
      <c r="H43" s="44" t="n"/>
      <c r="I43" s="44" t="n"/>
      <c r="J43" s="51" t="n"/>
      <c r="K43" s="51" t="n"/>
      <c r="L43" s="51" t="n"/>
    </row>
    <row r="44">
      <c r="A44" s="22" t="inlineStr">
        <is>
          <t>Open burning of waste</t>
        </is>
      </c>
      <c r="B44" s="22" t="inlineStr">
        <is>
          <t>MtCO2e</t>
        </is>
      </c>
      <c r="C44" s="44" t="n"/>
      <c r="D44" s="44" t="n">
        <v>0.294152</v>
      </c>
      <c r="E44" s="44" t="n">
        <v>0.208701</v>
      </c>
      <c r="F44" s="44" t="n">
        <v>0.124489</v>
      </c>
      <c r="G44" s="44" t="n">
        <v>0.08044999999999999</v>
      </c>
      <c r="H44" s="44" t="n"/>
      <c r="I44" s="44" t="n"/>
      <c r="J44" s="51" t="n"/>
      <c r="K44" s="51" t="n"/>
      <c r="L44" s="51" t="n"/>
    </row>
    <row r="45">
      <c r="A45" s="21" t="inlineStr">
        <is>
          <t>N2O emissions</t>
        </is>
      </c>
      <c r="B45" s="21" t="n"/>
      <c r="C45" s="21" t="n"/>
      <c r="D45" s="21" t="n"/>
      <c r="E45" s="21" t="n"/>
      <c r="F45" s="21" t="n"/>
      <c r="G45" s="21" t="n"/>
      <c r="H45" s="21" t="n"/>
      <c r="I45" s="21" t="n"/>
      <c r="J45" s="51" t="n"/>
      <c r="K45" s="51" t="n"/>
      <c r="L45" s="51" t="n"/>
    </row>
    <row r="46">
      <c r="A46" s="22" t="inlineStr">
        <is>
          <t>Total N2O emissions</t>
        </is>
      </c>
      <c r="B46" s="22" t="inlineStr">
        <is>
          <t>MtCO2e</t>
        </is>
      </c>
      <c r="C46" s="150">
        <f>SUM(C47:C48)</f>
        <v/>
      </c>
      <c r="D46" s="150">
        <f>SUM(D47:D48)</f>
        <v/>
      </c>
      <c r="E46" s="150">
        <f>SUM(E47:E48)</f>
        <v/>
      </c>
      <c r="F46" s="150">
        <f>SUM(F47:F48)</f>
        <v/>
      </c>
      <c r="G46" s="150">
        <f>SUM(G47:G48)</f>
        <v/>
      </c>
      <c r="H46" s="150">
        <f>SUM(H47:H48)</f>
        <v/>
      </c>
      <c r="I46" s="150">
        <f>SUM(I47:I48)</f>
        <v/>
      </c>
      <c r="J46" s="51" t="n"/>
      <c r="K46" s="51" t="n"/>
      <c r="L46" s="51" t="n"/>
    </row>
    <row r="47">
      <c r="A47" s="22" t="inlineStr">
        <is>
          <t>Waste incineration</t>
        </is>
      </c>
      <c r="B47" s="22" t="inlineStr">
        <is>
          <t>MtCO2e</t>
        </is>
      </c>
      <c r="C47" s="44" t="n"/>
      <c r="D47" s="44" t="n"/>
      <c r="E47" s="44" t="n"/>
      <c r="F47" s="44" t="n"/>
      <c r="G47" s="44" t="n"/>
      <c r="H47" s="44" t="n"/>
      <c r="I47" s="44" t="n"/>
      <c r="J47" s="51" t="n"/>
      <c r="K47" s="51" t="n"/>
      <c r="L47" s="51" t="n"/>
    </row>
    <row r="48">
      <c r="A48" s="22" t="inlineStr">
        <is>
          <t>Open burning of waste</t>
        </is>
      </c>
      <c r="B48" s="22" t="inlineStr">
        <is>
          <t>MtCO2e</t>
        </is>
      </c>
      <c r="C48" s="44" t="n"/>
      <c r="D48" s="44" t="n">
        <v>0.038757</v>
      </c>
      <c r="E48" s="44" t="n">
        <v>0.027498</v>
      </c>
      <c r="F48" s="44" t="n">
        <v>0.016403</v>
      </c>
      <c r="G48" s="44" t="n">
        <v>0.0106</v>
      </c>
      <c r="H48" s="44" t="n"/>
      <c r="I48" s="44" t="n"/>
      <c r="J48" s="51" t="n"/>
      <c r="K48" s="51" t="n"/>
      <c r="L48" s="51" t="n"/>
    </row>
    <row r="49">
      <c r="A49" s="20" t="inlineStr">
        <is>
          <t>Wastewater treatment and discharge</t>
        </is>
      </c>
      <c r="B49" s="20" t="n"/>
      <c r="C49" s="20" t="n"/>
      <c r="D49" s="20" t="n"/>
      <c r="E49" s="20" t="n"/>
      <c r="F49" s="20" t="n"/>
      <c r="G49" s="20" t="n"/>
      <c r="H49" s="20" t="n"/>
      <c r="I49" s="20" t="n"/>
      <c r="J49" s="51" t="n"/>
      <c r="K49" s="51" t="n"/>
      <c r="L49" s="51" t="n"/>
    </row>
    <row r="50">
      <c r="A50" s="21" t="inlineStr">
        <is>
          <t>CH4 emissions</t>
        </is>
      </c>
      <c r="B50" s="21" t="n"/>
      <c r="C50" s="21" t="n"/>
      <c r="D50" s="21" t="n"/>
      <c r="E50" s="21" t="n"/>
      <c r="F50" s="21" t="n"/>
      <c r="G50" s="21" t="n"/>
      <c r="H50" s="21" t="n"/>
      <c r="I50" s="21" t="n"/>
      <c r="J50" s="51" t="n"/>
      <c r="K50" s="51" t="n"/>
      <c r="L50" s="51" t="n"/>
    </row>
    <row r="51">
      <c r="A51" s="22" t="inlineStr">
        <is>
          <t>Total CH4 emissions</t>
        </is>
      </c>
      <c r="B51" s="22" t="inlineStr">
        <is>
          <t>MtCO2e</t>
        </is>
      </c>
      <c r="C51" s="150">
        <f>SUM(C52:C54)</f>
        <v/>
      </c>
      <c r="D51" s="150">
        <f>SUM(D52:D54)</f>
        <v/>
      </c>
      <c r="E51" s="150">
        <f>SUM(E52:E54)</f>
        <v/>
      </c>
      <c r="F51" s="150">
        <f>SUM(F52:F54)</f>
        <v/>
      </c>
      <c r="G51" s="150">
        <f>SUM(G52:G54)</f>
        <v/>
      </c>
      <c r="H51" s="150">
        <f>SUM(H52:H54)</f>
        <v/>
      </c>
      <c r="I51" s="150">
        <f>SUM(I52:I54)</f>
        <v/>
      </c>
      <c r="J51" s="51" t="n"/>
      <c r="K51" s="51" t="n"/>
      <c r="L51" s="51" t="n"/>
    </row>
    <row r="52">
      <c r="A52" s="24" t="inlineStr">
        <is>
          <t>Domestic wastewater</t>
        </is>
      </c>
      <c r="B52" s="22" t="inlineStr">
        <is>
          <t>MtCO2e</t>
        </is>
      </c>
      <c r="C52" s="44" t="n"/>
      <c r="D52" s="44" t="n"/>
      <c r="E52" s="44" t="n"/>
      <c r="F52" s="44" t="n"/>
      <c r="G52" s="44" t="n"/>
      <c r="H52" s="44" t="n"/>
      <c r="I52" s="44" t="n"/>
      <c r="J52" s="51" t="n"/>
      <c r="K52" s="51" t="n"/>
      <c r="L52" s="51" t="n"/>
    </row>
    <row r="53">
      <c r="A53" s="24" t="inlineStr">
        <is>
          <t>Industrial wastewater</t>
        </is>
      </c>
      <c r="B53" s="22" t="inlineStr">
        <is>
          <t>MtCO2e</t>
        </is>
      </c>
      <c r="C53" s="44" t="n"/>
      <c r="D53" s="44" t="n"/>
      <c r="E53" s="44" t="n"/>
      <c r="F53" s="44" t="n"/>
      <c r="G53" s="44" t="n"/>
      <c r="H53" s="44" t="n"/>
      <c r="I53" s="44" t="n"/>
      <c r="J53" s="51" t="n"/>
      <c r="K53" s="51" t="n"/>
      <c r="L53" s="51" t="n"/>
    </row>
    <row r="54">
      <c r="A54" s="24" t="inlineStr">
        <is>
          <t>Other (please specify)</t>
        </is>
      </c>
      <c r="B54" s="22" t="inlineStr">
        <is>
          <t>MtCO2e</t>
        </is>
      </c>
      <c r="C54" s="44" t="n"/>
      <c r="D54" s="44" t="n"/>
      <c r="E54" s="44" t="n"/>
      <c r="F54" s="44" t="n"/>
      <c r="G54" s="44" t="n"/>
      <c r="H54" s="44" t="n"/>
      <c r="I54" s="44" t="n"/>
      <c r="J54" s="51" t="n"/>
      <c r="K54" s="51" t="n"/>
      <c r="L54" s="51" t="n"/>
    </row>
    <row r="55">
      <c r="A55" s="21" t="inlineStr">
        <is>
          <t>N2O emissions</t>
        </is>
      </c>
      <c r="B55" s="21" t="n"/>
      <c r="C55" s="21" t="n"/>
      <c r="D55" s="21" t="n"/>
      <c r="E55" s="21" t="n"/>
      <c r="F55" s="21" t="n"/>
      <c r="G55" s="21" t="n"/>
      <c r="H55" s="21" t="n"/>
      <c r="I55" s="21" t="n"/>
      <c r="J55" s="51" t="n"/>
      <c r="K55" s="51" t="n"/>
      <c r="L55" s="51" t="n"/>
    </row>
    <row r="56">
      <c r="A56" s="22" t="inlineStr">
        <is>
          <t>Total N2O emissions</t>
        </is>
      </c>
      <c r="B56" s="22" t="inlineStr">
        <is>
          <t>MtCO2e</t>
        </is>
      </c>
      <c r="C56" s="150">
        <f>SUM(C57:C59)</f>
        <v/>
      </c>
      <c r="D56" s="150">
        <f>SUM(D57:D59)</f>
        <v/>
      </c>
      <c r="E56" s="150">
        <f>SUM(E57:E59)</f>
        <v/>
      </c>
      <c r="F56" s="150">
        <f>SUM(F57:F59)</f>
        <v/>
      </c>
      <c r="G56" s="150">
        <f>SUM(G57:G59)</f>
        <v/>
      </c>
      <c r="H56" s="150">
        <f>SUM(H57:H59)</f>
        <v/>
      </c>
      <c r="I56" s="150">
        <f>SUM(I57:I59)</f>
        <v/>
      </c>
      <c r="J56" s="51" t="n"/>
      <c r="K56" s="51" t="n"/>
      <c r="L56" s="51" t="n"/>
    </row>
    <row r="57">
      <c r="A57" s="24" t="inlineStr">
        <is>
          <t>Domestic wastewater</t>
        </is>
      </c>
      <c r="B57" s="22" t="inlineStr">
        <is>
          <t>MtCO2e</t>
        </is>
      </c>
      <c r="C57" s="44" t="n"/>
      <c r="D57" s="44" t="n"/>
      <c r="E57" s="44" t="n"/>
      <c r="F57" s="44" t="n"/>
      <c r="G57" s="44" t="n"/>
      <c r="H57" s="44" t="n"/>
      <c r="I57" s="44" t="n"/>
      <c r="J57" s="51" t="n"/>
      <c r="K57" s="51" t="n"/>
      <c r="L57" s="51" t="n"/>
    </row>
    <row r="58">
      <c r="A58" s="24" t="inlineStr">
        <is>
          <t>Industrial wastewater</t>
        </is>
      </c>
      <c r="B58" s="22" t="inlineStr">
        <is>
          <t>MtCO2e</t>
        </is>
      </c>
      <c r="C58" s="44" t="n"/>
      <c r="D58" s="44" t="n"/>
      <c r="E58" s="44" t="n"/>
      <c r="F58" s="44" t="n"/>
      <c r="G58" s="44" t="n"/>
      <c r="H58" s="44" t="n"/>
      <c r="I58" s="44" t="n"/>
      <c r="J58" s="51" t="n"/>
      <c r="K58" s="51" t="n"/>
      <c r="L58" s="51" t="n"/>
    </row>
    <row r="59">
      <c r="A59" s="24" t="inlineStr">
        <is>
          <t>Other (please specify)</t>
        </is>
      </c>
      <c r="B59" s="22" t="inlineStr">
        <is>
          <t>MtCO2e</t>
        </is>
      </c>
      <c r="C59" s="44" t="n"/>
      <c r="D59" s="44" t="n">
        <v>0.7856919999999999</v>
      </c>
      <c r="E59" s="44" t="n">
        <v>0.8639559999999999</v>
      </c>
      <c r="F59" s="44" t="n">
        <v>0.931494</v>
      </c>
      <c r="G59" s="44" t="n">
        <v>0.98248</v>
      </c>
      <c r="H59" s="44" t="n"/>
      <c r="I59" s="44" t="n"/>
      <c r="J59" s="51" t="n"/>
      <c r="K59" s="51" t="n"/>
      <c r="L59" s="51" t="n"/>
    </row>
    <row r="60">
      <c r="A60" s="20" t="inlineStr">
        <is>
          <t>Other (please specify)</t>
        </is>
      </c>
      <c r="B60" s="20" t="n"/>
      <c r="C60" s="20" t="n"/>
      <c r="D60" s="20" t="n"/>
      <c r="E60" s="20" t="n"/>
      <c r="F60" s="20" t="n"/>
      <c r="G60" s="20" t="n"/>
      <c r="H60" s="20" t="n"/>
      <c r="I60" s="20" t="n"/>
      <c r="J60" s="51" t="n"/>
      <c r="K60" s="51" t="n"/>
      <c r="L60" s="51" t="n"/>
    </row>
    <row r="61">
      <c r="A61" s="22" t="inlineStr">
        <is>
          <t>Total CO2 emissions</t>
        </is>
      </c>
      <c r="B61" s="22" t="inlineStr">
        <is>
          <t>MtCO2</t>
        </is>
      </c>
      <c r="C61" s="44" t="n"/>
      <c r="D61" s="44" t="n"/>
      <c r="E61" s="44" t="n"/>
      <c r="F61" s="44" t="n"/>
      <c r="G61" s="44" t="n"/>
      <c r="H61" s="44" t="n"/>
      <c r="I61" s="44" t="n"/>
      <c r="J61" s="51" t="n"/>
      <c r="K61" s="51" t="n"/>
      <c r="L61" s="51" t="n"/>
    </row>
    <row r="62">
      <c r="A62" s="22" t="inlineStr">
        <is>
          <t>Total CH4 emissions</t>
        </is>
      </c>
      <c r="B62" s="22" t="inlineStr">
        <is>
          <t>MtCO2e</t>
        </is>
      </c>
      <c r="C62" s="44" t="n"/>
      <c r="D62" s="44" t="n"/>
      <c r="E62" s="44" t="n"/>
      <c r="F62" s="44" t="n"/>
      <c r="G62" s="44" t="n"/>
      <c r="H62" s="44" t="n"/>
      <c r="I62" s="44" t="n"/>
      <c r="J62" s="51" t="n"/>
      <c r="K62" s="51" t="n"/>
      <c r="L62" s="51" t="n"/>
    </row>
    <row r="63">
      <c r="A63" s="22" t="inlineStr">
        <is>
          <t>Total N2O emissions</t>
        </is>
      </c>
      <c r="B63" s="22" t="inlineStr">
        <is>
          <t>MtCO2e</t>
        </is>
      </c>
      <c r="C63" s="44" t="n"/>
      <c r="D63" s="44" t="n"/>
      <c r="E63" s="44" t="n"/>
      <c r="F63" s="44" t="n"/>
      <c r="G63" s="44" t="n"/>
      <c r="H63" s="44" t="n"/>
      <c r="I63" s="44" t="n"/>
      <c r="J63" s="51" t="n"/>
      <c r="K63" s="51" t="n"/>
      <c r="L63" s="51" t="n"/>
    </row>
  </sheetData>
  <pageMargins left="0.7" right="0.7" top="0.75" bottom="0.75" header="0.3" footer="0.3"/>
</worksheet>
</file>

<file path=xl/worksheets/sheet23.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8" defaultColWidth="11.44140625" defaultRowHeight="14.4"/>
  <cols>
    <col width="35.6640625" customWidth="1" style="218" min="1" max="3"/>
    <col width="61.109375" customWidth="1" style="218" min="4" max="4"/>
    <col width="35.6640625" customWidth="1" style="218" min="5" max="5"/>
  </cols>
  <sheetData>
    <row r="1" ht="15.75" customHeight="1" s="218">
      <c r="A1" s="1" t="inlineStr">
        <is>
          <t>The Pathways Design Framework: POWER GENERATION STORYLINE</t>
        </is>
      </c>
      <c r="B1" s="1" t="n"/>
      <c r="C1" s="1" t="n"/>
      <c r="D1" s="1" t="n"/>
      <c r="E1" s="1" t="n"/>
    </row>
    <row r="2" ht="15.75" customHeight="1" s="218">
      <c r="A2" s="2" t="inlineStr">
        <is>
          <t>version Aug 2023</t>
        </is>
      </c>
      <c r="B2" s="1" t="n"/>
      <c r="C2" s="1" t="n"/>
      <c r="D2" s="1" t="n"/>
      <c r="E2" s="1" t="n"/>
    </row>
    <row r="3" ht="15.75" customHeight="1" s="218">
      <c r="A3" s="16" t="inlineStr">
        <is>
          <t>Scenario Name:</t>
        </is>
      </c>
      <c r="B3" s="186">
        <f>'User guide'!B12</f>
        <v/>
      </c>
      <c r="C3" s="16" t="n"/>
      <c r="D3" s="16" t="n"/>
      <c r="E3" s="16" t="n"/>
    </row>
    <row r="5" ht="47.25" customHeight="1" s="218">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Notes/comments/Questions</t>
        </is>
      </c>
    </row>
    <row r="6" ht="180" customHeight="1" s="218">
      <c r="A6" s="48" t="inlineStr">
        <is>
          <t>1) The future consumption of electricity</t>
        </is>
      </c>
      <c r="B6" s="49" t="n"/>
      <c r="C6" s="49" t="n"/>
      <c r="D6" s="50" t="inlineStr">
        <is>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is>
      </c>
      <c r="E6" s="51" t="n"/>
    </row>
    <row r="7" ht="198.75" customHeight="1" s="218">
      <c r="A7" s="65" t="inlineStr">
        <is>
          <t>2) The future investments and disinvestments in power plants</t>
        </is>
      </c>
      <c r="B7" s="49" t="n"/>
      <c r="C7" s="49" t="n"/>
      <c r="D7" s="66" t="inlineStr">
        <is>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is>
      </c>
      <c r="E7" s="51" t="n"/>
    </row>
    <row r="8" ht="135" customHeight="1" s="218">
      <c r="A8" s="65" t="inlineStr">
        <is>
          <t xml:space="preserve">3) The operational efficiencies of power plants </t>
        </is>
      </c>
      <c r="B8" s="49" t="n"/>
      <c r="C8" s="49" t="n"/>
      <c r="D8" s="50" t="inlineStr">
        <is>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is>
      </c>
      <c r="E8" s="51" t="n"/>
    </row>
    <row r="9" ht="165" customHeight="1" s="218">
      <c r="A9" s="65" t="inlineStr">
        <is>
          <t xml:space="preserve">4) The future of primary energy supply of power plants and associated pollutants/carbon content </t>
        </is>
      </c>
      <c r="B9" s="49" t="n"/>
      <c r="C9" s="49" t="n"/>
      <c r="D9" s="50" t="inlineStr">
        <is>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is>
      </c>
      <c r="E9" s="51" t="n"/>
    </row>
    <row r="10" ht="165" customHeight="1" s="218">
      <c r="A10" s="65" t="inlineStr">
        <is>
          <t>5) The development of transmission and distribution power network</t>
        </is>
      </c>
      <c r="B10" s="49" t="n"/>
      <c r="C10" s="49" t="n"/>
      <c r="D10" s="50" t="inlineStr">
        <is>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is>
      </c>
      <c r="E10" s="51" t="n"/>
    </row>
  </sheetData>
  <pageMargins left="0.7" right="0.7" top="0.75" bottom="0.75" header="0.3" footer="0.3"/>
</worksheet>
</file>

<file path=xl/worksheets/sheet24.xml><?xml version="1.0" encoding="utf-8"?>
<worksheet xmlns="http://schemas.openxmlformats.org/spreadsheetml/2006/main">
  <sheetPr>
    <tabColor theme="9" tint="-0.499984740745262"/>
    <outlinePr summaryBelow="1" summaryRight="1"/>
    <pageSetUpPr/>
  </sheetPr>
  <dimension ref="A1:L165"/>
  <sheetViews>
    <sheetView topLeftCell="A25" zoomScaleNormal="100" workbookViewId="0">
      <selection activeCell="K45" sqref="K45"/>
    </sheetView>
  </sheetViews>
  <sheetFormatPr baseColWidth="8" defaultColWidth="11.44140625" defaultRowHeight="14.4"/>
  <cols>
    <col width="46.33203125" customWidth="1" style="218" min="1" max="1"/>
    <col width="24.44140625" customWidth="1" style="218" min="2" max="2"/>
    <col width="12.44140625" bestFit="1" customWidth="1" style="218" min="4" max="4"/>
    <col width="20.44140625" customWidth="1" style="218" min="10" max="10"/>
    <col width="18.44140625" customWidth="1" style="218" min="11" max="11"/>
    <col width="17.44140625" bestFit="1" customWidth="1" style="218" min="12" max="12"/>
  </cols>
  <sheetData>
    <row r="1" ht="15.75" customHeight="1" s="218">
      <c r="A1" s="1" t="inlineStr">
        <is>
          <t>The Pathways Design Framework: POWER GENERATION DASHBOARD</t>
        </is>
      </c>
      <c r="B1" s="1" t="n"/>
      <c r="C1" s="1" t="n"/>
      <c r="D1" s="1" t="n"/>
      <c r="E1" s="1" t="n"/>
      <c r="F1" s="1" t="n"/>
      <c r="G1" s="1" t="n"/>
      <c r="H1" s="1" t="n"/>
      <c r="I1" s="1" t="n"/>
      <c r="J1" s="1" t="n"/>
      <c r="K1" s="1" t="n"/>
    </row>
    <row r="2" ht="15.75" customHeight="1" s="218">
      <c r="A2" s="2" t="inlineStr">
        <is>
          <t>version Aug 2023</t>
        </is>
      </c>
      <c r="B2" s="1" t="n"/>
      <c r="C2" s="1" t="n"/>
      <c r="D2" s="1" t="n"/>
      <c r="E2" s="1" t="n"/>
      <c r="F2" s="1" t="n"/>
      <c r="G2" s="1" t="n"/>
      <c r="H2" s="1" t="n"/>
      <c r="I2" s="1" t="n"/>
      <c r="J2" s="1" t="n"/>
      <c r="K2" s="1" t="n"/>
    </row>
    <row r="3" ht="15.75" customHeight="1" s="218">
      <c r="A3" s="16" t="inlineStr">
        <is>
          <t>Scenario Name:</t>
        </is>
      </c>
      <c r="B3" s="186">
        <f>'User guide'!B12</f>
        <v/>
      </c>
      <c r="C3" s="16" t="n"/>
      <c r="D3" s="16" t="n"/>
      <c r="E3" s="16" t="n"/>
      <c r="F3" s="16" t="n"/>
      <c r="G3" s="16" t="n"/>
      <c r="H3" s="16" t="n"/>
      <c r="I3" s="16" t="n"/>
      <c r="J3" s="16" t="n"/>
      <c r="K3" s="16" t="n"/>
    </row>
    <row r="4">
      <c r="A4" s="14" t="n"/>
      <c r="B4" s="14" t="n"/>
      <c r="C4" s="14" t="n"/>
      <c r="D4" s="14" t="n"/>
      <c r="E4" s="14" t="n"/>
      <c r="F4" s="14" t="n"/>
      <c r="G4" s="14" t="n"/>
      <c r="H4" s="14" t="n"/>
      <c r="I4" s="14" t="n"/>
      <c r="J4" s="14" t="n"/>
      <c r="K4" s="14" t="n"/>
    </row>
    <row r="5">
      <c r="A5" s="71" t="inlineStr">
        <is>
          <t>Extract of the Economy-wide DB TAB relevant rows for this sub-sector</t>
        </is>
      </c>
      <c r="B5" s="72" t="n"/>
      <c r="C5" s="72" t="n"/>
      <c r="D5" s="72" t="n"/>
      <c r="E5" s="72" t="n"/>
      <c r="F5" s="72" t="n"/>
      <c r="G5" s="72" t="n"/>
      <c r="H5" s="72" t="n"/>
      <c r="I5" s="72" t="n"/>
      <c r="J5" s="72" t="n"/>
    </row>
    <row r="6">
      <c r="A6" s="22" t="inlineStr">
        <is>
          <t>Electricity produced per "GDP-Power" unit</t>
        </is>
      </c>
      <c r="B6" s="22" t="inlineStr">
        <is>
          <t>kWh output/2015 USD</t>
        </is>
      </c>
      <c r="C6" s="172">
        <f>C57/C21</f>
        <v/>
      </c>
      <c r="D6" s="172">
        <f>D57/D21</f>
        <v/>
      </c>
      <c r="E6" s="172">
        <f>E57/E21</f>
        <v/>
      </c>
      <c r="F6" s="172">
        <f>F57/F21</f>
        <v/>
      </c>
      <c r="G6" s="172">
        <f>G57/G21</f>
        <v/>
      </c>
      <c r="H6" s="172">
        <f>H57/H21</f>
        <v/>
      </c>
      <c r="I6" s="172">
        <f>I57/I21</f>
        <v/>
      </c>
    </row>
    <row r="7">
      <c r="A7" s="22" t="inlineStr">
        <is>
          <t>CO2 emissions per electricity unit produced</t>
        </is>
      </c>
      <c r="B7" s="22" t="inlineStr">
        <is>
          <t>gCO2/kWh output</t>
        </is>
      </c>
      <c r="C7" s="172">
        <f>C77*10^12/(C57*10^9)</f>
        <v/>
      </c>
      <c r="D7" s="172">
        <f>D77*10^12/(D57*10^9)</f>
        <v/>
      </c>
      <c r="E7" s="172">
        <f>E77*10^12/(E57*10^9)</f>
        <v/>
      </c>
      <c r="F7" s="172">
        <f>F77*10^12/(F57*10^9)</f>
        <v/>
      </c>
      <c r="G7" s="172">
        <f>G77*10^12/(G57*10^9)</f>
        <v/>
      </c>
      <c r="H7" s="172">
        <f>H77*10^12/(H57*10^9)</f>
        <v/>
      </c>
      <c r="I7" s="172">
        <f>I77*10^12/(I57*10^9)</f>
        <v/>
      </c>
    </row>
    <row r="8">
      <c r="A8" s="41" t="inlineStr">
        <is>
          <t>Final power delivered (including T&amp;D losses)</t>
        </is>
      </c>
      <c r="B8" s="22" t="inlineStr">
        <is>
          <t>TWh</t>
        </is>
      </c>
      <c r="C8" s="172">
        <f>C57*(1-C59)</f>
        <v/>
      </c>
      <c r="D8" s="172">
        <f>D57*(1-D59)</f>
        <v/>
      </c>
      <c r="E8" s="172">
        <f>E57*(1-E59)</f>
        <v/>
      </c>
      <c r="F8" s="172">
        <f>F57*(1-F59)</f>
        <v/>
      </c>
      <c r="G8" s="172">
        <f>G57*(1-G59)</f>
        <v/>
      </c>
      <c r="H8" s="172">
        <f>H57*(1-H59)</f>
        <v/>
      </c>
      <c r="I8" s="172">
        <f>I57*(1-I59)</f>
        <v/>
      </c>
    </row>
    <row r="9">
      <c r="A9" s="22" t="inlineStr">
        <is>
          <t>Total CO2 emissions</t>
        </is>
      </c>
      <c r="B9" s="22" t="inlineStr">
        <is>
          <t>MtCO2</t>
        </is>
      </c>
      <c r="C9" s="172">
        <f>C77</f>
        <v/>
      </c>
      <c r="D9" s="172">
        <f>D77</f>
        <v/>
      </c>
      <c r="E9" s="172">
        <f>E77</f>
        <v/>
      </c>
      <c r="F9" s="172">
        <f>F77</f>
        <v/>
      </c>
      <c r="G9" s="172">
        <f>G77</f>
        <v/>
      </c>
      <c r="H9" s="172">
        <f>H77</f>
        <v/>
      </c>
      <c r="I9" s="172">
        <f>I77</f>
        <v/>
      </c>
    </row>
    <row r="10">
      <c r="A10" s="22" t="inlineStr">
        <is>
          <t>Total non-CO2 emissions</t>
        </is>
      </c>
      <c r="B10" s="22" t="inlineStr">
        <is>
          <t>MtCO2e</t>
        </is>
      </c>
      <c r="C10" s="172">
        <f>C79</f>
        <v/>
      </c>
      <c r="D10" s="172">
        <f>D79</f>
        <v/>
      </c>
      <c r="E10" s="172">
        <f>E79</f>
        <v/>
      </c>
      <c r="F10" s="172">
        <f>F79</f>
        <v/>
      </c>
      <c r="G10" s="172">
        <f>G79</f>
        <v/>
      </c>
      <c r="H10" s="172">
        <f>H79</f>
        <v/>
      </c>
      <c r="I10" s="172">
        <f>I79</f>
        <v/>
      </c>
    </row>
    <row r="11">
      <c r="A11" s="24" t="inlineStr">
        <is>
          <t>TOTAL CO2 captured and stored</t>
        </is>
      </c>
      <c r="B11" s="22" t="inlineStr">
        <is>
          <t>MtCO2</t>
        </is>
      </c>
      <c r="C11" s="172">
        <f>C86</f>
        <v/>
      </c>
      <c r="D11" s="172">
        <f>D86</f>
        <v/>
      </c>
      <c r="E11" s="172">
        <f>E86</f>
        <v/>
      </c>
      <c r="F11" s="172">
        <f>F86</f>
        <v/>
      </c>
      <c r="G11" s="172">
        <f>G86</f>
        <v/>
      </c>
      <c r="H11" s="172">
        <f>H86</f>
        <v/>
      </c>
      <c r="I11" s="172">
        <f>I86</f>
        <v/>
      </c>
    </row>
    <row r="12">
      <c r="A12" s="106" t="inlineStr">
        <is>
          <t xml:space="preserve">- of which from coal </t>
        </is>
      </c>
      <c r="B12" s="22" t="inlineStr">
        <is>
          <t>MtCO2</t>
        </is>
      </c>
      <c r="C12" s="172">
        <f>C81</f>
        <v/>
      </c>
      <c r="D12" s="172">
        <f>D81</f>
        <v/>
      </c>
      <c r="E12" s="172">
        <f>E81</f>
        <v/>
      </c>
      <c r="F12" s="172">
        <f>F81</f>
        <v/>
      </c>
      <c r="G12" s="172">
        <f>G81</f>
        <v/>
      </c>
      <c r="H12" s="172">
        <f>H81</f>
        <v/>
      </c>
      <c r="I12" s="172">
        <f>I81</f>
        <v/>
      </c>
    </row>
    <row r="13">
      <c r="A13" s="35" t="inlineStr">
        <is>
          <t xml:space="preserve">- of which from gas </t>
        </is>
      </c>
      <c r="B13" s="22" t="inlineStr">
        <is>
          <t>MtCO2</t>
        </is>
      </c>
      <c r="C13" s="172">
        <f>C82</f>
        <v/>
      </c>
      <c r="D13" s="172">
        <f>D82</f>
        <v/>
      </c>
      <c r="E13" s="172">
        <f>E82</f>
        <v/>
      </c>
      <c r="F13" s="172">
        <f>F82</f>
        <v/>
      </c>
      <c r="G13" s="172">
        <f>G82</f>
        <v/>
      </c>
      <c r="H13" s="172">
        <f>H82</f>
        <v/>
      </c>
      <c r="I13" s="172">
        <f>I82</f>
        <v/>
      </c>
    </row>
    <row r="14">
      <c r="A14" s="35" t="inlineStr">
        <is>
          <t>- of which from liquid fuel</t>
        </is>
      </c>
      <c r="B14" s="22" t="inlineStr">
        <is>
          <t>MtCO2</t>
        </is>
      </c>
      <c r="C14" s="172">
        <f>C83</f>
        <v/>
      </c>
      <c r="D14" s="172">
        <f>D83</f>
        <v/>
      </c>
      <c r="E14" s="172">
        <f>E83</f>
        <v/>
      </c>
      <c r="F14" s="172">
        <f>F83</f>
        <v/>
      </c>
      <c r="G14" s="172">
        <f>G83</f>
        <v/>
      </c>
      <c r="H14" s="172">
        <f>H83</f>
        <v/>
      </c>
      <c r="I14" s="172">
        <f>I83</f>
        <v/>
      </c>
    </row>
    <row r="15">
      <c r="A15" s="35" t="inlineStr">
        <is>
          <t>-of which from biomass</t>
        </is>
      </c>
      <c r="B15" s="22" t="inlineStr">
        <is>
          <t>MtCO2</t>
        </is>
      </c>
      <c r="C15" s="172">
        <f>C84</f>
        <v/>
      </c>
      <c r="D15" s="172">
        <f>D84</f>
        <v/>
      </c>
      <c r="E15" s="172">
        <f>E84</f>
        <v/>
      </c>
      <c r="F15" s="172">
        <f>F84</f>
        <v/>
      </c>
      <c r="G15" s="172">
        <f>G84</f>
        <v/>
      </c>
      <c r="H15" s="172">
        <f>H84</f>
        <v/>
      </c>
      <c r="I15" s="172">
        <f>I84</f>
        <v/>
      </c>
    </row>
    <row r="16">
      <c r="A16" s="72" t="n"/>
      <c r="B16" s="72" t="n"/>
      <c r="C16" s="72" t="n"/>
      <c r="D16" s="72" t="n"/>
      <c r="E16" s="72" t="n"/>
      <c r="F16" s="72" t="n"/>
      <c r="G16" s="72" t="n"/>
      <c r="H16" s="72" t="n"/>
      <c r="I16" s="72" t="n"/>
      <c r="J16" s="72" t="n"/>
    </row>
    <row r="17">
      <c r="A17" s="14" t="n"/>
      <c r="B17" s="14" t="n"/>
      <c r="C17" s="14" t="n"/>
      <c r="D17" s="14" t="n"/>
      <c r="E17" s="14" t="n"/>
      <c r="F17" s="14" t="n"/>
      <c r="G17" s="14" t="n"/>
      <c r="H17" s="14" t="n"/>
      <c r="I17" s="14" t="n"/>
      <c r="J17" s="14" t="n"/>
      <c r="K17" s="14" t="n"/>
    </row>
    <row r="18">
      <c r="A18" s="14" t="n"/>
      <c r="B18" s="14" t="n"/>
      <c r="C18" s="14" t="n"/>
      <c r="D18" s="14" t="n"/>
      <c r="E18" s="14" t="n"/>
      <c r="F18" s="14" t="n"/>
      <c r="G18" s="14" t="n"/>
      <c r="H18" s="14" t="n"/>
      <c r="I18" s="14" t="n"/>
      <c r="J18" s="14" t="n"/>
      <c r="K18" s="14" t="n"/>
    </row>
    <row r="19" ht="45" customHeight="1" s="218">
      <c r="A19" s="75" t="inlineStr">
        <is>
          <t>Variable</t>
        </is>
      </c>
      <c r="B19" s="75" t="inlineStr">
        <is>
          <t>Unit</t>
        </is>
      </c>
      <c r="C19" s="75" t="n">
        <v>2010</v>
      </c>
      <c r="D19" s="191">
        <f>'User guide'!B16</f>
        <v/>
      </c>
      <c r="E19" s="75" t="n">
        <v>2030</v>
      </c>
      <c r="F19" s="75" t="n">
        <v>2040</v>
      </c>
      <c r="G19" s="75" t="n">
        <v>2050</v>
      </c>
      <c r="H19" s="75" t="n">
        <v>2060</v>
      </c>
      <c r="I19" s="192" t="n">
        <v>2070</v>
      </c>
      <c r="J19" s="74" t="inlineStr">
        <is>
          <t>Consistency checks</t>
        </is>
      </c>
      <c r="K19" s="74" t="inlineStr">
        <is>
          <t>Method category</t>
        </is>
      </c>
      <c r="L19" s="74" t="inlineStr">
        <is>
          <t>Note &amp; comments</t>
        </is>
      </c>
    </row>
    <row r="20">
      <c r="A20" s="20" t="inlineStr">
        <is>
          <t>Socio-economic indicators</t>
        </is>
      </c>
      <c r="B20" s="20" t="n"/>
      <c r="C20" s="20" t="n"/>
      <c r="D20" s="20" t="n"/>
      <c r="E20" s="20" t="n"/>
      <c r="F20" s="20" t="n"/>
      <c r="G20" s="20" t="n"/>
      <c r="H20" s="20" t="n"/>
      <c r="I20" s="20" t="n"/>
      <c r="J20" s="51" t="n"/>
      <c r="K20" s="51" t="n"/>
      <c r="L20" s="51" t="n"/>
    </row>
    <row r="21">
      <c r="A21" s="22" t="inlineStr">
        <is>
          <t>Sectoral power GDP</t>
        </is>
      </c>
      <c r="B21" s="22" t="inlineStr">
        <is>
          <t>Bn 2015 USD</t>
        </is>
      </c>
      <c r="C21" s="44" t="n"/>
      <c r="D21" s="44" t="n"/>
      <c r="E21" s="44" t="n"/>
      <c r="F21" s="44" t="n"/>
      <c r="G21" s="44" t="n"/>
      <c r="H21" s="44" t="n"/>
      <c r="I21" s="44" t="n"/>
      <c r="J21" s="196" t="inlineStr">
        <is>
          <t>Macro - demo _ eco</t>
        </is>
      </c>
      <c r="K21" s="51" t="n"/>
      <c r="L21" s="51" t="n"/>
    </row>
    <row r="22">
      <c r="A22" s="24" t="inlineStr">
        <is>
          <t>Population</t>
        </is>
      </c>
      <c r="B22" s="22" t="inlineStr">
        <is>
          <t>Millions inhabitants</t>
        </is>
      </c>
      <c r="C22" s="44" t="n"/>
      <c r="D22" s="44" t="n">
        <v>59.30869</v>
      </c>
      <c r="E22" s="44" t="n">
        <v>65.95609</v>
      </c>
      <c r="F22" s="44" t="n">
        <v>71.37530599999999</v>
      </c>
      <c r="G22" s="44" t="n">
        <v>75.517909</v>
      </c>
      <c r="H22" s="44" t="n"/>
      <c r="I22" s="44" t="n"/>
      <c r="J22" s="196" t="inlineStr">
        <is>
          <t>Macro - demo _ eco</t>
        </is>
      </c>
      <c r="K22" s="51" t="n"/>
      <c r="L22" s="51" t="n"/>
    </row>
    <row r="23">
      <c r="A23" s="24" t="inlineStr">
        <is>
          <t>Share of the population with electricity access</t>
        </is>
      </c>
      <c r="B23" s="22" t="inlineStr">
        <is>
          <t>%</t>
        </is>
      </c>
      <c r="C23" s="44" t="n"/>
      <c r="D23" s="44" t="n"/>
      <c r="E23" s="44" t="n"/>
      <c r="F23" s="44" t="n"/>
      <c r="G23" s="44" t="n"/>
      <c r="H23" s="44" t="n"/>
      <c r="I23" s="44" t="n"/>
      <c r="J23" s="196" t="inlineStr">
        <is>
          <t>Macro - demo _ eco</t>
        </is>
      </c>
      <c r="K23" s="51" t="n"/>
      <c r="L23" s="51" t="n"/>
    </row>
    <row r="24">
      <c r="A24" s="24" t="inlineStr">
        <is>
          <t>Household size</t>
        </is>
      </c>
      <c r="B24" s="22" t="inlineStr">
        <is>
          <t>Thousands of households</t>
        </is>
      </c>
      <c r="C24" s="44" t="n"/>
      <c r="D24" s="44" t="n"/>
      <c r="E24" s="44" t="n"/>
      <c r="F24" s="44" t="n"/>
      <c r="G24" s="44" t="n"/>
      <c r="H24" s="44" t="n"/>
      <c r="I24" s="44" t="n"/>
      <c r="J24" s="196" t="inlineStr">
        <is>
          <t>Macro - demo _ eco</t>
        </is>
      </c>
      <c r="K24" s="51" t="n"/>
      <c r="L24" s="51" t="n"/>
    </row>
    <row r="25">
      <c r="A25" s="20" t="inlineStr">
        <is>
          <t>Electricity demand</t>
        </is>
      </c>
      <c r="B25" s="20" t="n"/>
      <c r="C25" s="20" t="n"/>
      <c r="D25" s="20" t="n"/>
      <c r="E25" s="20" t="n"/>
      <c r="F25" s="20" t="n"/>
      <c r="G25" s="20" t="n"/>
      <c r="H25" s="20" t="n"/>
      <c r="I25" s="20" t="n"/>
      <c r="J25" s="51" t="n"/>
      <c r="K25" s="51" t="n"/>
      <c r="L25" s="51" t="n"/>
    </row>
    <row r="26">
      <c r="A26" s="21" t="inlineStr">
        <is>
          <t>By consumption sector</t>
        </is>
      </c>
      <c r="B26" s="21" t="n"/>
      <c r="C26" s="21" t="n"/>
      <c r="D26" s="21" t="n"/>
      <c r="E26" s="21" t="n"/>
      <c r="F26" s="21" t="n"/>
      <c r="G26" s="21" t="n"/>
      <c r="H26" s="21" t="n"/>
      <c r="I26" s="21" t="n"/>
      <c r="J26" s="51" t="n"/>
      <c r="K26" s="51" t="n"/>
      <c r="L26" s="51" t="n"/>
    </row>
    <row r="27">
      <c r="A27" s="22" t="inlineStr">
        <is>
          <t>Passenger Transport</t>
        </is>
      </c>
      <c r="B27" s="22" t="inlineStr">
        <is>
          <t>TWh</t>
        </is>
      </c>
      <c r="C27" s="44" t="n"/>
      <c r="D27" s="44" t="n">
        <v>0.381135</v>
      </c>
      <c r="E27" s="44" t="n">
        <v>3.19409</v>
      </c>
      <c r="F27" s="44" t="n">
        <v>18.067983</v>
      </c>
      <c r="G27" s="44" t="n">
        <v>29.505916</v>
      </c>
      <c r="H27" s="44" t="n"/>
      <c r="I27" s="44" t="n"/>
      <c r="J27" s="196" t="inlineStr">
        <is>
          <t>Transp_Pass</t>
        </is>
      </c>
      <c r="K27" s="51" t="n"/>
      <c r="L27" s="51" t="n"/>
    </row>
    <row r="28">
      <c r="A28" s="22" t="inlineStr">
        <is>
          <t>Freight Transport</t>
        </is>
      </c>
      <c r="B28" s="22" t="inlineStr">
        <is>
          <t>TWh</t>
        </is>
      </c>
      <c r="C28" s="44" t="n"/>
      <c r="D28" s="44" t="n">
        <v>2.594259</v>
      </c>
      <c r="E28" s="44" t="n">
        <v>7.760026</v>
      </c>
      <c r="F28" s="44" t="n">
        <v>24.878161</v>
      </c>
      <c r="G28" s="44" t="n">
        <v>36.388006</v>
      </c>
      <c r="H28" s="44" t="n"/>
      <c r="I28" s="44" t="n"/>
      <c r="J28" s="196" t="inlineStr">
        <is>
          <t>Transp_Freight</t>
        </is>
      </c>
      <c r="K28" s="51" t="n"/>
      <c r="L28" s="51" t="n"/>
    </row>
    <row r="29">
      <c r="A29" s="22" t="inlineStr">
        <is>
          <t>Residential buildings</t>
        </is>
      </c>
      <c r="B29" s="22" t="inlineStr">
        <is>
          <t>TWh</t>
        </is>
      </c>
      <c r="C29" s="44" t="n"/>
      <c r="D29" s="44" t="n">
        <v>46.795531</v>
      </c>
      <c r="E29" s="44" t="n">
        <v>49.150875</v>
      </c>
      <c r="F29" s="44" t="n">
        <v>55.054311</v>
      </c>
      <c r="G29" s="44" t="n">
        <v>62.0583</v>
      </c>
      <c r="H29" s="44" t="n"/>
      <c r="I29" s="44" t="n"/>
      <c r="J29" s="196" t="inlineStr">
        <is>
          <t>Buildings_Res</t>
        </is>
      </c>
      <c r="K29" s="51" t="n"/>
      <c r="L29" s="51" t="n"/>
    </row>
    <row r="30">
      <c r="A30" s="22" t="inlineStr">
        <is>
          <t>Commercial buidlings</t>
        </is>
      </c>
      <c r="B30" s="22" t="inlineStr">
        <is>
          <t>TWh</t>
        </is>
      </c>
      <c r="C30" s="44" t="n"/>
      <c r="D30" s="44" t="n">
        <v>35.914853</v>
      </c>
      <c r="E30" s="44" t="n">
        <v>35.410312</v>
      </c>
      <c r="F30" s="44" t="n">
        <v>33.53373</v>
      </c>
      <c r="G30" s="44" t="n">
        <v>35.692624</v>
      </c>
      <c r="H30" s="44" t="n"/>
      <c r="I30" s="44" t="n"/>
      <c r="J30" s="196" t="inlineStr">
        <is>
          <t>Buildings_Com</t>
        </is>
      </c>
      <c r="K30" s="51" t="n"/>
      <c r="L30" s="51" t="n"/>
    </row>
    <row r="31">
      <c r="A31" s="22" t="inlineStr">
        <is>
          <t>Industry (EII)</t>
        </is>
      </c>
      <c r="B31" s="22" t="inlineStr">
        <is>
          <t>TWh</t>
        </is>
      </c>
      <c r="C31" s="44" t="n"/>
      <c r="D31" s="44" t="n">
        <v>41.116881</v>
      </c>
      <c r="E31" s="44" t="n">
        <v>47.997081</v>
      </c>
      <c r="F31" s="44" t="n">
        <v>56.317771</v>
      </c>
      <c r="G31" s="44" t="n">
        <v>71.486621</v>
      </c>
      <c r="H31" s="44" t="n"/>
      <c r="I31" s="44" t="n"/>
      <c r="J31" s="196" t="inlineStr">
        <is>
          <t>Industry_EII</t>
        </is>
      </c>
      <c r="K31" s="51" t="n"/>
      <c r="L31" s="51" t="n"/>
    </row>
    <row r="32">
      <c r="A32" s="22" t="inlineStr">
        <is>
          <t>Industry (light industry)</t>
        </is>
      </c>
      <c r="B32" s="22" t="inlineStr">
        <is>
          <t>TWh</t>
        </is>
      </c>
      <c r="C32" s="44" t="n"/>
      <c r="D32" s="44" t="n">
        <v>43.854495</v>
      </c>
      <c r="E32" s="44" t="n">
        <v>54.324788</v>
      </c>
      <c r="F32" s="44" t="n">
        <v>69.734225</v>
      </c>
      <c r="G32" s="44" t="n">
        <v>114.792201</v>
      </c>
      <c r="H32" s="44" t="n"/>
      <c r="I32" s="44" t="n"/>
      <c r="J32" s="196" t="inlineStr">
        <is>
          <t>Industry_Light</t>
        </is>
      </c>
      <c r="K32" s="51" t="n"/>
      <c r="L32" s="51" t="n"/>
    </row>
    <row r="33">
      <c r="A33" s="22" t="inlineStr">
        <is>
          <t>Agriculture</t>
        </is>
      </c>
      <c r="B33" s="22" t="inlineStr">
        <is>
          <t>TWh</t>
        </is>
      </c>
      <c r="C33" s="44" t="n"/>
      <c r="D33" s="44" t="n">
        <v>6.031159</v>
      </c>
      <c r="E33" s="44" t="n">
        <v>8.217025</v>
      </c>
      <c r="F33" s="44" t="n">
        <v>11.97457</v>
      </c>
      <c r="G33" s="44" t="n">
        <v>10.695485</v>
      </c>
      <c r="H33" s="44" t="n"/>
      <c r="I33" s="44" t="n"/>
      <c r="J33" s="196" t="inlineStr">
        <is>
          <t>AFOLU</t>
        </is>
      </c>
      <c r="K33" s="51" t="n"/>
      <c r="L33" s="51" t="n"/>
    </row>
    <row r="34">
      <c r="A34" s="22" t="inlineStr">
        <is>
          <t>Power (self-consumption)</t>
        </is>
      </c>
      <c r="B34" s="22" t="inlineStr">
        <is>
          <t>TWh</t>
        </is>
      </c>
      <c r="C34" s="44" t="n"/>
      <c r="D34" s="44" t="n"/>
      <c r="E34" s="44" t="n"/>
      <c r="F34" s="44" t="n"/>
      <c r="G34" s="44" t="n"/>
      <c r="H34" s="44" t="n"/>
      <c r="I34" s="44" t="n"/>
      <c r="J34" s="196" t="inlineStr">
        <is>
          <t>Other energy supply</t>
        </is>
      </c>
      <c r="K34" s="51" t="n"/>
      <c r="L34" s="206" t="inlineStr">
        <is>
          <t>left out</t>
        </is>
      </c>
    </row>
    <row r="35">
      <c r="A35" s="22" t="inlineStr">
        <is>
          <t>Other Energy Supply activities</t>
        </is>
      </c>
      <c r="B35" s="22" t="inlineStr">
        <is>
          <t>TWh</t>
        </is>
      </c>
      <c r="C35" s="44" t="n"/>
      <c r="D35" s="44" t="n">
        <v>11.049625</v>
      </c>
      <c r="E35" s="44" t="n">
        <v>10.007019</v>
      </c>
      <c r="F35" s="44" t="n">
        <v>26.019757</v>
      </c>
      <c r="G35" s="44" t="n">
        <v>41.817842</v>
      </c>
      <c r="H35" s="44" t="n"/>
      <c r="I35" s="44" t="n"/>
      <c r="J35" s="51" t="n"/>
      <c r="K35" s="51" t="n"/>
      <c r="L35" s="206" t="inlineStr">
        <is>
          <t>Refineries</t>
        </is>
      </c>
    </row>
    <row r="36">
      <c r="A36" s="24" t="inlineStr">
        <is>
          <t>TOTAL</t>
        </is>
      </c>
      <c r="B36" s="22" t="inlineStr">
        <is>
          <t>TWh</t>
        </is>
      </c>
      <c r="C36" s="150">
        <f>SUM(C27:C35)</f>
        <v/>
      </c>
      <c r="D36" s="150">
        <f>SUM(D27:D35)</f>
        <v/>
      </c>
      <c r="E36" s="150">
        <f>SUM(E27:E35)</f>
        <v/>
      </c>
      <c r="F36" s="150">
        <f>SUM(F27:F35)</f>
        <v/>
      </c>
      <c r="G36" s="150">
        <f>SUM(G27:G35)</f>
        <v/>
      </c>
      <c r="H36" s="150">
        <f>SUM(H27:H35)</f>
        <v/>
      </c>
      <c r="I36" s="150">
        <f>SUM(I27:I35)</f>
        <v/>
      </c>
      <c r="J36" s="51" t="n"/>
      <c r="K36" s="51" t="n"/>
      <c r="L36" s="51" t="n"/>
    </row>
    <row r="37">
      <c r="A37" s="21" t="inlineStr">
        <is>
          <t>Power peak</t>
        </is>
      </c>
      <c r="B37" s="21" t="n"/>
      <c r="C37" s="21" t="n"/>
      <c r="D37" s="21" t="n"/>
      <c r="E37" s="21" t="n"/>
      <c r="F37" s="21" t="n"/>
      <c r="G37" s="21" t="n"/>
      <c r="H37" s="21" t="n"/>
      <c r="I37" s="21" t="n"/>
      <c r="J37" s="51" t="n"/>
      <c r="K37" s="51" t="n"/>
      <c r="L37" s="51" t="n"/>
    </row>
    <row r="38">
      <c r="A38" s="22" t="inlineStr">
        <is>
          <t>Power peak</t>
        </is>
      </c>
      <c r="B38" s="22" t="inlineStr">
        <is>
          <t>GW</t>
        </is>
      </c>
      <c r="C38" s="44" t="n"/>
      <c r="D38" s="44" t="n"/>
      <c r="E38" s="44" t="n"/>
      <c r="F38" s="44" t="n"/>
      <c r="G38" s="44" t="n"/>
      <c r="H38" s="44" t="n"/>
      <c r="I38" s="44" t="n"/>
      <c r="J38" s="51" t="n"/>
      <c r="K38" s="51" t="n"/>
      <c r="L38" s="51" t="n"/>
    </row>
    <row r="39">
      <c r="A39" s="20" t="inlineStr">
        <is>
          <t>Electricity supply and emissions</t>
        </is>
      </c>
      <c r="B39" s="20" t="n"/>
      <c r="C39" s="20" t="n"/>
      <c r="D39" s="20" t="n"/>
      <c r="E39" s="20" t="n"/>
      <c r="F39" s="20" t="n"/>
      <c r="G39" s="20" t="n"/>
      <c r="H39" s="20" t="n"/>
      <c r="I39" s="20" t="n"/>
      <c r="J39" s="51" t="n"/>
      <c r="K39" s="51" t="n"/>
      <c r="L39" s="51" t="n"/>
    </row>
    <row r="40">
      <c r="A40" s="21" t="inlineStr">
        <is>
          <t>Electricity production by input type</t>
        </is>
      </c>
      <c r="B40" s="21" t="n"/>
      <c r="C40" s="21" t="n"/>
      <c r="D40" s="21" t="n"/>
      <c r="E40" s="21" t="n"/>
      <c r="F40" s="21" t="n"/>
      <c r="G40" s="21" t="n"/>
      <c r="H40" s="21" t="n"/>
      <c r="I40" s="21" t="n"/>
      <c r="J40" s="51" t="n"/>
      <c r="K40" s="51" t="n"/>
      <c r="L40" s="51" t="n"/>
    </row>
    <row r="41">
      <c r="A41" s="22" t="inlineStr">
        <is>
          <t>Coal w/o CCS</t>
        </is>
      </c>
      <c r="B41" s="22" t="inlineStr">
        <is>
          <t>TWh</t>
        </is>
      </c>
      <c r="C41" s="44" t="n"/>
      <c r="D41" s="44" t="n">
        <v>192.138755</v>
      </c>
      <c r="E41" s="44" t="n">
        <v>157.40144</v>
      </c>
      <c r="F41" s="44" t="n">
        <v>108.557403</v>
      </c>
      <c r="G41" s="44" t="n">
        <v>35.201895</v>
      </c>
      <c r="H41" s="44" t="n"/>
      <c r="I41" s="44" t="n"/>
      <c r="J41" s="51" t="n"/>
      <c r="K41" s="51" t="n"/>
      <c r="L41" s="51" t="n"/>
    </row>
    <row r="42">
      <c r="A42" s="22" t="inlineStr">
        <is>
          <t>Coal w/ CCS</t>
        </is>
      </c>
      <c r="B42" s="22" t="inlineStr">
        <is>
          <t>TWh</t>
        </is>
      </c>
      <c r="C42" s="44" t="n"/>
      <c r="D42" s="44" t="n"/>
      <c r="E42" s="44" t="n"/>
      <c r="F42" s="44" t="n"/>
      <c r="G42" s="44" t="n"/>
      <c r="H42" s="44" t="n"/>
      <c r="I42" s="44" t="n"/>
      <c r="J42" s="51" t="n"/>
      <c r="K42" s="51" t="n"/>
      <c r="L42" s="51" t="n"/>
    </row>
    <row r="43">
      <c r="A43" s="22" t="inlineStr">
        <is>
          <t>Gas w/o CCS</t>
        </is>
      </c>
      <c r="B43" s="22" t="inlineStr">
        <is>
          <t>TWh</t>
        </is>
      </c>
      <c r="C43" s="44" t="n"/>
      <c r="D43" s="44" t="n"/>
      <c r="E43" s="44" t="n">
        <v>5.14104</v>
      </c>
      <c r="F43" s="44" t="n">
        <v>28.282274</v>
      </c>
      <c r="G43" s="44" t="n">
        <v>141.672173</v>
      </c>
      <c r="H43" s="44" t="n"/>
      <c r="I43" s="44" t="n"/>
      <c r="J43" s="51" t="n"/>
      <c r="K43" s="51" t="n"/>
      <c r="L43" s="51" t="n"/>
    </row>
    <row r="44">
      <c r="A44" s="24" t="inlineStr">
        <is>
          <t>Gas w/ CCS</t>
        </is>
      </c>
      <c r="B44" s="22" t="inlineStr">
        <is>
          <t>TWh</t>
        </is>
      </c>
      <c r="C44" s="44" t="n"/>
      <c r="D44" s="44" t="n"/>
      <c r="E44" s="44" t="n"/>
      <c r="F44" s="44" t="n"/>
      <c r="G44" s="44" t="n"/>
      <c r="H44" s="44" t="n"/>
      <c r="I44" s="44" t="n"/>
      <c r="J44" s="51" t="n"/>
      <c r="K44" s="51" t="n"/>
      <c r="L44" s="51" t="n"/>
    </row>
    <row r="45">
      <c r="A45" s="24" t="inlineStr">
        <is>
          <t>Liquids w/o CCS</t>
        </is>
      </c>
      <c r="B45" s="22" t="inlineStr">
        <is>
          <t>TWh</t>
        </is>
      </c>
      <c r="C45" s="44" t="n"/>
      <c r="D45" s="44" t="n">
        <v>0.83449</v>
      </c>
      <c r="E45" s="44" t="n">
        <v>0.80821</v>
      </c>
      <c r="F45" s="44" t="n">
        <v>0.62425</v>
      </c>
      <c r="G45" s="44" t="n"/>
      <c r="H45" s="44" t="n"/>
      <c r="I45" s="44" t="n"/>
      <c r="J45" s="51" t="n"/>
      <c r="K45" s="51" t="n"/>
      <c r="L45" s="51" t="n"/>
    </row>
    <row r="46">
      <c r="A46" s="24" t="inlineStr">
        <is>
          <t>Liquids w/CCS</t>
        </is>
      </c>
      <c r="B46" s="22" t="inlineStr">
        <is>
          <t>TWh</t>
        </is>
      </c>
      <c r="C46" s="44" t="n"/>
      <c r="D46" s="44" t="n"/>
      <c r="E46" s="44" t="n"/>
      <c r="F46" s="44" t="n"/>
      <c r="G46" s="44" t="n"/>
      <c r="H46" s="44" t="n"/>
      <c r="I46" s="44" t="n"/>
      <c r="J46" s="51" t="n"/>
      <c r="K46" s="51" t="n"/>
      <c r="L46" s="51" t="n"/>
    </row>
    <row r="47">
      <c r="A47" s="24" t="inlineStr">
        <is>
          <t>Nuclear (large)</t>
        </is>
      </c>
      <c r="B47" s="22" t="inlineStr">
        <is>
          <t>TWh</t>
        </is>
      </c>
      <c r="C47" s="44" t="n"/>
      <c r="D47" s="44" t="n">
        <v>13.712694</v>
      </c>
      <c r="E47" s="44" t="n">
        <v>13.774609</v>
      </c>
      <c r="F47" s="44" t="n">
        <v>13.774609</v>
      </c>
      <c r="G47" s="44" t="n"/>
      <c r="H47" s="44" t="n"/>
      <c r="I47" s="44" t="n"/>
      <c r="J47" s="51" t="n"/>
      <c r="K47" s="51" t="n"/>
      <c r="L47" s="51" t="n"/>
    </row>
    <row r="48">
      <c r="A48" s="24" t="inlineStr">
        <is>
          <t>Nuclear (&lt;300MW)</t>
        </is>
      </c>
      <c r="B48" s="22" t="inlineStr">
        <is>
          <t>TWh</t>
        </is>
      </c>
      <c r="C48" s="44" t="n"/>
      <c r="D48" s="44" t="n"/>
      <c r="E48" s="44" t="n"/>
      <c r="F48" s="44" t="n"/>
      <c r="G48" s="44" t="n"/>
      <c r="H48" s="44" t="n"/>
      <c r="I48" s="44" t="n"/>
      <c r="J48" s="51" t="n"/>
      <c r="K48" s="51" t="n"/>
      <c r="L48" s="51" t="n"/>
    </row>
    <row r="49">
      <c r="A49" s="24" t="inlineStr">
        <is>
          <t>Hydro</t>
        </is>
      </c>
      <c r="B49" s="24" t="inlineStr">
        <is>
          <t>TWh</t>
        </is>
      </c>
      <c r="C49" s="44" t="n"/>
      <c r="D49" s="44" t="n">
        <v>0.699147</v>
      </c>
      <c r="E49" s="44" t="n">
        <v>0.699147</v>
      </c>
      <c r="F49" s="44" t="n">
        <v>0.699147</v>
      </c>
      <c r="G49" s="44" t="n">
        <v>0.699147</v>
      </c>
      <c r="H49" s="44" t="n"/>
      <c r="I49" s="44" t="n"/>
      <c r="J49" s="51" t="n"/>
      <c r="K49" s="51" t="n"/>
      <c r="L49" s="51" t="n"/>
    </row>
    <row r="50">
      <c r="A50" s="24" t="inlineStr">
        <is>
          <t>Wind</t>
        </is>
      </c>
      <c r="B50" s="24" t="inlineStr">
        <is>
          <t>TWh</t>
        </is>
      </c>
      <c r="C50" s="44" t="n"/>
      <c r="D50" s="44" t="n">
        <v>5.938939</v>
      </c>
      <c r="E50" s="44" t="n">
        <v>24.235824</v>
      </c>
      <c r="F50" s="44" t="n">
        <v>103.867097</v>
      </c>
      <c r="G50" s="44" t="n">
        <v>174.552478</v>
      </c>
      <c r="H50" s="44" t="n"/>
      <c r="I50" s="44" t="n"/>
      <c r="J50" s="51" t="n"/>
      <c r="K50" s="51" t="n"/>
      <c r="L50" s="51" t="n"/>
    </row>
    <row r="51">
      <c r="A51" s="24" t="inlineStr">
        <is>
          <t>Solar (utility)</t>
        </is>
      </c>
      <c r="B51" s="24" t="inlineStr">
        <is>
          <t>TWh</t>
        </is>
      </c>
      <c r="C51" s="44" t="n"/>
      <c r="D51" s="44" t="n">
        <v>4.956217</v>
      </c>
      <c r="E51" s="44" t="n">
        <v>43.87444</v>
      </c>
      <c r="F51" s="44" t="n">
        <v>86.59274499999999</v>
      </c>
      <c r="G51" s="44" t="n">
        <v>113.964946</v>
      </c>
      <c r="H51" s="44" t="n"/>
      <c r="I51" s="44" t="n"/>
      <c r="J51" s="51" t="n"/>
      <c r="K51" s="51" t="n"/>
      <c r="L51" s="51" t="n"/>
    </row>
    <row r="52">
      <c r="A52" s="24" t="inlineStr">
        <is>
          <t>Solar (small distributed solar)</t>
        </is>
      </c>
      <c r="B52" s="24" t="inlineStr">
        <is>
          <t>TWh</t>
        </is>
      </c>
      <c r="C52" s="44" t="n"/>
      <c r="D52" s="44" t="n">
        <v>2.161723</v>
      </c>
      <c r="E52" s="44" t="n">
        <v>2.862444</v>
      </c>
      <c r="F52" s="44" t="n">
        <v>2.449895</v>
      </c>
      <c r="G52" s="44" t="n"/>
      <c r="H52" s="44" t="n"/>
      <c r="I52" s="44" t="n"/>
      <c r="J52" s="51" t="n"/>
      <c r="K52" s="51" t="n"/>
      <c r="L52" s="51" t="n"/>
    </row>
    <row r="53">
      <c r="A53" s="24" t="inlineStr">
        <is>
          <t>Biomass w/oCCS</t>
        </is>
      </c>
      <c r="B53" s="24" t="inlineStr">
        <is>
          <t>TWh</t>
        </is>
      </c>
      <c r="C53" s="44" t="n"/>
      <c r="D53" s="44" t="n"/>
      <c r="E53" s="44" t="n"/>
      <c r="F53" s="44" t="n"/>
      <c r="G53" s="44" t="n"/>
      <c r="H53" s="44" t="n"/>
      <c r="I53" s="44" t="n"/>
      <c r="J53" s="51" t="n"/>
      <c r="K53" s="51" t="n"/>
      <c r="L53" s="51" t="n"/>
    </row>
    <row r="54">
      <c r="A54" s="24" t="inlineStr">
        <is>
          <t>Biomass w/CCS</t>
        </is>
      </c>
      <c r="B54" s="24" t="inlineStr">
        <is>
          <t>TWh</t>
        </is>
      </c>
      <c r="C54" s="44" t="n"/>
      <c r="D54" s="44" t="n"/>
      <c r="E54" s="44" t="n"/>
      <c r="F54" s="44" t="n"/>
      <c r="G54" s="44" t="n"/>
      <c r="H54" s="44" t="n"/>
      <c r="I54" s="44" t="n"/>
      <c r="J54" s="51" t="n"/>
      <c r="K54" s="51" t="n"/>
      <c r="L54" s="51" t="n"/>
    </row>
    <row r="55">
      <c r="A55" s="24" t="inlineStr">
        <is>
          <t>Geothermal</t>
        </is>
      </c>
      <c r="B55" s="22" t="inlineStr">
        <is>
          <t>TWh</t>
        </is>
      </c>
      <c r="C55" s="44" t="n"/>
      <c r="D55" s="44" t="n"/>
      <c r="E55" s="44" t="n"/>
      <c r="F55" s="44" t="n"/>
      <c r="G55" s="44" t="n"/>
      <c r="H55" s="44" t="n"/>
      <c r="I55" s="44" t="n"/>
      <c r="J55" s="51" t="n"/>
      <c r="K55" s="51" t="n"/>
      <c r="L55" s="51" t="n"/>
    </row>
    <row r="56">
      <c r="A56" s="24" t="inlineStr">
        <is>
          <t>Other renewables</t>
        </is>
      </c>
      <c r="B56" s="22" t="inlineStr">
        <is>
          <t>TWh</t>
        </is>
      </c>
      <c r="C56" s="44" t="n"/>
      <c r="D56" s="44" t="n">
        <v>2.483822</v>
      </c>
      <c r="E56" s="44" t="n">
        <v>8.705314</v>
      </c>
      <c r="F56" s="44" t="n">
        <v>16.089713</v>
      </c>
      <c r="G56" s="44" t="n">
        <v>16.029461</v>
      </c>
      <c r="H56" s="44" t="n"/>
      <c r="I56" s="44" t="n"/>
      <c r="J56" s="51" t="n"/>
      <c r="K56" s="51" t="n"/>
      <c r="L56" s="51" t="n"/>
    </row>
    <row r="57">
      <c r="A57" s="24" t="inlineStr">
        <is>
          <t>TOTAL</t>
        </is>
      </c>
      <c r="B57" s="22" t="inlineStr">
        <is>
          <t>TWh</t>
        </is>
      </c>
      <c r="C57" s="150">
        <f>SUM(C41:C56)</f>
        <v/>
      </c>
      <c r="D57" s="150">
        <f>SUM(D41:D56)</f>
        <v/>
      </c>
      <c r="E57" s="150">
        <f>SUM(E41:E56)</f>
        <v/>
      </c>
      <c r="F57" s="150">
        <f>SUM(F41:F56)</f>
        <v/>
      </c>
      <c r="G57" s="150">
        <f>SUM(G41:G56)</f>
        <v/>
      </c>
      <c r="H57" s="150">
        <f>SUM(H41:H56)</f>
        <v/>
      </c>
      <c r="I57" s="150">
        <f>SUM(I41:I56)</f>
        <v/>
      </c>
      <c r="J57" s="51" t="n"/>
      <c r="K57" s="51" t="n"/>
      <c r="L57" s="51" t="n"/>
    </row>
    <row r="58">
      <c r="A58" s="21" t="inlineStr">
        <is>
          <t>Power transmission &amp; distribution losses</t>
        </is>
      </c>
      <c r="B58" s="21" t="n"/>
      <c r="C58" s="21" t="n"/>
      <c r="D58" s="21" t="n"/>
      <c r="E58" s="21" t="n"/>
      <c r="F58" s="21" t="n"/>
      <c r="G58" s="21" t="n"/>
      <c r="H58" s="21" t="n"/>
      <c r="I58" s="21" t="n"/>
      <c r="J58" s="51" t="n"/>
      <c r="K58" s="51" t="n"/>
      <c r="L58" s="51" t="n"/>
    </row>
    <row r="59">
      <c r="A59" s="22" t="inlineStr">
        <is>
          <t>Transmission and distribution losses</t>
        </is>
      </c>
      <c r="B59" s="22" t="inlineStr">
        <is>
          <t>%</t>
        </is>
      </c>
      <c r="C59" s="44" t="n"/>
      <c r="D59" s="44" t="n"/>
      <c r="E59" s="44" t="n"/>
      <c r="F59" s="44" t="n"/>
      <c r="G59" s="44" t="n"/>
      <c r="H59" s="44" t="n"/>
      <c r="I59" s="44" t="n"/>
      <c r="J59" s="51" t="n"/>
      <c r="K59" s="51" t="n"/>
      <c r="L59" s="51" t="n"/>
    </row>
    <row r="60">
      <c r="A60" s="21" t="inlineStr">
        <is>
          <t>CO2 emissions from fuel combustion by input type - without counting CCS</t>
        </is>
      </c>
      <c r="B60" s="21" t="n"/>
      <c r="C60" s="21" t="n"/>
      <c r="D60" s="21" t="n"/>
      <c r="E60" s="21" t="n"/>
      <c r="F60" s="21" t="n"/>
      <c r="G60" s="21" t="n"/>
      <c r="H60" s="21" t="n"/>
      <c r="I60" s="21" t="n"/>
      <c r="J60" s="51" t="n"/>
      <c r="K60" s="51" t="n"/>
      <c r="L60" s="51" t="n"/>
    </row>
    <row r="61">
      <c r="A61" s="22" t="inlineStr">
        <is>
          <t>Coal w/o CCS</t>
        </is>
      </c>
      <c r="B61" s="24" t="inlineStr">
        <is>
          <t xml:space="preserve">Mt CO2 </t>
        </is>
      </c>
      <c r="C61" s="44" t="n"/>
      <c r="D61" s="44" t="n">
        <v>202.612459</v>
      </c>
      <c r="E61" s="44" t="n">
        <v>161.092145</v>
      </c>
      <c r="F61" s="44" t="n">
        <v>109.480534</v>
      </c>
      <c r="G61" s="44" t="n">
        <v>33.907575</v>
      </c>
      <c r="H61" s="44" t="n"/>
      <c r="I61" s="44" t="n"/>
      <c r="J61" s="51" t="n"/>
      <c r="K61" s="51" t="n"/>
      <c r="L61" s="51" t="n"/>
    </row>
    <row r="62">
      <c r="A62" s="24" t="inlineStr">
        <is>
          <t>Coal w/ CCS</t>
        </is>
      </c>
      <c r="B62" s="24" t="inlineStr">
        <is>
          <t xml:space="preserve">Mt CO2 </t>
        </is>
      </c>
      <c r="C62" s="44" t="n"/>
      <c r="D62" s="44" t="n"/>
      <c r="E62" s="44" t="n"/>
      <c r="F62" s="44" t="n"/>
      <c r="G62" s="44" t="n"/>
      <c r="H62" s="44" t="n"/>
      <c r="I62" s="44" t="n"/>
      <c r="J62" s="51" t="n"/>
      <c r="K62" s="51" t="n"/>
      <c r="L62" s="51" t="n"/>
    </row>
    <row r="63">
      <c r="A63" s="22" t="inlineStr">
        <is>
          <t>Gas w/o CCS</t>
        </is>
      </c>
      <c r="B63" s="24" t="inlineStr">
        <is>
          <t xml:space="preserve">Mt CO2 </t>
        </is>
      </c>
      <c r="C63" s="44" t="n"/>
      <c r="D63" s="44" t="n"/>
      <c r="E63" s="44" t="n">
        <v>2.13548</v>
      </c>
      <c r="F63" s="44" t="n">
        <v>11.820903</v>
      </c>
      <c r="G63" s="44" t="n">
        <v>59.451596</v>
      </c>
      <c r="H63" s="44" t="n"/>
      <c r="I63" s="44" t="n"/>
      <c r="J63" s="51" t="n"/>
      <c r="K63" s="51" t="n"/>
      <c r="L63" s="51" t="n"/>
    </row>
    <row r="64">
      <c r="A64" s="24" t="inlineStr">
        <is>
          <t>Gas w/ CCS</t>
        </is>
      </c>
      <c r="B64" s="24" t="inlineStr">
        <is>
          <t xml:space="preserve">Mt CO2 </t>
        </is>
      </c>
      <c r="C64" s="44" t="n"/>
      <c r="D64" s="44" t="n"/>
      <c r="E64" s="44" t="n"/>
      <c r="F64" s="44" t="n"/>
      <c r="G64" s="44" t="n"/>
      <c r="H64" s="44" t="n"/>
      <c r="I64" s="44" t="n"/>
      <c r="J64" s="51" t="n"/>
      <c r="K64" s="51" t="n"/>
      <c r="L64" s="51" t="n"/>
    </row>
    <row r="65">
      <c r="A65" s="24" t="inlineStr">
        <is>
          <t>Liquids w/o CCS</t>
        </is>
      </c>
      <c r="B65" s="24" t="inlineStr">
        <is>
          <t>Mt CO2</t>
        </is>
      </c>
      <c r="C65" s="44" t="n"/>
      <c r="D65" s="44" t="n">
        <v>0.7055</v>
      </c>
      <c r="E65" s="44" t="n">
        <v>0.683786</v>
      </c>
      <c r="F65" s="44" t="n">
        <v>0.531789</v>
      </c>
      <c r="G65" s="44" t="n"/>
      <c r="H65" s="44" t="n"/>
      <c r="I65" s="44" t="n"/>
      <c r="J65" s="51" t="n"/>
      <c r="K65" s="51" t="n"/>
      <c r="L65" s="51" t="n"/>
    </row>
    <row r="66">
      <c r="A66" s="24" t="inlineStr">
        <is>
          <t>Liquids w/CCS</t>
        </is>
      </c>
      <c r="B66" s="24" t="inlineStr">
        <is>
          <t>Mt CO2</t>
        </is>
      </c>
      <c r="C66" s="44" t="n"/>
      <c r="D66" s="44" t="n"/>
      <c r="E66" s="44" t="n"/>
      <c r="F66" s="44" t="n"/>
      <c r="G66" s="44" t="n"/>
      <c r="H66" s="44" t="n"/>
      <c r="I66" s="44" t="n"/>
      <c r="J66" s="51" t="n"/>
      <c r="K66" s="51" t="n"/>
      <c r="L66" s="51" t="n"/>
    </row>
    <row r="67">
      <c r="A67" s="24" t="inlineStr">
        <is>
          <t>Nuclear (large)</t>
        </is>
      </c>
      <c r="B67" s="24" t="inlineStr">
        <is>
          <t>Mt CO2</t>
        </is>
      </c>
      <c r="C67" s="44" t="n"/>
      <c r="D67" s="44" t="n"/>
      <c r="E67" s="44" t="n"/>
      <c r="F67" s="44" t="n"/>
      <c r="G67" s="44" t="n"/>
      <c r="H67" s="44" t="n"/>
      <c r="I67" s="44" t="n"/>
      <c r="J67" s="51" t="n"/>
      <c r="K67" s="51" t="n"/>
      <c r="L67" s="51" t="n"/>
    </row>
    <row r="68">
      <c r="A68" s="24" t="inlineStr">
        <is>
          <t>Nuclear (&lt;300MW)</t>
        </is>
      </c>
      <c r="B68" s="24" t="inlineStr">
        <is>
          <t>Mt CO2</t>
        </is>
      </c>
      <c r="C68" s="44" t="n"/>
      <c r="D68" s="44" t="n"/>
      <c r="E68" s="44" t="n"/>
      <c r="F68" s="44" t="n"/>
      <c r="G68" s="44" t="n"/>
      <c r="H68" s="44" t="n"/>
      <c r="I68" s="44" t="n"/>
      <c r="J68" s="51" t="n"/>
      <c r="K68" s="51" t="n"/>
      <c r="L68" s="51" t="n"/>
    </row>
    <row r="69">
      <c r="A69" s="24" t="inlineStr">
        <is>
          <t>Hydro</t>
        </is>
      </c>
      <c r="B69" s="24" t="inlineStr">
        <is>
          <t>Mt CO2</t>
        </is>
      </c>
      <c r="C69" s="44" t="n"/>
      <c r="D69" s="44" t="n"/>
      <c r="E69" s="44" t="n"/>
      <c r="F69" s="44" t="n"/>
      <c r="G69" s="44" t="n"/>
      <c r="H69" s="44" t="n"/>
      <c r="I69" s="44" t="n"/>
      <c r="J69" s="51" t="n"/>
      <c r="K69" s="51" t="n"/>
      <c r="L69" s="51" t="n"/>
    </row>
    <row r="70">
      <c r="A70" s="24" t="inlineStr">
        <is>
          <t>Wind</t>
        </is>
      </c>
      <c r="B70" s="24" t="inlineStr">
        <is>
          <t>Mt CO2</t>
        </is>
      </c>
      <c r="C70" s="44" t="n"/>
      <c r="D70" s="44" t="n"/>
      <c r="E70" s="44" t="n"/>
      <c r="F70" s="44" t="n"/>
      <c r="G70" s="44" t="n"/>
      <c r="H70" s="44" t="n"/>
      <c r="I70" s="44" t="n"/>
      <c r="J70" s="51" t="n"/>
      <c r="K70" s="51" t="n"/>
      <c r="L70" s="51" t="n"/>
    </row>
    <row r="71">
      <c r="A71" s="24" t="inlineStr">
        <is>
          <t>Solar (utility)</t>
        </is>
      </c>
      <c r="B71" s="24" t="inlineStr">
        <is>
          <t>Mt CO2</t>
        </is>
      </c>
      <c r="C71" s="44" t="n"/>
      <c r="D71" s="44" t="n"/>
      <c r="E71" s="44" t="n"/>
      <c r="F71" s="44" t="n"/>
      <c r="G71" s="44" t="n"/>
      <c r="H71" s="44" t="n"/>
      <c r="I71" s="44" t="n"/>
      <c r="J71" s="51" t="n"/>
      <c r="K71" s="51" t="n"/>
      <c r="L71" s="51" t="n"/>
    </row>
    <row r="72">
      <c r="A72" s="24" t="inlineStr">
        <is>
          <t>Solar (small distributed solar)</t>
        </is>
      </c>
      <c r="B72" s="24" t="inlineStr">
        <is>
          <t>Mt CO2</t>
        </is>
      </c>
      <c r="C72" s="44" t="n"/>
      <c r="D72" s="44" t="n"/>
      <c r="E72" s="44" t="n"/>
      <c r="F72" s="44" t="n"/>
      <c r="G72" s="44" t="n"/>
      <c r="H72" s="44" t="n"/>
      <c r="I72" s="44" t="n"/>
      <c r="J72" s="51" t="n"/>
      <c r="K72" s="51" t="n"/>
      <c r="L72" s="51" t="n"/>
    </row>
    <row r="73">
      <c r="A73" s="24" t="inlineStr">
        <is>
          <t>Biomass w/oCCS</t>
        </is>
      </c>
      <c r="B73" s="24" t="inlineStr">
        <is>
          <t>Mt CO2</t>
        </is>
      </c>
      <c r="C73" s="44" t="n"/>
      <c r="D73" s="44" t="n"/>
      <c r="E73" s="44" t="n"/>
      <c r="F73" s="44" t="n"/>
      <c r="G73" s="44" t="n"/>
      <c r="H73" s="44" t="n"/>
      <c r="I73" s="44" t="n"/>
      <c r="J73" s="51" t="n"/>
      <c r="K73" s="51" t="n"/>
      <c r="L73" s="51" t="n"/>
    </row>
    <row r="74">
      <c r="A74" s="24" t="inlineStr">
        <is>
          <t>Biomass w/CCS</t>
        </is>
      </c>
      <c r="B74" s="24" t="inlineStr">
        <is>
          <t>Mt CO2</t>
        </is>
      </c>
      <c r="C74" s="44" t="n"/>
      <c r="D74" s="44" t="n"/>
      <c r="E74" s="44" t="n"/>
      <c r="F74" s="44" t="n"/>
      <c r="G74" s="44" t="n"/>
      <c r="H74" s="44" t="n"/>
      <c r="I74" s="44" t="n"/>
      <c r="J74" s="51" t="n"/>
      <c r="K74" s="51" t="n"/>
      <c r="L74" s="51" t="n"/>
    </row>
    <row r="75">
      <c r="A75" s="24" t="inlineStr">
        <is>
          <t>Geothermal</t>
        </is>
      </c>
      <c r="B75" s="24" t="inlineStr">
        <is>
          <t>Mt CO2</t>
        </is>
      </c>
      <c r="C75" s="44" t="n"/>
      <c r="D75" s="44" t="n"/>
      <c r="E75" s="44" t="n"/>
      <c r="F75" s="44" t="n"/>
      <c r="G75" s="44" t="n"/>
      <c r="H75" s="44" t="n"/>
      <c r="I75" s="44" t="n"/>
      <c r="J75" s="51" t="n"/>
      <c r="K75" s="51" t="n"/>
      <c r="L75" s="51" t="n"/>
    </row>
    <row r="76">
      <c r="A76" s="24" t="inlineStr">
        <is>
          <t>Other renewables</t>
        </is>
      </c>
      <c r="B76" s="24" t="inlineStr">
        <is>
          <t>Mt CO2</t>
        </is>
      </c>
      <c r="C76" s="44" t="n"/>
      <c r="D76" s="44" t="n"/>
      <c r="E76" s="44" t="n"/>
      <c r="F76" s="44" t="n"/>
      <c r="G76" s="44" t="n"/>
      <c r="H76" s="44" t="n"/>
      <c r="I76" s="44" t="n"/>
      <c r="J76" s="51" t="n"/>
      <c r="K76" s="51" t="n"/>
      <c r="L76" s="51" t="n"/>
    </row>
    <row r="77">
      <c r="A77" s="24" t="inlineStr">
        <is>
          <t>TOTAL CO2 produced</t>
        </is>
      </c>
      <c r="B77" s="24" t="inlineStr">
        <is>
          <t>Mt CO2</t>
        </is>
      </c>
      <c r="C77" s="150">
        <f>SUM(C61:C76)</f>
        <v/>
      </c>
      <c r="D77" s="150">
        <f>SUM(D61:D76)</f>
        <v/>
      </c>
      <c r="E77" s="150">
        <f>SUM(E61:E76)</f>
        <v/>
      </c>
      <c r="F77" s="150">
        <f>SUM(F61:F76)</f>
        <v/>
      </c>
      <c r="G77" s="150">
        <f>SUM(G61:G76)</f>
        <v/>
      </c>
      <c r="H77" s="150">
        <f>SUM(H61:H76)</f>
        <v/>
      </c>
      <c r="I77" s="150">
        <f>SUM(I61:I76)</f>
        <v/>
      </c>
      <c r="J77" s="51" t="n"/>
      <c r="K77" s="51" t="n"/>
      <c r="L77" s="51" t="n"/>
    </row>
    <row r="78">
      <c r="A78" s="21" t="inlineStr">
        <is>
          <t>Non-CO2 emissions from fuel combustion - without counting CCS</t>
        </is>
      </c>
      <c r="B78" s="21" t="n"/>
      <c r="C78" s="21" t="n"/>
      <c r="D78" s="21" t="n"/>
      <c r="E78" s="21" t="n"/>
      <c r="F78" s="21" t="n"/>
      <c r="G78" s="21" t="n"/>
      <c r="H78" s="21" t="n"/>
      <c r="I78" s="21" t="n"/>
      <c r="J78" s="51" t="n"/>
      <c r="K78" s="51" t="n"/>
      <c r="L78" s="51" t="n"/>
    </row>
    <row r="79">
      <c r="A79" s="22" t="inlineStr">
        <is>
          <t>Total non-CO2 emissions</t>
        </is>
      </c>
      <c r="B79" s="24" t="inlineStr">
        <is>
          <t>Mt CO2e</t>
        </is>
      </c>
      <c r="C79" s="44" t="n"/>
      <c r="D79" s="44" t="n">
        <v>0.858093</v>
      </c>
      <c r="E79" s="44" t="n">
        <v>0.675316</v>
      </c>
      <c r="F79" s="44" t="n">
        <v>0.470496</v>
      </c>
      <c r="G79" s="44" t="n">
        <v>0.198546</v>
      </c>
      <c r="H79" s="44" t="n"/>
      <c r="I79" s="44" t="n"/>
      <c r="J79" s="51" t="n"/>
      <c r="K79" s="51" t="n"/>
      <c r="L79" s="51" t="n"/>
    </row>
    <row r="80">
      <c r="A80" s="21" t="inlineStr">
        <is>
          <t>Estimated CO2 captured and stored</t>
        </is>
      </c>
      <c r="B80" s="21" t="n"/>
      <c r="C80" s="21" t="n"/>
      <c r="D80" s="21" t="n"/>
      <c r="E80" s="21" t="n"/>
      <c r="F80" s="21" t="n"/>
      <c r="G80" s="21" t="n"/>
      <c r="H80" s="21" t="n"/>
      <c r="I80" s="21" t="n"/>
      <c r="J80" s="51" t="n"/>
      <c r="K80" s="51" t="n"/>
      <c r="L80" s="51" t="n"/>
    </row>
    <row r="81">
      <c r="A81" s="22" t="inlineStr">
        <is>
          <t>from coal fired PP w/CCS</t>
        </is>
      </c>
      <c r="B81" s="24" t="inlineStr">
        <is>
          <t xml:space="preserve">Mt CO2 </t>
        </is>
      </c>
      <c r="C81" s="44" t="n"/>
      <c r="D81" s="44" t="n"/>
      <c r="E81" s="44" t="n"/>
      <c r="F81" s="44" t="n"/>
      <c r="G81" s="44" t="n"/>
      <c r="H81" s="44" t="n"/>
      <c r="I81" s="44" t="n"/>
      <c r="J81" s="51" t="n"/>
      <c r="K81" s="51" t="n"/>
      <c r="L81" s="51" t="n"/>
    </row>
    <row r="82">
      <c r="A82" s="24" t="inlineStr">
        <is>
          <t>from gas fired PP w/CCS</t>
        </is>
      </c>
      <c r="B82" s="24" t="inlineStr">
        <is>
          <t xml:space="preserve">Mt CO2 </t>
        </is>
      </c>
      <c r="C82" s="44" t="n"/>
      <c r="D82" s="44" t="n"/>
      <c r="E82" s="44" t="n"/>
      <c r="F82" s="44" t="n"/>
      <c r="G82" s="44" t="n"/>
      <c r="H82" s="44" t="n"/>
      <c r="I82" s="44" t="n"/>
      <c r="J82" s="51" t="n"/>
      <c r="K82" s="51" t="n"/>
      <c r="L82" s="51" t="n"/>
    </row>
    <row r="83">
      <c r="A83" s="24" t="inlineStr">
        <is>
          <t>from liquid fuel fired PP w/CCS</t>
        </is>
      </c>
      <c r="B83" s="24" t="inlineStr">
        <is>
          <t xml:space="preserve">Mt CO2 </t>
        </is>
      </c>
      <c r="C83" s="44" t="n"/>
      <c r="D83" s="44" t="n"/>
      <c r="E83" s="44" t="n"/>
      <c r="F83" s="44" t="n"/>
      <c r="G83" s="44" t="n"/>
      <c r="H83" s="44" t="n"/>
      <c r="I83" s="44" t="n"/>
      <c r="J83" s="51" t="n"/>
      <c r="K83" s="51" t="n"/>
      <c r="L83" s="51" t="n"/>
    </row>
    <row r="84">
      <c r="A84" s="24" t="inlineStr">
        <is>
          <t>from biomass fired PP w/CCS</t>
        </is>
      </c>
      <c r="B84" s="24" t="inlineStr">
        <is>
          <t xml:space="preserve">Mt CO2 </t>
        </is>
      </c>
      <c r="C84" s="44" t="n"/>
      <c r="D84" s="44" t="n"/>
      <c r="E84" s="44" t="n"/>
      <c r="F84" s="44" t="n"/>
      <c r="G84" s="44" t="n"/>
      <c r="H84" s="44" t="n"/>
      <c r="I84" s="44" t="n"/>
      <c r="J84" s="51" t="n"/>
      <c r="K84" s="51" t="n"/>
      <c r="L84" s="51" t="n"/>
    </row>
    <row r="85">
      <c r="A85" s="24" t="inlineStr">
        <is>
          <t>others CCS (please specify in the storyline)</t>
        </is>
      </c>
      <c r="B85" s="24" t="inlineStr">
        <is>
          <t xml:space="preserve">Mt CO2 </t>
        </is>
      </c>
      <c r="C85" s="44" t="n"/>
      <c r="D85" s="44" t="n"/>
      <c r="E85" s="44" t="n"/>
      <c r="F85" s="44" t="n"/>
      <c r="G85" s="44" t="n"/>
      <c r="H85" s="44" t="n"/>
      <c r="I85" s="44" t="n"/>
      <c r="J85" s="51" t="n"/>
      <c r="K85" s="51" t="n"/>
      <c r="L85" s="51" t="n"/>
    </row>
    <row r="86">
      <c r="A86" s="24" t="inlineStr">
        <is>
          <t>TOTAL CO2 captured and stored</t>
        </is>
      </c>
      <c r="B86" s="24" t="inlineStr">
        <is>
          <t>Mt CO2</t>
        </is>
      </c>
      <c r="C86" s="150">
        <f>SUM(C81:C85)</f>
        <v/>
      </c>
      <c r="D86" s="150">
        <f>SUM(D81:D85)</f>
        <v/>
      </c>
      <c r="E86" s="150">
        <f>SUM(E81:E85)</f>
        <v/>
      </c>
      <c r="F86" s="150">
        <f>SUM(F81:F85)</f>
        <v/>
      </c>
      <c r="G86" s="150">
        <f>SUM(G81:G85)</f>
        <v/>
      </c>
      <c r="H86" s="150">
        <f>SUM(H81:H85)</f>
        <v/>
      </c>
      <c r="I86" s="150">
        <f>SUM(I81:I85)</f>
        <v/>
      </c>
      <c r="J86" s="51" t="n"/>
      <c r="K86" s="51" t="n"/>
      <c r="L86" s="51" t="n"/>
    </row>
    <row r="87">
      <c r="A87" s="21" t="inlineStr">
        <is>
          <t>Net GHG emissions</t>
        </is>
      </c>
      <c r="B87" s="21" t="n"/>
      <c r="C87" s="21" t="n"/>
      <c r="D87" s="21" t="n"/>
      <c r="E87" s="21" t="n"/>
      <c r="F87" s="21" t="n"/>
      <c r="G87" s="21" t="n"/>
      <c r="H87" s="21" t="n"/>
      <c r="I87" s="21" t="n"/>
      <c r="J87" s="51" t="n"/>
      <c r="K87" s="51" t="n"/>
      <c r="L87" s="51" t="n"/>
    </row>
    <row r="88">
      <c r="A88" s="24" t="inlineStr">
        <is>
          <t>TOTAL net-GHG emissions</t>
        </is>
      </c>
      <c r="B88" s="24" t="inlineStr">
        <is>
          <t>Mt CO2e</t>
        </is>
      </c>
      <c r="C88" s="150">
        <f>C77+C79-C86</f>
        <v/>
      </c>
      <c r="D88" s="150">
        <f>D77+D79-D86</f>
        <v/>
      </c>
      <c r="E88" s="150">
        <f>E77+E79-E86</f>
        <v/>
      </c>
      <c r="F88" s="150">
        <f>F77+F79-F86</f>
        <v/>
      </c>
      <c r="G88" s="150">
        <f>G77+G79-G86</f>
        <v/>
      </c>
      <c r="H88" s="150">
        <f>H77+H79-H86</f>
        <v/>
      </c>
      <c r="I88" s="150">
        <f>I77+I79-I86</f>
        <v/>
      </c>
      <c r="J88" s="51" t="n"/>
      <c r="K88" s="51" t="n"/>
      <c r="L88" s="51" t="n"/>
    </row>
    <row r="89">
      <c r="A89" s="20" t="inlineStr">
        <is>
          <t xml:space="preserve">Power capacities </t>
        </is>
      </c>
      <c r="B89" s="20" t="n"/>
      <c r="C89" s="20" t="n"/>
      <c r="D89" s="20" t="n"/>
      <c r="E89" s="20" t="n"/>
      <c r="F89" s="20" t="n"/>
      <c r="G89" s="20" t="n"/>
      <c r="H89" s="20" t="n"/>
      <c r="I89" s="20" t="n"/>
      <c r="J89" s="51" t="n"/>
      <c r="K89" s="51" t="n"/>
      <c r="L89" s="51" t="n"/>
    </row>
    <row r="90">
      <c r="A90" s="21" t="inlineStr">
        <is>
          <t>Total Installed capacities (stock) in the year X</t>
        </is>
      </c>
      <c r="B90" s="21" t="n"/>
      <c r="C90" s="21" t="n"/>
      <c r="D90" s="21" t="n"/>
      <c r="E90" s="21" t="n"/>
      <c r="F90" s="21" t="n"/>
      <c r="G90" s="21" t="n"/>
      <c r="H90" s="21" t="n"/>
      <c r="I90" s="21" t="n"/>
      <c r="J90" s="194" t="n"/>
      <c r="K90" s="51" t="n"/>
      <c r="L90" s="51" t="n"/>
    </row>
    <row r="91">
      <c r="A91" s="22" t="inlineStr">
        <is>
          <t>Coal w/o CCS</t>
        </is>
      </c>
      <c r="B91" s="22" t="inlineStr">
        <is>
          <t>GW</t>
        </is>
      </c>
      <c r="C91" s="44" t="n"/>
      <c r="D91" s="44" t="n">
        <v>39.38</v>
      </c>
      <c r="E91" s="44" t="n">
        <v>29.279</v>
      </c>
      <c r="F91" s="44" t="n">
        <v>17.464</v>
      </c>
      <c r="G91" s="44" t="n">
        <v>5.195</v>
      </c>
      <c r="H91" s="44" t="n"/>
      <c r="I91" s="44" t="n"/>
      <c r="J91" s="51" t="n"/>
      <c r="K91" s="51" t="n"/>
      <c r="L91" s="51" t="n"/>
    </row>
    <row r="92">
      <c r="A92" s="22" t="inlineStr">
        <is>
          <t>Coal w/ CCS</t>
        </is>
      </c>
      <c r="B92" s="22" t="inlineStr">
        <is>
          <t>GW</t>
        </is>
      </c>
      <c r="C92" s="44" t="n"/>
      <c r="D92" s="44" t="n"/>
      <c r="E92" s="44" t="n"/>
      <c r="F92" s="44" t="n"/>
      <c r="G92" s="44" t="n"/>
      <c r="H92" s="44" t="n"/>
      <c r="I92" s="44" t="n"/>
      <c r="J92" s="51" t="n"/>
      <c r="K92" s="51" t="n"/>
      <c r="L92" s="51" t="n"/>
    </row>
    <row r="93">
      <c r="A93" s="22" t="inlineStr">
        <is>
          <t>Gas w/o CCS</t>
        </is>
      </c>
      <c r="B93" s="22" t="inlineStr">
        <is>
          <t>GW</t>
        </is>
      </c>
      <c r="C93" s="44" t="n"/>
      <c r="D93" s="44" t="n"/>
      <c r="E93" s="44" t="n">
        <v>5.851165</v>
      </c>
      <c r="F93" s="44" t="n">
        <v>31.569565</v>
      </c>
      <c r="G93" s="44" t="n">
        <v>62.850933</v>
      </c>
      <c r="H93" s="44" t="n"/>
      <c r="I93" s="44" t="n"/>
      <c r="J93" s="51" t="n"/>
      <c r="K93" s="51" t="n"/>
      <c r="L93" s="51" t="n"/>
    </row>
    <row r="94">
      <c r="A94" s="24" t="inlineStr">
        <is>
          <t>Gas w/ CCS</t>
        </is>
      </c>
      <c r="B94" s="22" t="inlineStr">
        <is>
          <t>GW</t>
        </is>
      </c>
      <c r="C94" s="44" t="n"/>
      <c r="D94" s="44" t="n"/>
      <c r="E94" s="44" t="n"/>
      <c r="F94" s="44" t="n"/>
      <c r="G94" s="44" t="n"/>
      <c r="H94" s="44" t="n"/>
      <c r="I94" s="44" t="n"/>
      <c r="J94" s="51" t="n"/>
      <c r="K94" s="51" t="n"/>
      <c r="L94" s="51" t="n"/>
    </row>
    <row r="95">
      <c r="A95" s="24" t="inlineStr">
        <is>
          <t>Liquids w/o CCS</t>
        </is>
      </c>
      <c r="B95" s="22" t="inlineStr">
        <is>
          <t>GW</t>
        </is>
      </c>
      <c r="C95" s="44" t="n"/>
      <c r="D95" s="44" t="n">
        <v>3.405</v>
      </c>
      <c r="E95" s="44" t="n">
        <v>3.105</v>
      </c>
      <c r="F95" s="44" t="n">
        <v>1.005</v>
      </c>
      <c r="G95" s="44" t="n"/>
      <c r="H95" s="44" t="n"/>
      <c r="I95" s="44" t="n"/>
      <c r="J95" s="51" t="n"/>
      <c r="K95" s="51" t="n"/>
      <c r="L95" s="51" t="n"/>
    </row>
    <row r="96">
      <c r="A96" s="24" t="inlineStr">
        <is>
          <t>Liquids w/CCS</t>
        </is>
      </c>
      <c r="B96" s="22" t="inlineStr">
        <is>
          <t>GW</t>
        </is>
      </c>
      <c r="C96" s="44" t="n"/>
      <c r="D96" s="44" t="n"/>
      <c r="E96" s="44" t="n"/>
      <c r="F96" s="44" t="n"/>
      <c r="G96" s="44" t="n"/>
      <c r="H96" s="44" t="n"/>
      <c r="I96" s="44" t="n"/>
      <c r="J96" s="51" t="n"/>
      <c r="K96" s="51" t="n"/>
      <c r="L96" s="51" t="n"/>
    </row>
    <row r="97">
      <c r="A97" s="24" t="inlineStr">
        <is>
          <t>Nuclear (large)</t>
        </is>
      </c>
      <c r="B97" s="22" t="inlineStr">
        <is>
          <t>GW</t>
        </is>
      </c>
      <c r="C97" s="44" t="n"/>
      <c r="D97" s="44" t="n">
        <v>1.86</v>
      </c>
      <c r="E97" s="44" t="n">
        <v>1.86</v>
      </c>
      <c r="F97" s="44" t="n">
        <v>1.86</v>
      </c>
      <c r="G97" s="44" t="n"/>
      <c r="H97" s="44" t="n"/>
      <c r="I97" s="44" t="n"/>
      <c r="J97" s="51" t="n"/>
      <c r="K97" s="51" t="n"/>
      <c r="L97" s="51" t="n"/>
    </row>
    <row r="98">
      <c r="A98" s="24" t="inlineStr">
        <is>
          <t>Nuclear (&lt;300MW)</t>
        </is>
      </c>
      <c r="B98" s="22" t="inlineStr">
        <is>
          <t>GW</t>
        </is>
      </c>
      <c r="C98" s="44" t="n"/>
      <c r="D98" s="44" t="n"/>
      <c r="E98" s="44" t="n"/>
      <c r="F98" s="44" t="n"/>
      <c r="G98" s="44" t="n"/>
      <c r="H98" s="44" t="n"/>
      <c r="I98" s="44" t="n"/>
      <c r="J98" s="51" t="n"/>
      <c r="K98" s="51" t="n"/>
      <c r="L98" s="51" t="n"/>
    </row>
    <row r="99">
      <c r="A99" s="24" t="inlineStr">
        <is>
          <t>Hydro</t>
        </is>
      </c>
      <c r="B99" s="22" t="inlineStr">
        <is>
          <t>GW</t>
        </is>
      </c>
      <c r="C99" s="44" t="n"/>
      <c r="D99" s="44" t="n">
        <v>0.665</v>
      </c>
      <c r="E99" s="44" t="n">
        <v>0.6695</v>
      </c>
      <c r="F99" s="44" t="n">
        <v>0.6695</v>
      </c>
      <c r="G99" s="44" t="n">
        <v>0.6695</v>
      </c>
      <c r="H99" s="44" t="n"/>
      <c r="I99" s="44" t="n"/>
      <c r="J99" s="51" t="n"/>
      <c r="K99" s="51" t="n"/>
      <c r="L99" s="51" t="n"/>
    </row>
    <row r="100">
      <c r="A100" s="24" t="inlineStr">
        <is>
          <t>Wind</t>
        </is>
      </c>
      <c r="B100" s="22" t="inlineStr">
        <is>
          <t>GW</t>
        </is>
      </c>
      <c r="C100" s="44" t="n"/>
      <c r="D100" s="44" t="n">
        <v>1.937</v>
      </c>
      <c r="E100" s="44" t="n">
        <v>7.904576</v>
      </c>
      <c r="F100" s="44" t="n">
        <v>33.876519</v>
      </c>
      <c r="G100" s="44" t="n">
        <v>56.930736</v>
      </c>
      <c r="H100" s="44" t="n"/>
      <c r="I100" s="44" t="n"/>
      <c r="J100" s="51" t="n"/>
      <c r="K100" s="51" t="n"/>
      <c r="L100" s="51" t="n"/>
    </row>
    <row r="101">
      <c r="A101" s="24" t="inlineStr">
        <is>
          <t>Solar (utility)</t>
        </is>
      </c>
      <c r="B101" s="22" t="inlineStr">
        <is>
          <t>GW</t>
        </is>
      </c>
      <c r="C101" s="44" t="n"/>
      <c r="D101" s="44" t="n">
        <v>1.768</v>
      </c>
      <c r="E101" s="44" t="n">
        <v>17.569557</v>
      </c>
      <c r="F101" s="44" t="n">
        <v>34.940035</v>
      </c>
      <c r="G101" s="44" t="n">
        <v>46.356722</v>
      </c>
      <c r="H101" s="44" t="n"/>
      <c r="I101" s="44" t="n"/>
      <c r="J101" s="51" t="n"/>
      <c r="K101" s="51" t="n"/>
      <c r="L101" s="51" t="n"/>
    </row>
    <row r="102">
      <c r="A102" s="24" t="inlineStr">
        <is>
          <t>Solar (small distributed solar)</t>
        </is>
      </c>
      <c r="B102" s="22" t="inlineStr">
        <is>
          <t>GW</t>
        </is>
      </c>
      <c r="C102" s="44" t="n"/>
      <c r="D102" s="44" t="n">
        <v>1.234</v>
      </c>
      <c r="E102" s="44" t="n">
        <v>1.634</v>
      </c>
      <c r="F102" s="44" t="n">
        <v>1.3985</v>
      </c>
      <c r="G102" s="44" t="n"/>
      <c r="H102" s="44" t="n"/>
      <c r="I102" s="44" t="n"/>
      <c r="J102" s="51" t="n"/>
      <c r="K102" s="51" t="n"/>
      <c r="L102" s="51" t="n"/>
    </row>
    <row r="103">
      <c r="A103" s="24" t="inlineStr">
        <is>
          <t>Biomass w/oCCS</t>
        </is>
      </c>
      <c r="B103" s="22" t="inlineStr">
        <is>
          <t>GW</t>
        </is>
      </c>
      <c r="C103" s="44" t="n"/>
      <c r="D103" s="44" t="n"/>
      <c r="E103" s="44" t="n"/>
      <c r="F103" s="44" t="n"/>
      <c r="G103" s="44" t="n"/>
      <c r="H103" s="44" t="n"/>
      <c r="I103" s="44" t="n"/>
      <c r="J103" s="51" t="n"/>
      <c r="K103" s="51" t="n"/>
      <c r="L103" s="51" t="n"/>
    </row>
    <row r="104">
      <c r="A104" s="24" t="inlineStr">
        <is>
          <t>Biomass w/CCS</t>
        </is>
      </c>
      <c r="B104" s="22" t="inlineStr">
        <is>
          <t>GW</t>
        </is>
      </c>
      <c r="C104" s="44" t="n"/>
      <c r="D104" s="44" t="n"/>
      <c r="E104" s="44" t="n"/>
      <c r="F104" s="44" t="n"/>
      <c r="G104" s="44" t="n"/>
      <c r="H104" s="44" t="n"/>
      <c r="I104" s="44" t="n"/>
      <c r="J104" s="51" t="n"/>
      <c r="K104" s="51" t="n"/>
      <c r="L104" s="51" t="n"/>
    </row>
    <row r="105">
      <c r="A105" s="24" t="inlineStr">
        <is>
          <t>Geothermal</t>
        </is>
      </c>
      <c r="B105" s="22" t="inlineStr">
        <is>
          <t>GW</t>
        </is>
      </c>
      <c r="C105" s="44" t="n"/>
      <c r="D105" s="44" t="n"/>
      <c r="E105" s="44" t="n"/>
      <c r="F105" s="44" t="n"/>
      <c r="G105" s="44" t="n"/>
      <c r="H105" s="44" t="n"/>
      <c r="I105" s="44" t="n"/>
      <c r="J105" s="51" t="n"/>
      <c r="K105" s="51" t="n"/>
      <c r="L105" s="51" t="n"/>
    </row>
    <row r="106">
      <c r="A106" s="24" t="inlineStr">
        <is>
          <t>Other renewables</t>
        </is>
      </c>
      <c r="B106" s="22" t="inlineStr">
        <is>
          <t>GW</t>
        </is>
      </c>
      <c r="C106" s="44" t="n"/>
      <c r="D106" s="44" t="n">
        <v>2.9</v>
      </c>
      <c r="E106" s="44" t="n">
        <v>4.50788</v>
      </c>
      <c r="F106" s="44" t="n">
        <v>4.547861</v>
      </c>
      <c r="G106" s="44" t="n">
        <v>6.516978</v>
      </c>
      <c r="H106" s="44" t="n"/>
      <c r="I106" s="44" t="n"/>
      <c r="J106" s="51" t="n"/>
      <c r="K106" s="51" t="n"/>
      <c r="L106" s="51" t="n"/>
    </row>
    <row r="107">
      <c r="A107" s="24" t="inlineStr">
        <is>
          <t>TOTAL</t>
        </is>
      </c>
      <c r="B107" s="22" t="inlineStr">
        <is>
          <t>GW</t>
        </is>
      </c>
      <c r="C107" s="150">
        <f>SUM(C91:C106)</f>
        <v/>
      </c>
      <c r="D107" s="150">
        <f>SUM(D91:D106)</f>
        <v/>
      </c>
      <c r="E107" s="150">
        <f>SUM(E91:E106)</f>
        <v/>
      </c>
      <c r="F107" s="150">
        <f>SUM(F91:F106)</f>
        <v/>
      </c>
      <c r="G107" s="150">
        <f>SUM(G91:G106)</f>
        <v/>
      </c>
      <c r="H107" s="150">
        <f>SUM(H91:H106)</f>
        <v/>
      </c>
      <c r="I107" s="150">
        <f>SUM(I91:I106)</f>
        <v/>
      </c>
      <c r="J107" s="51" t="n"/>
      <c r="K107" s="51" t="n"/>
      <c r="L107" s="51" t="n"/>
    </row>
    <row r="108">
      <c r="A108" s="21" t="inlineStr">
        <is>
          <t>New installed capacities for the period (X-10; X)</t>
        </is>
      </c>
      <c r="B108" s="21" t="n"/>
      <c r="C108" s="21" t="n"/>
      <c r="D108" s="21" t="n"/>
      <c r="E108" s="21" t="n"/>
      <c r="F108" s="21" t="n"/>
      <c r="G108" s="21" t="n"/>
      <c r="H108" s="21" t="n"/>
      <c r="I108" s="21" t="n"/>
      <c r="J108" s="51" t="n"/>
      <c r="K108" s="51" t="n"/>
      <c r="L108" s="51" t="n"/>
    </row>
    <row r="109">
      <c r="A109" s="22" t="inlineStr">
        <is>
          <t>Coal w/o CCS</t>
        </is>
      </c>
      <c r="B109" s="22" t="inlineStr">
        <is>
          <t>GW</t>
        </is>
      </c>
      <c r="C109" s="44" t="n"/>
      <c r="D109" s="44" t="n">
        <v>2.144</v>
      </c>
      <c r="E109" s="44" t="n"/>
      <c r="F109" s="44" t="n"/>
      <c r="G109" s="44" t="n"/>
      <c r="H109" s="44" t="n"/>
      <c r="I109" s="44" t="n"/>
      <c r="J109" s="51" t="n"/>
      <c r="K109" s="51" t="n"/>
      <c r="L109" s="51" t="n"/>
    </row>
    <row r="110">
      <c r="A110" s="22" t="inlineStr">
        <is>
          <t>Coal w/ CCS</t>
        </is>
      </c>
      <c r="B110" s="22" t="inlineStr">
        <is>
          <t>GW</t>
        </is>
      </c>
      <c r="C110" s="44" t="n"/>
      <c r="D110" s="44" t="n"/>
      <c r="E110" s="44" t="n"/>
      <c r="F110" s="44" t="n"/>
      <c r="G110" s="44" t="n"/>
      <c r="H110" s="44" t="n"/>
      <c r="I110" s="44" t="n"/>
      <c r="J110" s="51" t="n"/>
      <c r="K110" s="51" t="n"/>
      <c r="L110" s="51" t="n"/>
    </row>
    <row r="111">
      <c r="A111" s="22" t="inlineStr">
        <is>
          <t>Gas w/o CCS</t>
        </is>
      </c>
      <c r="B111" s="22" t="inlineStr">
        <is>
          <t>GW</t>
        </is>
      </c>
      <c r="C111" s="44" t="n"/>
      <c r="D111" s="44" t="n"/>
      <c r="E111" s="44" t="n">
        <v>3.643124</v>
      </c>
      <c r="F111" s="44" t="n">
        <v>3.250801</v>
      </c>
      <c r="G111" s="44" t="n">
        <v>5.079799</v>
      </c>
      <c r="H111" s="44" t="n"/>
      <c r="I111" s="44" t="n"/>
      <c r="J111" s="51" t="n"/>
      <c r="K111" s="51" t="n"/>
      <c r="L111" s="51" t="n"/>
    </row>
    <row r="112">
      <c r="A112" s="24" t="inlineStr">
        <is>
          <t>Gas w/ CCS</t>
        </is>
      </c>
      <c r="B112" s="22" t="inlineStr">
        <is>
          <t>GW</t>
        </is>
      </c>
      <c r="C112" s="44" t="n"/>
      <c r="D112" s="44" t="n"/>
      <c r="E112" s="44" t="n"/>
      <c r="F112" s="44" t="n"/>
      <c r="G112" s="44" t="n"/>
      <c r="H112" s="44" t="n"/>
      <c r="I112" s="44" t="n"/>
      <c r="J112" s="51" t="n"/>
      <c r="K112" s="51" t="n"/>
      <c r="L112" s="51" t="n"/>
    </row>
    <row r="113">
      <c r="A113" s="24" t="inlineStr">
        <is>
          <t>Liquids w/o CCS</t>
        </is>
      </c>
      <c r="B113" s="22" t="inlineStr">
        <is>
          <t>GW</t>
        </is>
      </c>
      <c r="C113" s="44" t="n"/>
      <c r="D113" s="44" t="n"/>
      <c r="E113" s="44" t="n"/>
      <c r="F113" s="44" t="n"/>
      <c r="G113" s="44" t="n"/>
      <c r="H113" s="44" t="n"/>
      <c r="I113" s="44" t="n"/>
      <c r="J113" s="51" t="n"/>
      <c r="K113" s="51" t="n"/>
      <c r="L113" s="51" t="n"/>
    </row>
    <row r="114">
      <c r="A114" s="24" t="inlineStr">
        <is>
          <t>Liquids w/CCS</t>
        </is>
      </c>
      <c r="B114" s="22" t="inlineStr">
        <is>
          <t>GW</t>
        </is>
      </c>
      <c r="C114" s="44" t="n"/>
      <c r="D114" s="44" t="n"/>
      <c r="E114" s="44" t="n"/>
      <c r="F114" s="44" t="n"/>
      <c r="G114" s="44" t="n"/>
      <c r="H114" s="44" t="n"/>
      <c r="I114" s="44" t="n"/>
      <c r="J114" s="51" t="n"/>
      <c r="K114" s="51" t="n"/>
      <c r="L114" s="51" t="n"/>
    </row>
    <row r="115">
      <c r="A115" s="24" t="inlineStr">
        <is>
          <t>Nuclear (large)</t>
        </is>
      </c>
      <c r="B115" s="22" t="inlineStr">
        <is>
          <t>GW</t>
        </is>
      </c>
      <c r="C115" s="44" t="n"/>
      <c r="D115" s="44" t="n"/>
      <c r="E115" s="44" t="n"/>
      <c r="F115" s="44" t="n"/>
      <c r="G115" s="44" t="n"/>
      <c r="H115" s="44" t="n"/>
      <c r="I115" s="44" t="n"/>
      <c r="J115" s="51" t="n"/>
      <c r="K115" s="51" t="n"/>
      <c r="L115" s="51" t="n"/>
    </row>
    <row r="116">
      <c r="A116" s="24" t="inlineStr">
        <is>
          <t>Nuclear (&lt;300MW)</t>
        </is>
      </c>
      <c r="B116" s="22" t="inlineStr">
        <is>
          <t>GW</t>
        </is>
      </c>
      <c r="C116" s="44" t="n"/>
      <c r="D116" s="44" t="n"/>
      <c r="E116" s="44" t="n"/>
      <c r="F116" s="44" t="n"/>
      <c r="G116" s="44" t="n"/>
      <c r="H116" s="44" t="n"/>
      <c r="I116" s="44" t="n"/>
      <c r="J116" s="51" t="n"/>
      <c r="K116" s="51" t="n"/>
      <c r="L116" s="51" t="n"/>
    </row>
    <row r="117">
      <c r="A117" s="24" t="inlineStr">
        <is>
          <t>Hydro</t>
        </is>
      </c>
      <c r="B117" s="22" t="inlineStr">
        <is>
          <t>GW</t>
        </is>
      </c>
      <c r="C117" s="44" t="n"/>
      <c r="D117" s="44" t="n"/>
      <c r="E117" s="44" t="n"/>
      <c r="F117" s="44" t="n"/>
      <c r="G117" s="44" t="n"/>
      <c r="H117" s="44" t="n"/>
      <c r="I117" s="44" t="n"/>
      <c r="J117" s="51" t="n"/>
      <c r="K117" s="51" t="n"/>
      <c r="L117" s="51" t="n"/>
    </row>
    <row r="118">
      <c r="A118" s="24" t="inlineStr">
        <is>
          <t>Wind</t>
        </is>
      </c>
      <c r="B118" s="22" t="inlineStr">
        <is>
          <t>GW</t>
        </is>
      </c>
      <c r="C118" s="44" t="n"/>
      <c r="D118" s="44" t="n"/>
      <c r="E118" s="44" t="n">
        <v>3.715043</v>
      </c>
      <c r="F118" s="44" t="n">
        <v>4.169359</v>
      </c>
      <c r="G118" s="44" t="n"/>
      <c r="H118" s="44" t="n"/>
      <c r="I118" s="44" t="n"/>
      <c r="J118" s="51" t="n"/>
      <c r="K118" s="51" t="n"/>
      <c r="L118" s="51" t="n"/>
    </row>
    <row r="119">
      <c r="A119" s="24" t="inlineStr">
        <is>
          <t>Solar (utility)</t>
        </is>
      </c>
      <c r="B119" s="22" t="inlineStr">
        <is>
          <t>GW</t>
        </is>
      </c>
      <c r="C119" s="44" t="n"/>
      <c r="D119" s="44" t="n"/>
      <c r="E119" s="44" t="n"/>
      <c r="F119" s="44" t="n"/>
      <c r="G119" s="44" t="n"/>
      <c r="H119" s="44" t="n"/>
      <c r="I119" s="44" t="n"/>
      <c r="J119" s="51" t="n"/>
      <c r="K119" s="51" t="n"/>
      <c r="L119" s="51" t="n"/>
    </row>
    <row r="120">
      <c r="A120" s="24" t="inlineStr">
        <is>
          <t>Solar (small distributed solar)</t>
        </is>
      </c>
      <c r="B120" s="22" t="inlineStr">
        <is>
          <t>GW</t>
        </is>
      </c>
      <c r="C120" s="44" t="n"/>
      <c r="D120" s="44" t="n">
        <v>0.35</v>
      </c>
      <c r="E120" s="44" t="n">
        <v>5</v>
      </c>
      <c r="F120" s="44" t="n">
        <v>1.271629</v>
      </c>
      <c r="G120" s="44" t="n">
        <v>1.539373</v>
      </c>
      <c r="H120" s="44" t="n"/>
      <c r="I120" s="44" t="n"/>
      <c r="J120" s="51" t="n"/>
      <c r="K120" s="51" t="n"/>
      <c r="L120" s="51" t="n"/>
    </row>
    <row r="121">
      <c r="A121" s="24" t="inlineStr">
        <is>
          <t>Biomass w/oCCS</t>
        </is>
      </c>
      <c r="B121" s="22" t="inlineStr">
        <is>
          <t>GW</t>
        </is>
      </c>
      <c r="C121" s="44" t="n"/>
      <c r="D121" s="44" t="n"/>
      <c r="E121" s="44" t="n"/>
      <c r="F121" s="44" t="n"/>
      <c r="G121" s="44" t="n"/>
      <c r="H121" s="44" t="n"/>
      <c r="I121" s="44" t="n"/>
      <c r="J121" s="51" t="n"/>
      <c r="K121" s="51" t="n"/>
      <c r="L121" s="51" t="n"/>
    </row>
    <row r="122">
      <c r="A122" s="24" t="inlineStr">
        <is>
          <t>Biomass w/CCS</t>
        </is>
      </c>
      <c r="B122" s="22" t="inlineStr">
        <is>
          <t>GW</t>
        </is>
      </c>
      <c r="C122" s="44" t="n"/>
      <c r="D122" s="44" t="n"/>
      <c r="E122" s="44" t="n"/>
      <c r="F122" s="44" t="n"/>
      <c r="G122" s="44" t="n"/>
      <c r="H122" s="44" t="n"/>
      <c r="I122" s="44" t="n"/>
      <c r="J122" s="51" t="n"/>
      <c r="K122" s="51" t="n"/>
      <c r="L122" s="51" t="n"/>
    </row>
    <row r="123">
      <c r="A123" s="24" t="inlineStr">
        <is>
          <t>Geothermal</t>
        </is>
      </c>
      <c r="B123" s="22" t="inlineStr">
        <is>
          <t>GW</t>
        </is>
      </c>
      <c r="C123" s="44" t="n"/>
      <c r="D123" s="44" t="n"/>
      <c r="E123" s="44" t="n"/>
      <c r="F123" s="44" t="n"/>
      <c r="G123" s="44" t="n"/>
      <c r="H123" s="44" t="n"/>
      <c r="I123" s="44" t="n"/>
      <c r="J123" s="51" t="n"/>
      <c r="K123" s="51" t="n"/>
      <c r="L123" s="51" t="n"/>
    </row>
    <row r="124">
      <c r="A124" s="24" t="inlineStr">
        <is>
          <t>Other renewables</t>
        </is>
      </c>
      <c r="B124" s="22" t="inlineStr">
        <is>
          <t>GW</t>
        </is>
      </c>
      <c r="C124" s="44" t="n"/>
      <c r="D124" s="44" t="n"/>
      <c r="E124" s="44" t="n"/>
      <c r="F124" s="44" t="n">
        <v>0.402965</v>
      </c>
      <c r="G124" s="44" t="n">
        <v>0.216171</v>
      </c>
      <c r="H124" s="44" t="n"/>
      <c r="I124" s="44" t="n"/>
      <c r="J124" s="51" t="n"/>
      <c r="K124" s="51" t="n"/>
      <c r="L124" s="51" t="n"/>
    </row>
    <row r="125">
      <c r="A125" s="24" t="inlineStr">
        <is>
          <t>TOTAL</t>
        </is>
      </c>
      <c r="B125" s="22" t="inlineStr">
        <is>
          <t>GW</t>
        </is>
      </c>
      <c r="C125" s="150">
        <f>SUM(C109:C124)</f>
        <v/>
      </c>
      <c r="D125" s="150">
        <f>SUM(D109:D124)</f>
        <v/>
      </c>
      <c r="E125" s="150">
        <f>SUM(E109:E124)</f>
        <v/>
      </c>
      <c r="F125" s="150">
        <f>SUM(F109:F124)</f>
        <v/>
      </c>
      <c r="G125" s="150">
        <f>SUM(G109:G124)</f>
        <v/>
      </c>
      <c r="H125" s="150">
        <f>SUM(H109:H124)</f>
        <v/>
      </c>
      <c r="I125" s="150">
        <f>SUM(I109:I124)</f>
        <v/>
      </c>
      <c r="J125" s="51" t="n"/>
      <c r="K125" s="51" t="n"/>
      <c r="L125" s="51" t="n"/>
    </row>
    <row r="126">
      <c r="A126" s="21" t="inlineStr">
        <is>
          <t>Removed capacities for the period (X-10; X)</t>
        </is>
      </c>
      <c r="B126" s="21" t="n"/>
      <c r="C126" s="21" t="n"/>
      <c r="D126" s="21" t="n"/>
      <c r="E126" s="21" t="n"/>
      <c r="F126" s="21" t="n"/>
      <c r="G126" s="21" t="n"/>
      <c r="H126" s="21" t="n"/>
      <c r="I126" s="21" t="n"/>
      <c r="J126" s="51" t="n"/>
      <c r="K126" s="51" t="n"/>
      <c r="L126" s="51" t="n"/>
    </row>
    <row r="127">
      <c r="A127" s="22" t="inlineStr">
        <is>
          <t>Coal w/o CCS</t>
        </is>
      </c>
      <c r="B127" s="22" t="inlineStr">
        <is>
          <t>GW</t>
        </is>
      </c>
      <c r="C127" s="44" t="n"/>
      <c r="D127" s="44" t="n"/>
      <c r="E127" s="44" t="n"/>
      <c r="F127" s="44" t="n"/>
      <c r="G127" s="44" t="n"/>
      <c r="H127" s="44" t="n"/>
      <c r="I127" s="44" t="n"/>
      <c r="J127" s="51" t="n"/>
      <c r="K127" s="51" t="n"/>
      <c r="L127" s="206" t="inlineStr">
        <is>
          <t>ignore</t>
        </is>
      </c>
    </row>
    <row r="128">
      <c r="A128" s="22" t="inlineStr">
        <is>
          <t>Coal w/ CCS</t>
        </is>
      </c>
      <c r="B128" s="22" t="inlineStr">
        <is>
          <t>GW</t>
        </is>
      </c>
      <c r="C128" s="44" t="n"/>
      <c r="D128" s="44" t="n"/>
      <c r="E128" s="44" t="n"/>
      <c r="F128" s="44" t="n"/>
      <c r="G128" s="44" t="n"/>
      <c r="H128" s="44" t="n"/>
      <c r="I128" s="44" t="n"/>
      <c r="J128" s="51" t="n"/>
      <c r="K128" s="51" t="n"/>
      <c r="L128" s="51" t="n"/>
    </row>
    <row r="129">
      <c r="A129" s="22" t="inlineStr">
        <is>
          <t>Gas w/o CCS</t>
        </is>
      </c>
      <c r="B129" s="22" t="inlineStr">
        <is>
          <t>GW</t>
        </is>
      </c>
      <c r="C129" s="44" t="n"/>
      <c r="D129" s="44" t="n"/>
      <c r="E129" s="44" t="n"/>
      <c r="F129" s="44" t="n"/>
      <c r="G129" s="44" t="n"/>
      <c r="H129" s="44" t="n"/>
      <c r="I129" s="44" t="n"/>
      <c r="J129" s="51" t="n"/>
      <c r="K129" s="51" t="n"/>
      <c r="L129" s="51" t="n"/>
    </row>
    <row r="130">
      <c r="A130" s="24" t="inlineStr">
        <is>
          <t>Gas w/ CCS</t>
        </is>
      </c>
      <c r="B130" s="22" t="inlineStr">
        <is>
          <t>GW</t>
        </is>
      </c>
      <c r="C130" s="44" t="n"/>
      <c r="D130" s="44" t="n"/>
      <c r="E130" s="44" t="n"/>
      <c r="F130" s="44" t="n"/>
      <c r="G130" s="44" t="n"/>
      <c r="H130" s="44" t="n"/>
      <c r="I130" s="44" t="n"/>
      <c r="J130" s="51" t="n"/>
      <c r="K130" s="51" t="n"/>
      <c r="L130" s="51" t="n"/>
    </row>
    <row r="131">
      <c r="A131" s="24" t="inlineStr">
        <is>
          <t>Liquids w/o CCS</t>
        </is>
      </c>
      <c r="B131" s="22" t="inlineStr">
        <is>
          <t>GW</t>
        </is>
      </c>
      <c r="C131" s="44" t="n"/>
      <c r="D131" s="44" t="n"/>
      <c r="E131" s="44" t="n"/>
      <c r="F131" s="44" t="n"/>
      <c r="G131" s="44" t="n"/>
      <c r="H131" s="44" t="n"/>
      <c r="I131" s="44" t="n"/>
      <c r="J131" s="51" t="n"/>
      <c r="K131" s="51" t="n"/>
      <c r="L131" s="51" t="n"/>
    </row>
    <row r="132">
      <c r="A132" s="24" t="inlineStr">
        <is>
          <t>Liquids w/CCS</t>
        </is>
      </c>
      <c r="B132" s="22" t="inlineStr">
        <is>
          <t>GW</t>
        </is>
      </c>
      <c r="C132" s="44" t="n"/>
      <c r="D132" s="44" t="n"/>
      <c r="E132" s="44" t="n"/>
      <c r="F132" s="44" t="n"/>
      <c r="G132" s="44" t="n"/>
      <c r="H132" s="44" t="n"/>
      <c r="I132" s="44" t="n"/>
      <c r="J132" s="51" t="n"/>
      <c r="K132" s="51" t="n"/>
      <c r="L132" s="51" t="n"/>
    </row>
    <row r="133">
      <c r="A133" s="24" t="inlineStr">
        <is>
          <t>Nuclear (large)</t>
        </is>
      </c>
      <c r="B133" s="22" t="inlineStr">
        <is>
          <t>GW</t>
        </is>
      </c>
      <c r="C133" s="44" t="n"/>
      <c r="D133" s="44" t="n"/>
      <c r="E133" s="44" t="n"/>
      <c r="F133" s="44" t="n"/>
      <c r="G133" s="44" t="n"/>
      <c r="H133" s="44" t="n"/>
      <c r="I133" s="44" t="n"/>
      <c r="J133" s="51" t="n"/>
      <c r="K133" s="51" t="n"/>
      <c r="L133" s="51" t="n"/>
    </row>
    <row r="134">
      <c r="A134" s="24" t="inlineStr">
        <is>
          <t>Nuclear (&lt;300MW)</t>
        </is>
      </c>
      <c r="B134" s="22" t="inlineStr">
        <is>
          <t>GW</t>
        </is>
      </c>
      <c r="C134" s="44" t="n"/>
      <c r="D134" s="44" t="n"/>
      <c r="E134" s="44" t="n"/>
      <c r="F134" s="44" t="n"/>
      <c r="G134" s="44" t="n"/>
      <c r="H134" s="44" t="n"/>
      <c r="I134" s="44" t="n"/>
      <c r="J134" s="51" t="n"/>
      <c r="K134" s="51" t="n"/>
      <c r="L134" s="51" t="n"/>
    </row>
    <row r="135">
      <c r="A135" s="24" t="inlineStr">
        <is>
          <t>Hydro</t>
        </is>
      </c>
      <c r="B135" s="22" t="inlineStr">
        <is>
          <t>GW</t>
        </is>
      </c>
      <c r="C135" s="44" t="n"/>
      <c r="D135" s="44" t="n"/>
      <c r="E135" s="44" t="n"/>
      <c r="F135" s="44" t="n"/>
      <c r="G135" s="44" t="n"/>
      <c r="H135" s="44" t="n"/>
      <c r="I135" s="44" t="n"/>
      <c r="J135" s="51" t="n"/>
      <c r="K135" s="51" t="n"/>
      <c r="L135" s="51" t="n"/>
    </row>
    <row r="136">
      <c r="A136" s="24" t="inlineStr">
        <is>
          <t>Wind</t>
        </is>
      </c>
      <c r="B136" s="22" t="inlineStr">
        <is>
          <t>GW</t>
        </is>
      </c>
      <c r="C136" s="44" t="n"/>
      <c r="D136" s="44" t="n"/>
      <c r="E136" s="44" t="n"/>
      <c r="F136" s="44" t="n"/>
      <c r="G136" s="44" t="n"/>
      <c r="H136" s="44" t="n"/>
      <c r="I136" s="44" t="n"/>
      <c r="J136" s="51" t="n"/>
      <c r="K136" s="51" t="n"/>
      <c r="L136" s="51" t="n"/>
    </row>
    <row r="137">
      <c r="A137" s="24" t="inlineStr">
        <is>
          <t>Solar (utility)</t>
        </is>
      </c>
      <c r="B137" s="22" t="inlineStr">
        <is>
          <t>GW</t>
        </is>
      </c>
      <c r="C137" s="44" t="n"/>
      <c r="D137" s="44" t="n"/>
      <c r="E137" s="44" t="n"/>
      <c r="F137" s="44" t="n"/>
      <c r="G137" s="44" t="n"/>
      <c r="H137" s="44" t="n"/>
      <c r="I137" s="44" t="n"/>
      <c r="J137" s="51" t="n"/>
      <c r="K137" s="51" t="n"/>
      <c r="L137" s="51" t="n"/>
    </row>
    <row r="138">
      <c r="A138" s="24" t="inlineStr">
        <is>
          <t>Solar (small distributed solar)</t>
        </is>
      </c>
      <c r="B138" s="22" t="inlineStr">
        <is>
          <t>GW</t>
        </is>
      </c>
      <c r="C138" s="44" t="n"/>
      <c r="D138" s="44" t="n"/>
      <c r="E138" s="44" t="n"/>
      <c r="F138" s="44" t="n"/>
      <c r="G138" s="44" t="n"/>
      <c r="H138" s="44" t="n"/>
      <c r="I138" s="44" t="n"/>
      <c r="J138" s="51" t="n"/>
      <c r="K138" s="51" t="n"/>
      <c r="L138" s="51" t="n"/>
    </row>
    <row r="139">
      <c r="A139" s="24" t="inlineStr">
        <is>
          <t>Biomass w/oCCS</t>
        </is>
      </c>
      <c r="B139" s="22" t="inlineStr">
        <is>
          <t>GW</t>
        </is>
      </c>
      <c r="C139" s="44" t="n"/>
      <c r="D139" s="44" t="n"/>
      <c r="E139" s="44" t="n"/>
      <c r="F139" s="44" t="n"/>
      <c r="G139" s="44" t="n"/>
      <c r="H139" s="44" t="n"/>
      <c r="I139" s="44" t="n"/>
      <c r="J139" s="51" t="n"/>
      <c r="K139" s="51" t="n"/>
      <c r="L139" s="51" t="n"/>
    </row>
    <row r="140">
      <c r="A140" s="24" t="inlineStr">
        <is>
          <t>Biomass w/CCS</t>
        </is>
      </c>
      <c r="B140" s="22" t="inlineStr">
        <is>
          <t>GW</t>
        </is>
      </c>
      <c r="C140" s="44" t="n"/>
      <c r="D140" s="44" t="n"/>
      <c r="E140" s="44" t="n"/>
      <c r="F140" s="44" t="n"/>
      <c r="G140" s="44" t="n"/>
      <c r="H140" s="44" t="n"/>
      <c r="I140" s="44" t="n"/>
      <c r="J140" s="51" t="n"/>
      <c r="K140" s="51" t="n"/>
      <c r="L140" s="51" t="n"/>
    </row>
    <row r="141">
      <c r="A141" s="24" t="inlineStr">
        <is>
          <t>Geothermal</t>
        </is>
      </c>
      <c r="B141" s="22" t="inlineStr">
        <is>
          <t>GW</t>
        </is>
      </c>
      <c r="C141" s="44" t="n"/>
      <c r="D141" s="44" t="n"/>
      <c r="E141" s="44" t="n"/>
      <c r="F141" s="44" t="n"/>
      <c r="G141" s="44" t="n"/>
      <c r="H141" s="44" t="n"/>
      <c r="I141" s="44" t="n"/>
      <c r="J141" s="51" t="n"/>
      <c r="K141" s="51" t="n"/>
      <c r="L141" s="51" t="n"/>
    </row>
    <row r="142">
      <c r="A142" s="24" t="inlineStr">
        <is>
          <t>Other renewables</t>
        </is>
      </c>
      <c r="B142" s="22" t="inlineStr">
        <is>
          <t>GW</t>
        </is>
      </c>
      <c r="C142" s="44" t="n"/>
      <c r="D142" s="44" t="n"/>
      <c r="E142" s="44" t="n"/>
      <c r="F142" s="44" t="n"/>
      <c r="G142" s="44" t="n"/>
      <c r="H142" s="44" t="n"/>
      <c r="I142" s="44" t="n"/>
      <c r="J142" s="51" t="n"/>
      <c r="K142" s="51" t="n"/>
      <c r="L142" s="51" t="n"/>
    </row>
    <row r="143">
      <c r="A143" s="24" t="inlineStr">
        <is>
          <t>TOTAL</t>
        </is>
      </c>
      <c r="B143" s="22" t="inlineStr">
        <is>
          <t>GW</t>
        </is>
      </c>
      <c r="C143" s="150">
        <f>SUM(C127:C142)</f>
        <v/>
      </c>
      <c r="D143" s="150">
        <f>SUM(D127:D142)</f>
        <v/>
      </c>
      <c r="E143" s="150">
        <f>SUM(E127:E142)</f>
        <v/>
      </c>
      <c r="F143" s="150">
        <f>SUM(F127:F142)</f>
        <v/>
      </c>
      <c r="G143" s="150">
        <f>SUM(G127:G142)</f>
        <v/>
      </c>
      <c r="H143" s="150">
        <f>SUM(H127:H142)</f>
        <v/>
      </c>
      <c r="I143" s="150">
        <f>SUM(I127:I142)</f>
        <v/>
      </c>
      <c r="J143" s="51" t="n"/>
      <c r="K143" s="51" t="n"/>
      <c r="L143" s="51" t="n"/>
    </row>
    <row r="144">
      <c r="A144" s="20" t="inlineStr">
        <is>
          <t>Primary energies</t>
        </is>
      </c>
      <c r="B144" s="20" t="n"/>
      <c r="C144" s="20" t="n"/>
      <c r="D144" s="20" t="n"/>
      <c r="E144" s="20" t="n"/>
      <c r="F144" s="20" t="n"/>
      <c r="G144" s="20" t="n"/>
      <c r="H144" s="20" t="n"/>
      <c r="I144" s="20" t="n"/>
      <c r="J144" s="51" t="n"/>
      <c r="K144" s="51" t="n"/>
      <c r="L144" s="51" t="n"/>
    </row>
    <row r="145">
      <c r="A145" s="21" t="inlineStr">
        <is>
          <t>Feedstocks for electricity production, by input type</t>
        </is>
      </c>
      <c r="B145" s="21" t="n"/>
      <c r="C145" s="21" t="n"/>
      <c r="D145" s="21" t="n"/>
      <c r="E145" s="21" t="n"/>
      <c r="F145" s="21" t="n"/>
      <c r="G145" s="21" t="n"/>
      <c r="H145" s="21" t="n"/>
      <c r="I145" s="21" t="n"/>
      <c r="J145" s="51" t="n"/>
      <c r="K145" s="51" t="n"/>
      <c r="L145" s="51" t="n"/>
    </row>
    <row r="146">
      <c r="A146" s="22" t="inlineStr">
        <is>
          <t>Coal</t>
        </is>
      </c>
      <c r="B146" s="157" t="inlineStr">
        <is>
          <t>EJ LHV (Low Heating Value)</t>
        </is>
      </c>
      <c r="C146" s="44" t="n"/>
      <c r="D146" s="44" t="n">
        <v>2.134894</v>
      </c>
      <c r="E146" s="44" t="n">
        <v>1.674937</v>
      </c>
      <c r="F146" s="44" t="n">
        <v>1.141067</v>
      </c>
      <c r="G146" s="44" t="n">
        <v>0.350589</v>
      </c>
      <c r="H146" s="44" t="n"/>
      <c r="I146" s="44" t="n"/>
      <c r="J146" s="51" t="n"/>
      <c r="K146" s="51" t="n"/>
      <c r="L146" s="51" t="n"/>
    </row>
    <row r="147">
      <c r="A147" s="22" t="inlineStr">
        <is>
          <t>Fossil natural gas</t>
        </is>
      </c>
      <c r="B147" s="157" t="inlineStr">
        <is>
          <t>EJ LHV</t>
        </is>
      </c>
      <c r="C147" s="44" t="n"/>
      <c r="D147" s="44" t="n">
        <v>0.020825</v>
      </c>
      <c r="E147" s="44" t="n">
        <v>0.045186</v>
      </c>
      <c r="F147" s="44" t="n">
        <v>0.217831</v>
      </c>
      <c r="G147" s="44" t="n">
        <v>1.066863</v>
      </c>
      <c r="H147" s="44" t="n"/>
      <c r="I147" s="44" t="n"/>
      <c r="J147" s="51" t="n"/>
      <c r="K147" s="51" t="n"/>
      <c r="L147" s="51" t="n"/>
    </row>
    <row r="148">
      <c r="A148" s="22" t="inlineStr">
        <is>
          <t>Biogas</t>
        </is>
      </c>
      <c r="B148" s="157" t="inlineStr">
        <is>
          <t>EJ LHV</t>
        </is>
      </c>
      <c r="C148" s="44" t="n"/>
      <c r="D148" s="44" t="n"/>
      <c r="E148" s="44" t="n"/>
      <c r="F148" s="44" t="n"/>
      <c r="G148" s="44" t="n"/>
      <c r="H148" s="44" t="n"/>
      <c r="I148" s="44" t="n"/>
      <c r="J148" s="51" t="n"/>
      <c r="K148" s="51" t="n"/>
      <c r="L148" s="51" t="n"/>
    </row>
    <row r="149">
      <c r="A149" s="22" t="inlineStr">
        <is>
          <t>Fossil liquid fuel products</t>
        </is>
      </c>
      <c r="B149" s="157" t="inlineStr">
        <is>
          <t>EJ LHV</t>
        </is>
      </c>
      <c r="C149" s="44" t="n"/>
      <c r="D149" s="44" t="n">
        <v>0.021133</v>
      </c>
      <c r="E149" s="44" t="n">
        <v>0.018741</v>
      </c>
      <c r="F149" s="44" t="n">
        <v>0.013738</v>
      </c>
      <c r="G149" s="44" t="n">
        <v>0.002127</v>
      </c>
      <c r="H149" s="44" t="n"/>
      <c r="I149" s="44" t="n"/>
      <c r="J149" s="51" t="n"/>
      <c r="K149" s="51" t="n"/>
      <c r="L149" s="51" t="n"/>
    </row>
    <row r="150">
      <c r="A150" s="22" t="inlineStr">
        <is>
          <t>Liquid biofuels</t>
        </is>
      </c>
      <c r="B150" s="157" t="inlineStr">
        <is>
          <t>EJ LHV</t>
        </is>
      </c>
      <c r="C150" s="44" t="n"/>
      <c r="D150" s="44" t="n"/>
      <c r="E150" s="44" t="n"/>
      <c r="F150" s="44" t="n"/>
      <c r="G150" s="44" t="n"/>
      <c r="H150" s="44" t="n"/>
      <c r="I150" s="44" t="n"/>
      <c r="J150" s="51" t="n"/>
      <c r="K150" s="51" t="n"/>
      <c r="L150" s="51" t="n"/>
    </row>
    <row r="151">
      <c r="A151" s="22" t="inlineStr">
        <is>
          <t>Uranium</t>
        </is>
      </c>
      <c r="B151" s="157" t="inlineStr">
        <is>
          <t>EJ LHV</t>
        </is>
      </c>
      <c r="C151" s="44" t="n"/>
      <c r="D151" s="44" t="n">
        <v>0.15426</v>
      </c>
      <c r="E151" s="44" t="n">
        <v>0.154957</v>
      </c>
      <c r="F151" s="44" t="n">
        <v>0.154957</v>
      </c>
      <c r="G151" s="44" t="n"/>
      <c r="H151" s="44" t="n"/>
      <c r="I151" s="44" t="n"/>
      <c r="J151" s="51" t="n"/>
      <c r="K151" s="51" t="n"/>
      <c r="L151" s="51" t="n"/>
    </row>
    <row r="152">
      <c r="A152" s="22" t="inlineStr">
        <is>
          <t>Biomass - type 1 (ex: bagasse)</t>
        </is>
      </c>
      <c r="B152" s="157" t="inlineStr">
        <is>
          <t>EJ LHV</t>
        </is>
      </c>
      <c r="C152" s="44" t="n"/>
      <c r="D152" s="44" t="n"/>
      <c r="E152" s="44" t="n"/>
      <c r="F152" s="44" t="n"/>
      <c r="G152" s="44" t="n"/>
      <c r="H152" s="44" t="n"/>
      <c r="I152" s="44" t="n"/>
      <c r="J152" s="51" t="n"/>
      <c r="K152" s="51" t="n"/>
      <c r="L152" s="51" t="n"/>
    </row>
    <row r="153">
      <c r="A153" s="22" t="inlineStr">
        <is>
          <t>Biomass - type 2</t>
        </is>
      </c>
      <c r="B153" s="157" t="inlineStr">
        <is>
          <t>EJ LHV</t>
        </is>
      </c>
      <c r="C153" s="44" t="n"/>
      <c r="D153" s="44" t="n"/>
      <c r="E153" s="44" t="n"/>
      <c r="F153" s="44" t="n"/>
      <c r="G153" s="44" t="n"/>
      <c r="H153" s="44" t="n"/>
      <c r="I153" s="44" t="n"/>
      <c r="J153" s="51" t="n"/>
      <c r="K153" s="51" t="n"/>
      <c r="L153" s="51" t="n"/>
    </row>
    <row r="154" ht="14.25" customHeight="1" s="218">
      <c r="A154" s="22" t="inlineStr">
        <is>
          <t>Biomass - type 3</t>
        </is>
      </c>
      <c r="B154" s="157" t="inlineStr">
        <is>
          <t>EJ LHV</t>
        </is>
      </c>
      <c r="C154" s="44" t="n"/>
      <c r="D154" s="44" t="n"/>
      <c r="E154" s="44" t="n"/>
      <c r="F154" s="44" t="n"/>
      <c r="G154" s="44" t="n"/>
      <c r="H154" s="44" t="n"/>
      <c r="I154" s="44" t="n"/>
      <c r="J154" s="51" t="n"/>
      <c r="K154" s="51" t="n"/>
      <c r="L154" s="51" t="n"/>
    </row>
    <row r="155" ht="14.25" customHeight="1" s="218">
      <c r="A155" s="22" t="inlineStr">
        <is>
          <t>Others</t>
        </is>
      </c>
      <c r="B155" s="157" t="inlineStr">
        <is>
          <t>EJ LHV</t>
        </is>
      </c>
      <c r="C155" s="44" t="n"/>
      <c r="D155" s="44" t="n"/>
      <c r="E155" s="44" t="n"/>
      <c r="F155" s="44" t="n"/>
      <c r="G155" s="44" t="n"/>
      <c r="H155" s="44" t="n"/>
      <c r="I155" s="44" t="n"/>
      <c r="J155" s="51" t="n"/>
      <c r="K155" s="51" t="n"/>
      <c r="L155" s="51" t="n"/>
    </row>
    <row r="156">
      <c r="A156" s="22" t="inlineStr">
        <is>
          <t>TOTAL</t>
        </is>
      </c>
      <c r="B156" s="157" t="inlineStr">
        <is>
          <t>EJ LHV</t>
        </is>
      </c>
      <c r="C156" s="150">
        <f>SUM(C146:C155)</f>
        <v/>
      </c>
      <c r="D156" s="150">
        <f>SUM(D146:D155)</f>
        <v/>
      </c>
      <c r="E156" s="150">
        <f>SUM(E146:E155)</f>
        <v/>
      </c>
      <c r="F156" s="150">
        <f>SUM(F146:F155)</f>
        <v/>
      </c>
      <c r="G156" s="150">
        <f>SUM(G146:G155)</f>
        <v/>
      </c>
      <c r="H156" s="150">
        <f>SUM(H146:H155)</f>
        <v/>
      </c>
      <c r="I156" s="150">
        <f>SUM(I146:I155)</f>
        <v/>
      </c>
      <c r="J156" s="51" t="n"/>
      <c r="K156" s="51" t="n"/>
      <c r="L156" s="51" t="n"/>
    </row>
    <row r="157">
      <c r="A157" s="22" t="inlineStr">
        <is>
          <t>Coal</t>
        </is>
      </c>
      <c r="B157" s="22" t="inlineStr">
        <is>
          <t>Mtonnes</t>
        </is>
      </c>
      <c r="C157" s="44" t="n"/>
      <c r="D157" s="44" t="n">
        <v>113.176</v>
      </c>
      <c r="E157" s="44" t="n">
        <v>90.69499999999999</v>
      </c>
      <c r="F157" s="44" t="n">
        <v>61.65799999999999</v>
      </c>
      <c r="G157" s="44" t="n">
        <v>18.883</v>
      </c>
      <c r="H157" s="44" t="n"/>
      <c r="I157" s="44" t="n"/>
      <c r="J157" s="51" t="n"/>
      <c r="K157" s="51" t="n"/>
      <c r="L157" s="51" t="n"/>
    </row>
    <row r="158">
      <c r="A158" s="22" t="inlineStr">
        <is>
          <t>Fossil natural gas</t>
        </is>
      </c>
      <c r="B158" s="22" t="inlineStr">
        <is>
          <t>Mtonnes</t>
        </is>
      </c>
      <c r="C158" s="44" t="n"/>
      <c r="D158" s="44" t="n"/>
      <c r="E158" s="44" t="n"/>
      <c r="F158" s="44" t="n"/>
      <c r="G158" s="44" t="n"/>
      <c r="H158" s="44" t="n"/>
      <c r="I158" s="44" t="n"/>
      <c r="J158" s="51" t="n"/>
      <c r="K158" s="51" t="n"/>
      <c r="L158" s="51" t="n"/>
    </row>
    <row r="159">
      <c r="A159" s="22" t="inlineStr">
        <is>
          <t>Biogas</t>
        </is>
      </c>
      <c r="B159" s="22" t="inlineStr">
        <is>
          <t>Mtonnes</t>
        </is>
      </c>
      <c r="C159" s="44" t="n"/>
      <c r="D159" s="44" t="n"/>
      <c r="E159" s="44" t="n"/>
      <c r="F159" s="44" t="n"/>
      <c r="G159" s="44" t="n"/>
      <c r="H159" s="44" t="n"/>
      <c r="I159" s="44" t="n"/>
      <c r="J159" s="51" t="n"/>
      <c r="K159" s="51" t="n"/>
      <c r="L159" s="51" t="n"/>
    </row>
    <row r="160">
      <c r="A160" s="22" t="inlineStr">
        <is>
          <t>Fossil liquid fuel products</t>
        </is>
      </c>
      <c r="B160" s="22" t="inlineStr">
        <is>
          <t>Mtonnes</t>
        </is>
      </c>
      <c r="C160" s="44" t="n"/>
      <c r="D160" s="44" t="n"/>
      <c r="E160" s="44" t="n"/>
      <c r="F160" s="44" t="n"/>
      <c r="G160" s="44" t="n"/>
      <c r="H160" s="44" t="n"/>
      <c r="I160" s="44" t="n"/>
      <c r="J160" s="51" t="n"/>
      <c r="K160" s="51" t="n"/>
      <c r="L160" s="51" t="n"/>
    </row>
    <row r="161">
      <c r="A161" s="22" t="inlineStr">
        <is>
          <t>Liquid biofuels</t>
        </is>
      </c>
      <c r="B161" s="22" t="inlineStr">
        <is>
          <t>Mtonnes</t>
        </is>
      </c>
      <c r="C161" s="44" t="n"/>
      <c r="D161" s="44" t="n"/>
      <c r="E161" s="44" t="n"/>
      <c r="F161" s="44" t="n"/>
      <c r="G161" s="44" t="n"/>
      <c r="H161" s="44" t="n"/>
      <c r="I161" s="44" t="n"/>
      <c r="J161" s="51" t="n"/>
      <c r="K161" s="51" t="n"/>
      <c r="L161" s="51" t="n"/>
    </row>
    <row r="162">
      <c r="A162" s="22" t="inlineStr">
        <is>
          <t>Uranium</t>
        </is>
      </c>
      <c r="B162" s="22" t="inlineStr">
        <is>
          <t>Mtonnes</t>
        </is>
      </c>
      <c r="C162" s="44" t="n"/>
      <c r="D162" s="44" t="n"/>
      <c r="E162" s="44" t="n"/>
      <c r="F162" s="44" t="n"/>
      <c r="G162" s="44" t="n"/>
      <c r="H162" s="44" t="n"/>
      <c r="I162" s="44" t="n"/>
      <c r="J162" s="51" t="n"/>
      <c r="K162" s="51" t="n"/>
      <c r="L162" s="51" t="n"/>
    </row>
    <row r="163">
      <c r="A163" s="22" t="inlineStr">
        <is>
          <t>Biomass - type 1 (ex: bagasse)</t>
        </is>
      </c>
      <c r="B163" s="22" t="inlineStr">
        <is>
          <t>Mtonnes</t>
        </is>
      </c>
      <c r="C163" s="44" t="n"/>
      <c r="D163" s="44" t="n"/>
      <c r="E163" s="44" t="n"/>
      <c r="F163" s="44" t="n"/>
      <c r="G163" s="44" t="n"/>
      <c r="H163" s="44" t="n"/>
      <c r="I163" s="44" t="n"/>
      <c r="J163" s="51" t="n"/>
      <c r="K163" s="51" t="n"/>
      <c r="L163" s="51" t="n"/>
    </row>
    <row r="164">
      <c r="A164" s="22" t="inlineStr">
        <is>
          <t>Biomass - type 2</t>
        </is>
      </c>
      <c r="B164" s="22" t="inlineStr">
        <is>
          <t>Mtonnes</t>
        </is>
      </c>
      <c r="C164" s="44" t="n"/>
      <c r="D164" s="44" t="n"/>
      <c r="E164" s="44" t="n"/>
      <c r="F164" s="44" t="n"/>
      <c r="G164" s="44" t="n"/>
      <c r="H164" s="44" t="n"/>
      <c r="I164" s="44" t="n"/>
      <c r="J164" s="51" t="n"/>
      <c r="K164" s="51" t="n"/>
      <c r="L164" s="51" t="n"/>
    </row>
    <row r="165">
      <c r="A165" s="22" t="inlineStr">
        <is>
          <t>Biomass - type 3</t>
        </is>
      </c>
      <c r="B165" s="22" t="inlineStr">
        <is>
          <t>Mtonnes</t>
        </is>
      </c>
      <c r="C165" s="44" t="n"/>
      <c r="D165" s="44" t="n"/>
      <c r="E165" s="44" t="n"/>
      <c r="F165" s="44" t="n"/>
      <c r="G165" s="44" t="n"/>
      <c r="H165" s="44" t="n"/>
      <c r="I165" s="44" t="n"/>
      <c r="J165" s="51" t="n"/>
      <c r="K165" s="51" t="n"/>
      <c r="L165" s="51" t="n"/>
    </row>
  </sheetData>
  <pageMargins left="0.7" right="0.7" top="0.75" bottom="0.75" header="0.3" footer="0.3"/>
</worksheet>
</file>

<file path=xl/worksheets/sheet25.xml><?xml version="1.0" encoding="utf-8"?>
<worksheet xmlns="http://schemas.openxmlformats.org/spreadsheetml/2006/main">
  <sheetPr>
    <tabColor rgb="FF7030A0"/>
    <outlinePr summaryBelow="1" summaryRight="1"/>
    <pageSetUpPr/>
  </sheetPr>
  <dimension ref="A1:E10"/>
  <sheetViews>
    <sheetView zoomScaleNormal="100" workbookViewId="0">
      <selection activeCell="B6" sqref="B6:C10"/>
    </sheetView>
  </sheetViews>
  <sheetFormatPr baseColWidth="8" defaultColWidth="11.44140625" defaultRowHeight="14.4"/>
  <cols>
    <col width="34" customWidth="1" style="218" min="1" max="1"/>
    <col width="42.6640625" customWidth="1" style="218" min="2" max="3"/>
    <col width="54.6640625" customWidth="1" style="218" min="4" max="4"/>
    <col width="34" customWidth="1" style="218" min="5" max="5"/>
  </cols>
  <sheetData>
    <row r="1" ht="15.75" customHeight="1" s="218">
      <c r="A1" s="1" t="inlineStr">
        <is>
          <t>The Pathways Design Framework: OTHER ENERGY SUPPLY STORYLINE</t>
        </is>
      </c>
      <c r="B1" s="1" t="n"/>
      <c r="C1" s="1" t="n"/>
      <c r="D1" s="1" t="n"/>
      <c r="E1" s="1" t="n"/>
    </row>
    <row r="2" ht="15.75" customHeight="1" s="218">
      <c r="A2" s="2" t="inlineStr">
        <is>
          <t>version Aug 2023</t>
        </is>
      </c>
      <c r="B2" s="1" t="n"/>
      <c r="C2" s="1" t="n"/>
      <c r="D2" s="1" t="n"/>
      <c r="E2" s="1" t="n"/>
    </row>
    <row r="3" ht="15.75" customHeight="1" s="218">
      <c r="A3" s="16" t="inlineStr">
        <is>
          <t>Scenario Name:</t>
        </is>
      </c>
      <c r="B3" s="186">
        <f>'User guide'!B12</f>
        <v/>
      </c>
      <c r="C3" s="16" t="n"/>
      <c r="D3" s="16" t="n"/>
      <c r="E3" s="16" t="n"/>
    </row>
    <row r="5" ht="47.25" customHeight="1" s="218">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120" customHeight="1" s="218">
      <c r="A6" s="65" t="inlineStr">
        <is>
          <t xml:space="preserve">1) The future of extractive activities </t>
        </is>
      </c>
      <c r="B6" s="49" t="n"/>
      <c r="C6" s="49" t="n"/>
      <c r="D6" s="50" t="inlineStr">
        <is>
          <t xml:space="preserve">
Crude oil:
Natural gas: conventional vs non-conventional, cost of production
Coal:
Biomass:
To be developed in the near future</t>
        </is>
      </c>
      <c r="E6" s="51" t="n"/>
    </row>
    <row r="7" ht="144.75" customHeight="1" s="218">
      <c r="A7" s="65" t="inlineStr">
        <is>
          <t>2) The supply of liquid fuel products</t>
        </is>
      </c>
      <c r="B7" s="49" t="n"/>
      <c r="C7" s="49" t="n"/>
      <c r="D7" s="50" t="inlineStr">
        <is>
          <t xml:space="preserve">
Crude oil refining
Coal-to-liquid and Gas-to-liquid fischer tropsch processes
Biorefineries using biomass
Biomass-to-liquid
Synthetic liquids from H2
To be developed in the near future</t>
        </is>
      </c>
      <c r="E7" s="51" t="n"/>
    </row>
    <row r="8" ht="162" customHeight="1" s="218">
      <c r="A8" s="65" t="inlineStr">
        <is>
          <t>2) The supply of gaseous fuel products (CH4, H2)</t>
        </is>
      </c>
      <c r="B8" s="49" t="n"/>
      <c r="C8" s="49" t="n"/>
      <c r="D8" s="50" t="inlineStr">
        <is>
          <t xml:space="preserve">
Natural gas compression and liquefaction activities
Biomass conversion to biogas + compression and liquefaction activities
Synthetic methane from H2
H2 generation: from water electrolysis, CH4 reforming
To be developed in the near future</t>
        </is>
      </c>
      <c r="E8" s="51" t="n"/>
    </row>
    <row r="9" ht="145.5" customHeight="1" s="218">
      <c r="A9" s="65" t="inlineStr">
        <is>
          <t>2) The supply of solid fuel products</t>
        </is>
      </c>
      <c r="B9" s="49" t="n"/>
      <c r="C9" s="49" t="n"/>
      <c r="D9" s="50" t="inlineStr">
        <is>
          <t xml:space="preserve">
Coal transformation into Brown coal briquettes, peat briquettes, patent fuels, coke oven/gas coke, coal tar…
Biomass transformation into solid fuels: charcoal, biochar, wood &amp; pellets,...
'To be developed in the near future</t>
        </is>
      </c>
      <c r="E9" s="51" t="n"/>
    </row>
    <row r="10" ht="53.25" customHeight="1" s="218">
      <c r="A10" s="65" t="inlineStr">
        <is>
          <t xml:space="preserve">3) Imports and exports of primary and secondary energies </t>
        </is>
      </c>
      <c r="B10" s="49" t="n"/>
      <c r="C10" s="49" t="n"/>
      <c r="D10" s="50" t="inlineStr">
        <is>
          <t>To be developed in the near future</t>
        </is>
      </c>
      <c r="E10" s="51" t="n"/>
    </row>
  </sheetData>
  <pageMargins left="0.7" right="0.7" top="0.75" bottom="0.75" header="0.3" footer="0.3"/>
</worksheet>
</file>

<file path=xl/worksheets/sheet26.xml><?xml version="1.0" encoding="utf-8"?>
<worksheet xmlns="http://schemas.openxmlformats.org/spreadsheetml/2006/main">
  <sheetPr>
    <tabColor theme="9" tint="-0.499984740745262"/>
    <outlinePr summaryBelow="1" summaryRight="1"/>
    <pageSetUpPr/>
  </sheetPr>
  <dimension ref="A1:N548"/>
  <sheetViews>
    <sheetView tabSelected="1" topLeftCell="A436" zoomScale="60" zoomScaleNormal="60" workbookViewId="0">
      <selection activeCell="D472" sqref="D472:L472"/>
    </sheetView>
  </sheetViews>
  <sheetFormatPr baseColWidth="8" defaultColWidth="11.44140625" defaultRowHeight="14.4"/>
  <cols>
    <col width="44.88671875" customWidth="1" style="218" min="1" max="1"/>
    <col width="28.109375" customWidth="1" style="218" min="2" max="2"/>
    <col width="17.6640625" customWidth="1" style="218" min="4" max="4"/>
    <col width="11.33203125" customWidth="1" style="218" min="5" max="5"/>
    <col width="11.6640625" customWidth="1" style="218" min="7" max="7"/>
    <col width="15.88671875" customWidth="1" style="218" min="9" max="9"/>
    <col width="40.44140625" customWidth="1" style="218" min="10" max="10"/>
    <col width="21.33203125" customWidth="1" style="218" min="11" max="11"/>
    <col width="20.44140625" customWidth="1" style="218" min="12" max="12"/>
    <col width="14.109375" customWidth="1" style="218" min="13" max="13"/>
  </cols>
  <sheetData>
    <row r="1" ht="15.75" customHeight="1" s="218">
      <c r="A1" s="1" t="inlineStr">
        <is>
          <t>The Pathways Design Framework: OTHER ENERGY SUPPLY DASHBOARD</t>
        </is>
      </c>
      <c r="B1" s="1" t="n"/>
      <c r="C1" s="1" t="n"/>
      <c r="D1" s="1" t="n"/>
      <c r="E1" s="1" t="n"/>
      <c r="F1" s="1" t="n"/>
      <c r="G1" s="1" t="n"/>
      <c r="H1" s="1" t="n"/>
      <c r="I1" s="1" t="n"/>
      <c r="J1" s="1" t="n"/>
    </row>
    <row r="2" ht="15.75" customHeight="1" s="218">
      <c r="A2" s="2" t="inlineStr">
        <is>
          <t>version Aug 2023</t>
        </is>
      </c>
      <c r="B2" s="1" t="n"/>
      <c r="C2" s="1" t="n"/>
      <c r="D2" s="1" t="n"/>
      <c r="E2" s="1" t="n"/>
      <c r="F2" s="1" t="n"/>
      <c r="G2" s="1" t="n"/>
      <c r="H2" s="1" t="n"/>
      <c r="I2" s="1" t="n"/>
      <c r="J2" s="1" t="n"/>
    </row>
    <row r="3" ht="15.75" customHeight="1" s="218">
      <c r="A3" s="16" t="inlineStr">
        <is>
          <t>Scenario Name:</t>
        </is>
      </c>
      <c r="B3" s="186">
        <f>'User guide'!B12</f>
        <v/>
      </c>
      <c r="C3" s="16" t="n"/>
      <c r="D3" s="16" t="n"/>
      <c r="E3" s="16" t="n"/>
      <c r="F3" s="16" t="n"/>
      <c r="G3" s="16" t="n"/>
      <c r="H3" s="16" t="n"/>
      <c r="I3" s="16" t="n"/>
      <c r="J3" s="16" t="n"/>
    </row>
    <row r="4">
      <c r="A4" s="187" t="n"/>
    </row>
    <row r="5" ht="15.75" customHeight="1" s="218" thickBot="1">
      <c r="A5" s="188" t="n"/>
      <c r="B5" s="188" t="n"/>
      <c r="C5" s="188" t="n"/>
      <c r="D5" s="188" t="n"/>
      <c r="E5" s="188" t="n"/>
      <c r="F5" s="188" t="n"/>
      <c r="G5" s="188" t="n"/>
      <c r="H5" s="188" t="n"/>
      <c r="I5" s="188" t="n"/>
      <c r="J5" s="188" t="n"/>
    </row>
    <row r="6">
      <c r="A6" s="14" t="n"/>
      <c r="B6" s="14" t="n"/>
      <c r="C6" s="14" t="n"/>
      <c r="D6" s="14" t="n"/>
      <c r="E6" s="14" t="n"/>
      <c r="F6" s="14" t="n"/>
      <c r="G6" s="14" t="n"/>
      <c r="H6" s="14" t="n"/>
      <c r="I6" s="14" t="n"/>
      <c r="J6" s="14" t="n"/>
    </row>
    <row r="7">
      <c r="A7" s="71" t="inlineStr">
        <is>
          <t>Extract of the Economy-wide DB TAB relevant rows for this sub-sector</t>
        </is>
      </c>
      <c r="B7" s="72" t="n"/>
      <c r="C7" s="72" t="n"/>
      <c r="D7" s="72" t="n"/>
      <c r="E7" s="72" t="n"/>
      <c r="F7" s="72" t="n"/>
      <c r="G7" s="72" t="n"/>
      <c r="H7" s="72" t="n"/>
      <c r="I7" s="72" t="n"/>
      <c r="J7" s="72" t="n"/>
    </row>
    <row r="8">
      <c r="A8" s="22" t="inlineStr">
        <is>
          <t>Energy production per "GDP-Energy" unit</t>
        </is>
      </c>
      <c r="B8" s="24" t="inlineStr">
        <is>
          <t>MJ output/2015 USD</t>
        </is>
      </c>
      <c r="C8" s="166">
        <f>(SUM(C30:C33)+C177+C184+C188+C194+C288+C291+C294+C297+C389+C394)*10^12/(C23*10^9)</f>
        <v/>
      </c>
      <c r="D8" s="166" t="n"/>
      <c r="E8" s="166" t="n"/>
      <c r="F8" s="166" t="n"/>
      <c r="G8" s="166" t="n"/>
      <c r="H8" s="166" t="n"/>
      <c r="I8" s="166">
        <f>(SUM(I30:I33)+I177+I184+I188+I194+I288+I291+I294+I297+I389+I394)*10^12/(I23*10^9)</f>
        <v/>
      </c>
      <c r="J8" s="15" t="n"/>
    </row>
    <row r="9">
      <c r="A9" s="22" t="inlineStr">
        <is>
          <t>CO2 energy-related emissions per energy unit produced</t>
        </is>
      </c>
      <c r="B9" s="24" t="inlineStr">
        <is>
          <t>gCO2/MJ output</t>
        </is>
      </c>
      <c r="C9" s="166">
        <f>(C51+C59+C211+C221+C310+C320+C407+C413)/(SUM(C30:C33)+C177+C184+C188+C194+C288+C291+C294+C297+C389+C394)</f>
        <v/>
      </c>
      <c r="D9" s="166" t="n"/>
      <c r="E9" s="166" t="n"/>
      <c r="F9" s="166" t="n"/>
      <c r="G9" s="166" t="n"/>
      <c r="H9" s="166" t="n"/>
      <c r="I9" s="166">
        <f>(I51+I59+I211+I221+I310+I320+I407+I413)/(SUM(I30:I33)+I177+I184+I188+I194+I288+I291+I294+I297+I389+I394)</f>
        <v/>
      </c>
      <c r="J9" s="15" t="n"/>
    </row>
    <row r="10" ht="30" customHeight="1" s="218">
      <c r="A10" s="41" t="inlineStr">
        <is>
          <t>Final Non-electric energy products delivered (including T&amp;D losses)</t>
        </is>
      </c>
      <c r="B10" s="24" t="inlineStr">
        <is>
          <t>PJ</t>
        </is>
      </c>
      <c r="C10" s="166">
        <f>(SUM(C30:C33)+C177+C184+C188+C194+C288+C291+C294+C297+C389+C394)*10^3</f>
        <v/>
      </c>
      <c r="D10" s="166" t="n"/>
      <c r="E10" s="166" t="n"/>
      <c r="F10" s="166" t="n"/>
      <c r="G10" s="166" t="n"/>
      <c r="H10" s="166" t="n"/>
      <c r="I10" s="166">
        <f>(SUM(I30:I33)+I177+I184+I188+I194+I288+I291+I294+I297+I389+I394)*10^3</f>
        <v/>
      </c>
      <c r="J10" s="30" t="n"/>
    </row>
    <row r="11" ht="30" customHeight="1" s="218">
      <c r="A11" s="41" t="inlineStr">
        <is>
          <t>Total energy-related CO2 emissions from combustion</t>
        </is>
      </c>
      <c r="B11" s="24" t="inlineStr">
        <is>
          <t>MtCO2</t>
        </is>
      </c>
      <c r="C11" s="166">
        <f>(C51+C211+C310+C407)</f>
        <v/>
      </c>
      <c r="D11" s="166" t="n"/>
      <c r="E11" s="166" t="n"/>
      <c r="F11" s="166" t="n"/>
      <c r="G11" s="166" t="n"/>
      <c r="H11" s="166" t="n"/>
      <c r="I11" s="166">
        <f>(I51+I211+I310+I407)</f>
        <v/>
      </c>
      <c r="J11" s="30" t="n"/>
    </row>
    <row r="12" ht="30" customHeight="1" s="218">
      <c r="A12" s="41" t="inlineStr">
        <is>
          <t>Total energy-related non-CO2 emissions from combustion</t>
        </is>
      </c>
      <c r="B12" s="24" t="inlineStr">
        <is>
          <t>MtCO2e</t>
        </is>
      </c>
      <c r="C12" s="166">
        <f>C55+C216+C315+C410</f>
        <v/>
      </c>
      <c r="D12" s="166" t="n"/>
      <c r="E12" s="166" t="n"/>
      <c r="F12" s="166" t="n"/>
      <c r="G12" s="166" t="n"/>
      <c r="H12" s="166" t="n"/>
      <c r="I12" s="166">
        <f>I55+I216+I315+I410</f>
        <v/>
      </c>
      <c r="J12" s="30" t="n"/>
    </row>
    <row r="13">
      <c r="A13" s="42" t="inlineStr">
        <is>
          <t>Total energy-related fugitive CO2 emissions</t>
        </is>
      </c>
      <c r="B13" s="24" t="inlineStr">
        <is>
          <t>MtCO2</t>
        </is>
      </c>
      <c r="C13" s="166">
        <f>(C59+C221+C320+C413)</f>
        <v/>
      </c>
      <c r="D13" s="166" t="n"/>
      <c r="E13" s="166" t="n"/>
      <c r="F13" s="166" t="n"/>
      <c r="G13" s="166" t="n"/>
      <c r="H13" s="166" t="n"/>
      <c r="I13" s="166">
        <f>(I59+I221+I320+I413)</f>
        <v/>
      </c>
      <c r="J13" s="30" t="n"/>
    </row>
    <row r="14" ht="30" customHeight="1" s="218">
      <c r="A14" s="42" t="inlineStr">
        <is>
          <t>Total energy-related fugitive non-CO2 emissions</t>
        </is>
      </c>
      <c r="B14" s="24" t="inlineStr">
        <is>
          <t>MtCO2e</t>
        </is>
      </c>
      <c r="C14" s="166">
        <f>C63+C226+C325+C416</f>
        <v/>
      </c>
      <c r="D14" s="166" t="n"/>
      <c r="E14" s="166" t="n"/>
      <c r="F14" s="166" t="n"/>
      <c r="G14" s="166" t="n"/>
      <c r="H14" s="166" t="n"/>
      <c r="I14" s="166">
        <f>I63+I226+I325+I416</f>
        <v/>
      </c>
      <c r="J14" s="30" t="n"/>
    </row>
    <row r="15">
      <c r="A15" s="22" t="inlineStr">
        <is>
          <t>Total process CO2 emissions</t>
        </is>
      </c>
      <c r="B15" s="142" t="inlineStr">
        <is>
          <t>MtCO2</t>
        </is>
      </c>
      <c r="C15" s="166">
        <f>C547</f>
        <v/>
      </c>
      <c r="D15" s="166" t="n"/>
      <c r="E15" s="166" t="n"/>
      <c r="F15" s="166" t="n"/>
      <c r="G15" s="166" t="n"/>
      <c r="H15" s="166" t="n"/>
      <c r="I15" s="166">
        <f>I547</f>
        <v/>
      </c>
    </row>
    <row r="16">
      <c r="A16" s="22" t="inlineStr">
        <is>
          <t>Total process non-CO2 emissions</t>
        </is>
      </c>
      <c r="B16" s="43" t="inlineStr">
        <is>
          <t>MtCO2eq</t>
        </is>
      </c>
      <c r="C16" s="166">
        <f>C548</f>
        <v/>
      </c>
      <c r="D16" s="166" t="n"/>
      <c r="E16" s="166" t="n"/>
      <c r="F16" s="166" t="n"/>
      <c r="G16" s="166" t="n"/>
      <c r="H16" s="166" t="n"/>
      <c r="I16" s="166">
        <f>I548</f>
        <v/>
      </c>
    </row>
    <row r="17">
      <c r="A17" s="22" t="inlineStr">
        <is>
          <t>Total other emissions (not included in the listed energy extraction &amp; conversion activities)</t>
        </is>
      </c>
      <c r="B17" s="43" t="inlineStr">
        <is>
          <t>MtCO2eq</t>
        </is>
      </c>
      <c r="C17" s="166">
        <f>SUM(C542:C545)</f>
        <v/>
      </c>
      <c r="D17" s="166" t="n"/>
      <c r="E17" s="166" t="n"/>
      <c r="F17" s="166" t="n"/>
      <c r="G17" s="166" t="n"/>
      <c r="H17" s="166" t="n"/>
      <c r="I17" s="166">
        <f>SUM(I542:I545)</f>
        <v/>
      </c>
    </row>
    <row r="18">
      <c r="A18" s="24" t="inlineStr">
        <is>
          <t>TOTAL CO2 captured and stored</t>
        </is>
      </c>
      <c r="B18" s="22" t="inlineStr">
        <is>
          <t>MtCO2</t>
        </is>
      </c>
      <c r="C18" s="166">
        <f>C68+C232+C331+C420</f>
        <v/>
      </c>
      <c r="D18" s="166" t="n"/>
      <c r="E18" s="166" t="n"/>
      <c r="F18" s="166" t="n"/>
      <c r="G18" s="166" t="n"/>
      <c r="H18" s="166" t="n"/>
      <c r="I18" s="166">
        <f>I68+I232+I331+I420</f>
        <v/>
      </c>
      <c r="J18" s="30" t="n"/>
    </row>
    <row r="19">
      <c r="A19" s="72" t="n"/>
      <c r="B19" s="72" t="n"/>
      <c r="C19" s="72" t="n"/>
      <c r="D19" s="72" t="n"/>
      <c r="E19" s="72" t="n"/>
      <c r="F19" s="72" t="n"/>
      <c r="G19" s="72" t="n"/>
      <c r="H19" s="72" t="n"/>
      <c r="I19" s="72" t="n"/>
      <c r="J19" s="72" t="n"/>
    </row>
    <row r="20">
      <c r="A20" s="14" t="n"/>
      <c r="B20" s="14" t="n"/>
      <c r="C20" s="14" t="n"/>
      <c r="D20" s="14" t="n"/>
      <c r="E20" s="14" t="n"/>
      <c r="F20" s="14" t="n"/>
      <c r="G20" s="14" t="n"/>
      <c r="H20" s="14" t="n"/>
      <c r="I20" s="14" t="n"/>
      <c r="J20" s="14" t="n"/>
    </row>
    <row r="21">
      <c r="A21" s="15" t="n"/>
      <c r="B21" s="15" t="n"/>
      <c r="C21" s="15" t="n"/>
      <c r="D21" s="15" t="n"/>
      <c r="E21" s="15" t="n"/>
      <c r="F21" s="15" t="n"/>
      <c r="G21" s="15" t="n"/>
      <c r="H21" s="15" t="n"/>
      <c r="I21" s="15" t="n"/>
      <c r="J21" s="15" t="n"/>
      <c r="K21" s="15" t="n"/>
      <c r="L21" s="15" t="n"/>
      <c r="M21" s="15" t="n"/>
      <c r="N21" s="15" t="n"/>
    </row>
    <row r="22">
      <c r="A22" s="75" t="inlineStr">
        <is>
          <t>Variable</t>
        </is>
      </c>
      <c r="B22" s="75" t="inlineStr">
        <is>
          <t>Unit</t>
        </is>
      </c>
      <c r="C22" s="75" t="n">
        <v>2010</v>
      </c>
      <c r="D22" s="191" t="n"/>
      <c r="E22" s="75" t="n"/>
      <c r="F22" s="75" t="n"/>
      <c r="G22" s="75" t="n"/>
      <c r="H22" s="75" t="n"/>
      <c r="I22" s="192" t="n">
        <v>2070</v>
      </c>
      <c r="J22" s="74" t="inlineStr">
        <is>
          <t>Consistency checks</t>
        </is>
      </c>
      <c r="K22" s="74" t="inlineStr">
        <is>
          <t>Method category</t>
        </is>
      </c>
      <c r="L22" s="74" t="inlineStr">
        <is>
          <t>Note &amp; comments</t>
        </is>
      </c>
    </row>
    <row r="23">
      <c r="A23" s="22" t="inlineStr">
        <is>
          <t>GDP - Energy industries and activities (except power)</t>
        </is>
      </c>
      <c r="B23" s="22" t="inlineStr">
        <is>
          <t>Bn USD</t>
        </is>
      </c>
      <c r="C23" s="44" t="n"/>
      <c r="D23" s="44" t="n">
        <v>8.374034</v>
      </c>
      <c r="E23" s="44" t="n">
        <v>8.595568999999999</v>
      </c>
      <c r="F23" s="44" t="n">
        <v>7.5322</v>
      </c>
      <c r="G23" s="44" t="n">
        <v>6.708946</v>
      </c>
      <c r="H23" s="44" t="n"/>
      <c r="I23" s="44" t="n"/>
      <c r="J23" s="196" t="inlineStr">
        <is>
          <t>Macro - demo _ eco</t>
        </is>
      </c>
      <c r="K23" s="74" t="n"/>
      <c r="L23" s="74" t="n"/>
    </row>
    <row r="24" ht="26.25" customHeight="1" s="218">
      <c r="A24" s="184" t="inlineStr">
        <is>
          <t>I. EXTRACTION ACTIVITIES (Crude Oil, NG, Coal, Biomass)</t>
        </is>
      </c>
      <c r="B24" s="20" t="n"/>
      <c r="C24" s="20" t="n"/>
      <c r="D24" s="20" t="n"/>
      <c r="E24" s="20" t="n"/>
      <c r="F24" s="20" t="n"/>
      <c r="G24" s="20" t="n"/>
      <c r="H24" s="20" t="n"/>
      <c r="I24" s="20" t="n"/>
      <c r="J24" s="222" t="n"/>
      <c r="K24" s="222" t="n"/>
      <c r="L24" s="222" t="n"/>
    </row>
    <row r="25">
      <c r="A25" s="21" t="inlineStr">
        <is>
          <t>Total Production</t>
        </is>
      </c>
      <c r="B25" s="21" t="n"/>
      <c r="C25" s="21" t="n"/>
      <c r="D25" s="21" t="n"/>
      <c r="E25" s="21" t="n"/>
      <c r="F25" s="21" t="n"/>
      <c r="G25" s="21" t="n"/>
      <c r="H25" s="21" t="n"/>
      <c r="I25" s="21" t="n"/>
      <c r="J25" s="51" t="n"/>
      <c r="K25" s="51" t="n"/>
      <c r="L25" s="51" t="n"/>
    </row>
    <row r="26">
      <c r="A26" s="22" t="inlineStr">
        <is>
          <t>Total crude oil</t>
        </is>
      </c>
      <c r="B26" s="22" t="inlineStr">
        <is>
          <t>Mt</t>
        </is>
      </c>
      <c r="C26" s="44" t="n"/>
      <c r="D26" s="44" t="n"/>
      <c r="E26" s="44" t="n"/>
      <c r="F26" s="44" t="n"/>
      <c r="G26" s="44" t="n"/>
      <c r="H26" s="44" t="n"/>
      <c r="I26" s="44" t="n"/>
      <c r="J26" s="51" t="n"/>
      <c r="K26" s="51" t="n"/>
      <c r="L26" s="51" t="n"/>
    </row>
    <row r="27">
      <c r="A27" s="22" t="inlineStr">
        <is>
          <t>Total natural gas</t>
        </is>
      </c>
      <c r="B27" s="22" t="inlineStr">
        <is>
          <t>Nm3</t>
        </is>
      </c>
      <c r="C27" s="44" t="n"/>
      <c r="D27" s="44" t="n"/>
      <c r="E27" s="44" t="n">
        <v>748717930</v>
      </c>
      <c r="F27" s="44" t="n">
        <v>748717930</v>
      </c>
      <c r="G27" s="44" t="n"/>
      <c r="H27" s="44" t="n"/>
      <c r="I27" s="44" t="n"/>
      <c r="J27" s="51" t="n"/>
      <c r="K27" s="51" t="n"/>
      <c r="L27" s="51" t="n"/>
    </row>
    <row r="28">
      <c r="A28" s="22" t="inlineStr">
        <is>
          <t>Total coal</t>
        </is>
      </c>
      <c r="B28" s="22" t="inlineStr">
        <is>
          <t>Mt</t>
        </is>
      </c>
      <c r="C28" s="44" t="n"/>
      <c r="D28" s="44" t="n">
        <v>203.333175</v>
      </c>
      <c r="E28" s="44" t="n">
        <v>170.730218</v>
      </c>
      <c r="F28" s="44" t="n">
        <v>34.333006</v>
      </c>
      <c r="G28" s="44" t="n">
        <v>3.612586</v>
      </c>
      <c r="H28" s="44" t="n"/>
      <c r="I28" s="44" t="n"/>
      <c r="J28" s="51" t="n"/>
      <c r="K28" s="51" t="n"/>
      <c r="L28" s="51" t="n"/>
    </row>
    <row r="29">
      <c r="A29" s="22" t="inlineStr">
        <is>
          <t>Total biomass</t>
        </is>
      </c>
      <c r="B29" s="22" t="inlineStr">
        <is>
          <t>Mt</t>
        </is>
      </c>
      <c r="C29" s="44" t="n"/>
      <c r="D29" s="44" t="n">
        <v>10.937734</v>
      </c>
      <c r="E29" s="44" t="n">
        <v>13.943026</v>
      </c>
      <c r="F29" s="44" t="n">
        <v>33.870402</v>
      </c>
      <c r="G29" s="44" t="n">
        <v>44.5541</v>
      </c>
      <c r="H29" s="44" t="n"/>
      <c r="I29" s="44" t="n"/>
      <c r="J29" s="51" t="n"/>
      <c r="K29" s="51" t="n"/>
      <c r="L29" s="51" t="n"/>
    </row>
    <row r="30">
      <c r="A30" s="22" t="inlineStr">
        <is>
          <t>Total crude oil</t>
        </is>
      </c>
      <c r="B30" s="22" t="inlineStr">
        <is>
          <t>EJ</t>
        </is>
      </c>
      <c r="C30" s="44" t="n"/>
      <c r="D30" s="44" t="n"/>
      <c r="E30" s="44" t="n"/>
      <c r="F30" s="44" t="n"/>
      <c r="G30" s="44" t="n"/>
      <c r="H30" s="44" t="n"/>
      <c r="I30" s="44" t="n"/>
      <c r="J30" s="51" t="n"/>
      <c r="K30" s="51" t="n"/>
      <c r="L30" s="51" t="n"/>
    </row>
    <row r="31">
      <c r="A31" s="22" t="inlineStr">
        <is>
          <t>Total natural gas</t>
        </is>
      </c>
      <c r="B31" s="22" t="inlineStr">
        <is>
          <t>EJ</t>
        </is>
      </c>
      <c r="C31" s="44" t="n"/>
      <c r="D31" s="44" t="n"/>
      <c r="E31" s="44" t="n">
        <v>0.0292</v>
      </c>
      <c r="F31" s="44" t="n">
        <v>0.0292</v>
      </c>
      <c r="G31" s="44" t="n"/>
      <c r="H31" s="44" t="n"/>
      <c r="I31" s="44" t="n"/>
      <c r="J31" s="51" t="n"/>
      <c r="K31" s="51" t="n"/>
      <c r="L31" s="51" t="n"/>
    </row>
    <row r="32">
      <c r="A32" s="22" t="inlineStr">
        <is>
          <t>Total coal</t>
        </is>
      </c>
      <c r="B32" s="22" t="inlineStr">
        <is>
          <t>EJ</t>
        </is>
      </c>
      <c r="C32" s="44" t="n"/>
      <c r="D32" s="44" t="n">
        <v>4.159983</v>
      </c>
      <c r="E32" s="44" t="n">
        <v>3.517367</v>
      </c>
      <c r="F32" s="44" t="n">
        <v>0.828922</v>
      </c>
      <c r="G32" s="44" t="n">
        <v>0.107121</v>
      </c>
      <c r="H32" s="44" t="n"/>
      <c r="I32" s="44" t="n"/>
      <c r="J32" s="51" t="n"/>
      <c r="K32" s="51" t="n"/>
      <c r="L32" s="51" t="n"/>
    </row>
    <row r="33">
      <c r="A33" s="22" t="inlineStr">
        <is>
          <t>Total biomass</t>
        </is>
      </c>
      <c r="B33" s="22" t="inlineStr">
        <is>
          <t>EJ</t>
        </is>
      </c>
      <c r="C33" s="44" t="n"/>
      <c r="D33" s="44" t="n">
        <v>0.175004</v>
      </c>
      <c r="E33" s="44" t="n">
        <v>0.223088</v>
      </c>
      <c r="F33" s="44" t="n">
        <v>0.541926</v>
      </c>
      <c r="G33" s="44" t="n">
        <v>0.712866</v>
      </c>
      <c r="H33" s="44" t="n"/>
      <c r="I33" s="44" t="n"/>
      <c r="J33" s="51" t="inlineStr">
        <is>
          <t>x</t>
        </is>
      </c>
      <c r="K33" s="51" t="n"/>
      <c r="L33" s="51" t="n"/>
    </row>
    <row r="34">
      <c r="A34" s="21" t="inlineStr">
        <is>
          <t>Assets</t>
        </is>
      </c>
      <c r="B34" s="21" t="n"/>
      <c r="C34" s="21" t="n"/>
      <c r="D34" s="21" t="n"/>
      <c r="E34" s="21" t="n"/>
      <c r="F34" s="21" t="n"/>
      <c r="G34" s="21" t="n"/>
      <c r="H34" s="21" t="n"/>
      <c r="I34" s="21" t="n"/>
      <c r="J34" s="51" t="n"/>
      <c r="K34" s="51" t="n"/>
      <c r="L34" s="51" t="n"/>
    </row>
    <row r="35">
      <c r="A35" s="22" t="inlineStr">
        <is>
          <t>Number of crude oil well in activity</t>
        </is>
      </c>
      <c r="B35" s="142" t="inlineStr">
        <is>
          <t>nb</t>
        </is>
      </c>
      <c r="C35" s="44" t="n"/>
      <c r="D35" s="44" t="n"/>
      <c r="E35" s="44" t="n"/>
      <c r="F35" s="44" t="n"/>
      <c r="G35" s="44" t="n"/>
      <c r="H35" s="44" t="n"/>
      <c r="I35" s="44" t="n"/>
      <c r="J35" s="51" t="inlineStr">
        <is>
          <t>don’t have</t>
        </is>
      </c>
      <c r="K35" s="51" t="n"/>
      <c r="L35" s="51" t="n"/>
    </row>
    <row r="36">
      <c r="A36" s="22" t="inlineStr">
        <is>
          <t>Number of natural gas well in activity</t>
        </is>
      </c>
      <c r="B36" s="142" t="inlineStr">
        <is>
          <t>nb</t>
        </is>
      </c>
      <c r="C36" s="44" t="n"/>
      <c r="D36" s="44" t="n"/>
      <c r="E36" s="44" t="n"/>
      <c r="F36" s="44" t="n"/>
      <c r="G36" s="44" t="n"/>
      <c r="H36" s="44" t="n"/>
      <c r="I36" s="44" t="n"/>
      <c r="J36" s="51" t="inlineStr">
        <is>
          <t>don’t have</t>
        </is>
      </c>
      <c r="K36" s="51" t="n"/>
      <c r="L36" s="51" t="n"/>
    </row>
    <row r="37">
      <c r="A37" s="22" t="inlineStr">
        <is>
          <t>Number of coal mines in activity</t>
        </is>
      </c>
      <c r="B37" s="142" t="inlineStr">
        <is>
          <t>nb</t>
        </is>
      </c>
      <c r="C37" s="44" t="n"/>
      <c r="D37" s="44" t="n"/>
      <c r="E37" s="44" t="n"/>
      <c r="F37" s="44" t="n"/>
      <c r="G37" s="44" t="n"/>
      <c r="H37" s="44" t="n"/>
      <c r="I37" s="44" t="n"/>
      <c r="J37" s="51" t="inlineStr">
        <is>
          <t>don’t have</t>
        </is>
      </c>
      <c r="K37" s="51" t="n"/>
      <c r="L37" s="51" t="n"/>
    </row>
    <row r="38">
      <c r="A38" s="22" t="inlineStr">
        <is>
          <t xml:space="preserve">Maximum yearly crude oil production capacity </t>
        </is>
      </c>
      <c r="B38" s="43" t="inlineStr">
        <is>
          <t>Mt/year</t>
        </is>
      </c>
      <c r="C38" s="44" t="n"/>
      <c r="D38" s="44" t="n"/>
      <c r="E38" s="44" t="n"/>
      <c r="F38" s="44" t="n"/>
      <c r="G38" s="44" t="n"/>
      <c r="H38" s="44" t="n"/>
      <c r="I38" s="44" t="n"/>
      <c r="J38" s="51" t="inlineStr">
        <is>
          <t>don’t have</t>
        </is>
      </c>
      <c r="K38" s="51" t="n"/>
      <c r="L38" s="51" t="n"/>
    </row>
    <row r="39">
      <c r="A39" s="22" t="inlineStr">
        <is>
          <t xml:space="preserve">Maximum yearly natural gas production capacity </t>
        </is>
      </c>
      <c r="B39" s="43" t="inlineStr">
        <is>
          <t>Nm3/year</t>
        </is>
      </c>
      <c r="C39" s="44" t="n"/>
      <c r="D39" s="44" t="n"/>
      <c r="E39" s="44" t="n"/>
      <c r="F39" s="44" t="n"/>
      <c r="G39" s="44" t="n"/>
      <c r="H39" s="44" t="n"/>
      <c r="I39" s="44" t="n"/>
      <c r="J39" s="51" t="inlineStr">
        <is>
          <t>don’t have</t>
        </is>
      </c>
      <c r="K39" s="51" t="n"/>
      <c r="L39" s="51" t="n"/>
    </row>
    <row r="40">
      <c r="A40" s="22" t="inlineStr">
        <is>
          <t xml:space="preserve">Maximum yearly coal capacity </t>
        </is>
      </c>
      <c r="B40" s="43" t="inlineStr">
        <is>
          <t>EJ LHV/year</t>
        </is>
      </c>
      <c r="C40" s="44" t="n"/>
      <c r="D40" s="44" t="n"/>
      <c r="E40" s="44" t="n"/>
      <c r="F40" s="44" t="n"/>
      <c r="G40" s="44" t="n"/>
      <c r="H40" s="44" t="n"/>
      <c r="I40" s="44" t="n"/>
      <c r="J40" s="51" t="inlineStr">
        <is>
          <t>don’t have</t>
        </is>
      </c>
      <c r="K40" s="51" t="n"/>
      <c r="L40" s="51" t="n"/>
    </row>
    <row r="41">
      <c r="A41" s="21" t="inlineStr">
        <is>
          <t>Total activity-related energy consumption</t>
        </is>
      </c>
      <c r="B41" s="21" t="n"/>
      <c r="C41" s="21" t="n"/>
      <c r="D41" s="21" t="n"/>
      <c r="E41" s="21" t="n"/>
      <c r="F41" s="21" t="n"/>
      <c r="G41" s="21" t="n"/>
      <c r="H41" s="21" t="n"/>
      <c r="I41" s="21" t="n"/>
      <c r="J41" s="51" t="n"/>
      <c r="K41" s="51" t="n"/>
      <c r="L41" s="51" t="n"/>
    </row>
    <row r="42">
      <c r="A42" s="43" t="inlineStr">
        <is>
          <t>TOTAL Final electricity consumption</t>
        </is>
      </c>
      <c r="B42" s="22" t="inlineStr">
        <is>
          <t>TWh</t>
        </is>
      </c>
      <c r="C42" s="44" t="n"/>
      <c r="D42" s="44" t="n"/>
      <c r="E42" s="44" t="n"/>
      <c r="F42" s="44" t="n"/>
      <c r="G42" s="44" t="n"/>
      <c r="H42" s="44" t="n"/>
      <c r="I42" s="44" t="n"/>
      <c r="J42" s="51" t="n"/>
      <c r="K42" s="51" t="n"/>
      <c r="L42" s="51" t="n"/>
    </row>
    <row r="43">
      <c r="A43" s="142" t="inlineStr">
        <is>
          <t xml:space="preserve"> - of which crude oil &amp; natural gas extraction</t>
        </is>
      </c>
      <c r="B43" s="22" t="inlineStr">
        <is>
          <t>TWh</t>
        </is>
      </c>
      <c r="C43" s="44" t="n"/>
      <c r="D43" s="44" t="n"/>
      <c r="E43" s="44" t="n"/>
      <c r="F43" s="44" t="n"/>
      <c r="G43" s="44" t="n"/>
      <c r="H43" s="44" t="n"/>
      <c r="I43" s="44" t="n"/>
      <c r="J43" s="51" t="inlineStr">
        <is>
          <t>don’t have</t>
        </is>
      </c>
      <c r="K43" s="51" t="n"/>
      <c r="L43" s="51" t="n"/>
    </row>
    <row r="44">
      <c r="A44" s="142" t="inlineStr">
        <is>
          <t xml:space="preserve"> - of which coal extraction</t>
        </is>
      </c>
      <c r="B44" s="22" t="inlineStr">
        <is>
          <t>TWh</t>
        </is>
      </c>
      <c r="C44" s="44" t="n"/>
      <c r="D44" s="44" t="n"/>
      <c r="E44" s="44" t="n"/>
      <c r="F44" s="44" t="n"/>
      <c r="G44" s="44" t="n"/>
      <c r="H44" s="44" t="n"/>
      <c r="I44" s="44" t="n"/>
      <c r="J44" s="51" t="inlineStr">
        <is>
          <t>don’t have</t>
        </is>
      </c>
      <c r="K44" s="51" t="n"/>
      <c r="L44" s="51" t="n"/>
    </row>
    <row r="45">
      <c r="A45" s="142" t="inlineStr">
        <is>
          <t xml:space="preserve"> - of which biomass extraction</t>
        </is>
      </c>
      <c r="B45" s="22" t="inlineStr">
        <is>
          <t>TWh</t>
        </is>
      </c>
      <c r="C45" s="44" t="n"/>
      <c r="D45" s="44" t="n"/>
      <c r="E45" s="44" t="n"/>
      <c r="F45" s="44" t="n"/>
      <c r="G45" s="44" t="n"/>
      <c r="H45" s="44" t="n"/>
      <c r="I45" s="44" t="n"/>
      <c r="J45" s="51" t="inlineStr">
        <is>
          <t>don’t have</t>
        </is>
      </c>
      <c r="K45" s="51" t="n"/>
      <c r="L45" s="51" t="n"/>
    </row>
    <row r="46" ht="30" customHeight="1" s="218">
      <c r="A46" s="43" t="inlineStr">
        <is>
          <t>TOTAL non-electric energy consumption for combustion</t>
        </is>
      </c>
      <c r="B46" s="22" t="inlineStr">
        <is>
          <t>EJ LHV</t>
        </is>
      </c>
      <c r="C46" s="44" t="n"/>
      <c r="D46" s="44" t="n"/>
      <c r="E46" s="44" t="n"/>
      <c r="F46" s="44" t="n"/>
      <c r="G46" s="44" t="n"/>
      <c r="H46" s="44" t="n"/>
      <c r="I46" s="44" t="n"/>
      <c r="J46" s="51" t="inlineStr">
        <is>
          <t>don’t have</t>
        </is>
      </c>
      <c r="K46" s="51" t="n"/>
      <c r="L46" s="51" t="n"/>
    </row>
    <row r="47">
      <c r="A47" s="142" t="inlineStr">
        <is>
          <t xml:space="preserve"> - of which crude oil &amp; natural gas extraction</t>
        </is>
      </c>
      <c r="B47" s="22" t="inlineStr">
        <is>
          <t>EJ LHV</t>
        </is>
      </c>
      <c r="C47" s="44" t="n"/>
      <c r="D47" s="44" t="n"/>
      <c r="E47" s="44" t="n"/>
      <c r="F47" s="44" t="n"/>
      <c r="G47" s="44" t="n"/>
      <c r="H47" s="44" t="n"/>
      <c r="I47" s="44" t="n"/>
      <c r="J47" s="51" t="inlineStr">
        <is>
          <t>don’t have</t>
        </is>
      </c>
      <c r="K47" s="51" t="n"/>
      <c r="L47" s="51" t="n"/>
    </row>
    <row r="48">
      <c r="A48" s="142" t="inlineStr">
        <is>
          <t xml:space="preserve"> - of which coal extraction</t>
        </is>
      </c>
      <c r="B48" s="22" t="inlineStr">
        <is>
          <t>EJ LHV</t>
        </is>
      </c>
      <c r="C48" s="44" t="n"/>
      <c r="D48" s="44" t="n"/>
      <c r="E48" s="44" t="n"/>
      <c r="F48" s="44" t="n"/>
      <c r="G48" s="44" t="n"/>
      <c r="H48" s="44" t="n"/>
      <c r="I48" s="44" t="n"/>
      <c r="J48" s="51" t="inlineStr">
        <is>
          <t>don’t have</t>
        </is>
      </c>
      <c r="K48" s="51" t="n"/>
      <c r="L48" s="51" t="n"/>
    </row>
    <row r="49">
      <c r="A49" s="142" t="inlineStr">
        <is>
          <t xml:space="preserve"> - of which biomass extraction</t>
        </is>
      </c>
      <c r="B49" s="22" t="inlineStr">
        <is>
          <t>EJ LHV</t>
        </is>
      </c>
      <c r="C49" s="44" t="n"/>
      <c r="D49" s="44" t="n"/>
      <c r="E49" s="44" t="n"/>
      <c r="F49" s="44" t="n"/>
      <c r="G49" s="44" t="n"/>
      <c r="H49" s="44" t="n"/>
      <c r="I49" s="44" t="n"/>
      <c r="J49" s="51" t="inlineStr">
        <is>
          <t>don’t have</t>
        </is>
      </c>
      <c r="K49" s="51" t="n"/>
      <c r="L49" s="51" t="n"/>
    </row>
    <row r="50">
      <c r="A50" s="21" t="inlineStr">
        <is>
          <t>Total GHG emissions - without counting CCS</t>
        </is>
      </c>
      <c r="B50" s="21" t="n"/>
      <c r="C50" s="21" t="n"/>
      <c r="D50" s="21" t="n"/>
      <c r="E50" s="21" t="n"/>
      <c r="F50" s="21" t="n"/>
      <c r="G50" s="21" t="n"/>
      <c r="H50" s="21" t="n"/>
      <c r="I50" s="21" t="n"/>
      <c r="J50" s="51" t="n"/>
      <c r="K50" s="51" t="n"/>
      <c r="L50" s="51" t="n"/>
    </row>
    <row r="51" ht="30" customHeight="1" s="218">
      <c r="A51" s="43" t="inlineStr">
        <is>
          <t>TOTAL Combustion CO2 emissions from energy consumption</t>
        </is>
      </c>
      <c r="B51" s="43" t="inlineStr">
        <is>
          <t>MtCO2</t>
        </is>
      </c>
      <c r="C51" s="44" t="n"/>
      <c r="D51" s="44" t="n"/>
      <c r="E51" s="44" t="n"/>
      <c r="F51" s="44" t="n"/>
      <c r="G51" s="44" t="n"/>
      <c r="H51" s="44" t="n"/>
      <c r="I51" s="44" t="n"/>
      <c r="J51" s="51" t="inlineStr">
        <is>
          <t>don’t have</t>
        </is>
      </c>
      <c r="K51" s="51" t="n"/>
      <c r="L51" s="51" t="n"/>
    </row>
    <row r="52">
      <c r="A52" s="142" t="inlineStr">
        <is>
          <t xml:space="preserve"> - of which crude oil &amp; natural gas extraction</t>
        </is>
      </c>
      <c r="B52" s="43" t="inlineStr">
        <is>
          <t>MtCO2</t>
        </is>
      </c>
      <c r="C52" s="44" t="n"/>
      <c r="D52" s="44" t="n"/>
      <c r="E52" s="44" t="n"/>
      <c r="F52" s="44" t="n"/>
      <c r="G52" s="44" t="n"/>
      <c r="H52" s="44" t="n"/>
      <c r="I52" s="44" t="n"/>
      <c r="J52" s="215" t="inlineStr">
        <is>
          <t>don’t have -what about CTL?</t>
        </is>
      </c>
      <c r="K52" s="51" t="n"/>
      <c r="L52" s="51" t="n"/>
    </row>
    <row r="53">
      <c r="A53" s="142" t="inlineStr">
        <is>
          <t xml:space="preserve"> - of which coal extraction</t>
        </is>
      </c>
      <c r="B53" s="43" t="inlineStr">
        <is>
          <t>MtCO2</t>
        </is>
      </c>
      <c r="C53" s="44" t="n"/>
      <c r="D53" s="44" t="n"/>
      <c r="E53" s="44" t="n"/>
      <c r="F53" s="44" t="n"/>
      <c r="G53" s="44" t="n"/>
      <c r="H53" s="44" t="n"/>
      <c r="I53" s="44" t="n"/>
      <c r="J53" s="51" t="inlineStr">
        <is>
          <t>don’t have</t>
        </is>
      </c>
      <c r="K53" s="51" t="n"/>
      <c r="L53" s="51" t="n"/>
    </row>
    <row r="54">
      <c r="A54" s="142" t="inlineStr">
        <is>
          <t xml:space="preserve"> - of which biomass extraction</t>
        </is>
      </c>
      <c r="B54" s="43" t="inlineStr">
        <is>
          <t>MtCO2</t>
        </is>
      </c>
      <c r="C54" s="44" t="n"/>
      <c r="D54" s="44" t="n"/>
      <c r="E54" s="44" t="n"/>
      <c r="F54" s="44" t="n"/>
      <c r="G54" s="44" t="n"/>
      <c r="H54" s="44" t="n"/>
      <c r="I54" s="44" t="n"/>
      <c r="J54" s="51" t="inlineStr">
        <is>
          <t>don’t have</t>
        </is>
      </c>
      <c r="K54" s="51" t="n"/>
      <c r="L54" s="51" t="n"/>
    </row>
    <row r="55" ht="30" customHeight="1" s="218">
      <c r="A55" s="43" t="inlineStr">
        <is>
          <t>Combustion non-CO2 emissions from energy consumption</t>
        </is>
      </c>
      <c r="B55" s="43" t="inlineStr">
        <is>
          <t>MtCO2eq</t>
        </is>
      </c>
      <c r="C55" s="44" t="n"/>
      <c r="D55" s="44" t="n"/>
      <c r="E55" s="44" t="n"/>
      <c r="F55" s="44" t="n"/>
      <c r="G55" s="44" t="n"/>
      <c r="H55" s="44" t="n"/>
      <c r="I55" s="44" t="n"/>
      <c r="J55" s="51" t="inlineStr">
        <is>
          <t>don’t have</t>
        </is>
      </c>
      <c r="K55" s="51" t="n"/>
      <c r="L55" s="51" t="n"/>
    </row>
    <row r="56">
      <c r="A56" s="142" t="inlineStr">
        <is>
          <t xml:space="preserve"> - of which crude oil &amp; natural gas extraction</t>
        </is>
      </c>
      <c r="B56" s="43" t="inlineStr">
        <is>
          <t>MtCO2eq</t>
        </is>
      </c>
      <c r="C56" s="44" t="n"/>
      <c r="D56" s="44" t="n"/>
      <c r="E56" s="44" t="n"/>
      <c r="F56" s="44" t="n"/>
      <c r="G56" s="44" t="n"/>
      <c r="H56" s="44" t="n"/>
      <c r="I56" s="44" t="n"/>
      <c r="J56" s="51" t="inlineStr">
        <is>
          <t>don’t have</t>
        </is>
      </c>
      <c r="K56" s="51" t="n"/>
      <c r="L56" s="51" t="n"/>
    </row>
    <row r="57">
      <c r="A57" s="142" t="inlineStr">
        <is>
          <t xml:space="preserve"> - of which coal extraction</t>
        </is>
      </c>
      <c r="B57" s="43" t="inlineStr">
        <is>
          <t>MtCO2eq</t>
        </is>
      </c>
      <c r="C57" s="44" t="n"/>
      <c r="D57" s="44" t="n"/>
      <c r="E57" s="44" t="n"/>
      <c r="F57" s="44" t="n"/>
      <c r="G57" s="44" t="n"/>
      <c r="H57" s="44" t="n"/>
      <c r="I57" s="44" t="n"/>
      <c r="J57" s="51" t="inlineStr">
        <is>
          <t>don’t have</t>
        </is>
      </c>
      <c r="K57" s="51" t="n"/>
      <c r="L57" s="51" t="n"/>
    </row>
    <row r="58">
      <c r="A58" s="142" t="inlineStr">
        <is>
          <t xml:space="preserve"> - of which biomass extraction</t>
        </is>
      </c>
      <c r="B58" s="43" t="inlineStr">
        <is>
          <t>MtCO2eq</t>
        </is>
      </c>
      <c r="C58" s="44" t="n"/>
      <c r="D58" s="44" t="n"/>
      <c r="E58" s="44" t="n"/>
      <c r="F58" s="44" t="n"/>
      <c r="G58" s="44" t="n"/>
      <c r="H58" s="44" t="n"/>
      <c r="I58" s="44" t="n"/>
      <c r="J58" s="51" t="inlineStr">
        <is>
          <t>don’t have</t>
        </is>
      </c>
      <c r="K58" s="51" t="n"/>
      <c r="L58" s="51" t="n"/>
    </row>
    <row r="59">
      <c r="A59" s="43" t="inlineStr">
        <is>
          <t>Fugitive CO2 emissions</t>
        </is>
      </c>
      <c r="B59" s="43" t="inlineStr">
        <is>
          <t>MtCO2</t>
        </is>
      </c>
      <c r="C59" s="44" t="n"/>
      <c r="D59" s="44" t="n">
        <v>0.012644</v>
      </c>
      <c r="E59" s="44" t="n">
        <v>0.010138</v>
      </c>
      <c r="F59" s="44" t="n">
        <v>0.001878</v>
      </c>
      <c r="G59" s="44" t="n">
        <v>0.000171</v>
      </c>
      <c r="H59" s="44" t="n"/>
      <c r="I59" s="44" t="n"/>
      <c r="J59" s="206" t="inlineStr">
        <is>
          <t>don’t have?</t>
        </is>
      </c>
      <c r="K59" s="51" t="n"/>
      <c r="L59" s="51" t="n"/>
    </row>
    <row r="60">
      <c r="A60" s="142" t="inlineStr">
        <is>
          <t xml:space="preserve"> - of which crude oil &amp; natural gas extraction</t>
        </is>
      </c>
      <c r="B60" s="43" t="inlineStr">
        <is>
          <t>MtCO2</t>
        </is>
      </c>
      <c r="C60" s="44" t="n"/>
      <c r="D60" s="44" t="n"/>
      <c r="E60" s="44" t="n"/>
      <c r="F60" s="44" t="n"/>
      <c r="G60" s="44" t="n"/>
      <c r="H60" s="44" t="n"/>
      <c r="I60" s="44" t="n"/>
      <c r="J60" s="215" t="inlineStr">
        <is>
          <t>don’t have? -what about CTL?</t>
        </is>
      </c>
      <c r="K60" s="51" t="n"/>
      <c r="L60" s="51" t="n"/>
    </row>
    <row r="61">
      <c r="A61" s="142" t="inlineStr">
        <is>
          <t xml:space="preserve"> - of which coal extraction</t>
        </is>
      </c>
      <c r="B61" s="43" t="inlineStr">
        <is>
          <t>MtCO2</t>
        </is>
      </c>
      <c r="C61" s="44" t="n"/>
      <c r="D61" s="214" t="n">
        <v>0.012644</v>
      </c>
      <c r="E61" s="214" t="n">
        <v>0.010138</v>
      </c>
      <c r="F61" s="214" t="n">
        <v>0.001878</v>
      </c>
      <c r="G61" s="214" t="n">
        <v>0.000171</v>
      </c>
      <c r="H61" s="44" t="n"/>
      <c r="I61" s="44" t="n"/>
      <c r="J61" s="51" t="n"/>
      <c r="K61" s="51" t="n"/>
      <c r="L61" s="51" t="n"/>
    </row>
    <row r="62">
      <c r="A62" s="142" t="inlineStr">
        <is>
          <t xml:space="preserve"> - of which biomass extraction</t>
        </is>
      </c>
      <c r="B62" s="43" t="inlineStr">
        <is>
          <t>MtCO2</t>
        </is>
      </c>
      <c r="C62" s="44" t="n"/>
      <c r="D62" s="44" t="n"/>
      <c r="E62" s="44" t="n"/>
      <c r="F62" s="44" t="n"/>
      <c r="G62" s="44" t="n"/>
      <c r="H62" s="44" t="n"/>
      <c r="I62" s="44" t="n"/>
      <c r="J62" s="206" t="inlineStr">
        <is>
          <t>don’t have?</t>
        </is>
      </c>
      <c r="K62" s="51" t="n"/>
      <c r="L62" s="51" t="n"/>
    </row>
    <row r="63">
      <c r="A63" s="43" t="inlineStr">
        <is>
          <t>Fugitive non-CO2 emissions (CH4 mostly)</t>
        </is>
      </c>
      <c r="B63" s="43" t="inlineStr">
        <is>
          <t>MtCO2eq</t>
        </is>
      </c>
      <c r="C63" s="44" t="n"/>
      <c r="D63" s="44" t="n">
        <v>1.110249</v>
      </c>
      <c r="E63" s="44" t="n">
        <v>0.890181</v>
      </c>
      <c r="F63" s="44" t="n">
        <v>0.164867</v>
      </c>
      <c r="G63" s="44" t="n">
        <v>0.015052</v>
      </c>
      <c r="H63" s="44" t="n"/>
      <c r="I63" s="44" t="n"/>
      <c r="J63" s="206" t="inlineStr">
        <is>
          <t>don’t have?</t>
        </is>
      </c>
      <c r="K63" s="51" t="n"/>
      <c r="L63" s="51" t="n"/>
    </row>
    <row r="64">
      <c r="A64" s="142" t="inlineStr">
        <is>
          <t xml:space="preserve"> - of which crude oil &amp; natural gas extraction</t>
        </is>
      </c>
      <c r="B64" s="43" t="inlineStr">
        <is>
          <t>MtCO2eq</t>
        </is>
      </c>
      <c r="C64" s="44" t="n"/>
      <c r="D64" s="44" t="n"/>
      <c r="E64" s="44" t="n"/>
      <c r="F64" s="44" t="n"/>
      <c r="G64" s="44" t="n"/>
      <c r="H64" s="44" t="n"/>
      <c r="I64" s="44" t="n"/>
      <c r="J64" s="51" t="n"/>
      <c r="K64" s="51" t="n"/>
      <c r="L64" s="51" t="n"/>
    </row>
    <row r="65">
      <c r="A65" s="142" t="inlineStr">
        <is>
          <t xml:space="preserve"> - of which coal extraction</t>
        </is>
      </c>
      <c r="B65" s="43" t="inlineStr">
        <is>
          <t>MtCO2eq</t>
        </is>
      </c>
      <c r="C65" s="44" t="n"/>
      <c r="D65" s="214" t="n">
        <v>1.110249</v>
      </c>
      <c r="E65" s="214" t="n">
        <v>0.890181</v>
      </c>
      <c r="F65" s="214" t="n">
        <v>0.164867</v>
      </c>
      <c r="G65" s="214" t="n">
        <v>0.015052</v>
      </c>
      <c r="H65" s="44" t="n"/>
      <c r="I65" s="44" t="n"/>
      <c r="J65" s="206" t="inlineStr">
        <is>
          <t>don’t have?</t>
        </is>
      </c>
      <c r="K65" s="51" t="n"/>
      <c r="L65" s="51" t="n"/>
    </row>
    <row r="66">
      <c r="A66" s="142" t="inlineStr">
        <is>
          <t xml:space="preserve"> - of which biomass extraction</t>
        </is>
      </c>
      <c r="B66" s="43" t="inlineStr">
        <is>
          <t>MtCO2eq</t>
        </is>
      </c>
      <c r="C66" s="44" t="n"/>
      <c r="D66" s="44" t="n"/>
      <c r="E66" s="44" t="n"/>
      <c r="F66" s="44" t="n"/>
      <c r="G66" s="44" t="n"/>
      <c r="H66" s="44" t="n"/>
      <c r="I66" s="44" t="n"/>
      <c r="J66" s="206" t="inlineStr">
        <is>
          <t>don’t have?</t>
        </is>
      </c>
      <c r="K66" s="51" t="n"/>
      <c r="L66" s="51" t="n"/>
    </row>
    <row r="67">
      <c r="A67" s="21" t="inlineStr">
        <is>
          <t>Estimated CO2 captured and stored</t>
        </is>
      </c>
      <c r="B67" s="21" t="n"/>
      <c r="C67" s="21" t="n"/>
      <c r="D67" s="21" t="n"/>
      <c r="E67" s="21" t="n"/>
      <c r="F67" s="21" t="n"/>
      <c r="G67" s="21" t="n"/>
      <c r="H67" s="21" t="n"/>
      <c r="I67" s="21" t="n"/>
      <c r="J67" s="51" t="n"/>
      <c r="K67" s="51" t="n"/>
      <c r="L67" s="51" t="n"/>
    </row>
    <row r="68">
      <c r="A68" s="24" t="inlineStr">
        <is>
          <t>TOTAL CO2 captured and stored</t>
        </is>
      </c>
      <c r="B68" s="43" t="inlineStr">
        <is>
          <t>MtCO2</t>
        </is>
      </c>
      <c r="C68" s="44" t="n"/>
      <c r="D68" s="44" t="n"/>
      <c r="E68" s="44" t="n"/>
      <c r="F68" s="44" t="n"/>
      <c r="G68" s="44" t="n"/>
      <c r="H68" s="44" t="n"/>
      <c r="I68" s="44" t="n"/>
      <c r="J68" s="206" t="inlineStr">
        <is>
          <t>don’t have?</t>
        </is>
      </c>
      <c r="K68" s="51" t="n"/>
      <c r="L68" s="51" t="n"/>
    </row>
    <row r="69">
      <c r="A69" s="142" t="inlineStr">
        <is>
          <t xml:space="preserve"> - of which from oil &amp; gas extraction</t>
        </is>
      </c>
      <c r="B69" s="43" t="inlineStr">
        <is>
          <t>MtCO2</t>
        </is>
      </c>
      <c r="C69" s="44" t="n"/>
      <c r="D69" s="44" t="n"/>
      <c r="E69" s="44" t="n"/>
      <c r="F69" s="44" t="n"/>
      <c r="G69" s="44" t="n"/>
      <c r="H69" s="44" t="n"/>
      <c r="I69" s="44" t="n"/>
      <c r="J69" s="206" t="inlineStr">
        <is>
          <t>don’t have?</t>
        </is>
      </c>
      <c r="K69" s="51" t="n"/>
      <c r="L69" s="51" t="n"/>
    </row>
    <row r="70">
      <c r="A70" s="142" t="inlineStr">
        <is>
          <t xml:space="preserve"> - of which from coal extraction</t>
        </is>
      </c>
      <c r="B70" s="43" t="inlineStr">
        <is>
          <t>MtCO2</t>
        </is>
      </c>
      <c r="C70" s="44" t="n"/>
      <c r="D70" s="44" t="n"/>
      <c r="E70" s="44" t="n"/>
      <c r="F70" s="44" t="n"/>
      <c r="G70" s="44" t="n"/>
      <c r="H70" s="44" t="n"/>
      <c r="I70" s="44" t="n"/>
      <c r="J70" s="206" t="inlineStr">
        <is>
          <t>don’t have?</t>
        </is>
      </c>
      <c r="K70" s="51" t="n"/>
      <c r="L70" s="51" t="n"/>
    </row>
    <row r="71">
      <c r="A71" s="20" t="inlineStr">
        <is>
          <t>Extraction activities: Oil &amp; Gas details</t>
        </is>
      </c>
      <c r="B71" s="20" t="n"/>
      <c r="C71" s="20" t="n"/>
      <c r="D71" s="20" t="n"/>
      <c r="E71" s="20" t="n"/>
      <c r="F71" s="20" t="n"/>
      <c r="G71" s="20" t="n"/>
      <c r="H71" s="20" t="n"/>
      <c r="I71" s="20" t="n"/>
      <c r="J71" s="51" t="n"/>
      <c r="K71" s="51" t="n"/>
      <c r="L71" s="51" t="n"/>
    </row>
    <row r="72">
      <c r="A72" s="21" t="inlineStr">
        <is>
          <t>Activity-related energy consumption</t>
        </is>
      </c>
      <c r="B72" s="21" t="n"/>
      <c r="C72" s="21" t="n"/>
      <c r="D72" s="21" t="n"/>
      <c r="E72" s="21" t="n"/>
      <c r="F72" s="21" t="n"/>
      <c r="G72" s="21" t="n"/>
      <c r="H72" s="21" t="n"/>
      <c r="I72" s="21" t="n"/>
      <c r="J72" s="51" t="n"/>
      <c r="K72" s="51" t="n"/>
      <c r="L72" s="51" t="n"/>
    </row>
    <row r="73">
      <c r="A73" s="22" t="inlineStr">
        <is>
          <t>Final electricity consumption</t>
        </is>
      </c>
      <c r="B73" s="22" t="inlineStr">
        <is>
          <t>TWh</t>
        </is>
      </c>
      <c r="C73" s="44" t="n"/>
      <c r="D73" s="44" t="n"/>
      <c r="E73" s="44" t="n"/>
      <c r="F73" s="44" t="n"/>
      <c r="G73" s="44" t="n"/>
      <c r="H73" s="44" t="n"/>
      <c r="I73" s="44" t="n"/>
      <c r="J73" s="51" t="inlineStr">
        <is>
          <t>We don’t track electricity and energy use for extraction activities</t>
        </is>
      </c>
      <c r="K73" s="51" t="n"/>
      <c r="L73" s="51" t="n"/>
    </row>
    <row r="74">
      <c r="A74" s="142" t="inlineStr">
        <is>
          <t xml:space="preserve"> - of which crude oil extraction</t>
        </is>
      </c>
      <c r="B74" s="22" t="inlineStr">
        <is>
          <t>TWh</t>
        </is>
      </c>
      <c r="C74" s="44" t="n"/>
      <c r="D74" s="44" t="n"/>
      <c r="E74" s="44" t="n"/>
      <c r="F74" s="44" t="n"/>
      <c r="G74" s="44" t="n"/>
      <c r="H74" s="44" t="n"/>
      <c r="I74" s="44" t="n"/>
      <c r="J74" s="51" t="inlineStr">
        <is>
          <t>don’t track</t>
        </is>
      </c>
      <c r="K74" s="51" t="n"/>
      <c r="L74" s="51" t="n"/>
    </row>
    <row r="75">
      <c r="A75" s="142" t="inlineStr">
        <is>
          <t xml:space="preserve"> - of which natural gas extraction</t>
        </is>
      </c>
      <c r="B75" s="22" t="inlineStr">
        <is>
          <t>TWh</t>
        </is>
      </c>
      <c r="C75" s="44" t="n"/>
      <c r="D75" s="44" t="n"/>
      <c r="E75" s="44" t="n"/>
      <c r="F75" s="44" t="n"/>
      <c r="G75" s="44" t="n"/>
      <c r="H75" s="44" t="n"/>
      <c r="I75" s="44" t="n"/>
      <c r="J75" s="51" t="inlineStr">
        <is>
          <t>don’t track</t>
        </is>
      </c>
      <c r="K75" s="51" t="n"/>
      <c r="L75" s="51" t="n"/>
    </row>
    <row r="76">
      <c r="A76" s="22" t="inlineStr">
        <is>
          <t>Non-electric energy consumption for combustion</t>
        </is>
      </c>
      <c r="B76" s="22" t="inlineStr">
        <is>
          <t>EJ LHV</t>
        </is>
      </c>
      <c r="C76" s="44" t="n"/>
      <c r="D76" s="44" t="n"/>
      <c r="E76" s="44" t="n"/>
      <c r="F76" s="44" t="n"/>
      <c r="G76" s="44" t="n"/>
      <c r="H76" s="44" t="n"/>
      <c r="I76" s="44" t="n"/>
      <c r="J76" s="51" t="inlineStr">
        <is>
          <t>don’t track</t>
        </is>
      </c>
      <c r="K76" s="51" t="n"/>
      <c r="L76" s="51" t="n"/>
    </row>
    <row r="77">
      <c r="A77" s="142" t="inlineStr">
        <is>
          <t xml:space="preserve"> - of which crude oil extraction</t>
        </is>
      </c>
      <c r="B77" s="22" t="inlineStr">
        <is>
          <t>EJ LHV</t>
        </is>
      </c>
      <c r="C77" s="44" t="n"/>
      <c r="D77" s="44" t="n"/>
      <c r="E77" s="44" t="n"/>
      <c r="F77" s="44" t="n"/>
      <c r="G77" s="44" t="n"/>
      <c r="H77" s="44" t="n"/>
      <c r="I77" s="44" t="n"/>
      <c r="J77" s="51" t="inlineStr">
        <is>
          <t>don’t track</t>
        </is>
      </c>
      <c r="K77" s="51" t="n"/>
      <c r="L77" s="51" t="n"/>
    </row>
    <row r="78">
      <c r="A78" s="142" t="inlineStr">
        <is>
          <t xml:space="preserve"> - of which natural gas extraction</t>
        </is>
      </c>
      <c r="B78" s="22" t="inlineStr">
        <is>
          <t>EJ LHV</t>
        </is>
      </c>
      <c r="C78" s="44" t="n"/>
      <c r="D78" s="44" t="n"/>
      <c r="E78" s="44" t="n"/>
      <c r="F78" s="44" t="n"/>
      <c r="G78" s="44" t="n"/>
      <c r="H78" s="44" t="n"/>
      <c r="I78" s="44" t="n"/>
      <c r="J78" s="51" t="inlineStr">
        <is>
          <t>don’t track</t>
        </is>
      </c>
      <c r="K78" s="51" t="n"/>
      <c r="L78" s="51" t="n"/>
    </row>
    <row r="79">
      <c r="A79" s="21" t="inlineStr">
        <is>
          <t>Activity-related GHG emissions</t>
        </is>
      </c>
      <c r="B79" s="21" t="n"/>
      <c r="C79" s="21" t="n"/>
      <c r="D79" s="21" t="n"/>
      <c r="E79" s="21" t="n"/>
      <c r="F79" s="21" t="n"/>
      <c r="G79" s="21" t="n"/>
      <c r="H79" s="21" t="n"/>
      <c r="I79" s="21" t="n"/>
      <c r="J79" s="51" t="n"/>
      <c r="K79" s="51" t="n"/>
      <c r="L79" s="51" t="n"/>
    </row>
    <row r="80" ht="30" customHeight="1" s="218">
      <c r="A80" s="43" t="inlineStr">
        <is>
          <t>Combustion CO2 emissions from energy consumption</t>
        </is>
      </c>
      <c r="B80" s="43" t="inlineStr">
        <is>
          <t>MtCO2</t>
        </is>
      </c>
      <c r="C80" s="44" t="n"/>
      <c r="D80" s="44" t="n"/>
      <c r="E80" s="44" t="n"/>
      <c r="F80" s="44" t="n"/>
      <c r="G80" s="44" t="n"/>
      <c r="H80" s="44" t="n"/>
      <c r="I80" s="44" t="n"/>
      <c r="J80" s="51" t="n"/>
      <c r="K80" s="51" t="n"/>
      <c r="L80" s="51" t="n"/>
    </row>
    <row r="81">
      <c r="A81" s="142" t="inlineStr">
        <is>
          <t xml:space="preserve"> - of which crude oil extraction</t>
        </is>
      </c>
      <c r="B81" s="43" t="inlineStr">
        <is>
          <t>MtCO2</t>
        </is>
      </c>
      <c r="C81" s="44" t="n"/>
      <c r="D81" s="44" t="n"/>
      <c r="E81" s="44" t="n"/>
      <c r="F81" s="44" t="n"/>
      <c r="G81" s="44" t="n"/>
      <c r="H81" s="44" t="n"/>
      <c r="I81" s="44" t="n"/>
      <c r="J81" s="51" t="inlineStr">
        <is>
          <t>as above</t>
        </is>
      </c>
      <c r="K81" s="51" t="n"/>
      <c r="L81" s="51" t="n"/>
    </row>
    <row r="82">
      <c r="A82" s="142" t="inlineStr">
        <is>
          <t xml:space="preserve"> - of which natural gas extraction</t>
        </is>
      </c>
      <c r="B82" s="43" t="inlineStr">
        <is>
          <t>MtCO2</t>
        </is>
      </c>
      <c r="C82" s="44" t="n"/>
      <c r="D82" s="44" t="n"/>
      <c r="E82" s="44" t="n"/>
      <c r="F82" s="44" t="n"/>
      <c r="G82" s="44" t="n"/>
      <c r="H82" s="44" t="n"/>
      <c r="I82" s="44" t="n"/>
      <c r="J82" s="51" t="inlineStr">
        <is>
          <t>don’t track</t>
        </is>
      </c>
      <c r="K82" s="51" t="n"/>
      <c r="L82" s="51" t="n"/>
    </row>
    <row r="83" ht="30" customHeight="1" s="218">
      <c r="A83" s="43" t="inlineStr">
        <is>
          <t>Combustion non-CO2 emissions from energy consumption</t>
        </is>
      </c>
      <c r="B83" s="43" t="inlineStr">
        <is>
          <t>MtCO2eq</t>
        </is>
      </c>
      <c r="C83" s="44" t="n"/>
      <c r="D83" s="44" t="n"/>
      <c r="E83" s="44" t="n"/>
      <c r="F83" s="44" t="n"/>
      <c r="G83" s="44" t="n"/>
      <c r="H83" s="44" t="n"/>
      <c r="I83" s="44" t="n"/>
      <c r="J83" s="51" t="inlineStr">
        <is>
          <t>don’t track</t>
        </is>
      </c>
      <c r="K83" s="51" t="n"/>
      <c r="L83" s="51" t="n"/>
    </row>
    <row r="84">
      <c r="A84" s="142" t="inlineStr">
        <is>
          <t xml:space="preserve"> - of which crude oil extraction</t>
        </is>
      </c>
      <c r="B84" s="43" t="inlineStr">
        <is>
          <t>MtCO2eq</t>
        </is>
      </c>
      <c r="C84" s="44" t="n"/>
      <c r="D84" s="44" t="n"/>
      <c r="E84" s="44" t="n"/>
      <c r="F84" s="44" t="n"/>
      <c r="G84" s="44" t="n"/>
      <c r="H84" s="44" t="n"/>
      <c r="I84" s="44" t="n"/>
      <c r="J84" s="51" t="inlineStr">
        <is>
          <t>don’t track</t>
        </is>
      </c>
      <c r="K84" s="51" t="n"/>
      <c r="L84" s="51" t="n"/>
    </row>
    <row r="85">
      <c r="A85" s="142" t="inlineStr">
        <is>
          <t xml:space="preserve"> - of which natural gas extraction</t>
        </is>
      </c>
      <c r="B85" s="43" t="inlineStr">
        <is>
          <t>MtCO2eq</t>
        </is>
      </c>
      <c r="C85" s="44" t="n"/>
      <c r="D85" s="44" t="n"/>
      <c r="E85" s="44" t="n"/>
      <c r="F85" s="44" t="n"/>
      <c r="G85" s="44" t="n"/>
      <c r="H85" s="44" t="n"/>
      <c r="I85" s="44" t="n"/>
      <c r="J85" s="51" t="inlineStr">
        <is>
          <t>don’t track</t>
        </is>
      </c>
      <c r="K85" s="51" t="n"/>
      <c r="L85" s="51" t="n"/>
    </row>
    <row r="86">
      <c r="A86" s="22" t="inlineStr">
        <is>
          <t>Fugitive CO2 emissions</t>
        </is>
      </c>
      <c r="B86" s="43" t="inlineStr">
        <is>
          <t>MtCO2</t>
        </is>
      </c>
      <c r="C86" s="44" t="n"/>
      <c r="D86" s="44" t="n"/>
      <c r="E86" s="44" t="n"/>
      <c r="F86" s="44" t="n"/>
      <c r="G86" s="44" t="n"/>
      <c r="H86" s="44" t="n"/>
      <c r="I86" s="44" t="n"/>
      <c r="J86" s="51" t="n"/>
      <c r="K86" s="51" t="n"/>
      <c r="L86" s="51" t="n"/>
    </row>
    <row r="87">
      <c r="A87" s="142" t="inlineStr">
        <is>
          <t xml:space="preserve"> - of which crude oil extraction</t>
        </is>
      </c>
      <c r="B87" s="43" t="inlineStr">
        <is>
          <t>MtCO2</t>
        </is>
      </c>
      <c r="C87" s="44" t="n"/>
      <c r="D87" s="44" t="n"/>
      <c r="E87" s="44" t="n"/>
      <c r="F87" s="44" t="n"/>
      <c r="G87" s="44" t="n"/>
      <c r="H87" s="44" t="n"/>
      <c r="I87" s="44" t="n"/>
      <c r="J87" s="51" t="n"/>
      <c r="K87" s="51" t="n"/>
      <c r="L87" s="51" t="n"/>
    </row>
    <row r="88">
      <c r="A88" s="142" t="inlineStr">
        <is>
          <t xml:space="preserve"> - of which natural gas extraction</t>
        </is>
      </c>
      <c r="B88" s="43" t="inlineStr">
        <is>
          <t>MtCO2</t>
        </is>
      </c>
      <c r="C88" s="44" t="n"/>
      <c r="D88" s="44" t="n"/>
      <c r="E88" s="44" t="n"/>
      <c r="F88" s="44" t="n"/>
      <c r="G88" s="44" t="n"/>
      <c r="H88" s="44" t="n"/>
      <c r="I88" s="44" t="n"/>
      <c r="J88" t="inlineStr">
        <is>
          <t>1B2 Oil and Natural Gas</t>
        </is>
      </c>
      <c r="K88" s="51" t="n"/>
      <c r="L88" s="51" t="n"/>
    </row>
    <row r="89">
      <c r="A89" s="22" t="inlineStr">
        <is>
          <t>Fugitive non-CO2 emissions (CH4 mostly)</t>
        </is>
      </c>
      <c r="B89" s="43" t="inlineStr">
        <is>
          <t>MtCO2eq</t>
        </is>
      </c>
      <c r="C89" s="44" t="n"/>
      <c r="D89" s="44" t="n"/>
      <c r="E89" s="44" t="n"/>
      <c r="F89" s="44" t="n"/>
      <c r="G89" s="44" t="n"/>
      <c r="H89" s="44" t="n"/>
      <c r="I89" s="44" t="n"/>
      <c r="J89" s="51" t="n"/>
      <c r="K89" s="51" t="n"/>
      <c r="L89" s="51" t="n"/>
    </row>
    <row r="90">
      <c r="A90" s="142" t="inlineStr">
        <is>
          <t xml:space="preserve"> - of which crude oil extraction</t>
        </is>
      </c>
      <c r="B90" s="43" t="inlineStr">
        <is>
          <t>MtCO2eq</t>
        </is>
      </c>
      <c r="C90" s="44" t="n"/>
      <c r="D90" s="44" t="n"/>
      <c r="E90" s="44" t="n"/>
      <c r="F90" s="44" t="n"/>
      <c r="G90" s="44" t="n"/>
      <c r="H90" s="44" t="n"/>
      <c r="I90" s="44" t="n"/>
      <c r="J90" s="51" t="n"/>
      <c r="K90" s="51" t="n"/>
      <c r="L90" s="51" t="n"/>
    </row>
    <row r="91">
      <c r="A91" s="142" t="inlineStr">
        <is>
          <t xml:space="preserve"> - of which natural gas extraction</t>
        </is>
      </c>
      <c r="B91" s="43" t="inlineStr">
        <is>
          <t>MtCO2eq</t>
        </is>
      </c>
      <c r="C91" s="44" t="n"/>
      <c r="D91" s="44" t="n"/>
      <c r="E91" s="44" t="n"/>
      <c r="F91" s="44" t="n"/>
      <c r="G91" s="44" t="n"/>
      <c r="H91" s="44" t="n"/>
      <c r="I91" s="44" t="n"/>
      <c r="J91" s="51" t="n"/>
      <c r="K91" s="51" t="n"/>
      <c r="L91" s="51" t="n"/>
    </row>
    <row r="92">
      <c r="A92" s="20" t="inlineStr">
        <is>
          <t>Extraction activities: Coal mining details</t>
        </is>
      </c>
      <c r="B92" s="20" t="n"/>
      <c r="C92" s="20" t="n"/>
      <c r="D92" s="20" t="n"/>
      <c r="E92" s="20" t="n"/>
      <c r="F92" s="20" t="n"/>
      <c r="G92" s="20" t="n"/>
      <c r="H92" s="20" t="n"/>
      <c r="I92" s="20" t="n"/>
      <c r="J92" s="51" t="n"/>
      <c r="K92" s="51" t="n"/>
      <c r="L92" s="51" t="n"/>
    </row>
    <row r="93">
      <c r="A93" s="21" t="inlineStr">
        <is>
          <t>Production</t>
        </is>
      </c>
      <c r="B93" s="21" t="n"/>
      <c r="C93" s="21" t="n"/>
      <c r="D93" s="21" t="n"/>
      <c r="E93" s="21" t="n"/>
      <c r="F93" s="21" t="n"/>
      <c r="G93" s="21" t="n"/>
      <c r="H93" s="21" t="n"/>
      <c r="I93" s="21" t="n"/>
      <c r="J93" s="51" t="n"/>
      <c r="K93" s="51" t="n"/>
      <c r="L93" s="51" t="n"/>
    </row>
    <row r="94">
      <c r="A94" s="22" t="inlineStr">
        <is>
          <t>Total coal</t>
        </is>
      </c>
      <c r="B94" s="22" t="inlineStr">
        <is>
          <t>Mt</t>
        </is>
      </c>
      <c r="C94" s="44" t="n"/>
      <c r="D94" s="44" t="n">
        <v>203.333175</v>
      </c>
      <c r="E94" s="44" t="n">
        <v>170.730218</v>
      </c>
      <c r="F94" s="44" t="n">
        <v>34.333006</v>
      </c>
      <c r="G94" s="44" t="n">
        <v>3.612586</v>
      </c>
      <c r="H94" s="44" t="n"/>
      <c r="I94" s="44" t="n"/>
      <c r="J94" s="208" t="inlineStr">
        <is>
          <t xml:space="preserve">NEEDS FIXING. </t>
        </is>
      </c>
      <c r="K94" s="51" t="n"/>
      <c r="L94" s="51" t="n"/>
    </row>
    <row r="95">
      <c r="A95" s="22" t="inlineStr">
        <is>
          <t>Anthracite</t>
        </is>
      </c>
      <c r="B95" s="22" t="inlineStr">
        <is>
          <t>Mt</t>
        </is>
      </c>
      <c r="C95" s="44" t="n"/>
      <c r="D95" s="44" t="n"/>
      <c r="E95" s="44" t="n"/>
      <c r="F95" s="44" t="n"/>
      <c r="G95" s="44" t="n"/>
      <c r="H95" s="44" t="n"/>
      <c r="I95" s="44" t="n"/>
      <c r="J95" s="51" t="inlineStr">
        <is>
          <t>don’t have</t>
        </is>
      </c>
      <c r="K95" s="51" t="n"/>
      <c r="L95" s="51" t="n"/>
    </row>
    <row r="96">
      <c r="A96" s="22" t="inlineStr">
        <is>
          <t>Lignite</t>
        </is>
      </c>
      <c r="B96" s="22" t="inlineStr">
        <is>
          <t>Mt</t>
        </is>
      </c>
      <c r="C96" s="44" t="n"/>
      <c r="D96" s="44" t="n"/>
      <c r="E96" s="44" t="n"/>
      <c r="F96" s="44" t="n"/>
      <c r="G96" s="44" t="n"/>
      <c r="H96" s="44" t="n"/>
      <c r="I96" s="44" t="n"/>
      <c r="J96" s="51" t="inlineStr">
        <is>
          <t>don’t have</t>
        </is>
      </c>
      <c r="K96" s="51" t="n"/>
      <c r="L96" s="51" t="n"/>
    </row>
    <row r="97">
      <c r="A97" s="22" t="inlineStr">
        <is>
          <t>Coking coal</t>
        </is>
      </c>
      <c r="B97" s="22" t="inlineStr">
        <is>
          <t>Mt</t>
        </is>
      </c>
      <c r="C97" s="44" t="n"/>
      <c r="D97" s="44" t="n"/>
      <c r="E97" s="44" t="n"/>
      <c r="F97" s="44" t="n"/>
      <c r="G97" s="44" t="n"/>
      <c r="H97" s="44" t="n"/>
      <c r="I97" s="44" t="n"/>
      <c r="J97" s="51" t="inlineStr">
        <is>
          <t>don’t have</t>
        </is>
      </c>
      <c r="K97" s="51" t="n"/>
      <c r="L97" s="51" t="n"/>
    </row>
    <row r="98">
      <c r="A98" s="22" t="inlineStr">
        <is>
          <t>Other bituminous and sub-bituminous coal</t>
        </is>
      </c>
      <c r="B98" s="22" t="inlineStr">
        <is>
          <t>Mt</t>
        </is>
      </c>
      <c r="C98" s="44" t="n"/>
      <c r="D98" s="44" t="n">
        <v>203.333175</v>
      </c>
      <c r="E98" s="44" t="n">
        <v>170.730218</v>
      </c>
      <c r="F98" s="44" t="n">
        <v>34.333006</v>
      </c>
      <c r="G98" s="44" t="n">
        <v>3.612586</v>
      </c>
      <c r="H98" s="44" t="n"/>
      <c r="I98" s="44" t="n"/>
      <c r="J98" s="208" t="inlineStr">
        <is>
          <t>NEEDS FIXING</t>
        </is>
      </c>
      <c r="K98" s="51" t="n"/>
      <c r="L98" s="51" t="n"/>
    </row>
    <row r="99">
      <c r="A99" s="22" t="inlineStr">
        <is>
          <t>Oil shale and tar sand</t>
        </is>
      </c>
      <c r="B99" s="22" t="inlineStr">
        <is>
          <t>Mt</t>
        </is>
      </c>
      <c r="C99" s="44" t="n"/>
      <c r="D99" s="44" t="n"/>
      <c r="E99" s="44" t="n"/>
      <c r="F99" s="44" t="n"/>
      <c r="G99" s="44" t="n"/>
      <c r="H99" s="44" t="n"/>
      <c r="I99" s="44" t="n"/>
      <c r="J99" s="51" t="inlineStr">
        <is>
          <t>don’t have</t>
        </is>
      </c>
      <c r="K99" s="51" t="n"/>
      <c r="L99" s="51" t="n"/>
    </row>
    <row r="100">
      <c r="A100" s="22" t="inlineStr">
        <is>
          <t>Peat</t>
        </is>
      </c>
      <c r="B100" s="22" t="inlineStr">
        <is>
          <t>Mt</t>
        </is>
      </c>
      <c r="C100" s="44" t="n"/>
      <c r="D100" s="44" t="n"/>
      <c r="E100" s="44" t="n"/>
      <c r="F100" s="44" t="n"/>
      <c r="G100" s="44" t="n"/>
      <c r="H100" s="44" t="n"/>
      <c r="I100" s="44" t="n"/>
      <c r="J100" s="51" t="inlineStr">
        <is>
          <t>don’t have</t>
        </is>
      </c>
      <c r="K100" s="51" t="n"/>
      <c r="L100" s="51" t="n"/>
    </row>
    <row r="101">
      <c r="A101" s="22" t="inlineStr">
        <is>
          <t>Others</t>
        </is>
      </c>
      <c r="B101" s="22" t="inlineStr">
        <is>
          <t>Mt</t>
        </is>
      </c>
      <c r="C101" s="44" t="n"/>
      <c r="D101" s="44" t="n"/>
      <c r="E101" s="44" t="n"/>
      <c r="F101" s="44" t="n"/>
      <c r="G101" s="44" t="n"/>
      <c r="H101" s="44" t="n"/>
      <c r="I101" s="44" t="n"/>
      <c r="J101" s="51" t="inlineStr">
        <is>
          <t>don’t have</t>
        </is>
      </c>
      <c r="K101" s="51" t="n"/>
      <c r="L101" s="51" t="n"/>
    </row>
    <row r="102">
      <c r="A102" s="20" t="inlineStr">
        <is>
          <t>Extraction activities: Biomass extraction details</t>
        </is>
      </c>
      <c r="B102" s="20" t="n"/>
      <c r="C102" s="20" t="n"/>
      <c r="D102" s="20" t="n"/>
      <c r="E102" s="20" t="n"/>
      <c r="F102" s="20" t="n"/>
      <c r="G102" s="20" t="n"/>
      <c r="H102" s="20" t="n"/>
      <c r="I102" s="20" t="n"/>
      <c r="J102" s="196" t="inlineStr">
        <is>
          <t>AFOLU, WASTE</t>
        </is>
      </c>
      <c r="K102" s="51" t="n"/>
      <c r="L102" s="51" t="n"/>
    </row>
    <row r="103">
      <c r="A103" s="21" t="inlineStr">
        <is>
          <t>Production</t>
        </is>
      </c>
      <c r="B103" s="21" t="n"/>
      <c r="C103" s="21" t="n"/>
      <c r="D103" s="21" t="n"/>
      <c r="E103" s="21" t="n"/>
      <c r="F103" s="21" t="n"/>
      <c r="G103" s="21" t="n"/>
      <c r="H103" s="21" t="n"/>
      <c r="I103" s="21" t="n"/>
      <c r="J103" s="51" t="n"/>
      <c r="K103" s="51" t="n"/>
      <c r="L103" s="51" t="n"/>
    </row>
    <row r="104">
      <c r="A104" s="22" t="inlineStr">
        <is>
          <t>Total biomass</t>
        </is>
      </c>
      <c r="B104" s="22" t="inlineStr">
        <is>
          <t>Mt</t>
        </is>
      </c>
      <c r="C104" s="44" t="n"/>
      <c r="D104" s="44" t="n">
        <v>10.937734</v>
      </c>
      <c r="E104" s="44" t="n">
        <v>13.943026</v>
      </c>
      <c r="F104" s="44" t="n">
        <v>33.870402</v>
      </c>
      <c r="G104" s="44" t="n">
        <v>44.5541</v>
      </c>
      <c r="H104" s="44" t="n"/>
      <c r="I104" s="44" t="n"/>
      <c r="J104" s="51" t="n"/>
      <c r="K104" s="51" t="n"/>
      <c r="L104" s="51" t="n"/>
    </row>
    <row r="105">
      <c r="A105" s="22" t="inlineStr">
        <is>
          <t>feedstocks from crop culture</t>
        </is>
      </c>
      <c r="B105" s="22" t="inlineStr">
        <is>
          <t>Mt</t>
        </is>
      </c>
      <c r="C105" s="44" t="n"/>
      <c r="D105" s="44" t="n">
        <v>2.492451</v>
      </c>
      <c r="E105" s="44" t="n">
        <v>2.956411</v>
      </c>
      <c r="F105" s="44" t="n">
        <v>6.870333</v>
      </c>
      <c r="G105" s="44" t="n">
        <v>9.860141</v>
      </c>
      <c r="H105" s="44" t="n"/>
      <c r="I105" s="44" t="n"/>
      <c r="J105" s="51" t="inlineStr">
        <is>
          <t>don’t have</t>
        </is>
      </c>
      <c r="K105" s="51" t="n"/>
      <c r="L105" s="51" t="n"/>
    </row>
    <row r="106">
      <c r="A106" s="22" t="inlineStr">
        <is>
          <t>feedstocks from vegetable oils</t>
        </is>
      </c>
      <c r="B106" s="22" t="inlineStr">
        <is>
          <t>Mt</t>
        </is>
      </c>
      <c r="C106" s="44" t="n"/>
      <c r="D106" s="44" t="n"/>
      <c r="E106" s="44" t="n"/>
      <c r="F106" s="44" t="n"/>
      <c r="G106" s="44" t="n"/>
      <c r="H106" s="44" t="n"/>
      <c r="I106" s="44" t="n"/>
      <c r="J106" s="51" t="inlineStr">
        <is>
          <t>don’t have</t>
        </is>
      </c>
      <c r="K106" s="51" t="n"/>
      <c r="L106" s="51" t="n"/>
    </row>
    <row r="107">
      <c r="A107" s="22" t="inlineStr">
        <is>
          <t>feedstocks from animal fats</t>
        </is>
      </c>
      <c r="B107" s="22" t="inlineStr">
        <is>
          <t>Mt</t>
        </is>
      </c>
      <c r="C107" s="44" t="n"/>
      <c r="D107" s="44" t="n"/>
      <c r="E107" s="44" t="n"/>
      <c r="F107" s="44" t="n"/>
      <c r="G107" s="44" t="n"/>
      <c r="H107" s="44" t="n"/>
      <c r="I107" s="44" t="n"/>
      <c r="J107" s="51" t="inlineStr">
        <is>
          <t>don’t have</t>
        </is>
      </c>
      <c r="K107" s="51" t="n"/>
      <c r="L107" s="51" t="n"/>
    </row>
    <row r="108">
      <c r="A108" s="22" t="inlineStr">
        <is>
          <t>feedstocks from livestock manure</t>
        </is>
      </c>
      <c r="B108" s="22" t="inlineStr">
        <is>
          <t>Mt</t>
        </is>
      </c>
      <c r="C108" s="44" t="n"/>
      <c r="D108" s="44" t="n"/>
      <c r="E108" s="44" t="n"/>
      <c r="F108" s="44" t="n"/>
      <c r="G108" s="44" t="n"/>
      <c r="H108" s="44" t="n"/>
      <c r="I108" s="44" t="n"/>
      <c r="J108" s="51" t="inlineStr">
        <is>
          <t>don’t have</t>
        </is>
      </c>
      <c r="K108" s="51" t="n"/>
      <c r="L108" s="51" t="n"/>
    </row>
    <row r="109">
      <c r="A109" s="22" t="inlineStr">
        <is>
          <t>feedstocks from forestry</t>
        </is>
      </c>
      <c r="B109" s="22" t="inlineStr">
        <is>
          <t>Mt</t>
        </is>
      </c>
      <c r="C109" s="44" t="n"/>
      <c r="D109" s="44" t="n">
        <v>8.445283</v>
      </c>
      <c r="E109" s="44" t="n">
        <v>10.986615</v>
      </c>
      <c r="F109" s="44" t="n">
        <v>24.360622</v>
      </c>
      <c r="G109" s="44" t="n">
        <v>31.715559</v>
      </c>
      <c r="H109" s="44" t="n"/>
      <c r="I109" s="44" t="n"/>
      <c r="J109" s="51" t="inlineStr">
        <is>
          <t>don’t have</t>
        </is>
      </c>
      <c r="K109" s="51" t="n"/>
      <c r="L109" s="51" t="n"/>
    </row>
    <row r="110">
      <c r="A110" s="22" t="inlineStr">
        <is>
          <t>feedstocks from water treatment plants</t>
        </is>
      </c>
      <c r="B110" s="22" t="inlineStr">
        <is>
          <t>Mt</t>
        </is>
      </c>
      <c r="C110" s="44" t="n"/>
      <c r="D110" s="44" t="n"/>
      <c r="E110" s="44" t="n"/>
      <c r="F110" s="44" t="n"/>
      <c r="G110" s="44" t="n"/>
      <c r="H110" s="44" t="n"/>
      <c r="I110" s="44" t="n"/>
      <c r="J110" s="51" t="inlineStr">
        <is>
          <t>don’t have</t>
        </is>
      </c>
      <c r="K110" s="51" t="n"/>
      <c r="L110" s="51" t="n"/>
    </row>
    <row r="111">
      <c r="A111" s="22" t="inlineStr">
        <is>
          <t>other feedstocks</t>
        </is>
      </c>
      <c r="B111" s="22" t="inlineStr">
        <is>
          <t>Mt</t>
        </is>
      </c>
      <c r="C111" s="44" t="n"/>
      <c r="D111" s="44" t="n"/>
      <c r="E111" s="44" t="n"/>
      <c r="F111" s="44" t="n">
        <v>2.639447</v>
      </c>
      <c r="G111" s="44" t="n">
        <v>2.9784</v>
      </c>
      <c r="H111" s="44" t="n"/>
      <c r="I111" s="44" t="n"/>
      <c r="J111" s="51" t="inlineStr">
        <is>
          <t>don’t have</t>
        </is>
      </c>
      <c r="K111" s="51" t="n"/>
      <c r="L111" s="51" t="n"/>
    </row>
    <row r="112">
      <c r="A112" s="20" t="inlineStr">
        <is>
          <t>Extraction activities: National consumption, Imports &amp; Exports balance</t>
        </is>
      </c>
      <c r="B112" s="20" t="n"/>
      <c r="C112" s="20" t="n"/>
      <c r="D112" s="20" t="n"/>
      <c r="E112" s="20" t="n"/>
      <c r="F112" s="20" t="n"/>
      <c r="G112" s="20" t="n"/>
      <c r="H112" s="20" t="n"/>
      <c r="I112" s="20" t="n"/>
      <c r="J112" s="51" t="n"/>
      <c r="K112" s="51" t="n"/>
      <c r="L112" s="51" t="n"/>
    </row>
    <row r="113">
      <c r="A113" s="21" t="inlineStr">
        <is>
          <t>National consumption</t>
        </is>
      </c>
      <c r="B113" s="21" t="n"/>
      <c r="C113" s="21" t="n"/>
      <c r="D113" s="21" t="n"/>
      <c r="E113" s="21" t="n"/>
      <c r="F113" s="21" t="n"/>
      <c r="G113" s="21" t="n"/>
      <c r="H113" s="21" t="n"/>
      <c r="I113" s="21" t="n"/>
      <c r="J113" s="51" t="n"/>
      <c r="K113" s="51" t="n"/>
      <c r="L113" s="51" t="n"/>
    </row>
    <row r="114">
      <c r="A114" s="22" t="inlineStr">
        <is>
          <t>Crude oil for energy use</t>
        </is>
      </c>
      <c r="B114" s="22" t="inlineStr">
        <is>
          <t>Mt</t>
        </is>
      </c>
      <c r="C114" s="44" t="n"/>
      <c r="D114" s="44" t="n">
        <v>10.597535</v>
      </c>
      <c r="E114" s="44" t="n">
        <v>7.594751</v>
      </c>
      <c r="F114" s="44" t="n"/>
      <c r="G114" s="44" t="n"/>
      <c r="H114" s="44" t="n"/>
      <c r="I114" s="44" t="n"/>
      <c r="J114" s="51" t="n"/>
      <c r="K114" s="51" t="n"/>
      <c r="L114" s="51" t="n"/>
    </row>
    <row r="115">
      <c r="A115" s="22" t="inlineStr">
        <is>
          <t>Crude oil for non-energy use</t>
        </is>
      </c>
      <c r="B115" s="22" t="inlineStr">
        <is>
          <t>Mt</t>
        </is>
      </c>
      <c r="C115" s="44" t="n"/>
      <c r="D115" s="44" t="n"/>
      <c r="E115" s="44" t="n"/>
      <c r="F115" s="44" t="n"/>
      <c r="G115" s="44" t="n"/>
      <c r="H115" s="44" t="n"/>
      <c r="I115" s="44" t="n"/>
      <c r="J115" s="51" t="inlineStr">
        <is>
          <t>don’t have</t>
        </is>
      </c>
      <c r="K115" s="51" t="n"/>
      <c r="L115" s="51" t="n"/>
    </row>
    <row r="116">
      <c r="A116" s="22" t="inlineStr">
        <is>
          <t>Raw NG for energy use</t>
        </is>
      </c>
      <c r="B116" s="22" t="inlineStr">
        <is>
          <t>Nm3</t>
        </is>
      </c>
      <c r="C116" s="44" t="n"/>
      <c r="D116" s="246" t="n">
        <v>3490427945.554498</v>
      </c>
      <c r="E116" s="44" t="n">
        <v>3638203547.352236</v>
      </c>
      <c r="F116" s="44" t="n">
        <v>3240450136.38666</v>
      </c>
      <c r="G116" s="44" t="n">
        <v>4275907254.055286</v>
      </c>
      <c r="H116" s="44" t="n"/>
      <c r="I116" s="44" t="n"/>
      <c r="J116" s="51" t="n"/>
      <c r="K116" s="51" t="n"/>
      <c r="L116" s="51" t="n"/>
    </row>
    <row r="117">
      <c r="A117" s="22" t="inlineStr">
        <is>
          <t>Raw NG for non-energy use</t>
        </is>
      </c>
      <c r="B117" s="22" t="inlineStr">
        <is>
          <t>Nm3</t>
        </is>
      </c>
      <c r="C117" s="44" t="n"/>
      <c r="D117" s="44" t="n"/>
      <c r="E117" s="44" t="n"/>
      <c r="F117" s="44" t="n"/>
      <c r="G117" s="44" t="n"/>
      <c r="H117" s="44" t="n"/>
      <c r="I117" s="44" t="n"/>
      <c r="J117" s="51" t="inlineStr">
        <is>
          <t>don’t have</t>
        </is>
      </c>
      <c r="K117" s="51" t="n"/>
      <c r="L117" s="51" t="n"/>
    </row>
    <row r="118">
      <c r="A118" s="22" t="inlineStr">
        <is>
          <t>Raw Coal for energy use</t>
        </is>
      </c>
      <c r="B118" s="22" t="inlineStr">
        <is>
          <t>Mt</t>
        </is>
      </c>
      <c r="C118" s="44" t="n"/>
      <c r="D118" s="214">
        <f>D28-D119</f>
        <v/>
      </c>
      <c r="E118" s="214">
        <f>E28-E119</f>
        <v/>
      </c>
      <c r="F118" s="214">
        <f>F28-F119</f>
        <v/>
      </c>
      <c r="G118" s="214">
        <f>G28-G119</f>
        <v/>
      </c>
      <c r="H118" s="214" t="n"/>
      <c r="I118" s="214" t="n"/>
      <c r="J118" s="216" t="inlineStr">
        <is>
          <t>derived</t>
        </is>
      </c>
      <c r="K118" s="51" t="n"/>
      <c r="L118" s="51" t="n"/>
    </row>
    <row r="119">
      <c r="A119" s="22" t="inlineStr">
        <is>
          <t>Raw Coal for non-energy use</t>
        </is>
      </c>
      <c r="B119" s="22" t="inlineStr">
        <is>
          <t>Mt</t>
        </is>
      </c>
      <c r="C119" s="44" t="n"/>
      <c r="D119" s="44" t="n"/>
      <c r="E119" s="44" t="n"/>
      <c r="F119" s="44" t="n"/>
      <c r="G119" s="44" t="n"/>
      <c r="H119" s="44" t="n"/>
      <c r="I119" s="44" t="n"/>
      <c r="J119" s="51" t="n"/>
      <c r="K119" s="51" t="n"/>
      <c r="L119" s="51" t="n"/>
    </row>
    <row r="120">
      <c r="A120" s="22" t="inlineStr">
        <is>
          <t>Raw Biomass for energy use</t>
        </is>
      </c>
      <c r="B120" s="22" t="inlineStr">
        <is>
          <t>Mt</t>
        </is>
      </c>
      <c r="C120" s="44" t="n"/>
      <c r="D120" s="44" t="n">
        <v>10.937734</v>
      </c>
      <c r="E120" s="44" t="n">
        <v>13.943026</v>
      </c>
      <c r="F120" s="44" t="n">
        <v>33.870402</v>
      </c>
      <c r="G120" s="44" t="n">
        <v>44.5541</v>
      </c>
      <c r="H120" s="44" t="n"/>
      <c r="I120" s="44" t="n"/>
      <c r="J120" s="51" t="n"/>
      <c r="K120" s="51" t="n"/>
      <c r="L120" s="51" t="n"/>
    </row>
    <row r="121">
      <c r="A121" s="22" t="inlineStr">
        <is>
          <t>Raw Biomass for non-energy use</t>
        </is>
      </c>
      <c r="B121" s="22" t="inlineStr">
        <is>
          <t>Mt</t>
        </is>
      </c>
      <c r="C121" s="44" t="n"/>
      <c r="D121" s="44" t="n"/>
      <c r="E121" s="44" t="n"/>
      <c r="F121" s="44" t="n"/>
      <c r="G121" s="44" t="n"/>
      <c r="H121" s="44" t="n"/>
      <c r="I121" s="44" t="n"/>
      <c r="J121" s="51" t="n"/>
      <c r="K121" s="51" t="n"/>
      <c r="L121" s="51" t="n"/>
    </row>
    <row r="122">
      <c r="A122" s="21" t="inlineStr">
        <is>
          <t>Imports</t>
        </is>
      </c>
      <c r="B122" s="21" t="n"/>
      <c r="C122" s="21" t="n"/>
      <c r="D122" s="21" t="n"/>
      <c r="E122" s="21" t="n"/>
      <c r="F122" s="21" t="n"/>
      <c r="G122" s="21" t="n"/>
      <c r="H122" s="21" t="n"/>
      <c r="I122" s="21" t="n"/>
      <c r="J122" s="51" t="n"/>
      <c r="K122" s="51" t="n"/>
      <c r="L122" s="51" t="n"/>
    </row>
    <row r="123">
      <c r="A123" s="22" t="inlineStr">
        <is>
          <t>Total crude oil</t>
        </is>
      </c>
      <c r="B123" s="22" t="inlineStr">
        <is>
          <t>Mt</t>
        </is>
      </c>
      <c r="C123" s="44" t="n"/>
      <c r="D123" s="247" t="n">
        <v>10.597535</v>
      </c>
      <c r="E123" s="247" t="n">
        <v>7.594751</v>
      </c>
      <c r="F123" s="247" t="n"/>
      <c r="G123" s="247" t="n"/>
      <c r="H123" s="44" t="n"/>
      <c r="I123" s="44" t="n"/>
      <c r="J123" s="51" t="n"/>
      <c r="K123" s="51" t="n"/>
      <c r="L123" s="51" t="n"/>
    </row>
    <row r="124">
      <c r="A124" s="22" t="inlineStr">
        <is>
          <t>Total natural gas</t>
        </is>
      </c>
      <c r="B124" s="22" t="inlineStr">
        <is>
          <t>Nm3</t>
        </is>
      </c>
      <c r="C124" s="44" t="n"/>
      <c r="D124" s="246" t="n">
        <v>3337945184.260035</v>
      </c>
      <c r="E124" s="247" t="n">
        <v>2737002856.057773</v>
      </c>
      <c r="F124" s="247" t="n">
        <v>2491732206.38666</v>
      </c>
      <c r="G124" s="247" t="n">
        <v>4275907254.055286</v>
      </c>
      <c r="H124" s="44" t="n"/>
      <c r="I124" s="44" t="n"/>
      <c r="J124" s="51" t="n"/>
      <c r="K124" s="51" t="n"/>
      <c r="L124" s="51" t="n"/>
    </row>
    <row r="125">
      <c r="A125" s="22" t="inlineStr">
        <is>
          <t>Total coal</t>
        </is>
      </c>
      <c r="B125" s="22" t="inlineStr">
        <is>
          <t>Mt</t>
        </is>
      </c>
      <c r="C125" s="44" t="n"/>
      <c r="D125" s="44" t="n"/>
      <c r="E125" s="44" t="n"/>
      <c r="F125" s="44" t="n"/>
      <c r="G125" s="44" t="n"/>
      <c r="H125" s="44" t="n"/>
      <c r="I125" s="44" t="n"/>
      <c r="J125" s="51" t="inlineStr">
        <is>
          <t>don’t have</t>
        </is>
      </c>
      <c r="K125" s="51" t="n"/>
      <c r="L125" s="51" t="n"/>
    </row>
    <row r="126">
      <c r="A126" s="22" t="inlineStr">
        <is>
          <t>Total biomass</t>
        </is>
      </c>
      <c r="B126" s="22" t="inlineStr">
        <is>
          <t>Mt</t>
        </is>
      </c>
      <c r="C126" s="44" t="n"/>
      <c r="D126" s="44" t="n"/>
      <c r="E126" s="44" t="n"/>
      <c r="F126" s="44" t="n"/>
      <c r="G126" s="44" t="n"/>
      <c r="H126" s="44" t="n"/>
      <c r="I126" s="44" t="n"/>
      <c r="J126" s="51" t="inlineStr">
        <is>
          <t>don’t have</t>
        </is>
      </c>
      <c r="K126" s="51" t="n"/>
      <c r="L126" s="51" t="n"/>
    </row>
    <row r="127">
      <c r="A127" s="21" t="inlineStr">
        <is>
          <t>Exports</t>
        </is>
      </c>
      <c r="B127" s="21" t="n"/>
      <c r="C127" s="21" t="n"/>
      <c r="D127" s="21" t="n"/>
      <c r="E127" s="21" t="n"/>
      <c r="F127" s="21" t="n"/>
      <c r="G127" s="21" t="n"/>
      <c r="H127" s="21" t="n"/>
      <c r="I127" s="21" t="n"/>
      <c r="J127" s="51" t="n"/>
      <c r="K127" s="51" t="n"/>
      <c r="L127" s="51" t="n"/>
    </row>
    <row r="128">
      <c r="A128" s="22" t="inlineStr">
        <is>
          <t>Total crude oil</t>
        </is>
      </c>
      <c r="B128" s="22" t="inlineStr">
        <is>
          <t>Mt</t>
        </is>
      </c>
      <c r="C128" s="44" t="n"/>
      <c r="D128" s="44" t="n"/>
      <c r="E128" s="44" t="n"/>
      <c r="F128" s="44" t="n"/>
      <c r="G128" s="44" t="n"/>
      <c r="H128" s="44" t="n"/>
      <c r="I128" s="44" t="n"/>
      <c r="J128" s="51" t="n"/>
      <c r="K128" s="51" t="n"/>
      <c r="L128" s="51" t="n"/>
    </row>
    <row r="129">
      <c r="A129" s="22" t="inlineStr">
        <is>
          <t>Total natural gas</t>
        </is>
      </c>
      <c r="B129" s="22" t="inlineStr">
        <is>
          <t>Nm3</t>
        </is>
      </c>
      <c r="C129" s="44" t="n"/>
      <c r="D129" s="44" t="n"/>
      <c r="E129" s="44" t="n"/>
      <c r="F129" s="44" t="n"/>
      <c r="G129" s="44" t="n"/>
      <c r="H129" s="44" t="n"/>
      <c r="I129" s="44" t="n"/>
      <c r="J129" s="51" t="n"/>
      <c r="K129" s="51" t="n"/>
      <c r="L129" s="51" t="n"/>
    </row>
    <row r="130">
      <c r="A130" s="22" t="inlineStr">
        <is>
          <t>Total coal</t>
        </is>
      </c>
      <c r="B130" s="22" t="inlineStr">
        <is>
          <t>Mt</t>
        </is>
      </c>
      <c r="C130" s="44" t="n"/>
      <c r="D130" s="44" t="n"/>
      <c r="E130" s="44" t="n"/>
      <c r="F130" s="44" t="n"/>
      <c r="G130" s="44" t="n"/>
      <c r="H130" s="44" t="n"/>
      <c r="I130" s="44" t="n"/>
      <c r="J130" s="208" t="inlineStr">
        <is>
          <t>NEEDS FIXING</t>
        </is>
      </c>
      <c r="K130" s="51" t="n"/>
      <c r="L130" s="51" t="n"/>
    </row>
    <row r="131">
      <c r="A131" s="22" t="inlineStr">
        <is>
          <t>Total biomass</t>
        </is>
      </c>
      <c r="B131" s="22" t="inlineStr">
        <is>
          <t>Mt</t>
        </is>
      </c>
      <c r="C131" s="44" t="n"/>
      <c r="D131" s="44" t="n"/>
      <c r="E131" s="44" t="n"/>
      <c r="F131" s="44" t="n"/>
      <c r="G131" s="44" t="n"/>
      <c r="H131" s="44" t="n"/>
      <c r="I131" s="44" t="n"/>
      <c r="J131" s="51" t="n"/>
      <c r="K131" s="51" t="n"/>
      <c r="L131" s="51" t="n"/>
    </row>
    <row r="132">
      <c r="A132" s="21" t="inlineStr">
        <is>
          <t>National consumption by end-use sectors</t>
        </is>
      </c>
      <c r="B132" s="21" t="n"/>
      <c r="C132" s="21" t="n"/>
      <c r="D132" s="21" t="n"/>
      <c r="E132" s="21" t="n"/>
      <c r="F132" s="21" t="n"/>
      <c r="G132" s="21" t="n"/>
      <c r="H132" s="21" t="n"/>
      <c r="I132" s="21" t="n"/>
      <c r="J132" s="51" t="n"/>
      <c r="K132" s="51" t="n"/>
      <c r="L132" s="51" t="n"/>
    </row>
    <row r="133">
      <c r="A133" s="36" t="inlineStr">
        <is>
          <t>Total crude oil</t>
        </is>
      </c>
      <c r="B133" s="22" t="inlineStr">
        <is>
          <t>EJ</t>
        </is>
      </c>
      <c r="C133" s="44" t="n"/>
      <c r="D133" s="44" t="n">
        <v>0.445096</v>
      </c>
      <c r="E133" s="44" t="n">
        <v>0.31898</v>
      </c>
      <c r="F133" s="44" t="n"/>
      <c r="G133" s="44" t="n"/>
      <c r="H133" s="44" t="n"/>
      <c r="I133" s="44" t="n"/>
      <c r="J133" s="51" t="n"/>
      <c r="K133" s="51" t="n"/>
      <c r="L133" s="51" t="n"/>
    </row>
    <row r="134">
      <c r="A134" s="22" t="inlineStr">
        <is>
          <t>Passenger Transport</t>
        </is>
      </c>
      <c r="B134" s="22" t="inlineStr">
        <is>
          <t>EJ</t>
        </is>
      </c>
      <c r="C134" s="44" t="n"/>
      <c r="D134" s="44" t="n"/>
      <c r="E134" s="44" t="n"/>
      <c r="F134" s="44" t="n"/>
      <c r="G134" s="44" t="n"/>
      <c r="H134" s="44" t="n"/>
      <c r="I134" s="44" t="n"/>
      <c r="J134" s="51" t="inlineStr">
        <is>
          <t>as refined product</t>
        </is>
      </c>
      <c r="K134" s="51" t="n"/>
      <c r="L134" s="51" t="n"/>
    </row>
    <row r="135">
      <c r="A135" s="22" t="inlineStr">
        <is>
          <t>Freight Transport</t>
        </is>
      </c>
      <c r="B135" s="22" t="inlineStr">
        <is>
          <t>EJ</t>
        </is>
      </c>
      <c r="C135" s="44" t="n"/>
      <c r="D135" s="44" t="n"/>
      <c r="E135" s="44" t="n"/>
      <c r="F135" s="44" t="n"/>
      <c r="G135" s="44" t="n"/>
      <c r="H135" s="44" t="n"/>
      <c r="I135" s="44" t="n"/>
      <c r="J135" s="51" t="inlineStr">
        <is>
          <t>as refined product</t>
        </is>
      </c>
      <c r="K135" s="51" t="n"/>
      <c r="L135" s="51" t="n"/>
    </row>
    <row r="136">
      <c r="A136" s="22" t="inlineStr">
        <is>
          <t>Residential buildings</t>
        </is>
      </c>
      <c r="B136" s="22" t="inlineStr">
        <is>
          <t>EJ</t>
        </is>
      </c>
      <c r="C136" s="44" t="n"/>
      <c r="D136" s="44" t="n"/>
      <c r="E136" s="44" t="n"/>
      <c r="F136" s="44" t="n"/>
      <c r="G136" s="44" t="n"/>
      <c r="H136" s="44" t="n"/>
      <c r="I136" s="44" t="n"/>
      <c r="J136" s="51" t="inlineStr">
        <is>
          <t>as refined product</t>
        </is>
      </c>
      <c r="K136" s="51" t="n"/>
      <c r="L136" s="51" t="n"/>
    </row>
    <row r="137">
      <c r="A137" s="22" t="inlineStr">
        <is>
          <t>Commercial buidlings</t>
        </is>
      </c>
      <c r="B137" s="22" t="inlineStr">
        <is>
          <t>EJ</t>
        </is>
      </c>
      <c r="C137" s="44" t="n"/>
      <c r="D137" s="44" t="n"/>
      <c r="E137" s="44" t="n"/>
      <c r="F137" s="44" t="n"/>
      <c r="G137" s="44" t="n"/>
      <c r="H137" s="44" t="n"/>
      <c r="I137" s="44" t="n"/>
      <c r="J137" s="51" t="inlineStr">
        <is>
          <t>as refined product</t>
        </is>
      </c>
      <c r="K137" s="51" t="n"/>
      <c r="L137" s="51" t="n"/>
    </row>
    <row r="138">
      <c r="A138" s="22" t="inlineStr">
        <is>
          <t>Industry (EII)</t>
        </is>
      </c>
      <c r="B138" s="22" t="inlineStr">
        <is>
          <t>EJ</t>
        </is>
      </c>
      <c r="C138" s="44" t="n"/>
      <c r="D138" s="44" t="n"/>
      <c r="E138" s="44" t="n"/>
      <c r="F138" s="44" t="n"/>
      <c r="G138" s="44" t="n"/>
      <c r="H138" s="44" t="n"/>
      <c r="I138" s="44" t="n"/>
      <c r="J138" s="51" t="inlineStr">
        <is>
          <t>as refined product</t>
        </is>
      </c>
      <c r="K138" s="51" t="n"/>
      <c r="L138" s="51" t="n"/>
    </row>
    <row r="139">
      <c r="A139" s="22" t="inlineStr">
        <is>
          <t>Industry (light industry)</t>
        </is>
      </c>
      <c r="B139" s="22" t="inlineStr">
        <is>
          <t>EJ</t>
        </is>
      </c>
      <c r="C139" s="44" t="n"/>
      <c r="D139" s="44" t="n"/>
      <c r="E139" s="44" t="n"/>
      <c r="F139" s="44" t="n"/>
      <c r="G139" s="44" t="n"/>
      <c r="H139" s="44" t="n"/>
      <c r="I139" s="44" t="n"/>
      <c r="J139" s="51" t="inlineStr">
        <is>
          <t>as refined product</t>
        </is>
      </c>
      <c r="K139" s="51" t="n"/>
      <c r="L139" s="51" t="n"/>
    </row>
    <row r="140">
      <c r="A140" s="22" t="inlineStr">
        <is>
          <t>Agriculture</t>
        </is>
      </c>
      <c r="B140" s="22" t="inlineStr">
        <is>
          <t>EJ</t>
        </is>
      </c>
      <c r="C140" s="44" t="n"/>
      <c r="D140" s="44" t="n"/>
      <c r="E140" s="44" t="n"/>
      <c r="F140" s="44" t="n"/>
      <c r="G140" s="44" t="n"/>
      <c r="H140" s="44" t="n"/>
      <c r="I140" s="44" t="n"/>
      <c r="J140" s="51" t="inlineStr">
        <is>
          <t>as refined product</t>
        </is>
      </c>
      <c r="K140" s="51" t="n"/>
      <c r="L140" s="51" t="n"/>
    </row>
    <row r="141">
      <c r="A141" s="22" t="inlineStr">
        <is>
          <t>Power</t>
        </is>
      </c>
      <c r="B141" s="22" t="inlineStr">
        <is>
          <t>EJ</t>
        </is>
      </c>
      <c r="C141" s="44" t="n"/>
      <c r="D141" s="44" t="n"/>
      <c r="E141" s="44" t="n"/>
      <c r="F141" s="44" t="n"/>
      <c r="G141" s="44" t="n"/>
      <c r="H141" s="44" t="n"/>
      <c r="I141" s="44" t="n"/>
      <c r="J141" s="51" t="inlineStr">
        <is>
          <t>as refined product</t>
        </is>
      </c>
      <c r="K141" s="51" t="n"/>
      <c r="L141" s="51" t="n"/>
    </row>
    <row r="142">
      <c r="A142" s="22" t="inlineStr">
        <is>
          <t>Other Energy Supply activities (self-consumption)</t>
        </is>
      </c>
      <c r="B142" s="22" t="inlineStr">
        <is>
          <t>EJ</t>
        </is>
      </c>
      <c r="C142" s="44" t="n"/>
      <c r="D142" s="44" t="n">
        <v>0.445096</v>
      </c>
      <c r="E142" s="44" t="n">
        <v>0.31898</v>
      </c>
      <c r="F142" s="44" t="n"/>
      <c r="G142" s="44" t="n"/>
      <c r="H142" s="44" t="n"/>
      <c r="I142" s="44" t="n"/>
      <c r="J142" s="51" t="inlineStr">
        <is>
          <t>as refined product</t>
        </is>
      </c>
      <c r="K142" s="51" t="n"/>
      <c r="L142" s="51" t="n"/>
    </row>
    <row r="143">
      <c r="A143" s="36" t="inlineStr">
        <is>
          <t>Total raw natural gas</t>
        </is>
      </c>
      <c r="B143" s="22" t="inlineStr">
        <is>
          <t>EJ</t>
        </is>
      </c>
      <c r="C143" s="44" t="n"/>
      <c r="D143" s="44" t="n">
        <v>0.136127</v>
      </c>
      <c r="E143" s="44" t="n">
        <v>0.14189</v>
      </c>
      <c r="F143" s="44" t="n">
        <v>0.126378</v>
      </c>
      <c r="G143" s="44" t="n">
        <v>0.16676</v>
      </c>
      <c r="H143" s="44" t="n"/>
      <c r="I143" s="44" t="n"/>
      <c r="J143" s="206" t="inlineStr">
        <is>
          <t>Why doesn’t sum?</t>
        </is>
      </c>
      <c r="K143" s="51" t="n"/>
      <c r="L143" s="51" t="n"/>
    </row>
    <row r="144">
      <c r="A144" s="22" t="inlineStr">
        <is>
          <t>Passenger Transport</t>
        </is>
      </c>
      <c r="B144" s="22" t="inlineStr">
        <is>
          <t>EJ</t>
        </is>
      </c>
      <c r="C144" s="44" t="n"/>
      <c r="D144" s="44" t="n"/>
      <c r="E144" s="44" t="n"/>
      <c r="F144" s="44" t="n"/>
      <c r="G144" s="44" t="n"/>
      <c r="H144" s="44" t="n"/>
      <c r="I144" s="44" t="n"/>
      <c r="J144" s="51" t="n"/>
      <c r="K144" s="51" t="n"/>
      <c r="L144" s="51" t="n"/>
    </row>
    <row r="145">
      <c r="A145" s="22" t="inlineStr">
        <is>
          <t>Freight Transport</t>
        </is>
      </c>
      <c r="B145" s="22" t="inlineStr">
        <is>
          <t>EJ</t>
        </is>
      </c>
      <c r="C145" s="44" t="n"/>
      <c r="D145" s="44" t="n"/>
      <c r="E145" s="44" t="n"/>
      <c r="F145" s="44" t="n"/>
      <c r="G145" s="44" t="n"/>
      <c r="H145" s="44" t="n"/>
      <c r="I145" s="44" t="n"/>
      <c r="J145" s="51" t="n"/>
      <c r="K145" s="51" t="n"/>
      <c r="L145" s="51" t="n"/>
    </row>
    <row r="146">
      <c r="A146" s="22" t="inlineStr">
        <is>
          <t>Residential buildings</t>
        </is>
      </c>
      <c r="B146" s="22" t="inlineStr">
        <is>
          <t>EJ</t>
        </is>
      </c>
      <c r="C146" s="44" t="n"/>
      <c r="D146" s="44" t="n">
        <v>2.9e-05</v>
      </c>
      <c r="E146" s="44" t="n">
        <v>8.2e-05</v>
      </c>
      <c r="F146" s="44" t="n">
        <v>0.000871</v>
      </c>
      <c r="G146" s="44" t="n">
        <v>0.001376</v>
      </c>
      <c r="H146" s="44" t="n"/>
      <c r="I146" s="44" t="n"/>
      <c r="J146" s="51" t="n"/>
      <c r="K146" s="51" t="n"/>
      <c r="L146" s="51" t="n"/>
    </row>
    <row r="147">
      <c r="A147" s="22" t="inlineStr">
        <is>
          <t>Commercial buidlings</t>
        </is>
      </c>
      <c r="B147" s="22" t="inlineStr">
        <is>
          <t>EJ</t>
        </is>
      </c>
      <c r="C147" s="44" t="n"/>
      <c r="D147" s="44" t="n">
        <v>0.001225</v>
      </c>
      <c r="E147" s="44" t="n">
        <v>0.001254</v>
      </c>
      <c r="F147" s="44" t="n">
        <v>0.001254</v>
      </c>
      <c r="G147" s="44" t="n"/>
      <c r="H147" s="44" t="n"/>
      <c r="I147" s="44" t="n"/>
      <c r="J147" s="51" t="n"/>
      <c r="K147" s="51" t="n"/>
      <c r="L147" s="51" t="n"/>
    </row>
    <row r="148">
      <c r="A148" s="22" t="inlineStr">
        <is>
          <t>Industry (EII)</t>
        </is>
      </c>
      <c r="B148" s="22" t="inlineStr">
        <is>
          <t>EJ</t>
        </is>
      </c>
      <c r="C148" s="44" t="n"/>
      <c r="D148" s="44" t="n">
        <v>0.066806</v>
      </c>
      <c r="E148" s="44" t="n">
        <v>0.068923</v>
      </c>
      <c r="F148" s="44" t="n">
        <v>0.075338</v>
      </c>
      <c r="G148" s="44" t="n">
        <v>0.07172000000000001</v>
      </c>
      <c r="H148" s="44" t="n"/>
      <c r="I148" s="44" t="n"/>
      <c r="J148" s="51" t="n"/>
      <c r="K148" s="51" t="n"/>
      <c r="L148" s="51" t="n"/>
    </row>
    <row r="149">
      <c r="A149" s="22" t="inlineStr">
        <is>
          <t>Industry (light industry)</t>
        </is>
      </c>
      <c r="B149" s="22" t="inlineStr">
        <is>
          <t>EJ</t>
        </is>
      </c>
      <c r="C149" s="44" t="n"/>
      <c r="D149" s="44" t="n">
        <v>0.014284</v>
      </c>
      <c r="E149" s="44" t="n">
        <v>0.015403</v>
      </c>
      <c r="F149" s="44" t="n">
        <v>5e-05</v>
      </c>
      <c r="G149" s="44" t="n">
        <v>7.2e-05</v>
      </c>
      <c r="H149" s="44" t="n"/>
      <c r="I149" s="44" t="n"/>
      <c r="J149" s="51" t="n"/>
      <c r="K149" s="51" t="n"/>
      <c r="L149" s="51" t="n"/>
    </row>
    <row r="150">
      <c r="A150" s="22" t="inlineStr">
        <is>
          <t>Agriculture</t>
        </is>
      </c>
      <c r="B150" s="22" t="inlineStr">
        <is>
          <t>EJ</t>
        </is>
      </c>
      <c r="C150" s="44" t="n"/>
      <c r="D150" s="44" t="n"/>
      <c r="E150" s="44" t="n"/>
      <c r="F150" s="44" t="n"/>
      <c r="G150" s="44" t="n"/>
      <c r="H150" s="44" t="n"/>
      <c r="I150" s="44" t="n"/>
      <c r="J150" s="51" t="n"/>
      <c r="K150" s="51" t="n"/>
      <c r="L150" s="51" t="n"/>
    </row>
    <row r="151">
      <c r="A151" s="22" t="inlineStr">
        <is>
          <t>Power</t>
        </is>
      </c>
      <c r="B151" s="22" t="inlineStr">
        <is>
          <t>EJ</t>
        </is>
      </c>
      <c r="C151" s="44" t="n"/>
      <c r="D151" s="44" t="n">
        <v>0.009887</v>
      </c>
      <c r="E151" s="44" t="n">
        <v>0.010654</v>
      </c>
      <c r="F151" s="44" t="n">
        <v>0.05003</v>
      </c>
      <c r="G151" s="44" t="n">
        <v>0.092888</v>
      </c>
      <c r="H151" s="44" t="n"/>
      <c r="I151" s="44" t="n"/>
      <c r="J151" s="51" t="n"/>
      <c r="K151" s="51" t="n"/>
      <c r="L151" s="51" t="n"/>
    </row>
    <row r="152">
      <c r="A152" s="22" t="inlineStr">
        <is>
          <t>Other Energy Supply activities (self-consumption)</t>
        </is>
      </c>
      <c r="B152" s="22" t="inlineStr">
        <is>
          <t>EJ</t>
        </is>
      </c>
      <c r="C152" s="44" t="n"/>
      <c r="D152" s="44" t="n">
        <v>0.049519</v>
      </c>
      <c r="E152" s="44" t="n">
        <v>0.048599</v>
      </c>
      <c r="F152" s="44" t="n"/>
      <c r="G152" s="44" t="n"/>
      <c r="H152" s="44" t="n"/>
      <c r="I152" s="44" t="n"/>
      <c r="J152" s="51" t="n"/>
      <c r="K152" s="51" t="n"/>
      <c r="L152" s="51" t="n"/>
    </row>
    <row r="153">
      <c r="A153" s="36" t="inlineStr">
        <is>
          <t>Total raw coal</t>
        </is>
      </c>
      <c r="B153" s="22" t="inlineStr">
        <is>
          <t>EJ</t>
        </is>
      </c>
      <c r="C153" s="44" t="n"/>
      <c r="D153" s="44" t="n">
        <v>4.159983</v>
      </c>
      <c r="E153" s="44" t="n">
        <v>3.517367</v>
      </c>
      <c r="F153" s="44" t="n">
        <v>0.828922</v>
      </c>
      <c r="G153" s="44" t="n">
        <v>0.107121</v>
      </c>
      <c r="H153" s="44" t="n"/>
      <c r="I153" s="44" t="n"/>
      <c r="J153" s="51" t="n"/>
      <c r="K153" s="51" t="n"/>
      <c r="L153" s="51" t="n"/>
    </row>
    <row r="154">
      <c r="A154" s="22" t="inlineStr">
        <is>
          <t>Passenger Transport</t>
        </is>
      </c>
      <c r="B154" s="22" t="inlineStr">
        <is>
          <t>EJ</t>
        </is>
      </c>
      <c r="C154" s="44" t="n"/>
      <c r="D154" s="44" t="n"/>
      <c r="E154" s="44" t="n"/>
      <c r="F154" s="44" t="n"/>
      <c r="G154" s="44" t="n"/>
      <c r="H154" s="44" t="n"/>
      <c r="I154" s="44" t="n"/>
      <c r="J154" s="51" t="n"/>
      <c r="K154" s="51" t="n"/>
      <c r="L154" s="51" t="n"/>
    </row>
    <row r="155">
      <c r="A155" s="22" t="inlineStr">
        <is>
          <t>Freight Transport</t>
        </is>
      </c>
      <c r="B155" s="22" t="inlineStr">
        <is>
          <t>EJ</t>
        </is>
      </c>
      <c r="C155" s="44" t="n"/>
      <c r="D155" s="44" t="n"/>
      <c r="E155" s="44" t="n"/>
      <c r="F155" s="44" t="n"/>
      <c r="G155" s="44" t="n"/>
      <c r="H155" s="44" t="n"/>
      <c r="I155" s="44" t="n"/>
      <c r="J155" s="51" t="n"/>
      <c r="K155" s="51" t="n"/>
      <c r="L155" s="51" t="n"/>
    </row>
    <row r="156">
      <c r="A156" s="22" t="inlineStr">
        <is>
          <t>Residential buildings</t>
        </is>
      </c>
      <c r="B156" s="22" t="inlineStr">
        <is>
          <t>EJ</t>
        </is>
      </c>
      <c r="C156" s="44" t="n"/>
      <c r="D156" s="44" t="n">
        <v>0.018178</v>
      </c>
      <c r="E156" s="44" t="n">
        <v>0.016472</v>
      </c>
      <c r="F156" s="44" t="n">
        <v>0.015286</v>
      </c>
      <c r="G156" s="44" t="n">
        <v>0.004665</v>
      </c>
      <c r="H156" s="44" t="n"/>
      <c r="I156" s="44" t="n"/>
      <c r="J156" s="51" t="n"/>
      <c r="K156" s="51" t="n"/>
      <c r="L156" s="51" t="n"/>
    </row>
    <row r="157">
      <c r="A157" s="22" t="inlineStr">
        <is>
          <t>Commercial buidlings</t>
        </is>
      </c>
      <c r="B157" s="22" t="inlineStr">
        <is>
          <t>EJ</t>
        </is>
      </c>
      <c r="C157" s="44" t="n"/>
      <c r="D157" s="44" t="n">
        <v>0.028032</v>
      </c>
      <c r="E157" s="44" t="n">
        <v>0.027412</v>
      </c>
      <c r="F157" s="44" t="n">
        <v>0.018029</v>
      </c>
      <c r="G157" s="44" t="n"/>
      <c r="H157" s="44" t="n"/>
      <c r="I157" s="44" t="n"/>
      <c r="J157" s="51" t="n"/>
      <c r="K157" s="51" t="n"/>
      <c r="L157" s="51" t="n"/>
    </row>
    <row r="158">
      <c r="A158" s="22" t="inlineStr">
        <is>
          <t>Industry (EII)</t>
        </is>
      </c>
      <c r="B158" s="22" t="inlineStr">
        <is>
          <t>EJ</t>
        </is>
      </c>
      <c r="C158" s="44" t="n"/>
      <c r="D158" s="44" t="n">
        <v>0.112851</v>
      </c>
      <c r="E158" s="44" t="n">
        <v>0.130832</v>
      </c>
      <c r="F158" s="44" t="n">
        <v>0.167826</v>
      </c>
      <c r="G158" s="44" t="n">
        <v>0.03835</v>
      </c>
      <c r="H158" s="44" t="n"/>
      <c r="I158" s="44" t="n"/>
      <c r="J158" s="51" t="n"/>
      <c r="K158" s="51" t="n"/>
      <c r="L158" s="51" t="n"/>
    </row>
    <row r="159">
      <c r="A159" s="22" t="inlineStr">
        <is>
          <t>Industry (light industry)</t>
        </is>
      </c>
      <c r="B159" s="22" t="inlineStr">
        <is>
          <t>EJ</t>
        </is>
      </c>
      <c r="C159" s="44" t="n"/>
      <c r="D159" s="44" t="n">
        <v>0.145037</v>
      </c>
      <c r="E159" s="44" t="n">
        <v>0.161672</v>
      </c>
      <c r="F159" s="44" t="n">
        <v>0.117585</v>
      </c>
      <c r="G159" s="44" t="n">
        <v>0.001067</v>
      </c>
      <c r="H159" s="44" t="n"/>
      <c r="I159" s="44" t="n"/>
      <c r="J159" s="51" t="n"/>
      <c r="K159" s="51" t="n"/>
      <c r="L159" s="51" t="n"/>
    </row>
    <row r="160">
      <c r="A160" s="22" t="inlineStr">
        <is>
          <t>Agriculture</t>
        </is>
      </c>
      <c r="B160" s="22" t="inlineStr">
        <is>
          <t>EJ</t>
        </is>
      </c>
      <c r="C160" s="44" t="n"/>
      <c r="D160" s="44" t="n">
        <v>0.000771</v>
      </c>
      <c r="E160" s="44" t="n">
        <v>0.000463</v>
      </c>
      <c r="F160" s="44" t="n">
        <v>0.004399</v>
      </c>
      <c r="G160" s="44" t="n"/>
      <c r="H160" s="44" t="n"/>
      <c r="I160" s="44" t="n"/>
      <c r="J160" s="51" t="n"/>
      <c r="K160" s="51" t="n"/>
      <c r="L160" s="51" t="n"/>
    </row>
    <row r="161">
      <c r="A161" s="22" t="inlineStr">
        <is>
          <t>Power</t>
        </is>
      </c>
      <c r="B161" s="22" t="inlineStr">
        <is>
          <t>EJ</t>
        </is>
      </c>
      <c r="C161" s="44" t="n"/>
      <c r="D161" s="44" t="n">
        <v>2.005057</v>
      </c>
      <c r="E161" s="44" t="n">
        <v>1.363171</v>
      </c>
      <c r="F161" s="44" t="n">
        <v>0.170974</v>
      </c>
      <c r="G161" s="44" t="n">
        <v>0.003408</v>
      </c>
      <c r="H161" s="44" t="n"/>
      <c r="I161" s="44" t="n"/>
      <c r="J161" s="51" t="n"/>
      <c r="K161" s="51" t="n"/>
      <c r="L161" s="51" t="n"/>
    </row>
    <row r="162">
      <c r="A162" s="22" t="inlineStr">
        <is>
          <t>Other Energy Supply activities (self-consumption)</t>
        </is>
      </c>
      <c r="B162" s="22" t="inlineStr">
        <is>
          <t>EJ</t>
        </is>
      </c>
      <c r="C162" s="44" t="n"/>
      <c r="D162" s="44" t="n">
        <v>0.738031</v>
      </c>
      <c r="E162" s="44" t="n">
        <v>0.738031</v>
      </c>
      <c r="F162" s="44" t="n"/>
      <c r="G162" s="44" t="n"/>
      <c r="H162" s="44" t="n"/>
      <c r="I162" s="44" t="n"/>
      <c r="J162" s="51" t="n"/>
      <c r="K162" s="51" t="n"/>
      <c r="L162" s="51" t="n"/>
    </row>
    <row r="163">
      <c r="A163" s="36" t="inlineStr">
        <is>
          <t>Total raw biomass</t>
        </is>
      </c>
      <c r="B163" s="22" t="inlineStr">
        <is>
          <t>EJ</t>
        </is>
      </c>
      <c r="C163" s="44" t="n"/>
      <c r="D163" s="44" t="n">
        <v>0.175004</v>
      </c>
      <c r="E163" s="44" t="n">
        <v>0.223088</v>
      </c>
      <c r="F163" s="44" t="n">
        <v>0.541926</v>
      </c>
      <c r="G163" s="44" t="n">
        <v>0.712866</v>
      </c>
      <c r="H163" s="44" t="n"/>
      <c r="I163" s="44" t="n"/>
      <c r="J163" s="206" t="inlineStr">
        <is>
          <t>Doesn’t sum</t>
        </is>
      </c>
      <c r="K163" s="51" t="n"/>
      <c r="L163" s="51" t="n"/>
    </row>
    <row r="164">
      <c r="A164" s="22" t="inlineStr">
        <is>
          <t>Passenger Transport</t>
        </is>
      </c>
      <c r="B164" s="22" t="inlineStr">
        <is>
          <t>EJ</t>
        </is>
      </c>
      <c r="C164" s="44" t="n"/>
      <c r="D164" s="44" t="n"/>
      <c r="E164" s="44" t="n"/>
      <c r="F164" s="44" t="n"/>
      <c r="G164" s="44" t="n"/>
      <c r="H164" s="44" t="n"/>
      <c r="I164" s="44" t="n"/>
      <c r="J164" s="51" t="n"/>
      <c r="K164" s="51" t="n"/>
      <c r="L164" s="51" t="n"/>
    </row>
    <row r="165">
      <c r="A165" s="22" t="inlineStr">
        <is>
          <t>Freight Transport</t>
        </is>
      </c>
      <c r="B165" s="22" t="inlineStr">
        <is>
          <t>EJ</t>
        </is>
      </c>
      <c r="C165" s="44" t="n"/>
      <c r="D165" s="44" t="n"/>
      <c r="E165" s="44" t="n"/>
      <c r="F165" s="44" t="n"/>
      <c r="G165" s="44" t="n"/>
      <c r="H165" s="44" t="n"/>
      <c r="I165" s="44" t="n"/>
      <c r="J165" s="51" t="n"/>
      <c r="K165" s="51" t="n"/>
      <c r="L165" s="51" t="n"/>
    </row>
    <row r="166">
      <c r="A166" s="22" t="inlineStr">
        <is>
          <t>Residential buildings</t>
        </is>
      </c>
      <c r="B166" s="22" t="inlineStr">
        <is>
          <t>EJ</t>
        </is>
      </c>
      <c r="C166" s="44" t="n"/>
      <c r="D166" s="44" t="n">
        <v>0.084726</v>
      </c>
      <c r="E166" s="44" t="n">
        <v>0.081163</v>
      </c>
      <c r="F166" s="44" t="n">
        <v>0.074549</v>
      </c>
      <c r="G166" s="44" t="n">
        <v>0.075692</v>
      </c>
      <c r="H166" s="44" t="n"/>
      <c r="I166" s="44" t="n"/>
      <c r="J166" s="51" t="n"/>
      <c r="K166" s="51" t="n"/>
      <c r="L166" s="51" t="n"/>
    </row>
    <row r="167">
      <c r="A167" s="22" t="inlineStr">
        <is>
          <t>Commercial buidlings</t>
        </is>
      </c>
      <c r="B167" s="22" t="inlineStr">
        <is>
          <t>EJ</t>
        </is>
      </c>
      <c r="C167" s="44" t="n"/>
      <c r="D167" s="44" t="n"/>
      <c r="E167" s="44" t="n"/>
      <c r="F167" s="44" t="n"/>
      <c r="G167" s="44" t="n"/>
      <c r="H167" s="44" t="n"/>
      <c r="I167" s="44" t="n"/>
      <c r="J167" s="51" t="n"/>
      <c r="K167" s="51" t="n"/>
      <c r="L167" s="51" t="n"/>
    </row>
    <row r="168">
      <c r="A168" s="22" t="inlineStr">
        <is>
          <t>Industry (EII)</t>
        </is>
      </c>
      <c r="B168" s="22" t="inlineStr">
        <is>
          <t>EJ</t>
        </is>
      </c>
      <c r="C168" s="44" t="n"/>
      <c r="D168" s="44" t="n">
        <v>0.050399</v>
      </c>
      <c r="E168" s="44" t="n">
        <v>0.077025</v>
      </c>
      <c r="F168" s="44" t="n">
        <v>0.107016</v>
      </c>
      <c r="G168" s="44" t="n">
        <v>0.167921</v>
      </c>
      <c r="H168" s="44" t="n"/>
      <c r="I168" s="44" t="n"/>
      <c r="J168" s="51" t="n"/>
      <c r="K168" s="51" t="n"/>
      <c r="L168" s="51" t="n"/>
    </row>
    <row r="169">
      <c r="A169" s="22" t="inlineStr">
        <is>
          <t>Industry (light industry)</t>
        </is>
      </c>
      <c r="B169" s="22" t="inlineStr">
        <is>
          <t>EJ</t>
        </is>
      </c>
      <c r="C169" s="44" t="n"/>
      <c r="D169" s="44" t="n">
        <v>0.039879</v>
      </c>
      <c r="E169" s="44" t="n">
        <v>0.047303</v>
      </c>
      <c r="F169" s="44" t="n">
        <v>0.109925</v>
      </c>
      <c r="G169" s="44" t="n">
        <v>0.157762</v>
      </c>
      <c r="H169" s="44" t="n"/>
      <c r="I169" s="44" t="n"/>
      <c r="J169" s="51" t="n"/>
      <c r="K169" s="51" t="n"/>
      <c r="L169" s="51" t="n"/>
    </row>
    <row r="170">
      <c r="A170" s="22" t="inlineStr">
        <is>
          <t>Agriculture</t>
        </is>
      </c>
      <c r="B170" s="22" t="inlineStr">
        <is>
          <t>EJ</t>
        </is>
      </c>
      <c r="C170" s="44" t="n"/>
      <c r="D170" s="44" t="n"/>
      <c r="E170" s="44" t="n"/>
      <c r="F170" s="44" t="n"/>
      <c r="G170" s="44" t="n"/>
      <c r="H170" s="44" t="n"/>
      <c r="I170" s="44" t="n"/>
      <c r="J170" s="51" t="n"/>
      <c r="K170" s="51" t="n"/>
      <c r="L170" s="51" t="n"/>
    </row>
    <row r="171">
      <c r="A171" s="22" t="inlineStr">
        <is>
          <t>Power</t>
        </is>
      </c>
      <c r="B171" s="22" t="inlineStr">
        <is>
          <t>EJ</t>
        </is>
      </c>
      <c r="C171" s="44" t="n"/>
      <c r="D171" s="44" t="n"/>
      <c r="E171" s="44" t="n"/>
      <c r="F171" s="44" t="n">
        <v>0.042231</v>
      </c>
      <c r="G171" s="44" t="n">
        <v>0.047654</v>
      </c>
      <c r="H171" s="44" t="n"/>
      <c r="I171" s="44" t="n"/>
      <c r="J171" s="51" t="n"/>
      <c r="K171" s="51" t="n"/>
      <c r="L171" s="51" t="n"/>
    </row>
    <row r="172">
      <c r="A172" s="22" t="inlineStr">
        <is>
          <t>Other Energy Supply activities (self-consumption)</t>
        </is>
      </c>
      <c r="B172" s="22" t="inlineStr">
        <is>
          <t>EJ</t>
        </is>
      </c>
      <c r="C172" s="44" t="n"/>
      <c r="D172" s="44" t="n"/>
      <c r="E172" s="44" t="n"/>
      <c r="F172" s="44" t="n"/>
      <c r="G172" s="44" t="n"/>
      <c r="H172" s="44" t="n"/>
      <c r="I172" s="44" t="n"/>
      <c r="J172" s="51" t="n"/>
      <c r="K172" s="51" t="n"/>
      <c r="L172" s="51" t="n"/>
    </row>
    <row r="173">
      <c r="A173" s="144" t="n"/>
      <c r="B173" s="144" t="n"/>
      <c r="J173" s="51" t="n"/>
      <c r="K173" s="51" t="n"/>
      <c r="L173" s="51" t="n"/>
    </row>
    <row r="174" ht="23.25" customHeight="1" s="218">
      <c r="A174" s="141" t="inlineStr">
        <is>
          <t>II. ENERGY CONVERSION activities (Secondary energy)</t>
        </is>
      </c>
      <c r="B174" s="141" t="n"/>
      <c r="C174" s="141" t="n"/>
      <c r="D174" s="141" t="n"/>
      <c r="E174" s="141" t="n"/>
      <c r="F174" s="141" t="n"/>
      <c r="G174" s="141" t="n"/>
      <c r="H174" s="141" t="n"/>
      <c r="I174" s="141" t="n"/>
      <c r="J174" s="51" t="n"/>
      <c r="K174" s="51" t="n"/>
      <c r="L174" s="51" t="n"/>
    </row>
    <row r="175" ht="18.75" customHeight="1" s="218">
      <c r="A175" s="143" t="inlineStr">
        <is>
          <t>ENERGY CONVERSION - LIQUID FUEL SUPPLY ACTIVITIES</t>
        </is>
      </c>
      <c r="B175" s="143" t="n"/>
      <c r="C175" s="143" t="n"/>
      <c r="D175" s="143" t="n"/>
      <c r="E175" s="143" t="n"/>
      <c r="F175" s="143" t="n"/>
      <c r="G175" s="143" t="n"/>
      <c r="H175" s="143" t="n"/>
      <c r="I175" s="143" t="n"/>
      <c r="J175" s="51" t="n"/>
      <c r="K175" s="51" t="n"/>
      <c r="L175" s="51" t="n"/>
    </row>
    <row r="176">
      <c r="A176" s="21" t="inlineStr">
        <is>
          <t>Total Energy Products Production</t>
        </is>
      </c>
      <c r="B176" s="21" t="n"/>
      <c r="C176" s="21" t="n"/>
      <c r="D176" s="21" t="n"/>
      <c r="E176" s="21" t="n"/>
      <c r="F176" s="21" t="n"/>
      <c r="G176" s="21" t="n"/>
      <c r="H176" s="21" t="n"/>
      <c r="I176" s="21" t="n"/>
      <c r="J176" s="51" t="n"/>
      <c r="K176" s="51" t="n"/>
      <c r="L176" s="51" t="n"/>
    </row>
    <row r="177">
      <c r="A177" s="36" t="inlineStr">
        <is>
          <t>TOTAL liquid from crude oil</t>
        </is>
      </c>
      <c r="B177" s="36" t="inlineStr">
        <is>
          <t>EJ</t>
        </is>
      </c>
      <c r="C177" s="44" t="n"/>
      <c r="D177" s="44" t="n">
        <v>0.423206</v>
      </c>
      <c r="E177" s="44" t="n">
        <v>0.30755</v>
      </c>
      <c r="F177" s="44" t="n"/>
      <c r="G177" s="44" t="n"/>
      <c r="H177" s="44" t="n"/>
      <c r="I177" s="44" t="n"/>
      <c r="J177" s="51" t="n"/>
      <c r="K177" s="51" t="n"/>
      <c r="L177" s="51" t="n"/>
    </row>
    <row r="178">
      <c r="A178" s="22" t="inlineStr">
        <is>
          <t xml:space="preserve"> of which: gasoline</t>
        </is>
      </c>
      <c r="B178" s="22" t="inlineStr">
        <is>
          <t>EJ</t>
        </is>
      </c>
      <c r="C178" s="44" t="n"/>
      <c r="D178" s="44" t="n">
        <v>0.119015</v>
      </c>
      <c r="E178" s="44" t="n">
        <v>0.095597</v>
      </c>
      <c r="F178" s="44" t="n"/>
      <c r="G178" s="44" t="n"/>
      <c r="H178" s="44" t="n"/>
      <c r="I178" s="44" t="n"/>
      <c r="J178" s="51" t="n"/>
      <c r="K178" s="51" t="n"/>
      <c r="L178" s="51" t="n"/>
    </row>
    <row r="179">
      <c r="A179" s="22" t="inlineStr">
        <is>
          <t xml:space="preserve"> of which: kerosene</t>
        </is>
      </c>
      <c r="B179" s="22" t="inlineStr">
        <is>
          <t>EJ</t>
        </is>
      </c>
      <c r="C179" s="44" t="n"/>
      <c r="D179" s="44" t="n">
        <v>0.0415</v>
      </c>
      <c r="E179" s="44" t="n">
        <v>0.052559</v>
      </c>
      <c r="F179" s="44" t="n"/>
      <c r="G179" s="44" t="n"/>
      <c r="H179" s="44" t="n"/>
      <c r="I179" s="44" t="n"/>
      <c r="J179" s="51" t="n"/>
      <c r="K179" s="51" t="n"/>
      <c r="L179" s="51" t="n"/>
    </row>
    <row r="180">
      <c r="A180" s="22" t="inlineStr">
        <is>
          <t xml:space="preserve"> of which: gas/diesel oil</t>
        </is>
      </c>
      <c r="B180" s="22" t="inlineStr">
        <is>
          <t>EJ</t>
        </is>
      </c>
      <c r="C180" s="44" t="n"/>
      <c r="D180" s="44" t="n">
        <v>0.135294</v>
      </c>
      <c r="E180" s="44" t="n">
        <v>0.113073</v>
      </c>
      <c r="F180" s="44" t="n"/>
      <c r="G180" s="44" t="n"/>
      <c r="H180" s="44" t="n"/>
      <c r="I180" s="44" t="n"/>
      <c r="J180" s="51" t="n"/>
      <c r="K180" s="51" t="n"/>
      <c r="L180" s="51" t="n"/>
    </row>
    <row r="181">
      <c r="A181" s="22" t="inlineStr">
        <is>
          <t xml:space="preserve"> of which: residual fuel oil</t>
        </is>
      </c>
      <c r="B181" s="22" t="inlineStr">
        <is>
          <t>EJ</t>
        </is>
      </c>
      <c r="C181" s="44" t="n"/>
      <c r="D181" s="44" t="n">
        <v>0.098912</v>
      </c>
      <c r="E181" s="44" t="n">
        <v>0.035154</v>
      </c>
      <c r="F181" s="44" t="n"/>
      <c r="G181" s="44" t="n"/>
      <c r="H181" s="44" t="n"/>
      <c r="I181" s="44" t="n"/>
      <c r="J181" s="51" t="n"/>
      <c r="K181" s="51" t="n"/>
      <c r="L181" s="51" t="n"/>
    </row>
    <row r="182">
      <c r="A182" s="22" t="inlineStr">
        <is>
          <t xml:space="preserve"> of which: liquefied petroleum gases (LPG)</t>
        </is>
      </c>
      <c r="B182" s="22" t="inlineStr">
        <is>
          <t>EJ</t>
        </is>
      </c>
      <c r="C182" s="44" t="n"/>
      <c r="D182" s="44" t="n">
        <v>0.009072</v>
      </c>
      <c r="E182" s="44" t="n">
        <v>0.002269</v>
      </c>
      <c r="F182" s="44" t="n"/>
      <c r="G182" s="44" t="n"/>
      <c r="H182" s="44" t="n"/>
      <c r="I182" s="44" t="n"/>
      <c r="J182" s="51" t="n"/>
      <c r="K182" s="51" t="n"/>
      <c r="L182" s="51" t="n"/>
    </row>
    <row r="183">
      <c r="A183" s="22" t="inlineStr">
        <is>
          <t xml:space="preserve"> of which: other energy products  (e.g. petroleum coke…)</t>
        </is>
      </c>
      <c r="B183" s="22" t="inlineStr">
        <is>
          <t>EJ</t>
        </is>
      </c>
      <c r="C183" s="44" t="n"/>
      <c r="D183" s="44" t="n">
        <v>0.019413</v>
      </c>
      <c r="E183" s="44" t="n">
        <v>0.008899000000000001</v>
      </c>
      <c r="F183" s="44" t="n"/>
      <c r="G183" s="44" t="n"/>
      <c r="H183" s="44" t="n"/>
      <c r="I183" s="44" t="n"/>
      <c r="J183" s="51" t="n"/>
      <c r="K183" s="51" t="n"/>
      <c r="L183" s="51" t="n"/>
    </row>
    <row r="184">
      <c r="A184" s="36" t="inlineStr">
        <is>
          <t>TOTAL synthetic liquid from coal + CH4</t>
        </is>
      </c>
      <c r="B184" s="36" t="inlineStr">
        <is>
          <t>EJ</t>
        </is>
      </c>
      <c r="C184" s="44" t="n"/>
      <c r="D184" s="44" t="n">
        <v>0.210662</v>
      </c>
      <c r="E184" s="44" t="n">
        <v>0.210662</v>
      </c>
      <c r="F184" s="44" t="n"/>
      <c r="G184" s="44" t="n"/>
      <c r="H184" s="44" t="n"/>
      <c r="I184" s="44" t="n"/>
      <c r="J184" s="51" t="inlineStr">
        <is>
          <t>Sasol and GTL</t>
        </is>
      </c>
      <c r="K184" s="51" t="n"/>
      <c r="L184" s="51" t="n"/>
    </row>
    <row r="185">
      <c r="A185" s="22" t="inlineStr">
        <is>
          <t>syn - gasoline</t>
        </is>
      </c>
      <c r="B185" s="22" t="inlineStr">
        <is>
          <t>EJ</t>
        </is>
      </c>
      <c r="C185" s="44" t="n"/>
      <c r="D185" s="44" t="n">
        <v>0.120528</v>
      </c>
      <c r="E185" s="44" t="n">
        <v>0.120528</v>
      </c>
      <c r="F185" s="44" t="n"/>
      <c r="G185" s="44" t="n"/>
      <c r="H185" s="44" t="n"/>
      <c r="I185" s="44" t="n"/>
      <c r="J185" s="51" t="n"/>
      <c r="K185" s="51" t="n"/>
      <c r="L185" s="51" t="n"/>
    </row>
    <row r="186">
      <c r="A186" s="22" t="inlineStr">
        <is>
          <t>syn - kerosene</t>
        </is>
      </c>
      <c r="B186" s="22" t="inlineStr">
        <is>
          <t>EJ</t>
        </is>
      </c>
      <c r="C186" s="44" t="n"/>
      <c r="D186" s="44" t="n">
        <v>0.009667</v>
      </c>
      <c r="E186" s="44" t="n">
        <v>0.009667</v>
      </c>
      <c r="F186" s="44" t="n"/>
      <c r="G186" s="44" t="n"/>
      <c r="H186" s="44" t="n"/>
      <c r="I186" s="44" t="n"/>
      <c r="J186" s="51" t="n"/>
      <c r="K186" s="51" t="n"/>
      <c r="L186" s="51" t="n"/>
    </row>
    <row r="187">
      <c r="A187" s="22" t="inlineStr">
        <is>
          <t>syn - gas/diesel oil</t>
        </is>
      </c>
      <c r="B187" s="22" t="inlineStr">
        <is>
          <t>EJ</t>
        </is>
      </c>
      <c r="C187" s="44" t="n"/>
      <c r="D187" s="44" t="n">
        <v>0.059031</v>
      </c>
      <c r="E187" s="44" t="n">
        <v>0.059031</v>
      </c>
      <c r="F187" s="44" t="n"/>
      <c r="G187" s="44" t="n"/>
      <c r="H187" s="44" t="n"/>
      <c r="I187" s="44" t="n"/>
      <c r="J187" s="51" t="n"/>
      <c r="K187" s="51" t="n"/>
      <c r="L187" s="51" t="n"/>
    </row>
    <row r="188">
      <c r="A188" s="36" t="inlineStr">
        <is>
          <t>TOTAL liquid from biomass</t>
        </is>
      </c>
      <c r="B188" s="36" t="inlineStr">
        <is>
          <t>EJ</t>
        </is>
      </c>
      <c r="C188" s="44" t="n"/>
      <c r="D188" s="44" t="n"/>
      <c r="E188" s="44" t="n"/>
      <c r="F188" s="44" t="n"/>
      <c r="G188" s="44" t="n"/>
      <c r="H188" s="44" t="n"/>
      <c r="I188" s="44" t="n"/>
      <c r="J188" s="51" t="n"/>
      <c r="K188" s="51" t="n"/>
      <c r="L188" s="51" t="n"/>
    </row>
    <row r="189">
      <c r="A189" s="22" t="inlineStr">
        <is>
          <t xml:space="preserve"> of which: bioethanol</t>
        </is>
      </c>
      <c r="B189" s="22" t="inlineStr">
        <is>
          <t>EJ</t>
        </is>
      </c>
      <c r="C189" s="44" t="n"/>
      <c r="D189" s="44" t="n"/>
      <c r="E189" s="44" t="n"/>
      <c r="F189" s="44" t="n"/>
      <c r="G189" s="44" t="n"/>
      <c r="H189" s="44" t="n"/>
      <c r="I189" s="44" t="n"/>
      <c r="J189" s="51" t="n"/>
      <c r="K189" s="51" t="n"/>
      <c r="L189" s="51" t="n"/>
    </row>
    <row r="190">
      <c r="A190" s="22" t="inlineStr">
        <is>
          <t xml:space="preserve"> of which: biodiesel HVO</t>
        </is>
      </c>
      <c r="B190" s="22" t="inlineStr">
        <is>
          <t>EJ</t>
        </is>
      </c>
      <c r="C190" s="44" t="n"/>
      <c r="D190" s="44" t="n"/>
      <c r="E190" s="44" t="n"/>
      <c r="F190" s="44" t="n"/>
      <c r="G190" s="44" t="n"/>
      <c r="H190" s="44" t="n"/>
      <c r="I190" s="44" t="n"/>
      <c r="J190" s="51" t="n"/>
      <c r="K190" s="51" t="n"/>
      <c r="L190" s="51" t="n"/>
    </row>
    <row r="191">
      <c r="A191" s="22" t="inlineStr">
        <is>
          <t xml:space="preserve"> of which: biodiesel EMAG</t>
        </is>
      </c>
      <c r="B191" s="22" t="inlineStr">
        <is>
          <t>EJ</t>
        </is>
      </c>
      <c r="C191" s="44" t="n"/>
      <c r="D191" s="44" t="n"/>
      <c r="E191" s="44" t="n"/>
      <c r="F191" s="44" t="n"/>
      <c r="G191" s="44" t="n"/>
      <c r="H191" s="44" t="n"/>
      <c r="I191" s="44" t="n"/>
      <c r="J191" s="51" t="n"/>
      <c r="K191" s="51" t="n"/>
      <c r="L191" s="51" t="n"/>
    </row>
    <row r="192">
      <c r="A192" s="22" t="inlineStr">
        <is>
          <t xml:space="preserve"> of which: biokerosene</t>
        </is>
      </c>
      <c r="B192" s="22" t="inlineStr">
        <is>
          <t>EJ</t>
        </is>
      </c>
      <c r="C192" s="44" t="n"/>
      <c r="D192" s="44" t="n"/>
      <c r="E192" s="44" t="n"/>
      <c r="F192" s="44" t="n"/>
      <c r="G192" s="44" t="n"/>
      <c r="H192" s="44" t="n"/>
      <c r="I192" s="44" t="n"/>
      <c r="J192" s="51" t="n"/>
      <c r="K192" s="51" t="n"/>
      <c r="L192" s="51" t="n"/>
    </row>
    <row r="193">
      <c r="A193" s="22" t="inlineStr">
        <is>
          <t xml:space="preserve"> of which: others biofuels</t>
        </is>
      </c>
      <c r="B193" s="22" t="inlineStr">
        <is>
          <t>EJ</t>
        </is>
      </c>
      <c r="C193" s="44" t="n"/>
      <c r="D193" s="44" t="n"/>
      <c r="E193" s="44" t="n"/>
      <c r="F193" s="44" t="n"/>
      <c r="G193" s="44" t="n"/>
      <c r="H193" s="44" t="n"/>
      <c r="I193" s="44" t="n"/>
      <c r="J193" s="51" t="n"/>
      <c r="K193" s="51" t="n"/>
      <c r="L193" s="51" t="n"/>
    </row>
    <row r="194">
      <c r="A194" s="36" t="inlineStr">
        <is>
          <t>TOTAL H2-based liquid synthetic fuels</t>
        </is>
      </c>
      <c r="B194" s="36" t="inlineStr">
        <is>
          <t>EJ</t>
        </is>
      </c>
      <c r="C194" s="44" t="n"/>
      <c r="D194" s="44" t="n"/>
      <c r="E194" s="44" t="n"/>
      <c r="F194" s="44" t="n"/>
      <c r="G194" s="44" t="n"/>
      <c r="H194" s="44" t="n"/>
      <c r="I194" s="44" t="n"/>
      <c r="J194" s="51" t="n"/>
      <c r="K194" s="51" t="n"/>
      <c r="L194" s="51" t="n"/>
    </row>
    <row r="195">
      <c r="A195" s="22" t="inlineStr">
        <is>
          <t xml:space="preserve"> of which: methanol</t>
        </is>
      </c>
      <c r="B195" s="22" t="inlineStr">
        <is>
          <t>EJ</t>
        </is>
      </c>
      <c r="C195" s="44" t="n"/>
      <c r="D195" s="44" t="n"/>
      <c r="E195" s="44" t="n"/>
      <c r="F195" s="44" t="n"/>
      <c r="G195" s="44" t="n"/>
      <c r="H195" s="44" t="n"/>
      <c r="I195" s="44" t="n"/>
      <c r="J195" s="51" t="n"/>
      <c r="K195" s="51" t="n"/>
      <c r="L195" s="51" t="n"/>
    </row>
    <row r="196">
      <c r="A196" s="22" t="inlineStr">
        <is>
          <t xml:space="preserve"> of which: ammonia</t>
        </is>
      </c>
      <c r="B196" s="22" t="inlineStr">
        <is>
          <t>EJ</t>
        </is>
      </c>
      <c r="C196" s="44" t="n"/>
      <c r="D196" s="44" t="n"/>
      <c r="E196" s="44" t="n"/>
      <c r="F196" s="44" t="n"/>
      <c r="G196" s="44" t="n"/>
      <c r="H196" s="44" t="n"/>
      <c r="I196" s="44" t="n"/>
      <c r="J196" s="51" t="n"/>
      <c r="K196" s="51" t="n"/>
      <c r="L196" s="51" t="n"/>
    </row>
    <row r="197">
      <c r="A197" s="22" t="inlineStr">
        <is>
          <t xml:space="preserve"> of which: e-SAF (aviation)</t>
        </is>
      </c>
      <c r="B197" s="22" t="inlineStr">
        <is>
          <t>EJ</t>
        </is>
      </c>
      <c r="C197" s="44" t="n"/>
      <c r="D197" s="44" t="n"/>
      <c r="E197" s="44" t="n"/>
      <c r="F197" s="44" t="n"/>
      <c r="G197" s="44" t="n"/>
      <c r="H197" s="44" t="n"/>
      <c r="I197" s="44" t="n"/>
      <c r="J197" s="51" t="n"/>
      <c r="K197" s="51" t="n"/>
      <c r="L197" s="51" t="n"/>
    </row>
    <row r="198">
      <c r="A198" s="22" t="inlineStr">
        <is>
          <t xml:space="preserve"> of which: others</t>
        </is>
      </c>
      <c r="B198" s="22" t="inlineStr">
        <is>
          <t>EJ</t>
        </is>
      </c>
      <c r="C198" s="44" t="n"/>
      <c r="D198" s="44" t="n"/>
      <c r="E198" s="44" t="n"/>
      <c r="F198" s="44" t="n"/>
      <c r="G198" s="44" t="n"/>
      <c r="H198" s="44" t="n"/>
      <c r="I198" s="44" t="n"/>
      <c r="J198" s="51" t="n"/>
      <c r="K198" s="51" t="n"/>
      <c r="L198" s="51" t="n"/>
    </row>
    <row r="199">
      <c r="A199" s="21" t="inlineStr">
        <is>
          <t>Total activity-related energy consumption</t>
        </is>
      </c>
      <c r="B199" s="21" t="n"/>
      <c r="C199" s="21" t="n"/>
      <c r="D199" s="21" t="n"/>
      <c r="E199" s="21" t="n"/>
      <c r="F199" s="21" t="n"/>
      <c r="G199" s="21" t="n"/>
      <c r="H199" s="21" t="n"/>
      <c r="I199" s="21" t="n"/>
      <c r="J199" s="51" t="n"/>
      <c r="K199" s="51" t="n"/>
      <c r="L199" s="51" t="n"/>
    </row>
    <row r="200">
      <c r="A200" s="183" t="inlineStr">
        <is>
          <t>TOTAL Final electricity consumption</t>
        </is>
      </c>
      <c r="B200" s="36" t="inlineStr">
        <is>
          <t>TWh</t>
        </is>
      </c>
      <c r="C200" s="44" t="n"/>
      <c r="D200" s="44" t="n">
        <v>10.005996</v>
      </c>
      <c r="E200" s="44" t="n">
        <v>9.832858999999999</v>
      </c>
      <c r="F200" s="44" t="n">
        <v>6.707848</v>
      </c>
      <c r="G200" s="44" t="n">
        <v>64.0639</v>
      </c>
      <c r="H200" s="44" t="n"/>
      <c r="I200" s="44" t="n"/>
      <c r="J200" s="51" t="n"/>
      <c r="K200" s="51" t="n"/>
      <c r="L200" s="51" t="n"/>
    </row>
    <row r="201">
      <c r="A201" s="142" t="inlineStr">
        <is>
          <t xml:space="preserve"> - of which from crude oil conversion</t>
        </is>
      </c>
      <c r="B201" s="22" t="inlineStr">
        <is>
          <t>TWh</t>
        </is>
      </c>
      <c r="C201" s="44" t="n"/>
      <c r="D201" s="44" t="n">
        <v>0.570496</v>
      </c>
      <c r="E201" s="44" t="n">
        <v>0.397359</v>
      </c>
      <c r="F201" s="44" t="n"/>
      <c r="G201" s="44" t="n"/>
      <c r="H201" s="44" t="n"/>
      <c r="I201" s="44" t="n"/>
      <c r="J201" s="51" t="n"/>
      <c r="K201" s="51" t="n"/>
      <c r="L201" s="51" t="n"/>
    </row>
    <row r="202">
      <c r="A202" s="142" t="inlineStr">
        <is>
          <t xml:space="preserve"> - of which coal + CH4 conversion</t>
        </is>
      </c>
      <c r="B202" s="22" t="inlineStr">
        <is>
          <t>TWh</t>
        </is>
      </c>
      <c r="C202" s="44" t="n"/>
      <c r="D202" s="44" t="n">
        <v>9.435499999999999</v>
      </c>
      <c r="E202" s="44" t="n">
        <v>9.435499999999999</v>
      </c>
      <c r="F202" s="44" t="n"/>
      <c r="G202" s="44" t="n"/>
      <c r="H202" s="44" t="n"/>
      <c r="I202" s="44" t="n"/>
      <c r="J202" s="51" t="inlineStr">
        <is>
          <t>Includes from their AUTOGEN</t>
        </is>
      </c>
      <c r="K202" s="51" t="n"/>
      <c r="L202" s="51" t="n"/>
    </row>
    <row r="203">
      <c r="A203" s="142" t="inlineStr">
        <is>
          <t xml:space="preserve"> - of which biomass conversion</t>
        </is>
      </c>
      <c r="B203" s="22" t="inlineStr">
        <is>
          <t>TWh</t>
        </is>
      </c>
      <c r="C203" s="44" t="n"/>
      <c r="D203" s="44" t="n"/>
      <c r="E203" s="44" t="n"/>
      <c r="F203" s="44" t="n"/>
      <c r="G203" s="44" t="n"/>
      <c r="H203" s="44" t="n"/>
      <c r="I203" s="44" t="n"/>
      <c r="J203" s="51" t="n"/>
      <c r="K203" s="51" t="n"/>
      <c r="L203" s="51" t="n"/>
    </row>
    <row r="204">
      <c r="A204" s="142" t="inlineStr">
        <is>
          <t xml:space="preserve"> - of which H2 conversion</t>
        </is>
      </c>
      <c r="B204" s="22" t="inlineStr">
        <is>
          <t>TWh</t>
        </is>
      </c>
      <c r="C204" s="44" t="n"/>
      <c r="D204" s="44" t="n"/>
      <c r="E204" s="44" t="n"/>
      <c r="F204" s="44" t="n">
        <v>6.707848</v>
      </c>
      <c r="G204" s="44" t="n">
        <v>64.0639</v>
      </c>
      <c r="H204" s="44" t="n"/>
      <c r="I204" s="44" t="n"/>
      <c r="J204" s="206" t="inlineStr">
        <is>
          <t>Need something here for Electrolysers?</t>
        </is>
      </c>
      <c r="K204" s="51" t="n"/>
      <c r="L204" s="51" t="n"/>
    </row>
    <row r="205" ht="30" customHeight="1" s="218">
      <c r="A205" s="183" t="inlineStr">
        <is>
          <t>TOTAL non-electric energy consumption for combustion</t>
        </is>
      </c>
      <c r="B205" s="36" t="inlineStr">
        <is>
          <t>EJ LHV</t>
        </is>
      </c>
      <c r="C205" s="44" t="n"/>
      <c r="D205" s="44" t="n">
        <v>0.234352</v>
      </c>
      <c r="E205" s="44" t="n">
        <v>0.234352</v>
      </c>
      <c r="F205" s="44" t="n"/>
      <c r="G205" s="44" t="n"/>
      <c r="H205" s="44" t="n"/>
      <c r="I205" s="44" t="n"/>
      <c r="J205" s="51" t="n"/>
      <c r="K205" s="51" t="n"/>
      <c r="L205" s="51" t="n"/>
    </row>
    <row r="206">
      <c r="A206" s="142" t="inlineStr">
        <is>
          <t xml:space="preserve"> - of which from crude oil conversion</t>
        </is>
      </c>
      <c r="B206" s="22" t="inlineStr">
        <is>
          <t>EJ LHV</t>
        </is>
      </c>
      <c r="C206" s="44" t="n"/>
      <c r="D206" s="44" t="n"/>
      <c r="E206" s="44" t="n"/>
      <c r="F206" s="44" t="n"/>
      <c r="G206" s="44" t="n"/>
      <c r="H206" s="44" t="n"/>
      <c r="I206" s="44" t="n"/>
      <c r="J206" s="51" t="inlineStr">
        <is>
          <t xml:space="preserve">We do track this, but as an energy efficiency loss. Difficult to extract. </t>
        </is>
      </c>
      <c r="K206" s="51" t="n"/>
      <c r="L206" s="51" t="n"/>
    </row>
    <row r="207">
      <c r="A207" s="142" t="inlineStr">
        <is>
          <t xml:space="preserve"> - of which coal + CH4 conversion</t>
        </is>
      </c>
      <c r="B207" s="22" t="inlineStr">
        <is>
          <t>EJ LHV</t>
        </is>
      </c>
      <c r="C207" s="44" t="n"/>
      <c r="D207" s="44" t="n">
        <v>0.234352</v>
      </c>
      <c r="E207" s="44" t="n">
        <v>0.234352</v>
      </c>
      <c r="F207" s="44" t="n"/>
      <c r="G207" s="44" t="n"/>
      <c r="H207" s="44" t="n"/>
      <c r="I207" s="44" t="n"/>
      <c r="J207" s="211" t="inlineStr">
        <is>
          <t>['UPSGAS','UPSHEE'] for sasol and GTL</t>
        </is>
      </c>
      <c r="K207" s="51" t="n"/>
      <c r="L207" s="51" t="n"/>
    </row>
    <row r="208">
      <c r="A208" s="142" t="inlineStr">
        <is>
          <t xml:space="preserve"> - of which biomass conversion</t>
        </is>
      </c>
      <c r="B208" s="22" t="inlineStr">
        <is>
          <t>EJ LHV</t>
        </is>
      </c>
      <c r="C208" s="44" t="n"/>
      <c r="D208" s="44" t="n"/>
      <c r="E208" s="44" t="n"/>
      <c r="F208" s="44" t="n"/>
      <c r="G208" s="44" t="n"/>
      <c r="H208" s="44" t="n"/>
      <c r="I208" s="44" t="n"/>
      <c r="J208" s="51" t="n"/>
      <c r="K208" s="51" t="n"/>
      <c r="L208" s="51" t="n"/>
    </row>
    <row r="209">
      <c r="A209" s="142" t="inlineStr">
        <is>
          <t xml:space="preserve"> - of which H2 conversion</t>
        </is>
      </c>
      <c r="B209" s="22" t="inlineStr">
        <is>
          <t>EJ LHV</t>
        </is>
      </c>
      <c r="C209" s="44" t="n"/>
      <c r="D209" s="44" t="n"/>
      <c r="E209" s="44" t="n"/>
      <c r="F209" s="44" t="n"/>
      <c r="G209" s="44" t="n"/>
      <c r="H209" s="44" t="n"/>
      <c r="I209" s="44" t="n"/>
      <c r="J209" s="51" t="n"/>
      <c r="K209" s="51" t="n"/>
      <c r="L209" s="51" t="n"/>
    </row>
    <row r="210">
      <c r="A210" s="21" t="inlineStr">
        <is>
          <t>Total GHG emissions</t>
        </is>
      </c>
      <c r="B210" s="21" t="n"/>
      <c r="C210" s="21" t="n"/>
      <c r="D210" s="21" t="n"/>
      <c r="E210" s="21" t="n"/>
      <c r="F210" s="21" t="n"/>
      <c r="G210" s="21" t="n"/>
      <c r="H210" s="21" t="n"/>
      <c r="I210" s="21" t="n"/>
      <c r="J210" s="51" t="n"/>
      <c r="K210" s="51" t="n"/>
      <c r="L210" s="51" t="n"/>
    </row>
    <row r="211" ht="30" customHeight="1" s="218">
      <c r="A211" s="183" t="inlineStr">
        <is>
          <t>TOTAL Combustion CO2 emissions from energy consumption</t>
        </is>
      </c>
      <c r="B211" s="183" t="inlineStr">
        <is>
          <t>MtCO2</t>
        </is>
      </c>
      <c r="C211" s="44" t="n"/>
      <c r="D211" s="44" t="n">
        <v>22.662127</v>
      </c>
      <c r="E211" s="44" t="n">
        <v>22.280467</v>
      </c>
      <c r="F211" s="44" t="n"/>
      <c r="G211" s="44" t="n"/>
      <c r="H211" s="44" t="n"/>
      <c r="I211" s="44" t="n"/>
      <c r="J211" s="51" t="inlineStr">
        <is>
          <t>1A Fuel Combustion Activities</t>
        </is>
      </c>
      <c r="K211" s="51" t="n"/>
      <c r="L211" s="51" t="n"/>
    </row>
    <row r="212">
      <c r="A212" s="142" t="inlineStr">
        <is>
          <t xml:space="preserve"> - of which from crude oil conversion</t>
        </is>
      </c>
      <c r="B212" s="43" t="inlineStr">
        <is>
          <t>MtCO2</t>
        </is>
      </c>
      <c r="C212" s="44" t="n"/>
      <c r="D212" s="44" t="n">
        <v>1.652553</v>
      </c>
      <c r="E212" s="44" t="n">
        <v>1.270893</v>
      </c>
      <c r="F212" s="44" t="n"/>
      <c r="G212" s="44" t="n"/>
      <c r="H212" s="44" t="n"/>
      <c r="I212" s="44" t="n"/>
      <c r="J212" s="51" t="inlineStr">
        <is>
          <t>1A Fuel Combustion Activities</t>
        </is>
      </c>
      <c r="K212" s="51" t="n"/>
      <c r="L212" s="51" t="n"/>
    </row>
    <row r="213">
      <c r="A213" s="142" t="inlineStr">
        <is>
          <t xml:space="preserve"> - of which coal + CH4 conversion</t>
        </is>
      </c>
      <c r="B213" s="43" t="inlineStr">
        <is>
          <t>MtCO2</t>
        </is>
      </c>
      <c r="C213" s="44" t="n"/>
      <c r="D213" s="44" t="n">
        <v>21.009574</v>
      </c>
      <c r="E213" s="44" t="n">
        <v>21.009574</v>
      </c>
      <c r="F213" s="44" t="n"/>
      <c r="G213" s="44" t="n"/>
      <c r="H213" s="44" t="n"/>
      <c r="I213" s="44" t="n"/>
      <c r="J213" s="51" t="inlineStr">
        <is>
          <t>1A Fuel Combustion Activities</t>
        </is>
      </c>
      <c r="K213" s="51" t="n"/>
      <c r="L213" s="51" t="n"/>
    </row>
    <row r="214">
      <c r="A214" s="142" t="inlineStr">
        <is>
          <t xml:space="preserve"> - of which biomass conversion</t>
        </is>
      </c>
      <c r="B214" s="43" t="inlineStr">
        <is>
          <t>MtCO2</t>
        </is>
      </c>
      <c r="C214" s="44" t="n"/>
      <c r="D214" s="44" t="n"/>
      <c r="E214" s="44" t="n"/>
      <c r="F214" s="44" t="n"/>
      <c r="G214" s="44" t="n"/>
      <c r="H214" s="44" t="n"/>
      <c r="I214" s="44" t="n"/>
      <c r="J214" s="51" t="n"/>
      <c r="K214" s="51" t="n"/>
      <c r="L214" s="51" t="n"/>
    </row>
    <row r="215">
      <c r="A215" s="142" t="inlineStr">
        <is>
          <t xml:space="preserve"> - of which H2 conversion</t>
        </is>
      </c>
      <c r="B215" s="43" t="inlineStr">
        <is>
          <t>MtCO2</t>
        </is>
      </c>
      <c r="C215" s="44" t="n"/>
      <c r="D215" s="44" t="n"/>
      <c r="E215" s="44" t="n"/>
      <c r="F215" s="44" t="n"/>
      <c r="G215" s="44" t="n"/>
      <c r="H215" s="44" t="n"/>
      <c r="I215" s="44" t="n"/>
      <c r="J215" s="51" t="n"/>
      <c r="K215" s="51" t="n"/>
      <c r="L215" s="51" t="n"/>
    </row>
    <row r="216" ht="30" customHeight="1" s="218">
      <c r="A216" s="183" t="inlineStr">
        <is>
          <t>Combustion non-CO2 emissions from energy consumption</t>
        </is>
      </c>
      <c r="B216" s="183" t="inlineStr">
        <is>
          <t>MtCO2eq</t>
        </is>
      </c>
      <c r="C216" s="44" t="n"/>
      <c r="D216" s="44" t="n">
        <v>0.007905000000000001</v>
      </c>
      <c r="E216" s="44" t="n">
        <v>0.007491</v>
      </c>
      <c r="F216" s="44" t="n"/>
      <c r="G216" s="44" t="n"/>
      <c r="H216" s="44" t="n"/>
      <c r="I216" s="44" t="n"/>
      <c r="J216" s="51" t="inlineStr">
        <is>
          <t>1A Fuel Combustion Activities</t>
        </is>
      </c>
      <c r="K216" s="51" t="n"/>
      <c r="L216" s="51" t="n"/>
    </row>
    <row r="217">
      <c r="A217" s="142" t="inlineStr">
        <is>
          <t xml:space="preserve"> - of which from crude oil conversion</t>
        </is>
      </c>
      <c r="B217" s="43" t="inlineStr">
        <is>
          <t>MtCO2eq</t>
        </is>
      </c>
      <c r="C217" s="44" t="n"/>
      <c r="D217" s="44" t="n">
        <v>0.001793</v>
      </c>
      <c r="E217" s="44" t="n">
        <v>0.001379</v>
      </c>
      <c r="F217" s="44" t="n"/>
      <c r="G217" s="44" t="n"/>
      <c r="H217" s="44" t="n"/>
      <c r="I217" s="44" t="n"/>
      <c r="J217" s="51" t="inlineStr">
        <is>
          <t>1A Fuel Combustion Activities</t>
        </is>
      </c>
      <c r="K217" s="51" t="n"/>
      <c r="L217" s="51" t="n"/>
    </row>
    <row r="218">
      <c r="A218" s="142" t="inlineStr">
        <is>
          <t xml:space="preserve"> - of which coal + CH4 conversion</t>
        </is>
      </c>
      <c r="B218" s="43" t="inlineStr">
        <is>
          <t>MtCO2eq</t>
        </is>
      </c>
      <c r="C218" s="44" t="n"/>
      <c r="D218" s="44" t="n">
        <v>0.006112</v>
      </c>
      <c r="E218" s="44" t="n">
        <v>0.006112</v>
      </c>
      <c r="F218" s="44" t="n"/>
      <c r="G218" s="44" t="n"/>
      <c r="H218" s="44" t="n"/>
      <c r="I218" s="44" t="n"/>
      <c r="J218" s="51" t="inlineStr">
        <is>
          <t>1A Fuel Combustion Activities</t>
        </is>
      </c>
      <c r="K218" s="51" t="n"/>
      <c r="L218" s="51" t="n"/>
    </row>
    <row r="219">
      <c r="A219" s="142" t="inlineStr">
        <is>
          <t xml:space="preserve"> - of which biomass conversion</t>
        </is>
      </c>
      <c r="B219" s="43" t="inlineStr">
        <is>
          <t>MtCO2eq</t>
        </is>
      </c>
      <c r="C219" s="44" t="n"/>
      <c r="D219" s="44" t="n"/>
      <c r="E219" s="44" t="n"/>
      <c r="F219" s="44" t="n"/>
      <c r="G219" s="44" t="n"/>
      <c r="H219" s="44" t="n"/>
      <c r="I219" s="44" t="n"/>
      <c r="J219" s="51" t="n"/>
      <c r="K219" s="51" t="n"/>
      <c r="L219" s="51" t="n"/>
    </row>
    <row r="220">
      <c r="A220" s="142" t="inlineStr">
        <is>
          <t xml:space="preserve"> - of which H2 conversion</t>
        </is>
      </c>
      <c r="B220" s="43" t="inlineStr">
        <is>
          <t>MtCO2eq</t>
        </is>
      </c>
      <c r="C220" s="44" t="n"/>
      <c r="D220" s="44" t="n"/>
      <c r="E220" s="44" t="n"/>
      <c r="F220" s="44" t="n"/>
      <c r="G220" s="44" t="n"/>
      <c r="H220" s="44" t="n"/>
      <c r="I220" s="44" t="n"/>
      <c r="J220" s="51" t="n"/>
      <c r="K220" s="51" t="n"/>
      <c r="L220" s="51" t="n"/>
    </row>
    <row r="221">
      <c r="A221" s="183" t="inlineStr">
        <is>
          <t>Fugitive CO2 emissions</t>
        </is>
      </c>
      <c r="B221" s="183" t="inlineStr">
        <is>
          <t>MtCO2</t>
        </is>
      </c>
      <c r="C221" s="44" t="n"/>
      <c r="D221" s="44" t="n">
        <v>24.988328</v>
      </c>
      <c r="E221" s="44" t="n">
        <v>24.988328</v>
      </c>
      <c r="F221" s="44" t="n"/>
      <c r="G221" s="44" t="n"/>
      <c r="H221" s="44" t="n"/>
      <c r="I221" s="44" t="n"/>
      <c r="J221" s="51" t="n"/>
      <c r="K221" s="51" t="n"/>
      <c r="L221" s="51" t="n"/>
    </row>
    <row r="222">
      <c r="A222" s="142" t="inlineStr">
        <is>
          <t xml:space="preserve"> - of which from crude oil conversion</t>
        </is>
      </c>
      <c r="B222" s="43" t="inlineStr">
        <is>
          <t>MtCO2</t>
        </is>
      </c>
      <c r="C222" s="44" t="n"/>
      <c r="D222" s="44" t="n"/>
      <c r="E222" s="44" t="n"/>
      <c r="F222" s="44" t="n"/>
      <c r="G222" s="44" t="n"/>
      <c r="H222" s="44" t="n"/>
      <c r="I222" s="44" t="n"/>
      <c r="J222" s="51" t="n"/>
      <c r="K222" s="51" t="n"/>
      <c r="L222" s="51" t="n"/>
    </row>
    <row r="223" ht="16.5" customHeight="1" s="218">
      <c r="A223" s="142" t="inlineStr">
        <is>
          <t xml:space="preserve"> - of which coal + CH4 conversion</t>
        </is>
      </c>
      <c r="B223" s="43" t="inlineStr">
        <is>
          <t>MtCO2</t>
        </is>
      </c>
      <c r="C223" s="44" t="n"/>
      <c r="D223" s="44" t="n">
        <v>24.988328</v>
      </c>
      <c r="E223" s="44" t="n">
        <v>24.988328</v>
      </c>
      <c r="F223" s="44" t="n"/>
      <c r="G223" s="44" t="n"/>
      <c r="H223" s="44" t="n"/>
      <c r="I223" s="44" t="n"/>
      <c r="J223" s="51" t="inlineStr">
        <is>
          <t>1B Fugitive Emissions from Fuels</t>
        </is>
      </c>
      <c r="K223" s="51" t="n"/>
      <c r="L223" s="51" t="n"/>
    </row>
    <row r="224">
      <c r="A224" s="142" t="inlineStr">
        <is>
          <t xml:space="preserve"> - of which biomass conversion</t>
        </is>
      </c>
      <c r="B224" s="43" t="inlineStr">
        <is>
          <t>MtCO2</t>
        </is>
      </c>
      <c r="C224" s="44" t="n"/>
      <c r="D224" s="44" t="n"/>
      <c r="E224" s="44" t="n"/>
      <c r="F224" s="44" t="n"/>
      <c r="G224" s="44" t="n"/>
      <c r="H224" s="44" t="n"/>
      <c r="I224" s="44" t="n"/>
      <c r="J224" s="51" t="n"/>
      <c r="K224" s="51" t="n"/>
      <c r="L224" s="51" t="n"/>
    </row>
    <row r="225">
      <c r="A225" s="142" t="inlineStr">
        <is>
          <t xml:space="preserve"> - of which H2 conversion</t>
        </is>
      </c>
      <c r="B225" s="43" t="inlineStr">
        <is>
          <t>MtCO2</t>
        </is>
      </c>
      <c r="C225" s="44" t="n"/>
      <c r="D225" s="44" t="n"/>
      <c r="E225" s="44" t="n"/>
      <c r="F225" s="44" t="n"/>
      <c r="G225" s="44" t="n"/>
      <c r="H225" s="44" t="n"/>
      <c r="I225" s="44" t="n"/>
      <c r="J225" s="51" t="n"/>
      <c r="K225" s="51" t="n"/>
      <c r="L225" s="51" t="n"/>
    </row>
    <row r="226">
      <c r="A226" s="183" t="inlineStr">
        <is>
          <t>Fugitive non-CO2 emissions (CH4 mostly)</t>
        </is>
      </c>
      <c r="B226" s="183" t="inlineStr">
        <is>
          <t>MtCO2eq</t>
        </is>
      </c>
      <c r="C226" s="44" t="n"/>
      <c r="D226" s="44" t="n">
        <v>2.623007</v>
      </c>
      <c r="E226" s="44" t="n">
        <v>2.623007</v>
      </c>
      <c r="F226" s="44" t="n"/>
      <c r="G226" s="44" t="n"/>
      <c r="H226" s="44" t="n"/>
      <c r="I226" s="44" t="n"/>
      <c r="J226" s="51" t="n"/>
      <c r="K226" s="51" t="n"/>
      <c r="L226" s="51" t="n"/>
    </row>
    <row r="227">
      <c r="A227" s="142" t="inlineStr">
        <is>
          <t xml:space="preserve"> - of which from crude oil conversion</t>
        </is>
      </c>
      <c r="B227" s="43" t="inlineStr">
        <is>
          <t>MtCO2eq</t>
        </is>
      </c>
      <c r="C227" s="44" t="n"/>
      <c r="D227" s="44" t="n"/>
      <c r="E227" s="44" t="n"/>
      <c r="F227" s="44" t="n"/>
      <c r="G227" s="44" t="n"/>
      <c r="H227" s="44" t="n"/>
      <c r="I227" s="44" t="n"/>
      <c r="J227" s="51" t="n"/>
      <c r="K227" s="51" t="n"/>
      <c r="L227" s="51" t="n"/>
    </row>
    <row r="228">
      <c r="A228" s="142" t="inlineStr">
        <is>
          <t xml:space="preserve"> - of which coal + CH4 conversion</t>
        </is>
      </c>
      <c r="B228" s="43" t="inlineStr">
        <is>
          <t>MtCO2eq</t>
        </is>
      </c>
      <c r="C228" s="44" t="n"/>
      <c r="D228" s="44" t="n">
        <v>2.623007</v>
      </c>
      <c r="E228" s="44" t="n">
        <v>2.623007</v>
      </c>
      <c r="F228" s="44" t="n"/>
      <c r="G228" s="44" t="n"/>
      <c r="H228" s="44" t="n"/>
      <c r="I228" s="44" t="n"/>
      <c r="J228" s="210" t="inlineStr">
        <is>
          <t>['CTL','CTL-Boiler','GTL']</t>
        </is>
      </c>
      <c r="K228" s="210" t="inlineStr">
        <is>
          <t>1B Fugitive Emissions from Fuels</t>
        </is>
      </c>
      <c r="L228" s="51" t="n"/>
    </row>
    <row r="229">
      <c r="A229" s="142" t="inlineStr">
        <is>
          <t xml:space="preserve"> - of which biomass conversion</t>
        </is>
      </c>
      <c r="B229" s="43" t="inlineStr">
        <is>
          <t>MtCO2eq</t>
        </is>
      </c>
      <c r="C229" s="44" t="n"/>
      <c r="D229" s="44" t="n"/>
      <c r="E229" s="44" t="n"/>
      <c r="F229" s="44" t="n"/>
      <c r="G229" s="44" t="n"/>
      <c r="H229" s="44" t="n"/>
      <c r="I229" s="44" t="n"/>
      <c r="J229" s="51" t="n"/>
      <c r="K229" s="51" t="n"/>
      <c r="L229" s="51" t="n"/>
    </row>
    <row r="230">
      <c r="A230" s="142" t="inlineStr">
        <is>
          <t xml:space="preserve"> - of which H2 conversion</t>
        </is>
      </c>
      <c r="B230" s="43" t="inlineStr">
        <is>
          <t>MtCO2eq</t>
        </is>
      </c>
      <c r="C230" s="44" t="n"/>
      <c r="D230" s="44" t="n"/>
      <c r="E230" s="44" t="n"/>
      <c r="F230" s="44" t="n"/>
      <c r="G230" s="44" t="n"/>
      <c r="H230" s="44" t="n"/>
      <c r="I230" s="44" t="n"/>
      <c r="J230" s="51" t="n"/>
      <c r="K230" s="51" t="n"/>
      <c r="L230" s="51" t="n"/>
    </row>
    <row r="231">
      <c r="A231" s="21" t="inlineStr">
        <is>
          <t>Estimated CO2 captured and stored</t>
        </is>
      </c>
      <c r="B231" s="21" t="n"/>
      <c r="C231" s="21" t="n"/>
      <c r="D231" s="21" t="n"/>
      <c r="E231" s="21" t="n"/>
      <c r="F231" s="21" t="n"/>
      <c r="G231" s="21" t="n"/>
      <c r="H231" s="21" t="n"/>
      <c r="I231" s="21" t="n"/>
      <c r="J231" s="51" t="n"/>
      <c r="K231" s="51" t="n"/>
      <c r="L231" s="51" t="n"/>
    </row>
    <row r="232">
      <c r="A232" s="24" t="inlineStr">
        <is>
          <t>TOTAL CO2 captured and stored</t>
        </is>
      </c>
      <c r="B232" s="43" t="inlineStr">
        <is>
          <t>MtCO2</t>
        </is>
      </c>
      <c r="C232" s="44" t="n"/>
      <c r="D232" s="44" t="n"/>
      <c r="E232" s="44" t="n"/>
      <c r="F232" s="44" t="n"/>
      <c r="G232" s="44" t="n"/>
      <c r="H232" s="44" t="n"/>
      <c r="I232" s="44" t="n"/>
      <c r="J232" s="51" t="n"/>
      <c r="K232" s="51" t="n"/>
      <c r="L232" s="51" t="n"/>
    </row>
    <row r="233">
      <c r="A233" s="142" t="inlineStr">
        <is>
          <t xml:space="preserve"> - of which from crude oil refining</t>
        </is>
      </c>
      <c r="B233" s="43" t="inlineStr">
        <is>
          <t>MtCO2</t>
        </is>
      </c>
      <c r="C233" s="44" t="n"/>
      <c r="D233" s="44" t="n"/>
      <c r="E233" s="44" t="n"/>
      <c r="F233" s="44" t="n"/>
      <c r="G233" s="44" t="n"/>
      <c r="H233" s="44" t="n"/>
      <c r="I233" s="44" t="n"/>
      <c r="J233" s="51" t="n"/>
      <c r="K233" s="51" t="n"/>
      <c r="L233" s="51" t="n"/>
    </row>
    <row r="234">
      <c r="A234" s="20" t="inlineStr">
        <is>
          <t>Energy Conversion to Liquid fuels: details from crude oil (fossil oil refineries)</t>
        </is>
      </c>
      <c r="B234" s="20" t="n"/>
      <c r="C234" s="20" t="n"/>
      <c r="D234" s="20" t="n"/>
      <c r="E234" s="20" t="n"/>
      <c r="F234" s="20" t="n"/>
      <c r="G234" s="20" t="n"/>
      <c r="H234" s="20" t="n"/>
      <c r="I234" s="20" t="n"/>
      <c r="J234" s="51" t="n"/>
      <c r="K234" s="51" t="n"/>
      <c r="L234" s="51" t="n"/>
    </row>
    <row r="235">
      <c r="A235" s="21" t="inlineStr">
        <is>
          <t>Other non-energy co-products from crude oil refining</t>
        </is>
      </c>
      <c r="B235" s="21" t="n"/>
      <c r="C235" s="21" t="n"/>
      <c r="D235" s="21" t="n"/>
      <c r="E235" s="21" t="n"/>
      <c r="F235" s="21" t="n"/>
      <c r="G235" s="21" t="n"/>
      <c r="H235" s="21" t="n"/>
      <c r="I235" s="21" t="n"/>
      <c r="J235" s="51" t="n"/>
      <c r="K235" s="51" t="n"/>
      <c r="L235" s="51" t="n"/>
    </row>
    <row r="236">
      <c r="A236" s="22" t="inlineStr">
        <is>
          <t>Total "non-energy" products</t>
        </is>
      </c>
      <c r="B236" s="22" t="inlineStr">
        <is>
          <t>Mt</t>
        </is>
      </c>
      <c r="C236" s="44" t="n"/>
      <c r="D236" s="44" t="n"/>
      <c r="E236" s="44" t="n"/>
      <c r="F236" s="44" t="n"/>
      <c r="G236" s="44" t="n"/>
      <c r="H236" s="44" t="n"/>
      <c r="I236" s="44" t="n"/>
      <c r="J236" s="51" t="inlineStr">
        <is>
          <t>don’t track</t>
        </is>
      </c>
      <c r="K236" s="51" t="n"/>
      <c r="L236" s="51" t="n"/>
    </row>
    <row r="237">
      <c r="A237" s="22" t="inlineStr">
        <is>
          <t>- of which Naphta</t>
        </is>
      </c>
      <c r="B237" s="22" t="inlineStr">
        <is>
          <t>Mt</t>
        </is>
      </c>
      <c r="C237" s="44" t="n"/>
      <c r="D237" s="44" t="n"/>
      <c r="E237" s="44" t="n"/>
      <c r="F237" s="44" t="n"/>
      <c r="G237" s="44" t="n"/>
      <c r="H237" s="44" t="n"/>
      <c r="I237" s="44" t="n"/>
      <c r="J237" s="51" t="inlineStr">
        <is>
          <t>don’t track</t>
        </is>
      </c>
      <c r="K237" s="51" t="n"/>
      <c r="L237" s="51" t="n"/>
    </row>
    <row r="238">
      <c r="A238" s="22" t="inlineStr">
        <is>
          <t>- of which Lubricants</t>
        </is>
      </c>
      <c r="B238" s="22" t="inlineStr">
        <is>
          <t>Mt</t>
        </is>
      </c>
      <c r="C238" s="44" t="n"/>
      <c r="D238" s="44" t="n"/>
      <c r="E238" s="44" t="n"/>
      <c r="F238" s="44" t="n"/>
      <c r="G238" s="44" t="n"/>
      <c r="H238" s="44" t="n"/>
      <c r="I238" s="44" t="n"/>
      <c r="J238" s="51" t="inlineStr">
        <is>
          <t>don’t track</t>
        </is>
      </c>
      <c r="K238" s="51" t="n"/>
      <c r="L238" s="51" t="n"/>
    </row>
    <row r="239">
      <c r="A239" s="22" t="inlineStr">
        <is>
          <t>- of which Bitumen</t>
        </is>
      </c>
      <c r="B239" s="22" t="inlineStr">
        <is>
          <t>Mt</t>
        </is>
      </c>
      <c r="C239" s="44" t="n"/>
      <c r="D239" s="44" t="n"/>
      <c r="E239" s="44" t="n"/>
      <c r="F239" s="44" t="n"/>
      <c r="G239" s="44" t="n"/>
      <c r="H239" s="44" t="n"/>
      <c r="I239" s="44" t="n"/>
      <c r="J239" s="51" t="inlineStr">
        <is>
          <t>don’t track</t>
        </is>
      </c>
      <c r="K239" s="51" t="n"/>
      <c r="L239" s="51" t="n"/>
    </row>
    <row r="240">
      <c r="A240" s="22" t="inlineStr">
        <is>
          <t>- of which Others (please specify)</t>
        </is>
      </c>
      <c r="B240" s="22" t="inlineStr">
        <is>
          <t>Mt</t>
        </is>
      </c>
      <c r="C240" s="44" t="n"/>
      <c r="D240" s="44" t="n"/>
      <c r="E240" s="44" t="n"/>
      <c r="F240" s="44" t="n"/>
      <c r="G240" s="44" t="n"/>
      <c r="H240" s="44" t="n"/>
      <c r="I240" s="44" t="n"/>
      <c r="J240" s="51" t="inlineStr">
        <is>
          <t>don’t track</t>
        </is>
      </c>
      <c r="K240" s="51" t="n"/>
      <c r="L240" s="51" t="n"/>
    </row>
    <row r="241">
      <c r="A241" s="21" t="inlineStr">
        <is>
          <t>Refineries feedstocks</t>
        </is>
      </c>
      <c r="B241" s="21" t="n"/>
      <c r="C241" s="21" t="n"/>
      <c r="D241" s="21" t="n"/>
      <c r="E241" s="21" t="n"/>
      <c r="F241" s="21" t="n"/>
      <c r="G241" s="21" t="n"/>
      <c r="H241" s="21" t="n"/>
      <c r="I241" s="21" t="n"/>
      <c r="J241" s="51" t="n"/>
      <c r="K241" s="51" t="n"/>
      <c r="L241" s="51" t="n"/>
    </row>
    <row r="242">
      <c r="A242" s="22" t="inlineStr">
        <is>
          <t>Total feedstocks</t>
        </is>
      </c>
      <c r="B242" s="22" t="inlineStr">
        <is>
          <t>Mt</t>
        </is>
      </c>
      <c r="C242" s="44" t="n"/>
      <c r="D242" s="44" t="n">
        <v>10.597535</v>
      </c>
      <c r="E242" s="44" t="n">
        <v>7.594751</v>
      </c>
      <c r="F242" s="44" t="n"/>
      <c r="G242" s="44" t="n"/>
      <c r="H242" s="44" t="n"/>
      <c r="I242" s="44" t="n"/>
      <c r="J242" s="51" t="inlineStr">
        <is>
          <t>crude oil</t>
        </is>
      </c>
      <c r="K242" s="51" t="n"/>
      <c r="L242" s="51" t="n"/>
    </row>
    <row r="243">
      <c r="A243" s="22" t="inlineStr">
        <is>
          <t>Total feedstocks</t>
        </is>
      </c>
      <c r="B243" s="22" t="inlineStr">
        <is>
          <t>EJ LHV</t>
        </is>
      </c>
      <c r="C243" s="44" t="n"/>
      <c r="D243" s="44" t="n">
        <v>0.445096</v>
      </c>
      <c r="E243" s="44" t="n">
        <v>0.31898</v>
      </c>
      <c r="F243" s="44" t="n"/>
      <c r="G243" s="44" t="n"/>
      <c r="H243" s="44" t="n"/>
      <c r="I243" s="44" t="n"/>
      <c r="J243" s="51" t="n"/>
      <c r="K243" s="51" t="n"/>
      <c r="L243" s="51" t="n"/>
    </row>
    <row r="244">
      <c r="A244" s="21" t="inlineStr">
        <is>
          <t>Assets</t>
        </is>
      </c>
      <c r="B244" s="21" t="n"/>
      <c r="C244" s="21" t="n"/>
      <c r="D244" s="21" t="n"/>
      <c r="E244" s="21" t="n"/>
      <c r="F244" s="21" t="n"/>
      <c r="G244" s="21" t="n"/>
      <c r="H244" s="21" t="n"/>
      <c r="I244" s="21" t="n"/>
      <c r="J244" s="51" t="n"/>
      <c r="K244" s="51" t="n"/>
      <c r="L244" s="51" t="n"/>
    </row>
    <row r="245">
      <c r="A245" s="22" t="inlineStr">
        <is>
          <t>Number of refineries</t>
        </is>
      </c>
      <c r="B245" s="142" t="inlineStr">
        <is>
          <t xml:space="preserve">nb </t>
        </is>
      </c>
      <c r="C245" s="44" t="n"/>
      <c r="D245" s="44" t="n"/>
      <c r="E245" s="44" t="n"/>
      <c r="F245" s="44" t="n"/>
      <c r="G245" s="44" t="n"/>
      <c r="H245" s="44" t="n"/>
      <c r="I245" s="44" t="n"/>
      <c r="J245" s="51" t="inlineStr">
        <is>
          <t>don’t track</t>
        </is>
      </c>
      <c r="K245" s="51" t="n"/>
      <c r="L245" s="51" t="n"/>
    </row>
    <row r="246">
      <c r="A246" s="22" t="inlineStr">
        <is>
          <t xml:space="preserve">Maximum liquid fossil fuel capacity </t>
        </is>
      </c>
      <c r="B246" s="43" t="inlineStr">
        <is>
          <t>EJ LHV/year</t>
        </is>
      </c>
      <c r="C246" s="44" t="n"/>
      <c r="D246" s="44" t="n">
        <v>0.961522</v>
      </c>
      <c r="E246" s="44" t="n">
        <v>0.404672</v>
      </c>
      <c r="F246" s="44" t="n"/>
      <c r="G246" s="44" t="n"/>
      <c r="H246" s="44" t="n"/>
      <c r="I246" s="44" t="n"/>
      <c r="J246" s="51" t="inlineStr">
        <is>
          <t>Capacity of crude refs</t>
        </is>
      </c>
      <c r="K246" s="51" t="n"/>
      <c r="L246" s="51" t="n"/>
    </row>
    <row r="247">
      <c r="A247" s="22" t="inlineStr">
        <is>
          <t>Transport losses between prod and consumption sites</t>
        </is>
      </c>
      <c r="B247" s="43" t="inlineStr">
        <is>
          <t>% of total produced</t>
        </is>
      </c>
      <c r="C247" s="44" t="n"/>
      <c r="D247" s="44" t="n"/>
      <c r="E247" s="44" t="n"/>
      <c r="F247" s="44" t="n"/>
      <c r="G247" s="44" t="n"/>
      <c r="H247" s="44" t="n"/>
      <c r="I247" s="44" t="n"/>
      <c r="J247" s="51" t="n"/>
      <c r="K247" s="51" t="n"/>
      <c r="L247" s="51" t="n"/>
    </row>
    <row r="248">
      <c r="A248" s="20" t="inlineStr">
        <is>
          <t>Energy Conversion to Liquid fuels: details from coal &amp; CH4 conversion to liquid synthetic fuels (Coal-to-liquid, Gas-to-liquid through Fischer Tropsch)</t>
        </is>
      </c>
      <c r="B248" s="20" t="n"/>
      <c r="C248" s="20" t="n"/>
      <c r="D248" s="20" t="n"/>
      <c r="E248" s="20" t="n"/>
      <c r="F248" s="20" t="n"/>
      <c r="G248" s="20" t="n"/>
      <c r="H248" s="20" t="n"/>
      <c r="I248" s="20" t="n"/>
      <c r="J248" s="51" t="n"/>
      <c r="K248" s="51" t="n"/>
      <c r="L248" s="51" t="n"/>
    </row>
    <row r="249">
      <c r="A249" s="21" t="inlineStr">
        <is>
          <t>Feedstocks</t>
        </is>
      </c>
      <c r="B249" s="21" t="n"/>
      <c r="C249" s="21" t="n"/>
      <c r="D249" s="21" t="n"/>
      <c r="E249" s="21" t="n"/>
      <c r="F249" s="21" t="n"/>
      <c r="G249" s="21" t="n"/>
      <c r="H249" s="21" t="n"/>
      <c r="I249" s="21" t="n"/>
      <c r="J249" s="51" t="n"/>
      <c r="K249" s="51" t="n"/>
      <c r="L249" s="51" t="n"/>
    </row>
    <row r="250">
      <c r="A250" s="22" t="inlineStr">
        <is>
          <t>TOTAL feedstocks</t>
        </is>
      </c>
      <c r="B250" s="22" t="inlineStr">
        <is>
          <t>Mt</t>
        </is>
      </c>
      <c r="C250" s="44" t="n"/>
      <c r="D250" s="44" t="n"/>
      <c r="E250" s="44" t="n"/>
      <c r="F250" s="44" t="n"/>
      <c r="G250" s="44" t="n"/>
      <c r="H250" s="44" t="n"/>
      <c r="I250" s="44" t="n"/>
      <c r="J250" s="51" t="n"/>
      <c r="K250" s="51" t="n"/>
      <c r="L250" s="51" t="n"/>
    </row>
    <row r="251">
      <c r="A251" s="106" t="inlineStr">
        <is>
          <t>- of which coal</t>
        </is>
      </c>
      <c r="B251" s="22" t="inlineStr">
        <is>
          <t>Mt</t>
        </is>
      </c>
      <c r="C251" s="44" t="n"/>
      <c r="D251" s="44" t="n">
        <v>24.939985</v>
      </c>
      <c r="E251" s="44" t="n">
        <v>24.939985</v>
      </c>
      <c r="F251" s="44" t="n"/>
      <c r="G251" s="44" t="n"/>
      <c r="H251" s="44" t="n"/>
      <c r="I251" s="44" t="n"/>
      <c r="J251" s="51" t="n"/>
      <c r="K251" s="51" t="n"/>
      <c r="L251" s="51" t="n"/>
    </row>
    <row r="252">
      <c r="A252" s="106" t="inlineStr">
        <is>
          <t>- of which CH4</t>
        </is>
      </c>
      <c r="B252" s="22" t="inlineStr">
        <is>
          <t>Mt</t>
        </is>
      </c>
      <c r="C252" s="44" t="n"/>
      <c r="D252" s="44" t="n"/>
      <c r="E252" s="44" t="n"/>
      <c r="F252" s="44" t="n"/>
      <c r="G252" s="44" t="n"/>
      <c r="H252" s="44" t="n"/>
      <c r="I252" s="44" t="n"/>
      <c r="J252" s="51" t="n"/>
      <c r="K252" s="51" t="n"/>
      <c r="L252" s="51" t="n"/>
    </row>
    <row r="253">
      <c r="A253" s="22" t="inlineStr">
        <is>
          <t>TOTAL feedstocks</t>
        </is>
      </c>
      <c r="B253" s="22" t="inlineStr">
        <is>
          <t>EJ LHV</t>
        </is>
      </c>
      <c r="C253" s="44" t="n"/>
      <c r="D253" s="44" t="n">
        <v>0.568349</v>
      </c>
      <c r="E253" s="44" t="n">
        <v>0.568349</v>
      </c>
      <c r="F253" s="44" t="n"/>
      <c r="G253" s="44" t="n"/>
      <c r="H253" s="44" t="n"/>
      <c r="I253" s="44" t="n"/>
      <c r="J253" s="51" t="inlineStr">
        <is>
          <t xml:space="preserve">All coal. Some is not feedstock though. One cannot separate out the feedstock from the energy part. Sasol is a headache in this type of reporting. </t>
        </is>
      </c>
      <c r="K253" s="51" t="n"/>
      <c r="L253" s="51" t="n"/>
    </row>
    <row r="254">
      <c r="A254" s="106" t="inlineStr">
        <is>
          <t>- of which coal</t>
        </is>
      </c>
      <c r="B254" s="22" t="inlineStr">
        <is>
          <t>EJ LHV</t>
        </is>
      </c>
      <c r="C254" s="44" t="n"/>
      <c r="D254" s="44" t="n">
        <v>0.519749</v>
      </c>
      <c r="E254" s="44" t="n">
        <v>0.519749</v>
      </c>
      <c r="F254" s="44" t="n"/>
      <c r="G254" s="44" t="n"/>
      <c r="H254" s="44" t="n"/>
      <c r="I254" s="44" t="n"/>
      <c r="J254" s="51" t="n"/>
      <c r="K254" s="51" t="n"/>
      <c r="L254" s="51" t="n"/>
    </row>
    <row r="255">
      <c r="A255" s="106" t="inlineStr">
        <is>
          <t>- of which CH4</t>
        </is>
      </c>
      <c r="B255" s="22" t="inlineStr">
        <is>
          <t>EJ LHV</t>
        </is>
      </c>
      <c r="C255" s="44" t="n"/>
      <c r="D255" s="44" t="n">
        <v>0.048599</v>
      </c>
      <c r="E255" s="44" t="n">
        <v>0.048599</v>
      </c>
      <c r="F255" s="44" t="n"/>
      <c r="G255" s="44" t="n"/>
      <c r="H255" s="44" t="n"/>
      <c r="I255" s="44" t="n"/>
      <c r="J255" s="51" t="n"/>
      <c r="K255" s="51" t="n"/>
      <c r="L255" s="51" t="n"/>
    </row>
    <row r="256">
      <c r="A256" s="21" t="inlineStr">
        <is>
          <t>Assets</t>
        </is>
      </c>
      <c r="B256" s="21" t="n"/>
      <c r="C256" s="21" t="n"/>
      <c r="D256" s="21" t="n"/>
      <c r="E256" s="21" t="n"/>
      <c r="F256" s="21" t="n"/>
      <c r="G256" s="21" t="n"/>
      <c r="H256" s="21" t="n"/>
      <c r="I256" s="21" t="n"/>
      <c r="J256" s="51" t="n"/>
      <c r="K256" s="51" t="n"/>
      <c r="L256" s="51" t="n"/>
    </row>
    <row r="257">
      <c r="A257" s="22" t="inlineStr">
        <is>
          <t>Number of facilities</t>
        </is>
      </c>
      <c r="B257" s="142" t="inlineStr">
        <is>
          <t xml:space="preserve">nb </t>
        </is>
      </c>
      <c r="C257" s="44" t="n"/>
      <c r="D257" s="44" t="n"/>
      <c r="E257" s="44" t="n"/>
      <c r="F257" s="44" t="n"/>
      <c r="G257" s="44" t="n"/>
      <c r="H257" s="44" t="n"/>
      <c r="I257" s="44" t="n"/>
      <c r="J257" s="51" t="n"/>
      <c r="K257" s="51" t="n"/>
      <c r="L257" s="51" t="n"/>
    </row>
    <row r="258">
      <c r="A258" s="22" t="inlineStr">
        <is>
          <t xml:space="preserve">Maximum liquid synfuel capacity </t>
        </is>
      </c>
      <c r="B258" s="43" t="inlineStr">
        <is>
          <t>EJ/year</t>
        </is>
      </c>
      <c r="C258" s="44" t="n"/>
      <c r="D258" s="44" t="n">
        <v>0.278633</v>
      </c>
      <c r="E258" s="44" t="n">
        <v>0.237476</v>
      </c>
      <c r="F258" s="44" t="n"/>
      <c r="G258" s="44" t="n"/>
      <c r="H258" s="44" t="n"/>
      <c r="I258" s="44" t="n"/>
      <c r="J258" s="51" t="n"/>
      <c r="K258" s="51" t="n"/>
      <c r="L258" s="51" t="n"/>
    </row>
    <row r="259">
      <c r="A259" s="22" t="inlineStr">
        <is>
          <t>Transport losses between prod and consumption sites</t>
        </is>
      </c>
      <c r="B259" s="43" t="inlineStr">
        <is>
          <t>% of total produced</t>
        </is>
      </c>
      <c r="C259" s="44" t="n"/>
      <c r="D259" s="44" t="n"/>
      <c r="E259" s="44" t="n"/>
      <c r="F259" s="44" t="n"/>
      <c r="G259" s="44" t="n"/>
      <c r="H259" s="44" t="n"/>
      <c r="I259" s="44" t="n"/>
      <c r="J259" s="51" t="n"/>
      <c r="K259" s="51" t="n"/>
      <c r="L259" s="51" t="n"/>
    </row>
    <row r="260">
      <c r="A260" s="20" t="inlineStr">
        <is>
          <t>Energy Conversion to Liquid fuels: details from biomass conversion to liquid biofuels (biorefineries + biomass to liquid)</t>
        </is>
      </c>
      <c r="B260" s="20" t="n"/>
      <c r="C260" s="20" t="n"/>
      <c r="D260" s="20" t="n"/>
      <c r="E260" s="20" t="n"/>
      <c r="F260" s="20" t="n"/>
      <c r="G260" s="20" t="n"/>
      <c r="H260" s="20" t="n"/>
      <c r="I260" s="20" t="n"/>
      <c r="J260" s="51" t="n"/>
      <c r="K260" s="51" t="n"/>
      <c r="L260" s="51" t="n"/>
    </row>
    <row r="261">
      <c r="A261" s="21" t="inlineStr">
        <is>
          <t>Biomass feedstocks for energy use</t>
        </is>
      </c>
      <c r="B261" s="21" t="n"/>
      <c r="C261" s="21" t="n"/>
      <c r="D261" s="21" t="n"/>
      <c r="E261" s="21" t="n"/>
      <c r="F261" s="21" t="n"/>
      <c r="G261" s="21" t="n"/>
      <c r="H261" s="21" t="n"/>
      <c r="I261" s="21" t="n"/>
      <c r="J261" s="51" t="n"/>
      <c r="K261" s="51" t="n"/>
      <c r="L261" s="51" t="n"/>
    </row>
    <row r="262">
      <c r="A262" s="22" t="inlineStr">
        <is>
          <t>TOTAL feedstocks</t>
        </is>
      </c>
      <c r="B262" s="22" t="inlineStr">
        <is>
          <t>Mt</t>
        </is>
      </c>
      <c r="C262" s="44" t="n"/>
      <c r="D262" s="44" t="n"/>
      <c r="E262" s="44" t="n"/>
      <c r="F262" s="44" t="n"/>
      <c r="G262" s="44" t="n"/>
      <c r="H262" s="44" t="n"/>
      <c r="I262" s="44" t="n"/>
      <c r="J262" s="51" t="n"/>
      <c r="K262" s="51" t="n"/>
      <c r="L262" s="51" t="n"/>
    </row>
    <row r="263">
      <c r="A263" s="22" t="inlineStr">
        <is>
          <t>feedstocks from crop culture</t>
        </is>
      </c>
      <c r="B263" s="22" t="inlineStr">
        <is>
          <t>Mt</t>
        </is>
      </c>
      <c r="C263" s="44" t="n"/>
      <c r="D263" s="44" t="n"/>
      <c r="E263" s="44" t="n"/>
      <c r="F263" s="44" t="n"/>
      <c r="G263" s="44" t="n"/>
      <c r="H263" s="44" t="n"/>
      <c r="I263" s="44" t="n"/>
      <c r="J263" s="51" t="n"/>
      <c r="K263" s="51" t="n"/>
      <c r="L263" s="51" t="n"/>
    </row>
    <row r="264">
      <c r="A264" s="22" t="inlineStr">
        <is>
          <t>feedstocks from vegetable oils</t>
        </is>
      </c>
      <c r="B264" s="22" t="inlineStr">
        <is>
          <t>Mt</t>
        </is>
      </c>
      <c r="C264" s="44" t="n"/>
      <c r="D264" s="44" t="n"/>
      <c r="E264" s="44" t="n"/>
      <c r="F264" s="44" t="n"/>
      <c r="G264" s="44" t="n"/>
      <c r="H264" s="44" t="n"/>
      <c r="I264" s="44" t="n"/>
      <c r="J264" s="51" t="n"/>
      <c r="K264" s="51" t="n"/>
      <c r="L264" s="51" t="n"/>
    </row>
    <row r="265">
      <c r="A265" s="22" t="inlineStr">
        <is>
          <t>feedstocks from animal fats</t>
        </is>
      </c>
      <c r="B265" s="22" t="inlineStr">
        <is>
          <t>Mt</t>
        </is>
      </c>
      <c r="C265" s="44" t="n"/>
      <c r="D265" s="44" t="n"/>
      <c r="E265" s="44" t="n"/>
      <c r="F265" s="44" t="n"/>
      <c r="G265" s="44" t="n"/>
      <c r="H265" s="44" t="n"/>
      <c r="I265" s="44" t="n"/>
      <c r="J265" s="51" t="n"/>
      <c r="K265" s="51" t="n"/>
      <c r="L265" s="51" t="n"/>
    </row>
    <row r="266">
      <c r="A266" s="22" t="inlineStr">
        <is>
          <t>other feedstocks</t>
        </is>
      </c>
      <c r="B266" s="22" t="inlineStr">
        <is>
          <t>Mt</t>
        </is>
      </c>
      <c r="C266" s="44" t="n"/>
      <c r="D266" s="44" t="n"/>
      <c r="E266" s="44" t="n"/>
      <c r="F266" s="44" t="n"/>
      <c r="G266" s="44" t="n"/>
      <c r="H266" s="44" t="n"/>
      <c r="I266" s="44" t="n"/>
      <c r="J266" s="51" t="n"/>
      <c r="K266" s="51" t="n"/>
      <c r="L266" s="51" t="n"/>
    </row>
    <row r="267">
      <c r="A267" s="22" t="inlineStr">
        <is>
          <t>TOTAL feedstocks</t>
        </is>
      </c>
      <c r="B267" s="22" t="inlineStr">
        <is>
          <t>EJ LHV</t>
        </is>
      </c>
      <c r="C267" s="44" t="n"/>
      <c r="D267" s="44" t="n"/>
      <c r="E267" s="44" t="n"/>
      <c r="F267" s="44" t="n"/>
      <c r="G267" s="44" t="n"/>
      <c r="H267" s="44" t="n"/>
      <c r="I267" s="44" t="n"/>
      <c r="J267" s="51" t="n"/>
      <c r="K267" s="51" t="n"/>
      <c r="L267" s="51" t="n"/>
    </row>
    <row r="268">
      <c r="A268" s="22" t="inlineStr">
        <is>
          <t>feedstocks from crop culture</t>
        </is>
      </c>
      <c r="B268" s="22" t="inlineStr">
        <is>
          <t>EJ LHV</t>
        </is>
      </c>
      <c r="C268" s="44" t="n"/>
      <c r="D268" s="44" t="n"/>
      <c r="E268" s="44" t="n"/>
      <c r="F268" s="44" t="n"/>
      <c r="G268" s="44" t="n"/>
      <c r="H268" s="44" t="n"/>
      <c r="I268" s="44" t="n"/>
      <c r="J268" s="51" t="n"/>
      <c r="K268" s="51" t="n"/>
      <c r="L268" s="51" t="n"/>
    </row>
    <row r="269">
      <c r="A269" s="22" t="inlineStr">
        <is>
          <t>feedstocks from vegetable oils</t>
        </is>
      </c>
      <c r="B269" s="22" t="inlineStr">
        <is>
          <t>EJ LHV</t>
        </is>
      </c>
      <c r="C269" s="44" t="n"/>
      <c r="D269" s="44" t="n"/>
      <c r="E269" s="44" t="n"/>
      <c r="F269" s="44" t="n"/>
      <c r="G269" s="44" t="n"/>
      <c r="H269" s="44" t="n"/>
      <c r="I269" s="44" t="n"/>
      <c r="J269" s="51" t="n"/>
      <c r="K269" s="51" t="n"/>
      <c r="L269" s="51" t="n"/>
    </row>
    <row r="270">
      <c r="A270" s="22" t="inlineStr">
        <is>
          <t>feedstocks from animal fats</t>
        </is>
      </c>
      <c r="B270" s="22" t="inlineStr">
        <is>
          <t>EJ LHV</t>
        </is>
      </c>
      <c r="C270" s="44" t="n"/>
      <c r="D270" s="44" t="n"/>
      <c r="E270" s="44" t="n"/>
      <c r="F270" s="44" t="n"/>
      <c r="G270" s="44" t="n"/>
      <c r="H270" s="44" t="n"/>
      <c r="I270" s="44" t="n"/>
      <c r="J270" s="51" t="n"/>
      <c r="K270" s="51" t="n"/>
      <c r="L270" s="51" t="n"/>
    </row>
    <row r="271">
      <c r="A271" s="22" t="inlineStr">
        <is>
          <t>other feedstocks</t>
        </is>
      </c>
      <c r="B271" s="22" t="inlineStr">
        <is>
          <t>EJ LHV</t>
        </is>
      </c>
      <c r="C271" s="44" t="n"/>
      <c r="D271" s="44" t="n"/>
      <c r="E271" s="44" t="n"/>
      <c r="F271" s="44" t="n"/>
      <c r="G271" s="44" t="n"/>
      <c r="H271" s="44" t="n"/>
      <c r="I271" s="44" t="n"/>
      <c r="J271" s="51" t="n"/>
      <c r="K271" s="51" t="n"/>
      <c r="L271" s="51" t="n"/>
    </row>
    <row r="272">
      <c r="A272" s="21" t="inlineStr">
        <is>
          <t>Assets</t>
        </is>
      </c>
      <c r="B272" s="21" t="n"/>
      <c r="C272" s="21" t="n"/>
      <c r="D272" s="21" t="n"/>
      <c r="E272" s="21" t="n"/>
      <c r="F272" s="21" t="n"/>
      <c r="G272" s="21" t="n"/>
      <c r="H272" s="21" t="n"/>
      <c r="I272" s="21" t="n"/>
      <c r="J272" s="51" t="n"/>
      <c r="K272" s="51" t="n"/>
      <c r="L272" s="51" t="n"/>
    </row>
    <row r="273">
      <c r="A273" s="22" t="inlineStr">
        <is>
          <t>Number of biorefineries based on conventional "sugar-process"</t>
        </is>
      </c>
      <c r="B273" s="22" t="inlineStr">
        <is>
          <t>nb</t>
        </is>
      </c>
      <c r="C273" s="44" t="n"/>
      <c r="D273" s="44" t="n"/>
      <c r="E273" s="44" t="n"/>
      <c r="F273" s="44" t="n"/>
      <c r="G273" s="44" t="n"/>
      <c r="H273" s="44" t="n"/>
      <c r="I273" s="44" t="n"/>
      <c r="J273" s="51" t="n"/>
      <c r="K273" s="51" t="n"/>
      <c r="L273" s="51" t="n"/>
    </row>
    <row r="274">
      <c r="A274" s="22" t="inlineStr">
        <is>
          <t>Maximum liquid biofuel capacity based on conventional "sugar-process"</t>
        </is>
      </c>
      <c r="B274" s="22" t="inlineStr">
        <is>
          <t>EJ/year</t>
        </is>
      </c>
      <c r="C274" s="44" t="n"/>
      <c r="D274" s="44" t="n"/>
      <c r="E274" s="44" t="n"/>
      <c r="F274" s="44" t="n"/>
      <c r="G274" s="44" t="n"/>
      <c r="H274" s="44" t="n"/>
      <c r="I274" s="44" t="n"/>
      <c r="J274" s="51" t="n"/>
      <c r="K274" s="51" t="n"/>
      <c r="L274" s="51" t="n"/>
    </row>
    <row r="275">
      <c r="A275" s="22" t="inlineStr">
        <is>
          <t>Number of biorefineries based on "thermochemical process"</t>
        </is>
      </c>
      <c r="B275" s="22" t="inlineStr">
        <is>
          <t>-</t>
        </is>
      </c>
      <c r="C275" s="44" t="n"/>
      <c r="D275" s="44" t="n"/>
      <c r="E275" s="44" t="n"/>
      <c r="F275" s="44" t="n"/>
      <c r="G275" s="44" t="n"/>
      <c r="H275" s="44" t="n"/>
      <c r="I275" s="44" t="n"/>
      <c r="J275" s="51" t="n"/>
      <c r="K275" s="51" t="n"/>
      <c r="L275" s="51" t="n"/>
    </row>
    <row r="276">
      <c r="A276" s="22" t="inlineStr">
        <is>
          <t>Maximum liquid biofuel capacity based on "thermochemical-process"</t>
        </is>
      </c>
      <c r="B276" s="22" t="inlineStr">
        <is>
          <t>EJ/year</t>
        </is>
      </c>
      <c r="C276" s="44" t="n"/>
      <c r="D276" s="44" t="n"/>
      <c r="E276" s="44" t="n"/>
      <c r="F276" s="44" t="n"/>
      <c r="G276" s="44" t="n"/>
      <c r="H276" s="44" t="n"/>
      <c r="I276" s="44" t="n"/>
      <c r="J276" s="51" t="n"/>
      <c r="K276" s="51" t="n"/>
      <c r="L276" s="51" t="n"/>
    </row>
    <row r="277">
      <c r="A277" s="22" t="inlineStr">
        <is>
          <t>Transport losses between prod and consumption sites</t>
        </is>
      </c>
      <c r="B277" s="43" t="inlineStr">
        <is>
          <t>% of total produced</t>
        </is>
      </c>
      <c r="C277" s="44" t="n"/>
      <c r="D277" s="44" t="n"/>
      <c r="E277" s="44" t="n"/>
      <c r="F277" s="44" t="n"/>
      <c r="G277" s="44" t="n"/>
      <c r="H277" s="44" t="n"/>
      <c r="I277" s="44" t="n"/>
      <c r="J277" s="51" t="n"/>
      <c r="K277" s="51" t="n"/>
      <c r="L277" s="51" t="n"/>
    </row>
    <row r="278">
      <c r="A278" s="20" t="inlineStr">
        <is>
          <t>Hydrogen conversion to liquid synthetic fuels</t>
        </is>
      </c>
      <c r="B278" s="20" t="n"/>
      <c r="C278" s="20" t="n"/>
      <c r="D278" s="20" t="n"/>
      <c r="E278" s="20" t="n"/>
      <c r="F278" s="20" t="n"/>
      <c r="G278" s="20" t="n"/>
      <c r="H278" s="20" t="n"/>
      <c r="I278" s="20" t="n"/>
      <c r="J278" s="51" t="n"/>
      <c r="K278" s="51" t="n"/>
      <c r="L278" s="51" t="n"/>
    </row>
    <row r="279">
      <c r="A279" s="21" t="inlineStr">
        <is>
          <t>Hydrogen feedstocks</t>
        </is>
      </c>
      <c r="B279" s="21" t="n"/>
      <c r="C279" s="21" t="n"/>
      <c r="D279" s="21" t="n"/>
      <c r="E279" s="21" t="n"/>
      <c r="F279" s="21" t="n"/>
      <c r="G279" s="21" t="n"/>
      <c r="H279" s="21" t="n"/>
      <c r="I279" s="21" t="n"/>
      <c r="J279" s="51" t="n"/>
      <c r="K279" s="51" t="n"/>
      <c r="L279" s="51" t="n"/>
    </row>
    <row r="280">
      <c r="A280" s="22" t="inlineStr">
        <is>
          <t>Total feedstocks</t>
        </is>
      </c>
      <c r="B280" s="22" t="inlineStr">
        <is>
          <t>Nm3</t>
        </is>
      </c>
      <c r="C280" s="44" t="n"/>
      <c r="D280" s="44" t="n"/>
      <c r="E280" s="44" t="n"/>
      <c r="F280" s="44" t="n"/>
      <c r="G280" s="44" t="n"/>
      <c r="H280" s="44" t="n"/>
      <c r="I280" s="44" t="n"/>
      <c r="J280" s="51" t="inlineStr">
        <is>
          <t>these are SAF</t>
        </is>
      </c>
      <c r="K280" s="51" t="n"/>
      <c r="L280" s="51" t="n"/>
    </row>
    <row r="281">
      <c r="A281" s="22" t="inlineStr">
        <is>
          <t>Total feedstocks</t>
        </is>
      </c>
      <c r="B281" s="22" t="inlineStr">
        <is>
          <t>EJ LHV</t>
        </is>
      </c>
      <c r="C281" s="44" t="n"/>
      <c r="D281" s="44" t="n"/>
      <c r="E281" s="44" t="n"/>
      <c r="F281" s="44" t="n"/>
      <c r="G281" s="44" t="n"/>
      <c r="H281" s="44" t="n"/>
      <c r="I281" s="44" t="n"/>
      <c r="J281" s="51" t="inlineStr">
        <is>
          <t>these are SAF</t>
        </is>
      </c>
      <c r="K281" s="51" t="n"/>
      <c r="L281" s="51" t="n"/>
    </row>
    <row r="282">
      <c r="A282" s="21" t="inlineStr">
        <is>
          <t>Assets</t>
        </is>
      </c>
      <c r="B282" s="21" t="n"/>
      <c r="C282" s="21" t="n"/>
      <c r="D282" s="21" t="n"/>
      <c r="E282" s="21" t="n"/>
      <c r="F282" s="21" t="n"/>
      <c r="G282" s="21" t="n"/>
      <c r="H282" s="21" t="n"/>
      <c r="I282" s="21" t="n"/>
      <c r="J282" s="51" t="n"/>
      <c r="K282" s="51" t="n"/>
      <c r="L282" s="51" t="n"/>
    </row>
    <row r="283">
      <c r="A283" s="22" t="inlineStr">
        <is>
          <t>Number of facilities</t>
        </is>
      </c>
      <c r="B283" s="142" t="inlineStr">
        <is>
          <t>-</t>
        </is>
      </c>
      <c r="C283" s="44" t="n"/>
      <c r="D283" s="44" t="n"/>
      <c r="E283" s="44" t="n"/>
      <c r="F283" s="44" t="n"/>
      <c r="G283" s="44" t="n"/>
      <c r="H283" s="44" t="n"/>
      <c r="I283" s="44" t="n"/>
      <c r="J283" s="51" t="n"/>
      <c r="K283" s="51" t="n"/>
      <c r="L283" s="51" t="n"/>
    </row>
    <row r="284">
      <c r="A284" s="22" t="inlineStr">
        <is>
          <t xml:space="preserve">Maximum liquid synfuel capacity </t>
        </is>
      </c>
      <c r="B284" s="43" t="inlineStr">
        <is>
          <t>EJ/year</t>
        </is>
      </c>
      <c r="C284" s="44" t="n"/>
      <c r="D284" s="44" t="n"/>
      <c r="E284" s="44" t="n"/>
      <c r="F284" s="44" t="n"/>
      <c r="G284" s="44" t="n"/>
      <c r="H284" s="44" t="n"/>
      <c r="I284" s="44" t="n"/>
      <c r="J284" s="51" t="n"/>
      <c r="K284" s="51" t="n"/>
      <c r="L284" s="51" t="n"/>
    </row>
    <row r="285">
      <c r="A285" s="22" t="inlineStr">
        <is>
          <t>Transport losses between prod and consumption sites</t>
        </is>
      </c>
      <c r="B285" s="43" t="inlineStr">
        <is>
          <t>% of total produced</t>
        </is>
      </c>
      <c r="C285" s="44" t="n"/>
      <c r="D285" s="44" t="n"/>
      <c r="E285" s="44" t="n"/>
      <c r="F285" s="44" t="n"/>
      <c r="G285" s="44" t="n"/>
      <c r="H285" s="44" t="n"/>
      <c r="I285" s="44" t="n"/>
      <c r="J285" s="51" t="n"/>
      <c r="K285" s="51" t="n"/>
      <c r="L285" s="51" t="n"/>
    </row>
    <row r="286" ht="18.75" customHeight="1" s="218">
      <c r="A286" s="143" t="inlineStr">
        <is>
          <t>ENERGY CONVERSION - CH4 &amp; H2 FUEL SUPPLY ACTIVITIES</t>
        </is>
      </c>
      <c r="B286" s="143" t="n"/>
      <c r="C286" s="143" t="n"/>
      <c r="D286" s="143" t="n"/>
      <c r="E286" s="143" t="n"/>
      <c r="F286" s="143" t="n"/>
      <c r="G286" s="143" t="n"/>
      <c r="H286" s="143" t="n"/>
      <c r="I286" s="143" t="n"/>
      <c r="J286" s="51" t="n"/>
      <c r="K286" s="51" t="n"/>
      <c r="L286" s="51" t="n"/>
    </row>
    <row r="287">
      <c r="A287" s="21" t="inlineStr">
        <is>
          <t>Total Energy Products Production</t>
        </is>
      </c>
      <c r="B287" s="21" t="n"/>
      <c r="C287" s="21" t="n"/>
      <c r="D287" s="21" t="n"/>
      <c r="E287" s="21" t="n"/>
      <c r="F287" s="21" t="n"/>
      <c r="G287" s="21" t="n"/>
      <c r="H287" s="21" t="n"/>
      <c r="I287" s="21" t="n"/>
      <c r="J287" s="51" t="n"/>
      <c r="K287" s="51" t="n"/>
      <c r="L287" s="51" t="n"/>
    </row>
    <row r="288">
      <c r="A288" s="36" t="inlineStr">
        <is>
          <t>TOTAL CH4 from natural gas</t>
        </is>
      </c>
      <c r="B288" s="36" t="inlineStr">
        <is>
          <t>EJ</t>
        </is>
      </c>
      <c r="C288" s="44" t="n"/>
      <c r="D288" s="44" t="n"/>
      <c r="E288" s="44" t="n">
        <v>0.0292</v>
      </c>
      <c r="F288" s="44" t="n">
        <v>0.0292</v>
      </c>
      <c r="G288" s="44" t="n"/>
      <c r="H288" s="44" t="n"/>
      <c r="I288" s="44" t="n"/>
      <c r="J288" s="51" t="n"/>
      <c r="K288" s="51" t="n"/>
      <c r="L288" s="51" t="n"/>
    </row>
    <row r="289">
      <c r="A289" s="22" t="inlineStr">
        <is>
          <t xml:space="preserve"> of which: CNG</t>
        </is>
      </c>
      <c r="B289" s="22" t="inlineStr">
        <is>
          <t>EJ</t>
        </is>
      </c>
      <c r="C289" s="44" t="n"/>
      <c r="D289" s="44" t="n"/>
      <c r="E289" s="44" t="n">
        <v>0.0292</v>
      </c>
      <c r="F289" s="44" t="n">
        <v>0.0292</v>
      </c>
      <c r="G289" s="44" t="n"/>
      <c r="H289" s="44" t="n"/>
      <c r="I289" s="44" t="n"/>
      <c r="J289" s="51" t="inlineStr">
        <is>
          <t>this is gas from extraction of gas</t>
        </is>
      </c>
      <c r="K289" s="51" t="n"/>
      <c r="L289" s="51" t="n"/>
    </row>
    <row r="290">
      <c r="A290" s="22" t="inlineStr">
        <is>
          <t xml:space="preserve"> of which: LNG</t>
        </is>
      </c>
      <c r="B290" s="22" t="inlineStr">
        <is>
          <t>EJ</t>
        </is>
      </c>
      <c r="C290" s="44" t="n"/>
      <c r="D290" s="44" t="n"/>
      <c r="E290" s="44" t="n"/>
      <c r="F290" s="44" t="n"/>
      <c r="G290" s="44" t="n"/>
      <c r="H290" s="44" t="n"/>
      <c r="I290" s="44" t="n"/>
      <c r="J290" s="51" t="n"/>
      <c r="K290" s="51" t="n"/>
      <c r="L290" s="51" t="n"/>
    </row>
    <row r="291">
      <c r="A291" s="36" t="inlineStr">
        <is>
          <t>TOTAL CH4 from biomass</t>
        </is>
      </c>
      <c r="B291" s="36" t="inlineStr">
        <is>
          <t>EJ</t>
        </is>
      </c>
      <c r="C291" s="44" t="n"/>
      <c r="D291" s="44" t="n"/>
      <c r="E291" s="44" t="n"/>
      <c r="F291" s="44" t="n"/>
      <c r="G291" s="44" t="n"/>
      <c r="H291" s="44" t="n"/>
      <c r="I291" s="44" t="n"/>
      <c r="J291" s="51" t="n"/>
      <c r="K291" s="51" t="n"/>
      <c r="L291" s="51" t="n"/>
    </row>
    <row r="292">
      <c r="A292" s="22" t="inlineStr">
        <is>
          <t xml:space="preserve"> of which: bio-CNG</t>
        </is>
      </c>
      <c r="B292" s="22" t="inlineStr">
        <is>
          <t>EJ</t>
        </is>
      </c>
      <c r="C292" s="44" t="n"/>
      <c r="D292" s="44" t="n"/>
      <c r="E292" s="44" t="n"/>
      <c r="F292" s="44" t="n"/>
      <c r="G292" s="44" t="n"/>
      <c r="H292" s="44" t="n"/>
      <c r="I292" s="44" t="n"/>
      <c r="J292" s="51" t="n"/>
      <c r="K292" s="51" t="n"/>
      <c r="L292" s="51" t="n"/>
    </row>
    <row r="293">
      <c r="A293" s="22" t="inlineStr">
        <is>
          <t xml:space="preserve"> of which: bio-LNG</t>
        </is>
      </c>
      <c r="B293" s="22" t="inlineStr">
        <is>
          <t>EJ</t>
        </is>
      </c>
      <c r="C293" s="44" t="n"/>
      <c r="D293" s="44" t="n"/>
      <c r="E293" s="44" t="n"/>
      <c r="F293" s="44" t="n"/>
      <c r="G293" s="44" t="n"/>
      <c r="H293" s="44" t="n"/>
      <c r="I293" s="44" t="n"/>
      <c r="J293" s="51" t="n"/>
      <c r="K293" s="51" t="n"/>
      <c r="L293" s="51" t="n"/>
    </row>
    <row r="294">
      <c r="A294" s="36" t="inlineStr">
        <is>
          <t>TOTAL CH4 from H2 conversion</t>
        </is>
      </c>
      <c r="B294" s="36" t="inlineStr">
        <is>
          <t>EJ</t>
        </is>
      </c>
      <c r="C294" s="44" t="n"/>
      <c r="D294" s="44" t="n"/>
      <c r="E294" s="44" t="n"/>
      <c r="F294" s="44" t="n"/>
      <c r="G294" s="44" t="n"/>
      <c r="H294" s="44" t="n"/>
      <c r="I294" s="44" t="n"/>
      <c r="J294" s="51" t="n"/>
      <c r="K294" s="51" t="n"/>
      <c r="L294" s="51" t="n"/>
    </row>
    <row r="295">
      <c r="A295" s="22" t="inlineStr">
        <is>
          <t xml:space="preserve"> of which: syn-CNG</t>
        </is>
      </c>
      <c r="B295" s="22" t="inlineStr">
        <is>
          <t>EJ</t>
        </is>
      </c>
      <c r="C295" s="44" t="n"/>
      <c r="D295" s="44" t="n"/>
      <c r="E295" s="44" t="n"/>
      <c r="F295" s="44" t="n"/>
      <c r="G295" s="44" t="n"/>
      <c r="H295" s="44" t="n"/>
      <c r="I295" s="44" t="n"/>
      <c r="J295" s="212" t="inlineStr">
        <is>
          <t>Existing Methanol Plant - Gas</t>
        </is>
      </c>
      <c r="L295" s="51" t="n"/>
    </row>
    <row r="296">
      <c r="A296" s="22" t="inlineStr">
        <is>
          <t xml:space="preserve"> of which: syn-LNG</t>
        </is>
      </c>
      <c r="B296" s="22" t="inlineStr">
        <is>
          <t>EJ</t>
        </is>
      </c>
      <c r="C296" s="44" t="n"/>
      <c r="D296" s="44" t="n"/>
      <c r="E296" s="44" t="n"/>
      <c r="F296" s="44" t="n"/>
      <c r="G296" s="44" t="n"/>
      <c r="H296" s="44" t="n"/>
      <c r="I296" s="44" t="n"/>
      <c r="K296" s="51" t="n"/>
      <c r="L296" s="51" t="n"/>
    </row>
    <row r="297">
      <c r="A297" s="36" t="inlineStr">
        <is>
          <t>TOTAL H2 generation</t>
        </is>
      </c>
      <c r="B297" s="36" t="inlineStr">
        <is>
          <t>EJ</t>
        </is>
      </c>
      <c r="C297" s="44" t="n"/>
      <c r="D297" s="44" t="n"/>
      <c r="E297" s="44" t="n"/>
      <c r="F297" s="44" t="n"/>
      <c r="G297" s="44" t="n"/>
      <c r="H297" s="44" t="n"/>
      <c r="I297" s="44" t="n"/>
      <c r="J297" s="213" t="inlineStr">
        <is>
          <t>New Methanol Plant - H2</t>
        </is>
      </c>
      <c r="K297" s="51" t="n"/>
      <c r="L297" s="51" t="n"/>
    </row>
    <row r="298">
      <c r="A298" s="21" t="inlineStr">
        <is>
          <t>Total activity-related energy consumption</t>
        </is>
      </c>
      <c r="B298" s="21" t="n"/>
      <c r="C298" s="21" t="n"/>
      <c r="D298" s="21" t="n"/>
      <c r="E298" s="21" t="n"/>
      <c r="F298" s="21" t="n"/>
      <c r="G298" s="21" t="n"/>
      <c r="H298" s="21" t="n"/>
      <c r="I298" s="21" t="n"/>
      <c r="J298" s="51" t="n"/>
      <c r="K298" s="51" t="n"/>
      <c r="L298" s="51" t="n"/>
    </row>
    <row r="299">
      <c r="A299" s="183" t="inlineStr">
        <is>
          <t>TOTAL Final electricity consumption</t>
        </is>
      </c>
      <c r="B299" s="36" t="inlineStr">
        <is>
          <t>TWh</t>
        </is>
      </c>
      <c r="C299" s="44" t="n"/>
      <c r="D299" s="44" t="n"/>
      <c r="E299" s="44" t="n"/>
      <c r="F299" s="44" t="n"/>
      <c r="G299" s="44" t="n"/>
      <c r="H299" s="44" t="n"/>
      <c r="I299" s="44" t="n"/>
      <c r="J299" s="51" t="n"/>
      <c r="K299" s="51" t="n"/>
      <c r="L299" s="51" t="n"/>
    </row>
    <row r="300">
      <c r="A300" s="142" t="inlineStr">
        <is>
          <t xml:space="preserve"> - of which from natural gas conversion</t>
        </is>
      </c>
      <c r="B300" s="22" t="inlineStr">
        <is>
          <t>TWh</t>
        </is>
      </c>
      <c r="C300" s="44" t="n"/>
      <c r="D300" s="44" t="n"/>
      <c r="E300" s="44" t="n"/>
      <c r="F300" s="44" t="n"/>
      <c r="G300" s="44" t="n"/>
      <c r="H300" s="44" t="n"/>
      <c r="I300" s="44" t="n"/>
      <c r="J300" s="51" t="inlineStr">
        <is>
          <t>NG conversion to CH4?</t>
        </is>
      </c>
      <c r="K300" s="51" t="n"/>
      <c r="L300" s="51" t="n"/>
    </row>
    <row r="301">
      <c r="A301" s="142" t="inlineStr">
        <is>
          <t xml:space="preserve"> - of which biomass conversion</t>
        </is>
      </c>
      <c r="B301" s="22" t="inlineStr">
        <is>
          <t>TWh</t>
        </is>
      </c>
      <c r="C301" s="44" t="n"/>
      <c r="D301" s="44" t="n"/>
      <c r="E301" s="44" t="n"/>
      <c r="F301" s="44" t="n"/>
      <c r="G301" s="44" t="n"/>
      <c r="H301" s="44" t="n"/>
      <c r="I301" s="44" t="n"/>
      <c r="J301" s="51" t="n"/>
      <c r="K301" s="51" t="n"/>
      <c r="L301" s="51" t="n"/>
    </row>
    <row r="302">
      <c r="A302" s="142" t="inlineStr">
        <is>
          <t xml:space="preserve"> - of which H2 conversion</t>
        </is>
      </c>
      <c r="B302" s="22" t="inlineStr">
        <is>
          <t>TWh</t>
        </is>
      </c>
      <c r="C302" s="44" t="n"/>
      <c r="D302" s="44" t="n"/>
      <c r="E302" s="44" t="n"/>
      <c r="F302" s="44" t="n"/>
      <c r="G302" s="44" t="n"/>
      <c r="H302" s="44" t="n"/>
      <c r="I302" s="44" t="n"/>
      <c r="J302" s="51" t="inlineStr">
        <is>
          <t>methanation plants. And SAF plants</t>
        </is>
      </c>
      <c r="K302" s="51" t="n"/>
      <c r="L302" s="51" t="n"/>
    </row>
    <row r="303">
      <c r="A303" s="142" t="inlineStr">
        <is>
          <t xml:space="preserve"> - of which H2 generation</t>
        </is>
      </c>
      <c r="B303" s="22" t="inlineStr">
        <is>
          <t>TWh</t>
        </is>
      </c>
      <c r="C303" s="44" t="n"/>
      <c r="D303" s="44" t="n"/>
      <c r="E303" s="44" t="n"/>
      <c r="F303" s="44" t="n">
        <v>1.983051</v>
      </c>
      <c r="G303" s="44" t="n">
        <v>46.731357</v>
      </c>
      <c r="H303" s="44" t="n"/>
      <c r="I303" s="44" t="n"/>
      <c r="J303" s="51" t="inlineStr">
        <is>
          <t>electrolysers: all except steel</t>
        </is>
      </c>
      <c r="K303" s="51" t="n"/>
      <c r="L303" s="51" t="n"/>
    </row>
    <row r="304" ht="30" customHeight="1" s="218">
      <c r="A304" s="183" t="inlineStr">
        <is>
          <t>TOTAL non-electric energy consumption for combustion</t>
        </is>
      </c>
      <c r="B304" s="36" t="inlineStr">
        <is>
          <t>EJ LHV</t>
        </is>
      </c>
      <c r="C304" s="44" t="n"/>
      <c r="D304" s="44" t="n"/>
      <c r="E304" s="44" t="n"/>
      <c r="F304" s="44" t="n"/>
      <c r="G304" s="44" t="n"/>
      <c r="H304" s="44" t="n"/>
      <c r="I304" s="44" t="n"/>
      <c r="J304" s="51" t="n"/>
      <c r="K304" s="51" t="n"/>
      <c r="L304" s="51" t="n"/>
    </row>
    <row r="305">
      <c r="A305" s="142" t="inlineStr">
        <is>
          <t xml:space="preserve"> - of which from natural gas conversion</t>
        </is>
      </c>
      <c r="B305" s="22" t="inlineStr">
        <is>
          <t>EJ LHV</t>
        </is>
      </c>
      <c r="C305" s="44" t="n"/>
      <c r="D305" s="44" t="n"/>
      <c r="E305" s="44" t="n"/>
      <c r="F305" s="44" t="n"/>
      <c r="G305" s="44" t="n"/>
      <c r="H305" s="44" t="n"/>
      <c r="I305" s="44" t="n"/>
      <c r="J305" s="51" t="n"/>
      <c r="K305" s="51" t="n"/>
      <c r="L305" s="51" t="n"/>
    </row>
    <row r="306">
      <c r="A306" s="142" t="inlineStr">
        <is>
          <t xml:space="preserve"> - of which biomass conversion</t>
        </is>
      </c>
      <c r="B306" s="22" t="inlineStr">
        <is>
          <t>EJ LHV</t>
        </is>
      </c>
      <c r="C306" s="44" t="n"/>
      <c r="D306" s="44" t="n"/>
      <c r="E306" s="44" t="n"/>
      <c r="F306" s="44" t="n"/>
      <c r="G306" s="44" t="n"/>
      <c r="H306" s="44" t="n"/>
      <c r="I306" s="44" t="n"/>
      <c r="J306" s="51" t="n"/>
      <c r="K306" s="51" t="n"/>
      <c r="L306" s="51" t="n"/>
    </row>
    <row r="307">
      <c r="A307" s="142" t="inlineStr">
        <is>
          <t xml:space="preserve"> - of which H2 conversion</t>
        </is>
      </c>
      <c r="B307" s="22" t="inlineStr">
        <is>
          <t>EJ LHV</t>
        </is>
      </c>
      <c r="C307" s="44" t="n"/>
      <c r="D307" s="44" t="n"/>
      <c r="E307" s="44" t="n"/>
      <c r="F307" s="44" t="n"/>
      <c r="G307" s="44" t="n"/>
      <c r="H307" s="44" t="n"/>
      <c r="I307" s="44" t="n"/>
      <c r="J307" s="51" t="n"/>
      <c r="K307" s="51" t="n"/>
      <c r="L307" s="51" t="n"/>
    </row>
    <row r="308">
      <c r="A308" s="142" t="inlineStr">
        <is>
          <t xml:space="preserve"> - of which H2 generation</t>
        </is>
      </c>
      <c r="B308" s="22" t="inlineStr">
        <is>
          <t>EJ LHV</t>
        </is>
      </c>
      <c r="C308" s="44" t="n"/>
      <c r="D308" s="44" t="n"/>
      <c r="E308" s="44" t="n"/>
      <c r="F308" s="44" t="n">
        <v>0.007139</v>
      </c>
      <c r="G308" s="44" t="n">
        <v>0.168233</v>
      </c>
      <c r="H308" s="44" t="n"/>
      <c r="I308" s="44" t="n"/>
      <c r="J308" s="51" t="n"/>
      <c r="K308" s="51" t="n"/>
      <c r="L308" s="51" t="n"/>
    </row>
    <row r="309">
      <c r="A309" s="21" t="inlineStr">
        <is>
          <t>Total GHG emissions</t>
        </is>
      </c>
      <c r="B309" s="21" t="n"/>
      <c r="C309" s="21" t="n"/>
      <c r="D309" s="21" t="n"/>
      <c r="E309" s="21" t="n"/>
      <c r="F309" s="21" t="n"/>
      <c r="G309" s="21" t="n"/>
      <c r="H309" s="21" t="n"/>
      <c r="I309" s="21" t="n"/>
      <c r="J309" s="51" t="n"/>
      <c r="K309" s="51" t="n"/>
      <c r="L309" s="51" t="n"/>
    </row>
    <row r="310" ht="30" customHeight="1" s="218">
      <c r="A310" s="183" t="inlineStr">
        <is>
          <t>TOTAL Combustion CO2 emissions from energy consumption</t>
        </is>
      </c>
      <c r="B310" s="183" t="inlineStr">
        <is>
          <t>MtCO2</t>
        </is>
      </c>
      <c r="C310" s="44" t="n"/>
      <c r="D310" s="44" t="n"/>
      <c r="E310" s="44" t="n"/>
      <c r="F310" s="44" t="n"/>
      <c r="G310" s="44" t="n"/>
      <c r="H310" s="44" t="n"/>
      <c r="I310" s="44" t="n"/>
      <c r="J310" s="51" t="n"/>
      <c r="K310" s="51" t="n"/>
      <c r="L310" s="51" t="n"/>
    </row>
    <row r="311">
      <c r="A311" s="142" t="inlineStr">
        <is>
          <t xml:space="preserve"> - of which from natural gas conversion</t>
        </is>
      </c>
      <c r="B311" s="43" t="inlineStr">
        <is>
          <t>MtCO2</t>
        </is>
      </c>
      <c r="C311" s="44" t="n"/>
      <c r="D311" s="44" t="n"/>
      <c r="E311" s="44" t="n"/>
      <c r="F311" s="44" t="n"/>
      <c r="G311" s="44" t="n"/>
      <c r="H311" s="44" t="n"/>
      <c r="I311" s="44" t="n"/>
      <c r="J311" s="51" t="n"/>
      <c r="K311" s="51" t="n"/>
      <c r="L311" s="51" t="n"/>
    </row>
    <row r="312">
      <c r="A312" s="142" t="inlineStr">
        <is>
          <t xml:space="preserve"> - of which biomass conversion</t>
        </is>
      </c>
      <c r="B312" s="43" t="inlineStr">
        <is>
          <t>MtCO2</t>
        </is>
      </c>
      <c r="C312" s="44" t="n"/>
      <c r="D312" s="44" t="n"/>
      <c r="E312" s="44" t="n"/>
      <c r="F312" s="44" t="n"/>
      <c r="G312" s="44" t="n"/>
      <c r="H312" s="44" t="n"/>
      <c r="I312" s="44" t="n"/>
      <c r="J312" s="51" t="n"/>
      <c r="K312" s="51" t="n"/>
      <c r="L312" s="51" t="n"/>
    </row>
    <row r="313">
      <c r="A313" s="142" t="inlineStr">
        <is>
          <t xml:space="preserve"> - of which H2 conversion</t>
        </is>
      </c>
      <c r="B313" s="43" t="inlineStr">
        <is>
          <t>MtCO2</t>
        </is>
      </c>
      <c r="C313" s="44" t="n"/>
      <c r="D313" s="44" t="n"/>
      <c r="E313" s="44" t="n"/>
      <c r="F313" s="44" t="n"/>
      <c r="G313" s="44" t="n"/>
      <c r="H313" s="44" t="n"/>
      <c r="I313" s="44" t="n"/>
      <c r="J313" s="51" t="n"/>
      <c r="K313" s="51" t="n"/>
      <c r="L313" s="51" t="n"/>
    </row>
    <row r="314">
      <c r="A314" s="142" t="inlineStr">
        <is>
          <t xml:space="preserve"> - of which H2 generation</t>
        </is>
      </c>
      <c r="B314" s="43" t="inlineStr">
        <is>
          <t>MtCO2</t>
        </is>
      </c>
      <c r="C314" s="44" t="n"/>
      <c r="D314" s="44" t="n"/>
      <c r="E314" s="44" t="n"/>
      <c r="F314" s="44" t="n"/>
      <c r="G314" s="44" t="n"/>
      <c r="H314" s="44" t="n"/>
      <c r="I314" s="44" t="n"/>
      <c r="J314" s="51" t="n"/>
      <c r="K314" s="51" t="n"/>
      <c r="L314" s="51" t="n"/>
    </row>
    <row r="315" ht="30" customHeight="1" s="218">
      <c r="A315" s="183" t="inlineStr">
        <is>
          <t>Combustion non-CO2 emissions from energy consumption</t>
        </is>
      </c>
      <c r="B315" s="183" t="inlineStr">
        <is>
          <t>MtCO2eq</t>
        </is>
      </c>
      <c r="C315" s="44" t="n"/>
      <c r="D315" s="44" t="n"/>
      <c r="E315" s="44" t="n"/>
      <c r="F315" s="44" t="n"/>
      <c r="G315" s="44" t="n"/>
      <c r="H315" s="44" t="n"/>
      <c r="I315" s="44" t="n"/>
      <c r="J315" s="51" t="n"/>
      <c r="K315" s="51" t="n"/>
      <c r="L315" s="51" t="n"/>
    </row>
    <row r="316">
      <c r="A316" s="142" t="inlineStr">
        <is>
          <t xml:space="preserve"> - of which from natural gas conversion</t>
        </is>
      </c>
      <c r="B316" s="43" t="inlineStr">
        <is>
          <t>MtCO2eq</t>
        </is>
      </c>
      <c r="C316" s="44" t="n"/>
      <c r="D316" s="44" t="n"/>
      <c r="E316" s="44" t="n"/>
      <c r="F316" s="44" t="n"/>
      <c r="G316" s="44" t="n"/>
      <c r="H316" s="44" t="n"/>
      <c r="I316" s="44" t="n"/>
      <c r="J316" s="51" t="n"/>
      <c r="K316" s="51" t="n"/>
      <c r="L316" s="51" t="n"/>
    </row>
    <row r="317">
      <c r="A317" s="142" t="inlineStr">
        <is>
          <t xml:space="preserve"> - of which biomass conversion</t>
        </is>
      </c>
      <c r="B317" s="43" t="inlineStr">
        <is>
          <t>MtCO2eq</t>
        </is>
      </c>
      <c r="C317" s="44" t="n"/>
      <c r="D317" s="44" t="n"/>
      <c r="E317" s="44" t="n"/>
      <c r="F317" s="44" t="n"/>
      <c r="G317" s="44" t="n"/>
      <c r="H317" s="44" t="n"/>
      <c r="I317" s="44" t="n"/>
      <c r="J317" s="51" t="n"/>
      <c r="K317" s="51" t="n"/>
      <c r="L317" s="51" t="n"/>
    </row>
    <row r="318">
      <c r="A318" s="142" t="inlineStr">
        <is>
          <t xml:space="preserve"> - of which H2 conversion</t>
        </is>
      </c>
      <c r="B318" s="43" t="inlineStr">
        <is>
          <t>MtCO2eq</t>
        </is>
      </c>
      <c r="C318" s="44" t="n"/>
      <c r="D318" s="44" t="n"/>
      <c r="E318" s="44" t="n"/>
      <c r="F318" s="44" t="n"/>
      <c r="G318" s="44" t="n"/>
      <c r="H318" s="44" t="n"/>
      <c r="I318" s="44" t="n"/>
      <c r="J318" s="51" t="n"/>
      <c r="K318" s="51" t="n"/>
      <c r="L318" s="51" t="n"/>
    </row>
    <row r="319">
      <c r="A319" s="142" t="inlineStr">
        <is>
          <t xml:space="preserve"> - of which H2 generation</t>
        </is>
      </c>
      <c r="B319" s="43" t="inlineStr">
        <is>
          <t>MtCO2eq</t>
        </is>
      </c>
      <c r="C319" s="44" t="n"/>
      <c r="D319" s="44" t="n"/>
      <c r="E319" s="44" t="n"/>
      <c r="F319" s="44" t="n"/>
      <c r="G319" s="44" t="n"/>
      <c r="H319" s="44" t="n"/>
      <c r="I319" s="44" t="n"/>
      <c r="J319" s="51" t="n"/>
      <c r="K319" s="51" t="n"/>
      <c r="L319" s="51" t="n"/>
    </row>
    <row r="320">
      <c r="A320" s="183" t="inlineStr">
        <is>
          <t>Fugitive CO2 emissions</t>
        </is>
      </c>
      <c r="B320" s="183" t="inlineStr">
        <is>
          <t>MtCO2</t>
        </is>
      </c>
      <c r="C320" s="44" t="n"/>
      <c r="D320" s="44" t="n"/>
      <c r="E320" s="44" t="n"/>
      <c r="F320" s="44" t="n"/>
      <c r="G320" s="44" t="n"/>
      <c r="H320" s="44" t="n"/>
      <c r="I320" s="44" t="n"/>
      <c r="J320" s="51" t="n"/>
      <c r="K320" s="51" t="n"/>
      <c r="L320" s="51" t="n"/>
    </row>
    <row r="321">
      <c r="A321" s="142" t="inlineStr">
        <is>
          <t xml:space="preserve"> - of which from natural gas conversion</t>
        </is>
      </c>
      <c r="B321" s="43" t="inlineStr">
        <is>
          <t>MtCO2</t>
        </is>
      </c>
      <c r="C321" s="44" t="n"/>
      <c r="D321" s="44" t="n"/>
      <c r="E321" s="44" t="n"/>
      <c r="F321" s="44" t="n"/>
      <c r="G321" s="44" t="n"/>
      <c r="H321" s="44" t="n"/>
      <c r="I321" s="44" t="n"/>
      <c r="J321" s="51" t="n"/>
      <c r="K321" s="51" t="n"/>
      <c r="L321" s="51" t="n"/>
    </row>
    <row r="322">
      <c r="A322" s="142" t="inlineStr">
        <is>
          <t xml:space="preserve"> - of which biomass conversion</t>
        </is>
      </c>
      <c r="B322" s="43" t="inlineStr">
        <is>
          <t>MtCO2</t>
        </is>
      </c>
      <c r="C322" s="44" t="n"/>
      <c r="D322" s="44" t="n"/>
      <c r="E322" s="44" t="n"/>
      <c r="F322" s="44" t="n"/>
      <c r="G322" s="44" t="n"/>
      <c r="H322" s="44" t="n"/>
      <c r="I322" s="44" t="n"/>
      <c r="J322" s="51" t="n"/>
      <c r="K322" s="51" t="n"/>
      <c r="L322" s="51" t="n"/>
    </row>
    <row r="323">
      <c r="A323" s="142" t="inlineStr">
        <is>
          <t xml:space="preserve"> - of which H2 conversion</t>
        </is>
      </c>
      <c r="B323" s="43" t="inlineStr">
        <is>
          <t>MtCO2</t>
        </is>
      </c>
      <c r="C323" s="44" t="n"/>
      <c r="D323" s="44" t="n"/>
      <c r="E323" s="44" t="n"/>
      <c r="F323" s="44" t="n"/>
      <c r="G323" s="44" t="n"/>
      <c r="H323" s="44" t="n"/>
      <c r="I323" s="44" t="n"/>
      <c r="J323" s="51" t="n"/>
      <c r="K323" s="51" t="n"/>
      <c r="L323" s="51" t="n"/>
    </row>
    <row r="324">
      <c r="A324" s="142" t="inlineStr">
        <is>
          <t xml:space="preserve"> - of which H2 generation</t>
        </is>
      </c>
      <c r="B324" s="43" t="inlineStr">
        <is>
          <t>MtCO2</t>
        </is>
      </c>
      <c r="C324" s="44" t="n"/>
      <c r="D324" s="44" t="n"/>
      <c r="E324" s="44" t="n"/>
      <c r="F324" s="44" t="n"/>
      <c r="G324" s="44" t="n"/>
      <c r="H324" s="44" t="n"/>
      <c r="I324" s="44" t="n"/>
      <c r="J324" s="51" t="n"/>
      <c r="K324" s="51" t="n"/>
      <c r="L324" s="51" t="n"/>
    </row>
    <row r="325">
      <c r="A325" s="183" t="inlineStr">
        <is>
          <t>Fugitive non-CO2 emissions (CH4 mostly)</t>
        </is>
      </c>
      <c r="B325" s="183" t="inlineStr">
        <is>
          <t>MtCO2eq</t>
        </is>
      </c>
      <c r="C325" s="44" t="n"/>
      <c r="D325" s="44" t="n"/>
      <c r="E325" s="44" t="n"/>
      <c r="F325" s="44" t="n"/>
      <c r="G325" s="44" t="n"/>
      <c r="H325" s="44" t="n"/>
      <c r="I325" s="44" t="n"/>
      <c r="J325" s="51" t="n"/>
      <c r="K325" s="51" t="n"/>
      <c r="L325" s="51" t="n"/>
    </row>
    <row r="326">
      <c r="A326" s="142" t="inlineStr">
        <is>
          <t xml:space="preserve"> - of which from natural gas conversion</t>
        </is>
      </c>
      <c r="B326" s="43" t="inlineStr">
        <is>
          <t>MtCO2eq</t>
        </is>
      </c>
      <c r="C326" s="44" t="n"/>
      <c r="D326" s="44" t="n"/>
      <c r="E326" s="44" t="n"/>
      <c r="F326" s="44" t="n"/>
      <c r="G326" s="44" t="n"/>
      <c r="H326" s="44" t="n"/>
      <c r="I326" s="44" t="n"/>
      <c r="J326" s="51" t="n"/>
      <c r="K326" s="51" t="n"/>
      <c r="L326" s="51" t="n"/>
    </row>
    <row r="327">
      <c r="A327" s="142" t="inlineStr">
        <is>
          <t xml:space="preserve"> - of which biomass conversion</t>
        </is>
      </c>
      <c r="B327" s="43" t="inlineStr">
        <is>
          <t>MtCO2eq</t>
        </is>
      </c>
      <c r="C327" s="44" t="n"/>
      <c r="D327" s="44" t="n"/>
      <c r="E327" s="44" t="n"/>
      <c r="F327" s="44" t="n"/>
      <c r="G327" s="44" t="n"/>
      <c r="H327" s="44" t="n"/>
      <c r="I327" s="44" t="n"/>
      <c r="J327" s="51" t="n"/>
      <c r="K327" s="51" t="n"/>
      <c r="L327" s="51" t="n"/>
    </row>
    <row r="328">
      <c r="A328" s="142" t="inlineStr">
        <is>
          <t xml:space="preserve"> - of which H2 conversion</t>
        </is>
      </c>
      <c r="B328" s="43" t="inlineStr">
        <is>
          <t>MtCO2eq</t>
        </is>
      </c>
      <c r="C328" s="44" t="n"/>
      <c r="D328" s="44" t="n"/>
      <c r="E328" s="44" t="n"/>
      <c r="F328" s="44" t="n"/>
      <c r="G328" s="44" t="n"/>
      <c r="H328" s="44" t="n"/>
      <c r="I328" s="44" t="n"/>
      <c r="J328" s="51" t="n"/>
      <c r="K328" s="51" t="n"/>
      <c r="L328" s="51" t="n"/>
    </row>
    <row r="329">
      <c r="A329" s="142" t="inlineStr">
        <is>
          <t xml:space="preserve"> - of which H2 generation</t>
        </is>
      </c>
      <c r="B329" s="43" t="inlineStr">
        <is>
          <t>MtCO2eq</t>
        </is>
      </c>
      <c r="C329" s="44" t="n"/>
      <c r="D329" s="44" t="n"/>
      <c r="E329" s="44" t="n"/>
      <c r="F329" s="44" t="n"/>
      <c r="G329" s="44" t="n"/>
      <c r="H329" s="44" t="n"/>
      <c r="I329" s="44" t="n"/>
      <c r="J329" s="51" t="n"/>
      <c r="K329" s="51" t="n"/>
      <c r="L329" s="51" t="n"/>
    </row>
    <row r="330">
      <c r="A330" s="21" t="inlineStr">
        <is>
          <t>Estimated CO2 captured and stored</t>
        </is>
      </c>
      <c r="B330" s="21" t="n"/>
      <c r="C330" s="21" t="n"/>
      <c r="D330" s="21" t="n"/>
      <c r="E330" s="21" t="n"/>
      <c r="F330" s="21" t="n"/>
      <c r="G330" s="21" t="n"/>
      <c r="H330" s="21" t="n"/>
      <c r="I330" s="21" t="n"/>
      <c r="J330" s="51" t="n"/>
      <c r="K330" s="51" t="n"/>
      <c r="L330" s="51" t="n"/>
    </row>
    <row r="331">
      <c r="A331" s="24" t="inlineStr">
        <is>
          <t>TOTAL CO2 captured and stored</t>
        </is>
      </c>
      <c r="B331" s="43" t="inlineStr">
        <is>
          <t>MtCO2</t>
        </is>
      </c>
      <c r="C331" s="44" t="n"/>
      <c r="D331" s="44" t="n"/>
      <c r="E331" s="44" t="n"/>
      <c r="F331" s="44" t="n"/>
      <c r="G331" s="44" t="n"/>
      <c r="H331" s="44" t="n"/>
      <c r="I331" s="44" t="n"/>
      <c r="J331" s="51" t="n"/>
      <c r="K331" s="51" t="n"/>
      <c r="L331" s="51" t="n"/>
    </row>
    <row r="332">
      <c r="A332" s="20" t="inlineStr">
        <is>
          <t>Energy conversion - CH4 &amp; H2 fuel supply activities: Fossil natural gas conversion in CNG, LNG</t>
        </is>
      </c>
      <c r="B332" s="20" t="n"/>
      <c r="C332" s="20" t="n"/>
      <c r="D332" s="20" t="n"/>
      <c r="E332" s="20" t="n"/>
      <c r="F332" s="20" t="n"/>
      <c r="G332" s="20" t="n"/>
      <c r="H332" s="20" t="n"/>
      <c r="I332" s="20" t="n"/>
      <c r="J332" s="51" t="n"/>
      <c r="K332" s="51" t="n"/>
      <c r="L332" s="51" t="n"/>
    </row>
    <row r="333">
      <c r="A333" s="21" t="inlineStr">
        <is>
          <t>Feedstocks</t>
        </is>
      </c>
      <c r="B333" s="21" t="n"/>
      <c r="C333" s="21" t="n"/>
      <c r="D333" s="21" t="n"/>
      <c r="E333" s="21" t="n"/>
      <c r="F333" s="21" t="n"/>
      <c r="G333" s="21" t="n"/>
      <c r="H333" s="21" t="n"/>
      <c r="I333" s="21" t="n"/>
      <c r="J333" s="51" t="n"/>
      <c r="K333" s="51" t="n"/>
      <c r="L333" s="51" t="n"/>
    </row>
    <row r="334">
      <c r="A334" s="22" t="inlineStr">
        <is>
          <t>TOTAL Natural gas</t>
        </is>
      </c>
      <c r="B334" s="22" t="inlineStr">
        <is>
          <t>Mt</t>
        </is>
      </c>
      <c r="C334" s="44" t="n"/>
      <c r="D334" s="44" t="n"/>
      <c r="E334" s="44" t="n"/>
      <c r="F334" s="44" t="n"/>
      <c r="G334" s="44" t="n"/>
      <c r="H334" s="44" t="n"/>
      <c r="I334" s="44" t="n"/>
      <c r="J334" s="51" t="n"/>
      <c r="K334" s="51" t="n"/>
      <c r="L334" s="51" t="n"/>
    </row>
    <row r="335">
      <c r="A335" s="22" t="inlineStr">
        <is>
          <t>TOTAL Natural gas</t>
        </is>
      </c>
      <c r="B335" s="22" t="inlineStr">
        <is>
          <t>EJ LHV</t>
        </is>
      </c>
      <c r="C335" s="44" t="n"/>
      <c r="D335" s="44" t="n">
        <v>0.136127</v>
      </c>
      <c r="E335" s="44" t="n">
        <v>0.14189</v>
      </c>
      <c r="F335" s="44" t="n">
        <v>0.126378</v>
      </c>
      <c r="G335" s="44" t="n">
        <v>0.16676</v>
      </c>
      <c r="H335" s="44" t="n"/>
      <c r="I335" s="44" t="n"/>
      <c r="J335" s="51" t="n"/>
      <c r="K335" s="51" t="n"/>
      <c r="L335" s="51" t="n"/>
    </row>
    <row r="336">
      <c r="A336" s="21" t="inlineStr">
        <is>
          <t>Assets</t>
        </is>
      </c>
      <c r="B336" s="21" t="n"/>
      <c r="C336" s="21" t="n"/>
      <c r="D336" s="21" t="n"/>
      <c r="E336" s="21" t="n"/>
      <c r="F336" s="21" t="n"/>
      <c r="G336" s="21" t="n"/>
      <c r="H336" s="21" t="n"/>
      <c r="I336" s="21" t="n"/>
      <c r="J336" s="51" t="n"/>
      <c r="K336" s="51" t="n"/>
      <c r="L336" s="51" t="n"/>
    </row>
    <row r="337">
      <c r="A337" s="22" t="inlineStr">
        <is>
          <t>Number of CNG facilities</t>
        </is>
      </c>
      <c r="B337" s="142" t="inlineStr">
        <is>
          <t>-</t>
        </is>
      </c>
      <c r="C337" s="44" t="n"/>
      <c r="D337" s="44" t="n"/>
      <c r="E337" s="44" t="n"/>
      <c r="F337" s="44" t="n"/>
      <c r="G337" s="44" t="n"/>
      <c r="H337" s="44" t="n"/>
      <c r="I337" s="44" t="n"/>
      <c r="J337" s="51" t="n"/>
      <c r="K337" s="51" t="n"/>
      <c r="L337" s="51" t="n"/>
    </row>
    <row r="338">
      <c r="A338" s="22" t="inlineStr">
        <is>
          <t>Number of LNG facilities</t>
        </is>
      </c>
      <c r="B338" s="142" t="inlineStr">
        <is>
          <t>-</t>
        </is>
      </c>
      <c r="C338" s="44" t="n"/>
      <c r="D338" s="44" t="n"/>
      <c r="E338" s="44" t="n"/>
      <c r="F338" s="44" t="n"/>
      <c r="G338" s="44" t="n"/>
      <c r="H338" s="44" t="n"/>
      <c r="I338" s="44" t="n"/>
      <c r="J338" s="51" t="n"/>
      <c r="K338" s="51" t="n"/>
      <c r="L338" s="51" t="n"/>
    </row>
    <row r="339">
      <c r="A339" s="22" t="inlineStr">
        <is>
          <t xml:space="preserve">Maximum CNG capacity </t>
        </is>
      </c>
      <c r="B339" s="43" t="inlineStr">
        <is>
          <t>EJ/year</t>
        </is>
      </c>
      <c r="C339" s="44" t="n"/>
      <c r="D339" s="44" t="n"/>
      <c r="E339" s="44" t="n"/>
      <c r="F339" s="44" t="n"/>
      <c r="G339" s="44" t="n"/>
      <c r="H339" s="44" t="n"/>
      <c r="I339" s="44" t="n"/>
      <c r="J339" s="51" t="n"/>
      <c r="K339" s="51" t="n"/>
      <c r="L339" s="51" t="n"/>
    </row>
    <row r="340">
      <c r="A340" s="22" t="inlineStr">
        <is>
          <t xml:space="preserve">Maximum LNG capacity </t>
        </is>
      </c>
      <c r="B340" s="43" t="inlineStr">
        <is>
          <t>EJ/year</t>
        </is>
      </c>
      <c r="C340" s="44" t="n"/>
      <c r="D340" s="44" t="n"/>
      <c r="E340" s="44" t="n"/>
      <c r="F340" s="44" t="n"/>
      <c r="G340" s="44" t="n"/>
      <c r="H340" s="44" t="n"/>
      <c r="I340" s="44" t="n"/>
      <c r="J340" s="51" t="n"/>
      <c r="K340" s="51" t="n"/>
      <c r="L340" s="51" t="n"/>
    </row>
    <row r="341">
      <c r="A341" s="22" t="inlineStr">
        <is>
          <t>Transport losses between prod and consumption sites</t>
        </is>
      </c>
      <c r="B341" s="43" t="inlineStr">
        <is>
          <t>% of total produced</t>
        </is>
      </c>
      <c r="C341" s="44" t="n"/>
      <c r="D341" s="44" t="n"/>
      <c r="E341" s="44" t="n"/>
      <c r="F341" s="44" t="n"/>
      <c r="G341" s="44" t="n"/>
      <c r="H341" s="44" t="n"/>
      <c r="I341" s="44" t="n"/>
      <c r="J341" s="51" t="n"/>
      <c r="K341" s="51" t="n"/>
      <c r="L341" s="51" t="n"/>
    </row>
    <row r="342">
      <c r="A342" s="20" t="inlineStr">
        <is>
          <t>Energy conversion - CH4 &amp; H2 fuel supply activities: Biomass conversion to biogas (bio-CNG &amp; bio-LNG)</t>
        </is>
      </c>
      <c r="B342" s="20" t="n"/>
      <c r="C342" s="20" t="n"/>
      <c r="D342" s="20" t="n"/>
      <c r="E342" s="20" t="n"/>
      <c r="F342" s="20" t="n"/>
      <c r="G342" s="20" t="n"/>
      <c r="H342" s="20" t="n"/>
      <c r="I342" s="20" t="n"/>
      <c r="J342" s="51" t="n"/>
      <c r="K342" s="51" t="n"/>
      <c r="L342" s="51" t="n"/>
    </row>
    <row r="343">
      <c r="A343" s="21" t="inlineStr">
        <is>
          <t>Biomass feedstocks for energy use</t>
        </is>
      </c>
      <c r="B343" s="21" t="n"/>
      <c r="C343" s="21" t="n"/>
      <c r="D343" s="21" t="n"/>
      <c r="E343" s="21" t="n"/>
      <c r="F343" s="21" t="n"/>
      <c r="G343" s="21" t="n"/>
      <c r="H343" s="21" t="n"/>
      <c r="I343" s="21" t="n"/>
      <c r="J343" s="51" t="n"/>
      <c r="K343" s="51" t="n"/>
      <c r="L343" s="51" t="n"/>
    </row>
    <row r="344">
      <c r="A344" s="22" t="inlineStr">
        <is>
          <t>TOTAL feedstocks</t>
        </is>
      </c>
      <c r="B344" s="22" t="inlineStr">
        <is>
          <t>Mt</t>
        </is>
      </c>
      <c r="C344" s="44" t="n"/>
      <c r="D344" s="44" t="n"/>
      <c r="E344" s="44" t="n"/>
      <c r="F344" s="44" t="n"/>
      <c r="G344" s="44" t="n"/>
      <c r="H344" s="44" t="n"/>
      <c r="I344" s="44" t="n"/>
      <c r="J344" s="51" t="n"/>
      <c r="K344" s="51" t="n"/>
      <c r="L344" s="51" t="n"/>
    </row>
    <row r="345">
      <c r="A345" s="22" t="inlineStr">
        <is>
          <t>feedstocks from crop culture</t>
        </is>
      </c>
      <c r="B345" s="22" t="inlineStr">
        <is>
          <t>Mt</t>
        </is>
      </c>
      <c r="C345" s="44" t="n"/>
      <c r="D345" s="44" t="n"/>
      <c r="E345" s="44" t="n"/>
      <c r="F345" s="44" t="n"/>
      <c r="G345" s="44" t="n"/>
      <c r="H345" s="44" t="n"/>
      <c r="I345" s="44" t="n"/>
      <c r="J345" s="51" t="n"/>
      <c r="K345" s="51" t="n"/>
      <c r="L345" s="51" t="n"/>
    </row>
    <row r="346">
      <c r="A346" s="22" t="inlineStr">
        <is>
          <t>feedstocks from livestock manure</t>
        </is>
      </c>
      <c r="B346" s="22" t="inlineStr">
        <is>
          <t>Mt</t>
        </is>
      </c>
      <c r="C346" s="44" t="n"/>
      <c r="D346" s="44" t="n"/>
      <c r="E346" s="44" t="n"/>
      <c r="F346" s="44" t="n"/>
      <c r="G346" s="44" t="n"/>
      <c r="H346" s="44" t="n"/>
      <c r="I346" s="44" t="n"/>
      <c r="J346" s="51" t="n"/>
      <c r="K346" s="51" t="n"/>
      <c r="L346" s="51" t="n"/>
    </row>
    <row r="347">
      <c r="A347" s="22" t="inlineStr">
        <is>
          <t>feedstocks from water treatment plants</t>
        </is>
      </c>
      <c r="B347" s="22" t="inlineStr">
        <is>
          <t>Mt</t>
        </is>
      </c>
      <c r="C347" s="44" t="n"/>
      <c r="D347" s="44" t="n"/>
      <c r="E347" s="44" t="n"/>
      <c r="F347" s="44" t="n"/>
      <c r="G347" s="44" t="n"/>
      <c r="H347" s="44" t="n"/>
      <c r="I347" s="44" t="n"/>
      <c r="J347" s="51" t="n"/>
      <c r="K347" s="51" t="n"/>
      <c r="L347" s="51" t="n"/>
    </row>
    <row r="348">
      <c r="A348" s="22" t="inlineStr">
        <is>
          <t>other feedstocks</t>
        </is>
      </c>
      <c r="B348" s="22" t="inlineStr">
        <is>
          <t>Mt</t>
        </is>
      </c>
      <c r="C348" s="44" t="n"/>
      <c r="D348" s="44" t="n"/>
      <c r="E348" s="44" t="n"/>
      <c r="F348" s="44" t="n"/>
      <c r="G348" s="44" t="n"/>
      <c r="H348" s="44" t="n"/>
      <c r="I348" s="44" t="n"/>
      <c r="J348" s="51" t="n"/>
      <c r="K348" s="51" t="n"/>
      <c r="L348" s="51" t="n"/>
    </row>
    <row r="349">
      <c r="A349" s="22" t="inlineStr">
        <is>
          <t>TOTAL feedstocks</t>
        </is>
      </c>
      <c r="B349" s="22" t="inlineStr">
        <is>
          <t>EJ LHV</t>
        </is>
      </c>
      <c r="C349" s="44" t="n"/>
      <c r="D349" s="44" t="n"/>
      <c r="E349" s="44" t="n"/>
      <c r="F349" s="44" t="n"/>
      <c r="G349" s="44" t="n"/>
      <c r="H349" s="44" t="n"/>
      <c r="I349" s="44" t="n"/>
      <c r="J349" s="51" t="n"/>
      <c r="K349" s="51" t="n"/>
      <c r="L349" s="51" t="n"/>
    </row>
    <row r="350">
      <c r="A350" s="22" t="inlineStr">
        <is>
          <t>feedstocks from crop culture</t>
        </is>
      </c>
      <c r="B350" s="22" t="inlineStr">
        <is>
          <t>EJ LHV</t>
        </is>
      </c>
      <c r="C350" s="44" t="n"/>
      <c r="D350" s="44" t="n"/>
      <c r="E350" s="44" t="n"/>
      <c r="F350" s="44" t="n"/>
      <c r="G350" s="44" t="n"/>
      <c r="H350" s="44" t="n"/>
      <c r="I350" s="44" t="n"/>
      <c r="J350" s="51" t="n"/>
      <c r="K350" s="51" t="n"/>
      <c r="L350" s="51" t="n"/>
    </row>
    <row r="351">
      <c r="A351" s="22" t="inlineStr">
        <is>
          <t>feedstocks from livestock manure</t>
        </is>
      </c>
      <c r="B351" s="22" t="inlineStr">
        <is>
          <t>EJ LHV</t>
        </is>
      </c>
      <c r="C351" s="44" t="n"/>
      <c r="D351" s="44" t="n"/>
      <c r="E351" s="44" t="n"/>
      <c r="F351" s="44" t="n"/>
      <c r="G351" s="44" t="n"/>
      <c r="H351" s="44" t="n"/>
      <c r="I351" s="44" t="n"/>
      <c r="J351" s="51" t="n"/>
      <c r="K351" s="51" t="n"/>
      <c r="L351" s="51" t="n"/>
    </row>
    <row r="352">
      <c r="A352" s="22" t="inlineStr">
        <is>
          <t>feedstocks from water treatment plants</t>
        </is>
      </c>
      <c r="B352" s="22" t="inlineStr">
        <is>
          <t>EJ LHV</t>
        </is>
      </c>
      <c r="C352" s="44" t="n"/>
      <c r="D352" s="44" t="n"/>
      <c r="E352" s="44" t="n"/>
      <c r="F352" s="44" t="n"/>
      <c r="G352" s="44" t="n"/>
      <c r="H352" s="44" t="n"/>
      <c r="I352" s="44" t="n"/>
      <c r="J352" s="51" t="n"/>
      <c r="K352" s="51" t="n"/>
      <c r="L352" s="51" t="n"/>
    </row>
    <row r="353">
      <c r="A353" s="22" t="inlineStr">
        <is>
          <t>other feedstocks</t>
        </is>
      </c>
      <c r="B353" s="22" t="inlineStr">
        <is>
          <t>EJ LHV</t>
        </is>
      </c>
      <c r="C353" s="44" t="n"/>
      <c r="D353" s="44" t="n"/>
      <c r="E353" s="44" t="n"/>
      <c r="F353" s="44" t="n"/>
      <c r="G353" s="44" t="n"/>
      <c r="H353" s="44" t="n"/>
      <c r="I353" s="44" t="n"/>
      <c r="J353" s="51" t="n"/>
      <c r="K353" s="51" t="n"/>
      <c r="L353" s="51" t="n"/>
    </row>
    <row r="354">
      <c r="A354" s="21" t="inlineStr">
        <is>
          <t>Assets</t>
        </is>
      </c>
      <c r="B354" s="21" t="n"/>
      <c r="C354" s="21" t="n"/>
      <c r="D354" s="21" t="n"/>
      <c r="E354" s="21" t="n"/>
      <c r="F354" s="21" t="n"/>
      <c r="G354" s="21" t="n"/>
      <c r="H354" s="21" t="n"/>
      <c r="I354" s="21" t="n"/>
      <c r="J354" s="51" t="n"/>
      <c r="K354" s="51" t="n"/>
      <c r="L354" s="51" t="n"/>
    </row>
    <row r="355">
      <c r="A355" s="22" t="inlineStr">
        <is>
          <t>Number of production sites with compression facilities</t>
        </is>
      </c>
      <c r="B355" s="142" t="inlineStr">
        <is>
          <t>-</t>
        </is>
      </c>
      <c r="C355" s="44" t="n"/>
      <c r="D355" s="44" t="n"/>
      <c r="E355" s="44" t="n"/>
      <c r="F355" s="44" t="n"/>
      <c r="G355" s="44" t="n"/>
      <c r="H355" s="44" t="n"/>
      <c r="I355" s="44" t="n"/>
      <c r="J355" s="51" t="n"/>
      <c r="K355" s="51" t="n"/>
      <c r="L355" s="51" t="n"/>
    </row>
    <row r="356">
      <c r="A356" s="22" t="inlineStr">
        <is>
          <t>Number of production sites with liquefaction facilities</t>
        </is>
      </c>
      <c r="B356" s="142" t="inlineStr">
        <is>
          <t>-</t>
        </is>
      </c>
      <c r="C356" s="44" t="n"/>
      <c r="D356" s="44" t="n"/>
      <c r="E356" s="44" t="n"/>
      <c r="F356" s="44" t="n"/>
      <c r="G356" s="44" t="n"/>
      <c r="H356" s="44" t="n"/>
      <c r="I356" s="44" t="n"/>
      <c r="J356" s="51" t="n"/>
      <c r="K356" s="51" t="n"/>
      <c r="L356" s="51" t="n"/>
    </row>
    <row r="357">
      <c r="A357" s="22" t="inlineStr">
        <is>
          <t xml:space="preserve">Maximum CNG capacity </t>
        </is>
      </c>
      <c r="B357" s="43" t="inlineStr">
        <is>
          <t>EJ/year</t>
        </is>
      </c>
      <c r="C357" s="44" t="n"/>
      <c r="D357" s="44" t="n"/>
      <c r="E357" s="44" t="n"/>
      <c r="F357" s="44" t="n"/>
      <c r="G357" s="44" t="n"/>
      <c r="H357" s="44" t="n"/>
      <c r="I357" s="44" t="n"/>
      <c r="J357" s="51" t="n"/>
      <c r="K357" s="51" t="n"/>
      <c r="L357" s="51" t="n"/>
    </row>
    <row r="358">
      <c r="A358" s="22" t="inlineStr">
        <is>
          <t xml:space="preserve">Maximum LNG capacity </t>
        </is>
      </c>
      <c r="B358" s="43" t="inlineStr">
        <is>
          <t>EJ/year</t>
        </is>
      </c>
      <c r="C358" s="44" t="n"/>
      <c r="D358" s="44" t="n"/>
      <c r="E358" s="44" t="n"/>
      <c r="F358" s="44" t="n"/>
      <c r="G358" s="44" t="n"/>
      <c r="H358" s="44" t="n"/>
      <c r="I358" s="44" t="n"/>
      <c r="J358" s="51" t="n"/>
      <c r="K358" s="51" t="n"/>
      <c r="L358" s="51" t="n"/>
    </row>
    <row r="359">
      <c r="A359" s="22" t="inlineStr">
        <is>
          <t>Transport losses between prod and consumption sites</t>
        </is>
      </c>
      <c r="B359" s="43" t="inlineStr">
        <is>
          <t>% of total produced</t>
        </is>
      </c>
      <c r="C359" s="44" t="n"/>
      <c r="D359" s="44" t="n"/>
      <c r="E359" s="44" t="n"/>
      <c r="F359" s="44" t="n"/>
      <c r="G359" s="44" t="n"/>
      <c r="H359" s="44" t="n"/>
      <c r="I359" s="44" t="n"/>
      <c r="J359" s="51" t="n"/>
      <c r="K359" s="51" t="n"/>
      <c r="L359" s="51" t="n"/>
    </row>
    <row r="360">
      <c r="A360" s="20" t="inlineStr">
        <is>
          <t>Energy conversion - CH4 &amp; H2 fuel supply activities: Hydrogen conversion to synthetic methane</t>
        </is>
      </c>
      <c r="B360" s="20" t="n"/>
      <c r="C360" s="20" t="n"/>
      <c r="D360" s="20" t="n"/>
      <c r="E360" s="20" t="n"/>
      <c r="F360" s="20" t="n"/>
      <c r="G360" s="20" t="n"/>
      <c r="H360" s="20" t="n"/>
      <c r="I360" s="20" t="n"/>
      <c r="J360" s="51" t="n"/>
      <c r="K360" s="51" t="n"/>
      <c r="L360" s="51" t="n"/>
    </row>
    <row r="361">
      <c r="A361" s="21" t="inlineStr">
        <is>
          <t>Hydrogen feedstocks</t>
        </is>
      </c>
      <c r="B361" s="21" t="n"/>
      <c r="C361" s="21" t="n"/>
      <c r="D361" s="21" t="n"/>
      <c r="E361" s="21" t="n"/>
      <c r="F361" s="21" t="n"/>
      <c r="G361" s="21" t="n"/>
      <c r="H361" s="21" t="n"/>
      <c r="I361" s="21" t="n"/>
      <c r="J361" s="51" t="n"/>
      <c r="K361" s="51" t="n"/>
      <c r="L361" s="51" t="n"/>
    </row>
    <row r="362">
      <c r="A362" s="22" t="inlineStr">
        <is>
          <t>Hydrogen</t>
        </is>
      </c>
      <c r="B362" s="22" t="inlineStr">
        <is>
          <t>Nm3</t>
        </is>
      </c>
      <c r="C362" s="44" t="n"/>
      <c r="D362" s="44" t="n"/>
      <c r="E362" s="44" t="n"/>
      <c r="F362" s="44" t="n"/>
      <c r="G362" s="44" t="n"/>
      <c r="H362" s="44" t="n"/>
      <c r="I362" s="44" t="n"/>
      <c r="J362" s="51" t="n"/>
      <c r="K362" s="51" t="n"/>
      <c r="L362" s="51" t="n"/>
    </row>
    <row r="363">
      <c r="A363" s="22" t="inlineStr">
        <is>
          <t>Hydrogen</t>
        </is>
      </c>
      <c r="B363" s="22" t="inlineStr">
        <is>
          <t>EJ LHV</t>
        </is>
      </c>
      <c r="C363" s="44" t="n"/>
      <c r="D363" s="44" t="n"/>
      <c r="E363" s="44" t="n"/>
      <c r="F363" s="44" t="n"/>
      <c r="G363" s="44" t="n"/>
      <c r="H363" s="44" t="n"/>
      <c r="I363" s="44" t="n"/>
      <c r="J363" s="51" t="n"/>
      <c r="K363" s="51" t="n"/>
      <c r="L363" s="51" t="n"/>
    </row>
    <row r="364">
      <c r="A364" s="21" t="inlineStr">
        <is>
          <t>Assets</t>
        </is>
      </c>
      <c r="B364" s="21" t="n"/>
      <c r="C364" s="21" t="n"/>
      <c r="D364" s="21" t="n"/>
      <c r="E364" s="21" t="n"/>
      <c r="F364" s="21" t="n"/>
      <c r="G364" s="21" t="n"/>
      <c r="H364" s="21" t="n"/>
      <c r="I364" s="21" t="n"/>
      <c r="J364" s="51" t="n"/>
      <c r="K364" s="51" t="n"/>
      <c r="L364" s="51" t="n"/>
    </row>
    <row r="365">
      <c r="A365" s="22" t="inlineStr">
        <is>
          <t>Number of production sites with compression facilities</t>
        </is>
      </c>
      <c r="B365" s="142" t="inlineStr">
        <is>
          <t>-</t>
        </is>
      </c>
      <c r="C365" s="44" t="n"/>
      <c r="D365" s="44" t="n"/>
      <c r="E365" s="44" t="n"/>
      <c r="F365" s="44" t="n"/>
      <c r="G365" s="44" t="n"/>
      <c r="H365" s="44" t="n"/>
      <c r="I365" s="44" t="n"/>
      <c r="J365" s="51" t="n"/>
      <c r="K365" s="51" t="n"/>
      <c r="L365" s="51" t="n"/>
    </row>
    <row r="366">
      <c r="A366" s="22" t="inlineStr">
        <is>
          <t>Number of production sites with liquefaction facilities</t>
        </is>
      </c>
      <c r="B366" s="142" t="inlineStr">
        <is>
          <t>-</t>
        </is>
      </c>
      <c r="C366" s="44" t="n"/>
      <c r="D366" s="44" t="n"/>
      <c r="E366" s="44" t="n"/>
      <c r="F366" s="44" t="n"/>
      <c r="G366" s="44" t="n"/>
      <c r="H366" s="44" t="n"/>
      <c r="I366" s="44" t="n"/>
      <c r="J366" s="51" t="n"/>
      <c r="K366" s="51" t="n"/>
      <c r="L366" s="51" t="n"/>
    </row>
    <row r="367">
      <c r="A367" s="22" t="inlineStr">
        <is>
          <t xml:space="preserve">Maximum CNG capacity </t>
        </is>
      </c>
      <c r="B367" s="43" t="inlineStr">
        <is>
          <t>EJ/year</t>
        </is>
      </c>
      <c r="C367" s="44" t="n"/>
      <c r="D367" s="44" t="n"/>
      <c r="E367" s="44" t="n"/>
      <c r="F367" s="44" t="n"/>
      <c r="G367" s="44" t="n"/>
      <c r="H367" s="44" t="n"/>
      <c r="I367" s="44" t="n"/>
      <c r="J367" s="51" t="n"/>
      <c r="K367" s="51" t="n"/>
      <c r="L367" s="51" t="n"/>
    </row>
    <row r="368">
      <c r="A368" s="22" t="inlineStr">
        <is>
          <t xml:space="preserve">Maximum LNG capacity </t>
        </is>
      </c>
      <c r="B368" s="43" t="inlineStr">
        <is>
          <t>EJ/year</t>
        </is>
      </c>
      <c r="C368" s="44" t="n"/>
      <c r="D368" s="44" t="n"/>
      <c r="E368" s="44" t="n"/>
      <c r="F368" s="44" t="n"/>
      <c r="G368" s="44" t="n"/>
      <c r="H368" s="44" t="n"/>
      <c r="I368" s="44" t="n"/>
      <c r="J368" s="51" t="n"/>
      <c r="K368" s="51" t="n"/>
      <c r="L368" s="51" t="n"/>
    </row>
    <row r="369">
      <c r="A369" s="22" t="inlineStr">
        <is>
          <t>Transport losses between prod and consumption sites</t>
        </is>
      </c>
      <c r="B369" s="43" t="inlineStr">
        <is>
          <t>% of total produced</t>
        </is>
      </c>
      <c r="C369" s="44" t="n"/>
      <c r="D369" s="44" t="n"/>
      <c r="E369" s="44" t="n"/>
      <c r="F369" s="44" t="n"/>
      <c r="G369" s="44" t="n"/>
      <c r="H369" s="44" t="n"/>
      <c r="I369" s="44" t="n"/>
      <c r="J369" s="51" t="n"/>
      <c r="K369" s="51" t="n"/>
      <c r="L369" s="51" t="n"/>
    </row>
    <row r="370">
      <c r="A370" s="20" t="inlineStr">
        <is>
          <t>Energy conversion - CH4 &amp; H2 fuel supply activities: Hydrogen generation</t>
        </is>
      </c>
      <c r="B370" s="20" t="n"/>
      <c r="C370" s="20" t="n"/>
      <c r="D370" s="20" t="n"/>
      <c r="E370" s="20" t="n"/>
      <c r="F370" s="20" t="n"/>
      <c r="G370" s="20" t="n"/>
      <c r="H370" s="20" t="n"/>
      <c r="I370" s="20" t="n"/>
      <c r="J370" s="51" t="n"/>
      <c r="K370" s="51" t="n"/>
      <c r="L370" s="51" t="n"/>
    </row>
    <row r="371">
      <c r="A371" s="21" t="inlineStr">
        <is>
          <t>Production</t>
        </is>
      </c>
      <c r="B371" s="21" t="n"/>
      <c r="C371" s="21" t="n"/>
      <c r="D371" s="21" t="n"/>
      <c r="E371" s="21" t="n"/>
      <c r="F371" s="21" t="n"/>
      <c r="G371" s="21" t="n"/>
      <c r="H371" s="21" t="n"/>
      <c r="I371" s="21" t="n"/>
      <c r="J371" s="51" t="n"/>
      <c r="K371" s="51" t="n"/>
      <c r="L371" s="51" t="n"/>
    </row>
    <row r="372">
      <c r="A372" s="22" t="inlineStr">
        <is>
          <t>H2 produced from water electrolysis</t>
        </is>
      </c>
      <c r="B372" s="22" t="inlineStr">
        <is>
          <t>Nm3</t>
        </is>
      </c>
      <c r="C372" s="44" t="n"/>
      <c r="D372" s="44" t="n"/>
      <c r="E372" s="44" t="n"/>
      <c r="F372" s="44" t="n">
        <v>421593432.068082</v>
      </c>
      <c r="G372" s="44" t="n">
        <v>10806644721.85057</v>
      </c>
      <c r="H372" s="44" t="n"/>
      <c r="I372" s="44" t="n"/>
      <c r="J372" s="51" t="n"/>
      <c r="K372" s="51" t="n"/>
      <c r="L372" s="51" t="n"/>
    </row>
    <row r="373">
      <c r="A373" s="22" t="inlineStr">
        <is>
          <t>H2 produced from CH4 reforming</t>
        </is>
      </c>
      <c r="B373" s="22" t="inlineStr">
        <is>
          <t>Nm3</t>
        </is>
      </c>
      <c r="C373" s="44" t="n"/>
      <c r="D373" s="44" t="n"/>
      <c r="E373" s="44" t="n"/>
      <c r="F373" s="44" t="n"/>
      <c r="G373" s="44" t="n"/>
      <c r="H373" s="44" t="n"/>
      <c r="I373" s="44" t="n"/>
      <c r="J373" s="51" t="n"/>
      <c r="K373" s="51" t="n"/>
      <c r="L373" s="51" t="n"/>
    </row>
    <row r="374">
      <c r="A374" s="22" t="inlineStr">
        <is>
          <t>H2 produced from water electrolysis</t>
        </is>
      </c>
      <c r="B374" s="22" t="inlineStr">
        <is>
          <t>EJ</t>
        </is>
      </c>
      <c r="C374" s="44" t="n"/>
      <c r="D374" s="44" t="n"/>
      <c r="E374" s="44" t="n"/>
      <c r="F374" s="44" t="n">
        <v>0.005354</v>
      </c>
      <c r="G374" s="44" t="n">
        <v>0.137244</v>
      </c>
      <c r="H374" s="44" t="n"/>
      <c r="I374" s="44" t="n"/>
      <c r="J374" s="51" t="n"/>
      <c r="K374" s="51" t="n"/>
      <c r="L374" s="51" t="n"/>
    </row>
    <row r="375">
      <c r="A375" s="22" t="inlineStr">
        <is>
          <t>H2 produced from CH4 reforming</t>
        </is>
      </c>
      <c r="B375" s="22" t="inlineStr">
        <is>
          <t>EJ</t>
        </is>
      </c>
      <c r="C375" s="44" t="n"/>
      <c r="D375" s="44" t="n"/>
      <c r="E375" s="44" t="n"/>
      <c r="F375" s="44" t="n"/>
      <c r="G375" s="44" t="n"/>
      <c r="H375" s="44" t="n"/>
      <c r="I375" s="44" t="n"/>
      <c r="J375" s="51" t="n"/>
      <c r="K375" s="51" t="n"/>
      <c r="L375" s="51" t="n"/>
    </row>
    <row r="376">
      <c r="A376" s="21" t="inlineStr">
        <is>
          <t>Feedstocks</t>
        </is>
      </c>
      <c r="B376" s="21" t="n"/>
      <c r="C376" s="21" t="n"/>
      <c r="D376" s="21" t="n"/>
      <c r="E376" s="21" t="n"/>
      <c r="F376" s="21" t="n"/>
      <c r="G376" s="21" t="n"/>
      <c r="H376" s="21" t="n"/>
      <c r="I376" s="21" t="n"/>
      <c r="J376" s="51" t="n"/>
      <c r="K376" s="51" t="n"/>
      <c r="L376" s="51" t="n"/>
    </row>
    <row r="377">
      <c r="A377" s="22" t="inlineStr">
        <is>
          <t>Power (through water electrolysis)</t>
        </is>
      </c>
      <c r="B377" s="22" t="inlineStr">
        <is>
          <t>TWh</t>
        </is>
      </c>
      <c r="C377" s="44" t="n"/>
      <c r="D377" s="44" t="n"/>
      <c r="E377" s="44" t="n"/>
      <c r="F377" s="44" t="n">
        <v>1.983051</v>
      </c>
      <c r="G377" s="44" t="n">
        <v>46.731357</v>
      </c>
      <c r="H377" s="44" t="n"/>
      <c r="I377" s="44" t="n"/>
      <c r="J377" s="51" t="n"/>
      <c r="K377" s="51" t="n"/>
      <c r="L377" s="51" t="n"/>
    </row>
    <row r="378">
      <c r="A378" s="22" t="inlineStr">
        <is>
          <t>Water use</t>
        </is>
      </c>
      <c r="B378" s="22" t="inlineStr">
        <is>
          <t>Nm3</t>
        </is>
      </c>
      <c r="C378" s="44" t="n"/>
      <c r="D378" s="44" t="n"/>
      <c r="E378" s="44" t="n"/>
      <c r="F378" s="44" t="n"/>
      <c r="G378" s="44" t="n"/>
      <c r="H378" s="44" t="n"/>
      <c r="I378" s="44" t="n"/>
      <c r="J378" s="51" t="n"/>
      <c r="K378" s="51" t="n"/>
      <c r="L378" s="51" t="n"/>
    </row>
    <row r="379">
      <c r="A379" s="22" t="inlineStr">
        <is>
          <t>CH4 (through reforming)</t>
        </is>
      </c>
      <c r="B379" s="22" t="inlineStr">
        <is>
          <t>EJ</t>
        </is>
      </c>
      <c r="C379" s="44" t="n"/>
      <c r="D379" s="44" t="n"/>
      <c r="E379" s="44" t="n"/>
      <c r="F379" s="44" t="n"/>
      <c r="G379" s="44" t="n"/>
      <c r="H379" s="44" t="n"/>
      <c r="I379" s="44" t="n"/>
      <c r="J379" s="51" t="n"/>
      <c r="K379" s="51" t="n"/>
      <c r="L379" s="206" t="inlineStr">
        <is>
          <t>don't track</t>
        </is>
      </c>
      <c r="M379" t="inlineStr">
        <is>
          <t>currently</t>
        </is>
      </c>
    </row>
    <row r="380">
      <c r="A380" s="22" t="inlineStr">
        <is>
          <t>CH4 (through reforming)</t>
        </is>
      </c>
      <c r="B380" s="22" t="inlineStr">
        <is>
          <t>Nm3</t>
        </is>
      </c>
      <c r="C380" s="44" t="n"/>
      <c r="D380" s="44" t="n"/>
      <c r="E380" s="44" t="n"/>
      <c r="F380" s="44" t="n"/>
      <c r="G380" s="44" t="n"/>
      <c r="H380" s="44" t="n"/>
      <c r="I380" s="44" t="n"/>
      <c r="J380" s="51" t="n"/>
      <c r="K380" s="51" t="n"/>
      <c r="L380" s="206" t="inlineStr">
        <is>
          <t>don't track</t>
        </is>
      </c>
    </row>
    <row r="381">
      <c r="A381" s="21" t="inlineStr">
        <is>
          <t>Assets</t>
        </is>
      </c>
      <c r="B381" s="21" t="n"/>
      <c r="C381" s="21" t="n"/>
      <c r="D381" s="21" t="n"/>
      <c r="E381" s="21" t="n"/>
      <c r="F381" s="21" t="n"/>
      <c r="G381" s="21" t="n"/>
      <c r="H381" s="21" t="n"/>
      <c r="I381" s="21" t="n"/>
      <c r="J381" s="51" t="n"/>
      <c r="K381" s="51" t="n"/>
      <c r="L381" s="51" t="n"/>
    </row>
    <row r="382">
      <c r="A382" s="22" t="inlineStr">
        <is>
          <t>Number of production facilities with electrolysis</t>
        </is>
      </c>
      <c r="B382" s="142" t="inlineStr">
        <is>
          <t>nb</t>
        </is>
      </c>
      <c r="C382" s="44" t="n"/>
      <c r="D382" s="44" t="n"/>
      <c r="E382" s="44" t="n"/>
      <c r="F382" s="44" t="n"/>
      <c r="G382" s="44" t="n"/>
      <c r="H382" s="44" t="n"/>
      <c r="I382" s="44" t="n"/>
      <c r="J382" s="51" t="n"/>
      <c r="K382" s="51" t="n"/>
      <c r="L382" s="51" t="inlineStr">
        <is>
          <t>don't track</t>
        </is>
      </c>
    </row>
    <row r="383">
      <c r="A383" s="22" t="inlineStr">
        <is>
          <t>Number of production facilities with CH4 reforming</t>
        </is>
      </c>
      <c r="B383" s="142" t="inlineStr">
        <is>
          <t>nb</t>
        </is>
      </c>
      <c r="C383" s="44" t="n"/>
      <c r="D383" s="44" t="n"/>
      <c r="E383" s="44" t="n"/>
      <c r="F383" s="44" t="n"/>
      <c r="G383" s="44" t="n"/>
      <c r="H383" s="44" t="n"/>
      <c r="I383" s="44" t="n"/>
      <c r="J383" s="51" t="n"/>
      <c r="K383" s="51" t="n"/>
      <c r="L383" s="51" t="inlineStr">
        <is>
          <t>don't track</t>
        </is>
      </c>
    </row>
    <row r="384">
      <c r="A384" s="22" t="inlineStr">
        <is>
          <t>Maximum H2 capacity from electrolysis</t>
        </is>
      </c>
      <c r="B384" s="43" t="inlineStr">
        <is>
          <t>EJ/year</t>
        </is>
      </c>
      <c r="C384" s="44" t="n"/>
      <c r="D384" s="44" t="n"/>
      <c r="E384" s="44" t="n"/>
      <c r="F384" s="44" t="n"/>
      <c r="G384" s="44" t="n"/>
      <c r="H384" s="44" t="n"/>
      <c r="I384" s="44" t="n"/>
      <c r="J384" s="51" t="n"/>
      <c r="K384" s="51" t="n"/>
      <c r="L384" s="51" t="inlineStr">
        <is>
          <t>don't track</t>
        </is>
      </c>
    </row>
    <row r="385">
      <c r="A385" s="22" t="inlineStr">
        <is>
          <t>Maximum H2 capacity from CH4 reforming</t>
        </is>
      </c>
      <c r="B385" s="43" t="inlineStr">
        <is>
          <t>EJ/year</t>
        </is>
      </c>
      <c r="C385" s="44" t="n"/>
      <c r="D385" s="44" t="n"/>
      <c r="E385" s="44" t="n"/>
      <c r="F385" s="44" t="n"/>
      <c r="G385" s="44" t="n"/>
      <c r="H385" s="44" t="n"/>
      <c r="I385" s="44" t="n"/>
      <c r="J385" s="51" t="n"/>
      <c r="K385" s="51" t="n"/>
      <c r="L385" s="51" t="inlineStr">
        <is>
          <t>don't track</t>
        </is>
      </c>
    </row>
    <row r="386">
      <c r="A386" s="22" t="inlineStr">
        <is>
          <t>Transport losses between prod and consumption sites</t>
        </is>
      </c>
      <c r="B386" s="43" t="inlineStr">
        <is>
          <t>% of total produced</t>
        </is>
      </c>
      <c r="C386" s="44" t="n"/>
      <c r="D386" s="44" t="n"/>
      <c r="E386" s="44" t="n"/>
      <c r="F386" s="44" t="n"/>
      <c r="G386" s="44" t="n"/>
      <c r="H386" s="44" t="n"/>
      <c r="I386" s="44" t="n"/>
      <c r="J386" s="51" t="n"/>
      <c r="K386" s="51" t="n"/>
      <c r="L386" s="51" t="inlineStr">
        <is>
          <t>don't track</t>
        </is>
      </c>
    </row>
    <row r="387" ht="18.75" customHeight="1" s="218">
      <c r="A387" s="143" t="inlineStr">
        <is>
          <t>ENERGY CONVERSION - SOLID FUEL SUPPLY ACTIVITIES</t>
        </is>
      </c>
      <c r="B387" s="143" t="n"/>
      <c r="C387" s="143" t="n"/>
      <c r="D387" s="143" t="n"/>
      <c r="E387" s="143" t="n"/>
      <c r="F387" s="143" t="n"/>
      <c r="G387" s="143" t="n"/>
      <c r="H387" s="143" t="n"/>
      <c r="I387" s="143" t="n"/>
      <c r="J387" s="51" t="n"/>
      <c r="K387" s="51" t="n"/>
      <c r="L387" s="51" t="n"/>
    </row>
    <row r="388">
      <c r="A388" s="21" t="inlineStr">
        <is>
          <t>Total Energy Products Production</t>
        </is>
      </c>
      <c r="B388" s="21" t="n"/>
      <c r="C388" s="21" t="n"/>
      <c r="D388" s="21" t="n"/>
      <c r="E388" s="21" t="n"/>
      <c r="F388" s="21" t="n"/>
      <c r="G388" s="21" t="n"/>
      <c r="H388" s="21" t="n"/>
      <c r="I388" s="21" t="n"/>
      <c r="J388" s="51" t="n"/>
      <c r="K388" s="51" t="n"/>
      <c r="L388" s="51" t="n"/>
    </row>
    <row r="389">
      <c r="A389" s="36" t="inlineStr">
        <is>
          <t>TOTAL from coal</t>
        </is>
      </c>
      <c r="B389" s="36" t="inlineStr">
        <is>
          <t>EJ</t>
        </is>
      </c>
      <c r="C389" s="44" t="n"/>
      <c r="D389" s="44" t="n"/>
      <c r="E389" s="44" t="n"/>
      <c r="F389" s="44" t="n"/>
      <c r="G389" s="44" t="n"/>
      <c r="H389" s="44" t="n"/>
      <c r="I389" s="44" t="n"/>
      <c r="J389" s="51" t="n"/>
      <c r="K389" s="51" t="n"/>
      <c r="L389" s="51" t="n"/>
    </row>
    <row r="390">
      <c r="A390" s="22" t="inlineStr">
        <is>
          <t xml:space="preserve"> of which: Brown coal briquettes, peat briquettes, patent fuel</t>
        </is>
      </c>
      <c r="B390" s="22" t="inlineStr">
        <is>
          <t>EJ</t>
        </is>
      </c>
      <c r="C390" s="44" t="n"/>
      <c r="D390" s="44" t="n"/>
      <c r="E390" s="44" t="n"/>
      <c r="F390" s="44" t="n"/>
      <c r="G390" s="44" t="n"/>
      <c r="H390" s="44" t="n"/>
      <c r="I390" s="44" t="n"/>
      <c r="J390" s="51" t="n"/>
      <c r="K390" s="51" t="n"/>
      <c r="L390" s="51" t="n"/>
    </row>
    <row r="391">
      <c r="A391" s="22" t="inlineStr">
        <is>
          <t xml:space="preserve"> of which: Coke oven/gas coke</t>
        </is>
      </c>
      <c r="B391" s="22" t="inlineStr">
        <is>
          <t>EJ</t>
        </is>
      </c>
      <c r="C391" s="44" t="n"/>
      <c r="D391" s="44" t="n">
        <v>0.094113</v>
      </c>
      <c r="E391" s="44" t="n">
        <v>0.107868</v>
      </c>
      <c r="F391" s="44" t="n">
        <v>0.051848</v>
      </c>
      <c r="G391" s="44" t="n">
        <v>0.012222</v>
      </c>
      <c r="H391" s="44" t="n"/>
      <c r="I391" s="44" t="n"/>
      <c r="J391" s="51" t="n"/>
      <c r="K391" s="51" t="n"/>
      <c r="L391" s="51" t="n"/>
    </row>
    <row r="392">
      <c r="A392" s="22" t="inlineStr">
        <is>
          <t xml:space="preserve"> of which: Coal tar</t>
        </is>
      </c>
      <c r="B392" s="22" t="inlineStr">
        <is>
          <t>EJ</t>
        </is>
      </c>
      <c r="C392" s="44" t="n"/>
      <c r="D392" s="44" t="n"/>
      <c r="E392" s="44" t="n"/>
      <c r="F392" s="44" t="n"/>
      <c r="G392" s="44" t="n"/>
      <c r="H392" s="44" t="n"/>
      <c r="I392" s="44" t="n"/>
      <c r="J392" s="51" t="n"/>
      <c r="K392" s="51" t="n"/>
      <c r="L392" s="51" t="n"/>
    </row>
    <row r="393">
      <c r="A393" s="22" t="inlineStr">
        <is>
          <t xml:space="preserve"> of which: others</t>
        </is>
      </c>
      <c r="B393" s="22" t="inlineStr">
        <is>
          <t>EJ</t>
        </is>
      </c>
      <c r="C393" s="44" t="n"/>
      <c r="D393" s="44" t="n"/>
      <c r="E393" s="44" t="n"/>
      <c r="F393" s="44" t="n"/>
      <c r="G393" s="44" t="n"/>
      <c r="H393" s="44" t="n"/>
      <c r="I393" s="44" t="n"/>
      <c r="J393" s="51" t="n"/>
      <c r="K393" s="51" t="n"/>
      <c r="L393" s="51" t="n"/>
    </row>
    <row r="394">
      <c r="A394" s="36" t="inlineStr">
        <is>
          <t>TOTAL from biomass</t>
        </is>
      </c>
      <c r="B394" s="36" t="inlineStr">
        <is>
          <t>EJ</t>
        </is>
      </c>
      <c r="C394" s="44" t="n"/>
      <c r="D394" s="44" t="n"/>
      <c r="E394" s="44" t="n"/>
      <c r="F394" s="44" t="n"/>
      <c r="G394" s="44" t="n"/>
      <c r="H394" s="44" t="n"/>
      <c r="I394" s="44" t="n"/>
      <c r="J394" s="51" t="n"/>
      <c r="K394" s="51" t="n"/>
      <c r="L394" s="51" t="n"/>
    </row>
    <row r="395">
      <c r="A395" s="22" t="inlineStr">
        <is>
          <t xml:space="preserve"> of which: charcoal</t>
        </is>
      </c>
      <c r="B395" s="22" t="inlineStr">
        <is>
          <t>EJ</t>
        </is>
      </c>
      <c r="C395" s="44" t="n"/>
      <c r="D395" s="44" t="n"/>
      <c r="E395" s="44" t="n"/>
      <c r="F395" s="44" t="n"/>
      <c r="G395" s="44" t="n"/>
      <c r="H395" s="44" t="n"/>
      <c r="I395" s="44" t="n"/>
      <c r="J395" s="51" t="n"/>
      <c r="K395" s="51" t="n"/>
      <c r="L395" s="51" t="n"/>
    </row>
    <row r="396">
      <c r="A396" s="22" t="inlineStr">
        <is>
          <t xml:space="preserve"> of which: biochar</t>
        </is>
      </c>
      <c r="B396" s="22" t="inlineStr">
        <is>
          <t>EJ</t>
        </is>
      </c>
      <c r="C396" s="44" t="n"/>
      <c r="D396" s="44" t="n"/>
      <c r="E396" s="44" t="n">
        <v>0.006159</v>
      </c>
      <c r="F396" s="44" t="n">
        <v>0.07287200000000001</v>
      </c>
      <c r="G396" s="44" t="n">
        <v>0.09234299999999999</v>
      </c>
      <c r="H396" s="44" t="n"/>
      <c r="I396" s="44" t="n"/>
      <c r="J396" s="51" t="n"/>
      <c r="K396" s="51" t="n"/>
      <c r="L396" s="51" t="n"/>
    </row>
    <row r="397">
      <c r="A397" s="22" t="inlineStr">
        <is>
          <t xml:space="preserve"> of which: wood &amp; pellets</t>
        </is>
      </c>
      <c r="B397" s="22" t="inlineStr">
        <is>
          <t>EJ</t>
        </is>
      </c>
      <c r="C397" s="44" t="n"/>
      <c r="D397" s="44" t="n">
        <v>0.270249</v>
      </c>
      <c r="E397" s="44" t="n">
        <v>0.351572</v>
      </c>
      <c r="F397" s="44" t="n">
        <v>0.77954</v>
      </c>
      <c r="G397" s="44" t="n">
        <v>1.014898</v>
      </c>
      <c r="H397" s="44" t="n"/>
      <c r="I397" s="44" t="n"/>
      <c r="J397" s="51" t="n"/>
      <c r="K397" s="51" t="n"/>
      <c r="L397" s="51" t="n"/>
    </row>
    <row r="398">
      <c r="A398" s="22" t="inlineStr">
        <is>
          <t xml:space="preserve"> of which: others</t>
        </is>
      </c>
      <c r="B398" s="22" t="inlineStr">
        <is>
          <t>EJ</t>
        </is>
      </c>
      <c r="C398" s="44" t="n"/>
      <c r="D398" s="44" t="n">
        <v>0.129685</v>
      </c>
      <c r="E398" s="44" t="n">
        <v>0.17119</v>
      </c>
      <c r="F398" s="44" t="n">
        <v>0.410347</v>
      </c>
      <c r="G398" s="44" t="n">
        <v>0.519472</v>
      </c>
      <c r="H398" s="44" t="n"/>
      <c r="I398" s="44" t="n"/>
      <c r="J398" s="51" t="n"/>
      <c r="K398" s="51" t="n"/>
      <c r="L398" s="51" t="n"/>
    </row>
    <row r="399">
      <c r="A399" s="21" t="inlineStr">
        <is>
          <t>Total activity-related energy consumption</t>
        </is>
      </c>
      <c r="B399" s="21" t="n"/>
      <c r="C399" s="21" t="n"/>
      <c r="D399" s="21" t="n"/>
      <c r="E399" s="21" t="n"/>
      <c r="F399" s="21" t="n"/>
      <c r="G399" s="21" t="n"/>
      <c r="H399" s="21" t="n"/>
      <c r="I399" s="21" t="n"/>
      <c r="J399" s="51" t="n"/>
      <c r="K399" s="51" t="n"/>
      <c r="L399" s="51" t="n"/>
    </row>
    <row r="400">
      <c r="A400" s="183" t="inlineStr">
        <is>
          <t>TOTAL Final electricity consumption</t>
        </is>
      </c>
      <c r="B400" s="36" t="inlineStr">
        <is>
          <t>TWh</t>
        </is>
      </c>
      <c r="C400" s="44" t="n"/>
      <c r="D400" s="44" t="n"/>
      <c r="E400" s="44" t="n"/>
      <c r="F400" s="44" t="n"/>
      <c r="G400" s="44" t="n"/>
      <c r="H400" s="44" t="n"/>
      <c r="I400" s="44" t="n"/>
      <c r="J400" s="51" t="n"/>
      <c r="K400" s="51" t="n"/>
      <c r="L400" s="51" t="n"/>
    </row>
    <row r="401">
      <c r="A401" s="142" t="inlineStr">
        <is>
          <t xml:space="preserve"> - of which from coal conversion</t>
        </is>
      </c>
      <c r="B401" s="22" t="inlineStr">
        <is>
          <t>TWh</t>
        </is>
      </c>
      <c r="C401" s="44" t="n"/>
      <c r="D401" s="44" t="n"/>
      <c r="E401" s="44" t="n"/>
      <c r="F401" s="44" t="n"/>
      <c r="G401" s="44" t="n"/>
      <c r="H401" s="44" t="n"/>
      <c r="I401" s="44" t="n"/>
      <c r="J401" s="51" t="n"/>
      <c r="K401" s="51" t="n"/>
      <c r="L401" s="51" t="n"/>
    </row>
    <row r="402">
      <c r="A402" s="142" t="inlineStr">
        <is>
          <t xml:space="preserve"> - of which biomass conversion</t>
        </is>
      </c>
      <c r="B402" s="22" t="inlineStr">
        <is>
          <t>TWh</t>
        </is>
      </c>
      <c r="C402" s="44" t="n"/>
      <c r="D402" s="44" t="n"/>
      <c r="E402" s="44" t="n"/>
      <c r="F402" s="44" t="n"/>
      <c r="G402" s="44" t="n"/>
      <c r="H402" s="44" t="n"/>
      <c r="I402" s="44" t="n"/>
      <c r="J402" s="51" t="n"/>
      <c r="K402" s="51" t="n"/>
      <c r="L402" s="51" t="n"/>
    </row>
    <row r="403" ht="30" customHeight="1" s="218">
      <c r="A403" s="183" t="inlineStr">
        <is>
          <t>TOTAL non-electric energy consumption for combustion</t>
        </is>
      </c>
      <c r="B403" s="36" t="inlineStr">
        <is>
          <t>EJ LHV</t>
        </is>
      </c>
      <c r="C403" s="44" t="n"/>
      <c r="D403" s="44" t="n"/>
      <c r="E403" s="44" t="n"/>
      <c r="F403" s="44" t="n"/>
      <c r="G403" s="44" t="n"/>
      <c r="H403" s="44" t="n"/>
      <c r="I403" s="44" t="n"/>
      <c r="J403" s="51" t="n"/>
      <c r="K403" s="51" t="n"/>
      <c r="L403" s="51" t="n"/>
    </row>
    <row r="404">
      <c r="A404" s="142" t="inlineStr">
        <is>
          <t xml:space="preserve"> - of which from coal conversion</t>
        </is>
      </c>
      <c r="B404" s="22" t="inlineStr">
        <is>
          <t>EJ LHV</t>
        </is>
      </c>
      <c r="C404" s="44" t="n"/>
      <c r="D404" s="44" t="n"/>
      <c r="E404" s="44" t="n"/>
      <c r="F404" s="44" t="n"/>
      <c r="G404" s="44" t="n"/>
      <c r="H404" s="44" t="n"/>
      <c r="I404" s="44" t="n"/>
      <c r="J404" s="51" t="n"/>
      <c r="K404" s="51" t="n"/>
      <c r="L404" s="51" t="n"/>
    </row>
    <row r="405">
      <c r="A405" s="142" t="inlineStr">
        <is>
          <t xml:space="preserve"> - of which biomass conversion</t>
        </is>
      </c>
      <c r="B405" s="22" t="inlineStr">
        <is>
          <t>EJ LHV</t>
        </is>
      </c>
      <c r="C405" s="44" t="n"/>
      <c r="D405" s="44" t="n"/>
      <c r="E405" s="44" t="n"/>
      <c r="F405" s="44" t="n"/>
      <c r="G405" s="44" t="n"/>
      <c r="H405" s="44" t="n"/>
      <c r="I405" s="44" t="n"/>
      <c r="J405" s="51" t="n"/>
      <c r="K405" s="51" t="n"/>
      <c r="L405" s="51" t="n"/>
    </row>
    <row r="406">
      <c r="A406" s="21" t="inlineStr">
        <is>
          <t>Total GHG emissions</t>
        </is>
      </c>
      <c r="B406" s="21" t="n"/>
      <c r="C406" s="21" t="n"/>
      <c r="D406" s="21" t="n"/>
      <c r="E406" s="21" t="n"/>
      <c r="F406" s="21" t="n"/>
      <c r="G406" s="21" t="n"/>
      <c r="H406" s="21" t="n"/>
      <c r="I406" s="21" t="n"/>
      <c r="J406" s="51" t="n"/>
      <c r="K406" s="51" t="n"/>
      <c r="L406" s="51" t="n"/>
    </row>
    <row r="407" ht="30" customHeight="1" s="218">
      <c r="A407" s="183" t="inlineStr">
        <is>
          <t>TOTAL Combustion CO2 emissions from energy consumption</t>
        </is>
      </c>
      <c r="B407" s="183" t="inlineStr">
        <is>
          <t>MtCO2</t>
        </is>
      </c>
      <c r="C407" s="44" t="n"/>
      <c r="D407" s="44" t="n"/>
      <c r="E407" s="44" t="n"/>
      <c r="F407" s="44" t="n"/>
      <c r="G407" s="44" t="n"/>
      <c r="H407" s="44" t="n"/>
      <c r="I407" s="44" t="n"/>
      <c r="J407" s="51" t="n"/>
      <c r="K407" s="51" t="n"/>
      <c r="L407" s="51" t="n"/>
    </row>
    <row r="408">
      <c r="A408" s="142" t="inlineStr">
        <is>
          <t xml:space="preserve"> - of which from coal conversion</t>
        </is>
      </c>
      <c r="B408" s="22" t="inlineStr">
        <is>
          <t>MtCO2</t>
        </is>
      </c>
      <c r="C408" s="44" t="n"/>
      <c r="D408" s="44" t="n">
        <v>1.060342</v>
      </c>
      <c r="E408" s="44" t="n">
        <v>1.215313</v>
      </c>
      <c r="F408" s="44" t="n">
        <v>0.584153</v>
      </c>
      <c r="G408" s="44" t="n">
        <v>0.137699</v>
      </c>
      <c r="H408" s="44" t="n"/>
      <c r="I408" s="44" t="n"/>
      <c r="J408" s="51" t="n"/>
      <c r="K408" s="51" t="n"/>
      <c r="L408" s="51" t="n"/>
    </row>
    <row r="409">
      <c r="A409" s="142" t="inlineStr">
        <is>
          <t xml:space="preserve"> - of which biomass conversion</t>
        </is>
      </c>
      <c r="B409" s="22" t="inlineStr">
        <is>
          <t>MtCO2</t>
        </is>
      </c>
      <c r="C409" s="44" t="n"/>
      <c r="D409" s="44" t="n"/>
      <c r="E409" s="44" t="n"/>
      <c r="F409" s="44" t="n"/>
      <c r="G409" s="44" t="n"/>
      <c r="H409" s="44" t="n"/>
      <c r="I409" s="44" t="n"/>
      <c r="J409" s="51" t="n"/>
      <c r="K409" s="51" t="n"/>
      <c r="L409" s="51" t="n"/>
    </row>
    <row r="410" ht="30" customHeight="1" s="218">
      <c r="A410" s="183" t="inlineStr">
        <is>
          <t>Combustion non-CO2 emissions from energy consumption</t>
        </is>
      </c>
      <c r="B410" s="183" t="inlineStr">
        <is>
          <t>MtCO2eq</t>
        </is>
      </c>
      <c r="C410" s="44" t="n"/>
      <c r="D410" s="44" t="n"/>
      <c r="E410" s="44" t="n"/>
      <c r="F410" s="44" t="n"/>
      <c r="G410" s="44" t="n"/>
      <c r="H410" s="44" t="n"/>
      <c r="I410" s="44" t="n"/>
      <c r="J410" s="51" t="n"/>
      <c r="K410" s="51" t="n"/>
      <c r="L410" s="51" t="n"/>
    </row>
    <row r="411">
      <c r="A411" s="142" t="inlineStr">
        <is>
          <t xml:space="preserve"> - of which from coal conversion</t>
        </is>
      </c>
      <c r="B411" s="22" t="inlineStr">
        <is>
          <t>MtCO2eq</t>
        </is>
      </c>
      <c r="C411" s="44" t="n"/>
      <c r="D411" s="44" t="n"/>
      <c r="E411" s="44" t="n"/>
      <c r="F411" s="44" t="n"/>
      <c r="G411" s="44" t="n"/>
      <c r="H411" s="44" t="n"/>
      <c r="I411" s="44" t="n"/>
      <c r="J411" s="51" t="n"/>
      <c r="K411" s="51" t="n"/>
      <c r="L411" s="51" t="n"/>
    </row>
    <row r="412">
      <c r="A412" s="142" t="inlineStr">
        <is>
          <t xml:space="preserve"> - of which biomass conversion</t>
        </is>
      </c>
      <c r="B412" s="22" t="inlineStr">
        <is>
          <t>MtCO2eq</t>
        </is>
      </c>
      <c r="C412" s="44" t="n"/>
      <c r="D412" s="44" t="n"/>
      <c r="E412" s="44" t="n"/>
      <c r="F412" s="44" t="n"/>
      <c r="G412" s="44" t="n"/>
      <c r="H412" s="44" t="n"/>
      <c r="I412" s="44" t="n"/>
      <c r="J412" s="51" t="n"/>
      <c r="K412" s="51" t="n"/>
      <c r="L412" s="51" t="n"/>
    </row>
    <row r="413">
      <c r="A413" s="183" t="inlineStr">
        <is>
          <t>Fugitive CO2 emissions</t>
        </is>
      </c>
      <c r="B413" s="183" t="inlineStr">
        <is>
          <t>MtCO2</t>
        </is>
      </c>
      <c r="C413" s="44" t="n"/>
      <c r="D413" s="44" t="n"/>
      <c r="E413" s="44" t="n"/>
      <c r="F413" s="44" t="n"/>
      <c r="G413" s="44" t="n"/>
      <c r="H413" s="44" t="n"/>
      <c r="I413" s="44" t="n"/>
      <c r="J413" s="51" t="n"/>
      <c r="K413" s="51" t="n"/>
      <c r="L413" s="51" t="n"/>
    </row>
    <row r="414">
      <c r="A414" s="142" t="inlineStr">
        <is>
          <t xml:space="preserve"> - of which from coal conversion</t>
        </is>
      </c>
      <c r="B414" s="22" t="inlineStr">
        <is>
          <t>MtCO2</t>
        </is>
      </c>
      <c r="C414" s="44" t="n"/>
      <c r="D414" s="44" t="n"/>
      <c r="E414" s="44" t="n"/>
      <c r="F414" s="44" t="n"/>
      <c r="G414" s="44" t="n"/>
      <c r="H414" s="44" t="n"/>
      <c r="I414" s="44" t="n"/>
      <c r="J414" s="51" t="n"/>
      <c r="K414" s="51" t="n"/>
      <c r="L414" s="51" t="n"/>
    </row>
    <row r="415">
      <c r="A415" s="142" t="inlineStr">
        <is>
          <t xml:space="preserve"> - of which biomass conversion</t>
        </is>
      </c>
      <c r="B415" s="22" t="inlineStr">
        <is>
          <t>MtCO2</t>
        </is>
      </c>
      <c r="C415" s="44" t="n"/>
      <c r="D415" s="44" t="n"/>
      <c r="E415" s="44" t="n"/>
      <c r="F415" s="44" t="n"/>
      <c r="G415" s="44" t="n"/>
      <c r="H415" s="44" t="n"/>
      <c r="I415" s="44" t="n"/>
      <c r="J415" s="51" t="n"/>
      <c r="K415" s="51" t="n"/>
      <c r="L415" s="51" t="n"/>
    </row>
    <row r="416">
      <c r="A416" s="183" t="inlineStr">
        <is>
          <t>Fugitive non-CO2 emissions (CH4 mostly)</t>
        </is>
      </c>
      <c r="B416" s="183" t="inlineStr">
        <is>
          <t>MtCO2eq</t>
        </is>
      </c>
      <c r="C416" s="44" t="n"/>
      <c r="D416" s="44" t="n"/>
      <c r="E416" s="44" t="n"/>
      <c r="F416" s="44" t="n"/>
      <c r="G416" s="44" t="n"/>
      <c r="H416" s="44" t="n"/>
      <c r="I416" s="44" t="n"/>
      <c r="J416" s="51" t="n"/>
      <c r="K416" s="51" t="n"/>
      <c r="L416" s="51" t="n"/>
    </row>
    <row r="417">
      <c r="A417" s="142" t="inlineStr">
        <is>
          <t xml:space="preserve"> - of which from coal conversion</t>
        </is>
      </c>
      <c r="B417" s="22" t="inlineStr">
        <is>
          <t>MtCO2eq</t>
        </is>
      </c>
      <c r="C417" s="44" t="n"/>
      <c r="D417" s="44" t="n"/>
      <c r="E417" s="44" t="n"/>
      <c r="F417" s="44" t="n"/>
      <c r="G417" s="44" t="n"/>
      <c r="H417" s="44" t="n"/>
      <c r="I417" s="44" t="n"/>
      <c r="J417" s="51" t="n"/>
      <c r="K417" s="51" t="n"/>
      <c r="L417" s="51" t="n"/>
    </row>
    <row r="418">
      <c r="A418" s="142" t="inlineStr">
        <is>
          <t xml:space="preserve"> - of which biomass conversion</t>
        </is>
      </c>
      <c r="B418" s="22" t="inlineStr">
        <is>
          <t>MtCO2eq</t>
        </is>
      </c>
      <c r="C418" s="44" t="n"/>
      <c r="D418" s="44" t="n"/>
      <c r="E418" s="44" t="n"/>
      <c r="F418" s="44" t="n"/>
      <c r="G418" s="44" t="n"/>
      <c r="H418" s="44" t="n"/>
      <c r="I418" s="44" t="n"/>
      <c r="J418" s="51" t="n"/>
      <c r="K418" s="51" t="n"/>
      <c r="L418" s="51" t="n"/>
    </row>
    <row r="419">
      <c r="A419" s="21" t="inlineStr">
        <is>
          <t>Estimated CO2 captured and stored</t>
        </is>
      </c>
      <c r="B419" s="21" t="n"/>
      <c r="C419" s="21" t="n"/>
      <c r="D419" s="21" t="n"/>
      <c r="E419" s="21" t="n"/>
      <c r="F419" s="21" t="n"/>
      <c r="G419" s="21" t="n"/>
      <c r="H419" s="21" t="n"/>
      <c r="I419" s="21" t="n"/>
      <c r="J419" s="51" t="n"/>
      <c r="K419" s="51" t="n"/>
      <c r="L419" s="51" t="n"/>
    </row>
    <row r="420">
      <c r="A420" s="24" t="inlineStr">
        <is>
          <t>TOTAL CO2 captured and stored</t>
        </is>
      </c>
      <c r="B420" s="43" t="inlineStr">
        <is>
          <t>MtCO2</t>
        </is>
      </c>
      <c r="C420" s="44" t="n"/>
      <c r="D420" s="44" t="n"/>
      <c r="E420" s="44" t="n"/>
      <c r="F420" s="44" t="n"/>
      <c r="G420" s="44" t="n"/>
      <c r="H420" s="44" t="n"/>
      <c r="I420" s="44" t="n"/>
      <c r="J420" s="51" t="n"/>
      <c r="K420" s="51" t="n"/>
      <c r="L420" s="51" t="n"/>
    </row>
    <row r="421">
      <c r="A421" s="35" t="inlineStr">
        <is>
          <t>- of which from coal transformation</t>
        </is>
      </c>
      <c r="B421" s="43" t="inlineStr">
        <is>
          <t>MtCO2</t>
        </is>
      </c>
      <c r="C421" s="44" t="n"/>
      <c r="D421" s="44" t="n"/>
      <c r="E421" s="44" t="n"/>
      <c r="F421" s="44" t="n"/>
      <c r="G421" s="44" t="n"/>
      <c r="H421" s="44" t="n"/>
      <c r="I421" s="44" t="n"/>
      <c r="J421" s="51" t="n"/>
      <c r="K421" s="51" t="n"/>
      <c r="L421" s="51" t="n"/>
    </row>
    <row r="422">
      <c r="A422" s="20" t="inlineStr">
        <is>
          <t>Energy conversion - solid fuel supply activities: Coal conversion to solid fuels (Coal &amp; coke generation)</t>
        </is>
      </c>
      <c r="B422" s="20" t="n"/>
      <c r="C422" s="20" t="n"/>
      <c r="D422" s="20" t="n"/>
      <c r="E422" s="20" t="n"/>
      <c r="F422" s="20" t="n"/>
      <c r="G422" s="20" t="n"/>
      <c r="H422" s="20" t="n"/>
      <c r="I422" s="20" t="n"/>
      <c r="J422" s="51" t="n"/>
      <c r="K422" s="51" t="n"/>
      <c r="L422" s="51" t="n"/>
    </row>
    <row r="423">
      <c r="A423" s="21" t="inlineStr">
        <is>
          <t>Coal feedstocks</t>
        </is>
      </c>
      <c r="B423" s="21" t="n"/>
      <c r="C423" s="21" t="n"/>
      <c r="D423" s="21" t="n"/>
      <c r="E423" s="21" t="n"/>
      <c r="F423" s="21" t="n"/>
      <c r="G423" s="21" t="n"/>
      <c r="H423" s="21" t="n"/>
      <c r="I423" s="21" t="n"/>
      <c r="J423" s="51" t="n"/>
      <c r="K423" s="51" t="n"/>
      <c r="L423" s="51" t="n"/>
    </row>
    <row r="424">
      <c r="A424" s="22" t="inlineStr">
        <is>
          <t>TOTAL</t>
        </is>
      </c>
      <c r="B424" s="22" t="inlineStr">
        <is>
          <t>Mt</t>
        </is>
      </c>
      <c r="C424" s="44" t="n"/>
      <c r="D424" s="44" t="n">
        <v>206.470281</v>
      </c>
      <c r="E424" s="44" t="n">
        <v>174.325818</v>
      </c>
      <c r="F424" s="44" t="n">
        <v>36.061268</v>
      </c>
      <c r="G424" s="44" t="n">
        <v>4.019979</v>
      </c>
      <c r="H424" s="44" t="n"/>
      <c r="I424" s="44" t="n"/>
      <c r="J424" s="51" t="n"/>
      <c r="K424" s="51" t="n"/>
      <c r="L424" s="51" t="n"/>
    </row>
    <row r="425">
      <c r="A425" s="22" t="inlineStr">
        <is>
          <t>Anthracite</t>
        </is>
      </c>
      <c r="B425" s="22" t="inlineStr">
        <is>
          <t>Mt</t>
        </is>
      </c>
      <c r="C425" s="44" t="n"/>
      <c r="D425" s="44" t="n"/>
      <c r="E425" s="44" t="n"/>
      <c r="F425" s="44" t="n"/>
      <c r="G425" s="44" t="n"/>
      <c r="H425" s="44" t="n"/>
      <c r="I425" s="44" t="n"/>
      <c r="J425" s="51" t="n"/>
      <c r="K425" s="51" t="n"/>
      <c r="L425" s="51" t="n"/>
    </row>
    <row r="426">
      <c r="A426" s="22" t="inlineStr">
        <is>
          <t>Lignite</t>
        </is>
      </c>
      <c r="B426" s="22" t="inlineStr">
        <is>
          <t>Mt</t>
        </is>
      </c>
      <c r="C426" s="44" t="n"/>
      <c r="D426" s="44" t="n"/>
      <c r="E426" s="44" t="n"/>
      <c r="F426" s="44" t="n"/>
      <c r="G426" s="44" t="n"/>
      <c r="H426" s="44" t="n"/>
      <c r="I426" s="44" t="n"/>
      <c r="J426" s="51" t="n"/>
      <c r="K426" s="51" t="n"/>
      <c r="L426" s="51" t="n"/>
    </row>
    <row r="427">
      <c r="A427" s="22" t="inlineStr">
        <is>
          <t>Coking coal</t>
        </is>
      </c>
      <c r="B427" s="22" t="inlineStr">
        <is>
          <t>Mt</t>
        </is>
      </c>
      <c r="C427" s="44" t="n"/>
      <c r="D427" s="44" t="n">
        <v>3.137107</v>
      </c>
      <c r="E427" s="44" t="n">
        <v>3.595599</v>
      </c>
      <c r="F427" s="44" t="n">
        <v>1.728262</v>
      </c>
      <c r="G427" s="44" t="n">
        <v>0.407393</v>
      </c>
      <c r="H427" s="44" t="n"/>
      <c r="I427" s="44" t="n"/>
      <c r="J427" s="51" t="n"/>
      <c r="K427" s="51" t="n"/>
      <c r="L427" s="51" t="n"/>
    </row>
    <row r="428">
      <c r="A428" s="22" t="inlineStr">
        <is>
          <t>Other bituminous and sub-bituminous coal</t>
        </is>
      </c>
      <c r="B428" s="22" t="inlineStr">
        <is>
          <t>Mt</t>
        </is>
      </c>
      <c r="C428" s="44" t="n"/>
      <c r="D428" s="44" t="n">
        <v>203.333175</v>
      </c>
      <c r="E428" s="44" t="n">
        <v>170.730218</v>
      </c>
      <c r="F428" s="44" t="n">
        <v>34.333006</v>
      </c>
      <c r="G428" s="44" t="n">
        <v>3.612586</v>
      </c>
      <c r="H428" s="44" t="n"/>
      <c r="I428" s="44" t="n"/>
      <c r="J428" s="51" t="n"/>
      <c r="K428" s="51" t="n"/>
      <c r="L428" s="51" t="n"/>
    </row>
    <row r="429">
      <c r="A429" s="22" t="inlineStr">
        <is>
          <t>Oil shale and tar sand</t>
        </is>
      </c>
      <c r="B429" s="22" t="inlineStr">
        <is>
          <t>Mt</t>
        </is>
      </c>
      <c r="C429" s="44" t="n"/>
      <c r="D429" s="44" t="n"/>
      <c r="E429" s="44" t="n"/>
      <c r="F429" s="44" t="n"/>
      <c r="G429" s="44" t="n"/>
      <c r="H429" s="44" t="n"/>
      <c r="I429" s="44" t="n"/>
      <c r="J429" s="51" t="n"/>
      <c r="K429" s="51" t="n"/>
      <c r="L429" s="51" t="n"/>
    </row>
    <row r="430">
      <c r="A430" s="22" t="inlineStr">
        <is>
          <t>Peat</t>
        </is>
      </c>
      <c r="B430" s="22" t="inlineStr">
        <is>
          <t>Mt</t>
        </is>
      </c>
      <c r="C430" s="44" t="n"/>
      <c r="D430" s="44" t="n"/>
      <c r="E430" s="44" t="n"/>
      <c r="F430" s="44" t="n"/>
      <c r="G430" s="44" t="n"/>
      <c r="H430" s="44" t="n"/>
      <c r="I430" s="44" t="n"/>
      <c r="J430" s="51" t="n"/>
      <c r="K430" s="51" t="n"/>
      <c r="L430" s="51" t="n"/>
    </row>
    <row r="431">
      <c r="A431" s="22" t="inlineStr">
        <is>
          <t>Others</t>
        </is>
      </c>
      <c r="B431" s="22" t="inlineStr">
        <is>
          <t>Mt</t>
        </is>
      </c>
      <c r="C431" s="44" t="n"/>
      <c r="D431" s="44" t="n"/>
      <c r="E431" s="44" t="n"/>
      <c r="F431" s="44" t="n"/>
      <c r="G431" s="44" t="n"/>
      <c r="H431" s="44" t="n"/>
      <c r="I431" s="44" t="n"/>
      <c r="J431" s="51" t="n"/>
      <c r="K431" s="51" t="n"/>
      <c r="L431" s="51" t="n"/>
    </row>
    <row r="432">
      <c r="A432" s="22" t="inlineStr">
        <is>
          <t>TOTAL</t>
        </is>
      </c>
      <c r="B432" s="22" t="inlineStr">
        <is>
          <t>EJ LHV</t>
        </is>
      </c>
      <c r="C432" s="44" t="n"/>
      <c r="D432" s="44" t="n">
        <v>4.252852</v>
      </c>
      <c r="E432" s="44" t="n">
        <v>3.623991</v>
      </c>
      <c r="F432" s="44" t="n">
        <v>0.879525</v>
      </c>
      <c r="G432" s="44" t="n">
        <v>0.118098</v>
      </c>
      <c r="H432" s="44" t="n"/>
      <c r="I432" s="44" t="n"/>
      <c r="J432" s="51" t="n"/>
      <c r="K432" s="51" t="n"/>
      <c r="L432" s="51" t="n"/>
    </row>
    <row r="433">
      <c r="A433" s="22" t="inlineStr">
        <is>
          <t>Anthracite</t>
        </is>
      </c>
      <c r="B433" s="22" t="inlineStr">
        <is>
          <t>EJ LHV</t>
        </is>
      </c>
      <c r="C433" s="44" t="n"/>
      <c r="D433" s="44" t="n"/>
      <c r="E433" s="44" t="n"/>
      <c r="F433" s="44" t="n"/>
      <c r="G433" s="44" t="n"/>
      <c r="H433" s="44" t="n"/>
      <c r="I433" s="44" t="n"/>
      <c r="J433" s="51" t="n"/>
      <c r="K433" s="51" t="n"/>
      <c r="L433" s="51" t="n"/>
    </row>
    <row r="434">
      <c r="A434" s="22" t="inlineStr">
        <is>
          <t>Lignite</t>
        </is>
      </c>
      <c r="B434" s="22" t="inlineStr">
        <is>
          <t>EJ LHV</t>
        </is>
      </c>
      <c r="C434" s="44" t="n"/>
      <c r="D434" s="44" t="n"/>
      <c r="E434" s="44" t="n"/>
      <c r="F434" s="44" t="n"/>
      <c r="G434" s="44" t="n"/>
      <c r="H434" s="44" t="n"/>
      <c r="I434" s="44" t="n"/>
      <c r="J434" s="51" t="n"/>
      <c r="K434" s="51" t="n"/>
      <c r="L434" s="51" t="n"/>
    </row>
    <row r="435">
      <c r="A435" s="22" t="inlineStr">
        <is>
          <t>Coking coal</t>
        </is>
      </c>
      <c r="B435" s="22" t="inlineStr">
        <is>
          <t>EJ LHV</t>
        </is>
      </c>
      <c r="C435" s="44" t="n"/>
      <c r="D435" s="44" t="n">
        <v>0.094113</v>
      </c>
      <c r="E435" s="44" t="n">
        <v>0.107868</v>
      </c>
      <c r="F435" s="44" t="n">
        <v>0.051848</v>
      </c>
      <c r="G435" s="44" t="n">
        <v>0.012222</v>
      </c>
      <c r="H435" s="44" t="n"/>
      <c r="I435" s="44" t="n"/>
      <c r="J435" s="51" t="n"/>
      <c r="K435" s="51" t="n"/>
      <c r="L435" s="51" t="n"/>
    </row>
    <row r="436">
      <c r="A436" s="22" t="inlineStr">
        <is>
          <t>Other bituminous and sub-bituminous coal</t>
        </is>
      </c>
      <c r="B436" s="22" t="inlineStr">
        <is>
          <t>EJ LHV</t>
        </is>
      </c>
      <c r="C436" s="44" t="n"/>
      <c r="D436" s="44" t="n">
        <v>4.158739</v>
      </c>
      <c r="E436" s="44" t="n">
        <v>3.516123</v>
      </c>
      <c r="F436" s="44" t="n">
        <v>0.827677</v>
      </c>
      <c r="G436" s="44" t="n">
        <v>0.105877</v>
      </c>
      <c r="H436" s="44" t="n"/>
      <c r="I436" s="44" t="n"/>
      <c r="J436" s="51" t="n"/>
      <c r="K436" s="51" t="n"/>
      <c r="L436" s="51" t="n"/>
    </row>
    <row r="437">
      <c r="A437" s="22" t="inlineStr">
        <is>
          <t>Oil shale and tar sand</t>
        </is>
      </c>
      <c r="B437" s="22" t="inlineStr">
        <is>
          <t>EJ LHV</t>
        </is>
      </c>
      <c r="C437" s="44" t="n"/>
      <c r="D437" s="44" t="n"/>
      <c r="E437" s="44" t="n"/>
      <c r="F437" s="44" t="n"/>
      <c r="G437" s="44" t="n"/>
      <c r="H437" s="44" t="n"/>
      <c r="I437" s="44" t="n"/>
      <c r="J437" s="51" t="n"/>
      <c r="K437" s="51" t="n"/>
      <c r="L437" s="51" t="n"/>
    </row>
    <row r="438">
      <c r="A438" s="22" t="inlineStr">
        <is>
          <t>Peat</t>
        </is>
      </c>
      <c r="B438" s="22" t="inlineStr">
        <is>
          <t>EJ LHV</t>
        </is>
      </c>
      <c r="C438" s="44" t="n"/>
      <c r="D438" s="44" t="n"/>
      <c r="E438" s="44" t="n"/>
      <c r="F438" s="44" t="n"/>
      <c r="G438" s="44" t="n"/>
      <c r="H438" s="44" t="n"/>
      <c r="I438" s="44" t="n"/>
      <c r="J438" s="51" t="n"/>
      <c r="K438" s="51" t="n"/>
      <c r="L438" s="51" t="n"/>
    </row>
    <row r="439">
      <c r="A439" s="22" t="inlineStr">
        <is>
          <t>Others</t>
        </is>
      </c>
      <c r="B439" s="22" t="inlineStr">
        <is>
          <t>EJ LHV</t>
        </is>
      </c>
      <c r="C439" s="44" t="n"/>
      <c r="D439" s="44" t="n"/>
      <c r="E439" s="44" t="n"/>
      <c r="F439" s="44" t="n"/>
      <c r="G439" s="44" t="n"/>
      <c r="H439" s="44" t="n"/>
      <c r="I439" s="44" t="n"/>
      <c r="J439" s="51" t="n"/>
      <c r="K439" s="51" t="n"/>
      <c r="L439" s="51" t="n"/>
    </row>
    <row r="440">
      <c r="A440" s="21" t="inlineStr">
        <is>
          <t>Assets</t>
        </is>
      </c>
      <c r="B440" s="21" t="n"/>
      <c r="C440" s="21" t="n"/>
      <c r="D440" s="21" t="n"/>
      <c r="E440" s="21" t="n"/>
      <c r="F440" s="21" t="n"/>
      <c r="G440" s="21" t="n"/>
      <c r="H440" s="21" t="n"/>
      <c r="I440" s="21" t="n"/>
      <c r="J440" s="51" t="n"/>
      <c r="K440" s="51" t="n"/>
      <c r="L440" s="51" t="n"/>
    </row>
    <row r="441">
      <c r="A441" s="22" t="inlineStr">
        <is>
          <t>Number of conversion facilities</t>
        </is>
      </c>
      <c r="B441" s="142" t="inlineStr">
        <is>
          <t>nb</t>
        </is>
      </c>
      <c r="C441" s="44" t="n"/>
      <c r="D441" s="44" t="n"/>
      <c r="E441" s="44" t="n"/>
      <c r="F441" s="44" t="n"/>
      <c r="G441" s="44" t="n"/>
      <c r="H441" s="44" t="n"/>
      <c r="I441" s="44" t="n"/>
      <c r="J441" s="51" t="n"/>
      <c r="K441" s="51" t="n"/>
      <c r="L441" s="51" t="n"/>
    </row>
    <row r="442">
      <c r="A442" s="22" t="inlineStr">
        <is>
          <t xml:space="preserve">Maximum solid fuels capacity </t>
        </is>
      </c>
      <c r="B442" s="43" t="inlineStr">
        <is>
          <t>EJ/year</t>
        </is>
      </c>
      <c r="C442" s="44" t="n"/>
      <c r="D442" s="44" t="n"/>
      <c r="E442" s="44" t="n"/>
      <c r="F442" s="44" t="n"/>
      <c r="G442" s="44" t="n"/>
      <c r="H442" s="44" t="n"/>
      <c r="I442" s="44" t="n"/>
      <c r="J442" s="51" t="n"/>
      <c r="K442" s="51" t="n"/>
      <c r="L442" s="51" t="n"/>
    </row>
    <row r="443">
      <c r="A443" s="22" t="inlineStr">
        <is>
          <t>Transport losses between prod and consumption sites</t>
        </is>
      </c>
      <c r="B443" s="43" t="inlineStr">
        <is>
          <t>% of total produced</t>
        </is>
      </c>
      <c r="C443" s="44" t="n"/>
      <c r="D443" s="44" t="n"/>
      <c r="E443" s="44" t="n"/>
      <c r="F443" s="44" t="n"/>
      <c r="G443" s="44" t="n"/>
      <c r="H443" s="44" t="n"/>
      <c r="I443" s="44" t="n"/>
      <c r="J443" s="51" t="n"/>
      <c r="K443" s="51" t="n"/>
      <c r="L443" s="51" t="n"/>
    </row>
    <row r="444">
      <c r="A444" s="20" t="inlineStr">
        <is>
          <t>Energy conversion - solid fuel supply activities: Biomass conversion to solid fuels (charcoal, biochar, wood...)</t>
        </is>
      </c>
      <c r="B444" s="20" t="n"/>
      <c r="C444" s="20" t="n"/>
      <c r="D444" s="20" t="n"/>
      <c r="E444" s="20" t="n"/>
      <c r="F444" s="20" t="n"/>
      <c r="G444" s="20" t="n"/>
      <c r="H444" s="20" t="n"/>
      <c r="I444" s="20" t="n"/>
      <c r="J444" s="51" t="n"/>
      <c r="K444" s="51" t="n"/>
      <c r="L444" s="51" t="n"/>
    </row>
    <row r="445">
      <c r="A445" s="21" t="inlineStr">
        <is>
          <t>Biomass feedstocks for energy use</t>
        </is>
      </c>
      <c r="B445" s="21" t="n"/>
      <c r="C445" s="21" t="n"/>
      <c r="D445" s="21" t="n"/>
      <c r="E445" s="21" t="n"/>
      <c r="F445" s="21" t="n"/>
      <c r="G445" s="21" t="n"/>
      <c r="H445" s="21" t="n"/>
      <c r="I445" s="21" t="n"/>
      <c r="J445" s="51" t="n"/>
      <c r="K445" s="51" t="n"/>
      <c r="L445" s="51" t="n"/>
    </row>
    <row r="446">
      <c r="A446" s="22" t="inlineStr">
        <is>
          <t>TOTAL</t>
        </is>
      </c>
      <c r="B446" s="22" t="inlineStr">
        <is>
          <t>Mt</t>
        </is>
      </c>
      <c r="C446" s="44" t="n"/>
      <c r="D446" s="44" t="n">
        <v>10.937734</v>
      </c>
      <c r="E446" s="44" t="n">
        <v>13.943026</v>
      </c>
      <c r="F446" s="44" t="n">
        <v>33.870402</v>
      </c>
      <c r="G446" s="44" t="n">
        <v>44.5541</v>
      </c>
      <c r="H446" s="44" t="n"/>
      <c r="I446" s="44" t="n"/>
      <c r="J446" s="51" t="n"/>
      <c r="K446" s="51" t="n"/>
      <c r="L446" s="51" t="n"/>
    </row>
    <row r="447">
      <c r="A447" s="22" t="inlineStr">
        <is>
          <t>feedstocks from crop culture</t>
        </is>
      </c>
      <c r="B447" s="22" t="inlineStr">
        <is>
          <t>Mt</t>
        </is>
      </c>
      <c r="C447" s="44" t="n"/>
      <c r="D447" s="44" t="n">
        <v>2.492451</v>
      </c>
      <c r="E447" s="44" t="n">
        <v>2.956411</v>
      </c>
      <c r="F447" s="44" t="n">
        <v>6.870333</v>
      </c>
      <c r="G447" s="44" t="n">
        <v>9.860141</v>
      </c>
      <c r="H447" s="44" t="n"/>
      <c r="I447" s="44" t="n"/>
      <c r="J447" s="51" t="n"/>
      <c r="K447" s="51" t="n"/>
      <c r="L447" s="51" t="n"/>
    </row>
    <row r="448">
      <c r="A448" s="22" t="inlineStr">
        <is>
          <t>feedstocks from forestry</t>
        </is>
      </c>
      <c r="B448" s="22" t="inlineStr">
        <is>
          <t>Mt</t>
        </is>
      </c>
      <c r="C448" s="44" t="n"/>
      <c r="D448" s="44" t="n">
        <v>8.445283</v>
      </c>
      <c r="E448" s="44" t="n">
        <v>10.986615</v>
      </c>
      <c r="F448" s="44" t="n">
        <v>24.360622</v>
      </c>
      <c r="G448" s="44" t="n">
        <v>31.715559</v>
      </c>
      <c r="H448" s="44" t="n"/>
      <c r="I448" s="44" t="n"/>
      <c r="J448" s="51" t="n"/>
      <c r="K448" s="51" t="n"/>
      <c r="L448" s="51" t="n"/>
    </row>
    <row r="449">
      <c r="A449" s="22" t="inlineStr">
        <is>
          <t>other feedstocks</t>
        </is>
      </c>
      <c r="B449" s="22" t="inlineStr">
        <is>
          <t>Mt</t>
        </is>
      </c>
      <c r="C449" s="44" t="n"/>
      <c r="D449" s="44" t="n"/>
      <c r="E449" s="44" t="n"/>
      <c r="F449" s="44" t="n">
        <v>2.639447</v>
      </c>
      <c r="G449" s="44" t="n">
        <v>2.9784</v>
      </c>
      <c r="H449" s="44" t="n"/>
      <c r="I449" s="44" t="n"/>
      <c r="J449" s="51" t="n"/>
      <c r="K449" s="51" t="n"/>
      <c r="L449" s="51" t="n"/>
    </row>
    <row r="450">
      <c r="A450" s="22" t="inlineStr">
        <is>
          <t>TOTAL</t>
        </is>
      </c>
      <c r="B450" s="22" t="inlineStr">
        <is>
          <t>EJ LHV</t>
        </is>
      </c>
      <c r="C450" s="44" t="n"/>
      <c r="D450" s="44" t="n">
        <v>0.175004</v>
      </c>
      <c r="E450" s="44" t="n">
        <v>0.223088</v>
      </c>
      <c r="F450" s="44" t="n">
        <v>0.541926</v>
      </c>
      <c r="G450" s="44" t="n">
        <v>0.712866</v>
      </c>
      <c r="H450" s="44" t="n"/>
      <c r="I450" s="44" t="n"/>
      <c r="J450" s="51" t="n"/>
      <c r="K450" s="51" t="n"/>
      <c r="L450" s="51" t="n"/>
    </row>
    <row r="451">
      <c r="A451" s="22" t="inlineStr">
        <is>
          <t>feedstocks from crop culture</t>
        </is>
      </c>
      <c r="B451" s="22" t="inlineStr">
        <is>
          <t>EJ LHV</t>
        </is>
      </c>
      <c r="C451" s="44" t="n"/>
      <c r="D451" s="44" t="n">
        <v>0.039879</v>
      </c>
      <c r="E451" s="44" t="n">
        <v>0.047303</v>
      </c>
      <c r="F451" s="44" t="n">
        <v>0.109925</v>
      </c>
      <c r="G451" s="44" t="n">
        <v>0.157762</v>
      </c>
      <c r="H451" s="44" t="n"/>
      <c r="I451" s="44" t="n"/>
      <c r="J451" s="51" t="n"/>
      <c r="K451" s="51" t="n"/>
      <c r="L451" s="51" t="n"/>
    </row>
    <row r="452">
      <c r="A452" s="22" t="inlineStr">
        <is>
          <t>feedstocks from forestry</t>
        </is>
      </c>
      <c r="B452" s="22" t="inlineStr">
        <is>
          <t>EJ LHV</t>
        </is>
      </c>
      <c r="C452" s="44" t="n"/>
      <c r="D452" s="44" t="n">
        <v>0.135125</v>
      </c>
      <c r="E452" s="44" t="n">
        <v>0.175786</v>
      </c>
      <c r="F452" s="44" t="n">
        <v>0.38977</v>
      </c>
      <c r="G452" s="44" t="n">
        <v>0.507449</v>
      </c>
      <c r="H452" s="44" t="n"/>
      <c r="I452" s="44" t="n"/>
      <c r="J452" s="51" t="n"/>
      <c r="K452" s="51" t="n"/>
      <c r="L452" s="51" t="n"/>
    </row>
    <row r="453">
      <c r="A453" s="22" t="inlineStr">
        <is>
          <t>other feedstocks</t>
        </is>
      </c>
      <c r="B453" s="22" t="inlineStr">
        <is>
          <t>EJ LHV</t>
        </is>
      </c>
      <c r="C453" s="44" t="n"/>
      <c r="D453" s="44" t="n"/>
      <c r="E453" s="44" t="n"/>
      <c r="F453" s="44" t="n">
        <v>0.042231</v>
      </c>
      <c r="G453" s="44" t="n">
        <v>0.047654</v>
      </c>
      <c r="H453" s="44" t="n"/>
      <c r="I453" s="44" t="n"/>
      <c r="J453" s="51" t="n"/>
      <c r="K453" s="51" t="n"/>
      <c r="L453" s="51" t="n"/>
    </row>
    <row r="454">
      <c r="A454" s="21" t="inlineStr">
        <is>
          <t>Assets</t>
        </is>
      </c>
      <c r="B454" s="21" t="n"/>
      <c r="C454" s="21" t="n"/>
      <c r="D454" s="21" t="n"/>
      <c r="E454" s="21" t="n"/>
      <c r="F454" s="21" t="n"/>
      <c r="G454" s="21" t="n"/>
      <c r="H454" s="21" t="n"/>
      <c r="I454" s="21" t="n"/>
      <c r="J454" s="51" t="n"/>
      <c r="K454" s="51" t="n"/>
      <c r="L454" s="51" t="n"/>
    </row>
    <row r="455">
      <c r="A455" s="22" t="inlineStr">
        <is>
          <t>Number of charcoal or biochar production facilities</t>
        </is>
      </c>
      <c r="B455" s="142" t="inlineStr">
        <is>
          <t>nb</t>
        </is>
      </c>
      <c r="C455" s="44" t="n"/>
      <c r="D455" s="44" t="n"/>
      <c r="E455" s="44" t="n"/>
      <c r="F455" s="44" t="n"/>
      <c r="G455" s="44" t="n"/>
      <c r="H455" s="44" t="n"/>
      <c r="I455" s="44" t="n"/>
      <c r="J455" s="51" t="n"/>
      <c r="K455" s="51" t="n"/>
      <c r="L455" s="51" t="n"/>
    </row>
    <row r="456">
      <c r="A456" s="22" t="inlineStr">
        <is>
          <t>Number of wood for energy production facilities</t>
        </is>
      </c>
      <c r="B456" s="142" t="inlineStr">
        <is>
          <t>nb</t>
        </is>
      </c>
      <c r="C456" s="44" t="n"/>
      <c r="D456" s="44" t="n"/>
      <c r="E456" s="44" t="n"/>
      <c r="F456" s="44" t="n"/>
      <c r="G456" s="44" t="n"/>
      <c r="H456" s="44" t="n"/>
      <c r="I456" s="44" t="n"/>
      <c r="J456" s="51" t="n"/>
      <c r="K456" s="51" t="n"/>
      <c r="L456" s="51" t="n"/>
    </row>
    <row r="457">
      <c r="A457" s="22" t="inlineStr">
        <is>
          <t xml:space="preserve">Maximum charcoal or biochar production capacity </t>
        </is>
      </c>
      <c r="B457" s="43" t="inlineStr">
        <is>
          <t>EJ/year</t>
        </is>
      </c>
      <c r="C457" s="44" t="n"/>
      <c r="D457" s="44" t="n"/>
      <c r="E457" s="44" t="n"/>
      <c r="F457" s="44" t="n"/>
      <c r="G457" s="44" t="n"/>
      <c r="H457" s="44" t="n"/>
      <c r="I457" s="44" t="n"/>
      <c r="J457" s="51" t="n"/>
      <c r="K457" s="51" t="n"/>
      <c r="L457" s="51" t="n"/>
    </row>
    <row r="458">
      <c r="A458" s="22" t="inlineStr">
        <is>
          <t xml:space="preserve">Maximum wood for energy production capacity </t>
        </is>
      </c>
      <c r="B458" s="43" t="inlineStr">
        <is>
          <t>EJ/year</t>
        </is>
      </c>
      <c r="C458" s="44" t="n"/>
      <c r="D458" s="44" t="n"/>
      <c r="E458" s="44" t="n"/>
      <c r="F458" s="44" t="n"/>
      <c r="G458" s="44" t="n"/>
      <c r="H458" s="44" t="n"/>
      <c r="I458" s="44" t="n"/>
      <c r="J458" s="51" t="n"/>
      <c r="K458" s="51" t="n"/>
      <c r="L458" s="51" t="n"/>
    </row>
    <row r="459">
      <c r="A459" s="22" t="inlineStr">
        <is>
          <t>Transport losses between prod and consumption sites</t>
        </is>
      </c>
      <c r="B459" s="43" t="inlineStr">
        <is>
          <t>% of total produced</t>
        </is>
      </c>
      <c r="C459" s="44" t="n"/>
      <c r="D459" s="44" t="n"/>
      <c r="E459" s="44" t="n"/>
      <c r="F459" s="44" t="n"/>
      <c r="G459" s="44" t="n"/>
      <c r="H459" s="44" t="n"/>
      <c r="I459" s="44" t="n"/>
      <c r="J459" s="51" t="n"/>
      <c r="K459" s="51" t="n"/>
      <c r="L459" s="51" t="n"/>
    </row>
    <row r="460" ht="18.75" customHeight="1" s="218">
      <c r="A460" s="143" t="inlineStr">
        <is>
          <t>ALL SECONDARY ENERGY - National consumption, imports &amp; exports</t>
        </is>
      </c>
      <c r="B460" s="143" t="n"/>
      <c r="C460" s="143" t="n"/>
      <c r="D460" s="143" t="n"/>
      <c r="E460" s="143" t="n"/>
      <c r="F460" s="143" t="n"/>
      <c r="G460" s="143" t="n"/>
      <c r="H460" s="143" t="n"/>
      <c r="I460" s="143" t="n"/>
      <c r="J460" s="51" t="n"/>
      <c r="K460" s="51" t="n"/>
      <c r="L460" s="51" t="n"/>
    </row>
    <row r="461">
      <c r="A461" s="21" t="inlineStr">
        <is>
          <t>National consumption by fuels</t>
        </is>
      </c>
      <c r="B461" s="21" t="n"/>
      <c r="C461" s="21" t="n"/>
      <c r="D461" s="21" t="n"/>
      <c r="E461" s="21" t="n"/>
      <c r="F461" s="21" t="n"/>
      <c r="G461" s="21" t="n"/>
      <c r="H461" s="21" t="n"/>
      <c r="I461" s="21" t="n"/>
      <c r="J461" s="51" t="n"/>
      <c r="K461" s="51" t="n"/>
      <c r="L461" s="51" t="n"/>
    </row>
    <row r="462">
      <c r="A462" s="36" t="inlineStr">
        <is>
          <t>Total liquid fuel (See details 124-231)</t>
        </is>
      </c>
      <c r="B462" s="22" t="inlineStr">
        <is>
          <t>Mt</t>
        </is>
      </c>
      <c r="C462" s="44" t="n"/>
      <c r="D462" s="44" t="n">
        <v>49.180304</v>
      </c>
      <c r="E462" s="44" t="n">
        <v>49.661082</v>
      </c>
      <c r="F462" s="44" t="n">
        <v>48.361135</v>
      </c>
      <c r="G462" s="44" t="n">
        <v>10.670233</v>
      </c>
      <c r="H462" s="44" t="n"/>
      <c r="I462" s="44" t="n"/>
      <c r="J462" s="51" t="n"/>
      <c r="K462" s="51" t="n"/>
      <c r="L462" s="51" t="n"/>
    </row>
    <row r="463">
      <c r="A463" s="22" t="inlineStr">
        <is>
          <t>of which: from fossil</t>
        </is>
      </c>
      <c r="B463" s="22" t="inlineStr">
        <is>
          <t>Mt</t>
        </is>
      </c>
      <c r="C463" s="44" t="n"/>
      <c r="D463" s="44" t="n">
        <v>49.180304</v>
      </c>
      <c r="E463" s="44" t="n">
        <v>49.661082</v>
      </c>
      <c r="F463" s="44" t="n">
        <v>48.361135</v>
      </c>
      <c r="G463" s="44" t="n">
        <v>10.670233</v>
      </c>
      <c r="H463" s="44" t="n"/>
      <c r="I463" s="44" t="n"/>
      <c r="J463" s="51" t="n"/>
      <c r="K463" s="51" t="n"/>
      <c r="L463" s="51" t="n"/>
    </row>
    <row r="464">
      <c r="A464" s="22" t="inlineStr">
        <is>
          <t>of which: from biomass</t>
        </is>
      </c>
      <c r="B464" s="22" t="inlineStr">
        <is>
          <t>Mt</t>
        </is>
      </c>
      <c r="C464" s="44" t="n"/>
      <c r="D464" s="44" t="n"/>
      <c r="E464" s="44" t="n"/>
      <c r="F464" s="44" t="n"/>
      <c r="G464" s="44" t="n"/>
      <c r="H464" s="44" t="n"/>
      <c r="I464" s="44" t="n"/>
      <c r="J464" s="51" t="n"/>
      <c r="K464" s="51" t="n"/>
      <c r="L464" s="51" t="n"/>
    </row>
    <row r="465">
      <c r="A465" s="22" t="inlineStr">
        <is>
          <t>of which: H2-based liquid synthetic fuels</t>
        </is>
      </c>
      <c r="B465" s="22" t="inlineStr">
        <is>
          <t>Mt</t>
        </is>
      </c>
      <c r="C465" s="44" t="n"/>
      <c r="D465" s="44" t="n"/>
      <c r="E465" s="44" t="n"/>
      <c r="F465" s="44" t="n"/>
      <c r="G465" s="44" t="n"/>
      <c r="H465" s="44" t="n"/>
      <c r="I465" s="44" t="n"/>
      <c r="J465" s="51" t="n"/>
      <c r="K465" s="51" t="n"/>
      <c r="L465" s="51" t="n"/>
    </row>
    <row r="466">
      <c r="A466" s="36" t="inlineStr">
        <is>
          <t>Total CH4 and natural gas (See details 232-330)</t>
        </is>
      </c>
      <c r="B466" s="22" t="inlineStr">
        <is>
          <t>Mt</t>
        </is>
      </c>
      <c r="C466" s="44" t="n"/>
      <c r="D466" s="44" t="n"/>
      <c r="E466" s="44" t="n"/>
      <c r="F466" s="44" t="n"/>
      <c r="G466" s="44" t="n"/>
      <c r="H466" s="44" t="n"/>
      <c r="I466" s="44" t="n"/>
      <c r="J466" s="51" t="n"/>
      <c r="K466" s="51" t="n"/>
      <c r="L466" s="51" t="n"/>
    </row>
    <row r="467">
      <c r="A467" s="22" t="inlineStr">
        <is>
          <t>of which: from fossil</t>
        </is>
      </c>
      <c r="B467" s="22" t="inlineStr">
        <is>
          <t>Mt</t>
        </is>
      </c>
      <c r="C467" s="44" t="n"/>
      <c r="D467" s="44" t="n"/>
      <c r="E467" s="44" t="n"/>
      <c r="F467" s="44" t="n"/>
      <c r="G467" s="44" t="n"/>
      <c r="H467" s="44" t="n"/>
      <c r="I467" s="44" t="n"/>
      <c r="J467" s="51" t="n"/>
      <c r="K467" s="51" t="n"/>
      <c r="L467" s="51" t="n"/>
    </row>
    <row r="468">
      <c r="A468" s="22" t="inlineStr">
        <is>
          <t>of which: from biomass</t>
        </is>
      </c>
      <c r="B468" s="22" t="inlineStr">
        <is>
          <t>Mt</t>
        </is>
      </c>
      <c r="C468" s="44" t="n"/>
      <c r="D468" s="44" t="n"/>
      <c r="E468" s="44" t="n"/>
      <c r="F468" s="44" t="n"/>
      <c r="G468" s="44" t="n"/>
      <c r="H468" s="44" t="n"/>
      <c r="I468" s="44" t="n"/>
      <c r="J468" s="51" t="n"/>
      <c r="K468" s="51" t="n"/>
      <c r="L468" s="51" t="n"/>
    </row>
    <row r="469">
      <c r="A469" s="36" t="inlineStr">
        <is>
          <t>Total H2 (See details 232-330)</t>
        </is>
      </c>
      <c r="B469" s="22" t="inlineStr">
        <is>
          <t>Mt</t>
        </is>
      </c>
      <c r="C469" s="44" t="n"/>
      <c r="D469" s="44" t="n"/>
      <c r="E469" s="44" t="n"/>
      <c r="F469" s="44" t="n"/>
      <c r="G469" s="44" t="n"/>
      <c r="H469" s="44" t="n"/>
      <c r="I469" s="44" t="n"/>
      <c r="J469" s="51" t="n"/>
      <c r="K469" s="51" t="n"/>
      <c r="L469" s="51" t="n"/>
    </row>
    <row r="470">
      <c r="A470" s="22" t="inlineStr">
        <is>
          <t>of which: from water electrolysis</t>
        </is>
      </c>
      <c r="B470" s="22" t="inlineStr">
        <is>
          <t>Mt</t>
        </is>
      </c>
      <c r="C470" s="44" t="n"/>
      <c r="D470" s="44" t="n"/>
      <c r="E470" s="44" t="n"/>
      <c r="F470" s="44" t="n"/>
      <c r="G470" s="44" t="n"/>
      <c r="H470" s="44" t="n"/>
      <c r="I470" s="44" t="n"/>
      <c r="J470" s="51" t="n"/>
      <c r="K470" s="51" t="n"/>
      <c r="L470" s="51" t="n"/>
    </row>
    <row r="471">
      <c r="A471" s="22" t="inlineStr">
        <is>
          <t>of which: from CH4 reforming</t>
        </is>
      </c>
      <c r="B471" s="22" t="inlineStr">
        <is>
          <t>Mt</t>
        </is>
      </c>
      <c r="C471" s="44" t="n"/>
      <c r="D471" s="44" t="n"/>
      <c r="E471" s="44" t="n"/>
      <c r="F471" s="44" t="n"/>
      <c r="G471" s="44" t="n"/>
      <c r="H471" s="44" t="n"/>
      <c r="I471" s="44" t="n"/>
      <c r="J471" s="51" t="n"/>
      <c r="K471" s="51" t="n"/>
      <c r="L471" s="51" t="n"/>
    </row>
    <row r="472">
      <c r="A472" s="36" t="inlineStr">
        <is>
          <t>Total solid fuels (See details 331-400)</t>
        </is>
      </c>
      <c r="B472" s="22" t="inlineStr">
        <is>
          <t>Mt</t>
        </is>
      </c>
      <c r="C472" s="44" t="n"/>
      <c r="D472" s="238">
        <f>+D473+D474</f>
        <v/>
      </c>
      <c r="E472" s="238">
        <f>+E473+E474</f>
        <v/>
      </c>
      <c r="F472" s="238">
        <f>+F473+F474</f>
        <v/>
      </c>
      <c r="G472" s="238">
        <f>+G473+G474</f>
        <v/>
      </c>
      <c r="H472" s="238" t="n"/>
      <c r="I472" s="238" t="n"/>
      <c r="J472" s="239" t="n"/>
      <c r="K472" s="239" t="n"/>
      <c r="L472" s="240" t="inlineStr">
        <is>
          <t>derived</t>
        </is>
      </c>
    </row>
    <row r="473">
      <c r="A473" s="22" t="inlineStr">
        <is>
          <t>of which: from fossil</t>
        </is>
      </c>
      <c r="B473" s="22" t="inlineStr">
        <is>
          <t>Mt</t>
        </is>
      </c>
      <c r="C473" s="44" t="n"/>
      <c r="D473" s="44" t="n">
        <v>206.470281</v>
      </c>
      <c r="E473" s="44" t="n">
        <v>174.325818</v>
      </c>
      <c r="F473" s="44" t="n">
        <v>36.061268</v>
      </c>
      <c r="G473" s="44" t="n">
        <v>4.019979</v>
      </c>
      <c r="H473" s="44" t="n"/>
      <c r="I473" s="44" t="n"/>
      <c r="J473" s="51" t="n"/>
      <c r="K473" s="51" t="n"/>
      <c r="L473" s="51" t="n"/>
    </row>
    <row r="474">
      <c r="A474" s="22" t="inlineStr">
        <is>
          <t>of which: from biomass</t>
        </is>
      </c>
      <c r="B474" s="22" t="inlineStr">
        <is>
          <t>Mt</t>
        </is>
      </c>
      <c r="C474" s="44" t="n"/>
      <c r="D474" s="44" t="n">
        <v>10.937734</v>
      </c>
      <c r="E474" s="44" t="n">
        <v>13.943026</v>
      </c>
      <c r="F474" s="44" t="n">
        <v>33.870402</v>
      </c>
      <c r="G474" s="44" t="n">
        <v>44.5541</v>
      </c>
      <c r="H474" s="44" t="n"/>
      <c r="I474" s="44" t="n"/>
      <c r="J474" s="51" t="n"/>
      <c r="K474" s="51" t="n"/>
      <c r="L474" s="51" t="n"/>
    </row>
    <row r="475">
      <c r="A475" s="36" t="inlineStr">
        <is>
          <t>Total liquid fuel (See details 124-231)</t>
        </is>
      </c>
      <c r="B475" s="22" t="inlineStr">
        <is>
          <t>EJ LHV</t>
        </is>
      </c>
      <c r="C475" s="44" t="n"/>
      <c r="D475" s="44" t="n">
        <v>2.065573</v>
      </c>
      <c r="E475" s="44" t="n">
        <v>2.085765</v>
      </c>
      <c r="F475" s="44" t="n">
        <v>2.031168</v>
      </c>
      <c r="G475" s="44" t="n">
        <v>0.44815</v>
      </c>
      <c r="H475" s="44" t="n"/>
      <c r="I475" s="44" t="n"/>
      <c r="J475" s="51" t="n"/>
      <c r="K475" s="51" t="n"/>
      <c r="L475" s="51" t="n"/>
    </row>
    <row r="476">
      <c r="A476" s="22" t="inlineStr">
        <is>
          <t>of which: from fossil</t>
        </is>
      </c>
      <c r="B476" s="22" t="inlineStr">
        <is>
          <t>EJ LHV</t>
        </is>
      </c>
      <c r="C476" s="44" t="n"/>
      <c r="D476" s="44" t="n">
        <v>2.065573</v>
      </c>
      <c r="E476" s="44" t="n">
        <v>2.085765</v>
      </c>
      <c r="F476" s="44" t="n">
        <v>2.031168</v>
      </c>
      <c r="G476" s="44" t="n">
        <v>0.44815</v>
      </c>
      <c r="H476" s="44" t="n"/>
      <c r="I476" s="44" t="n"/>
      <c r="J476" s="51" t="n"/>
      <c r="K476" s="51" t="n"/>
      <c r="L476" s="51" t="n"/>
    </row>
    <row r="477">
      <c r="A477" s="22" t="inlineStr">
        <is>
          <t>of which: from biomass</t>
        </is>
      </c>
      <c r="B477" s="22" t="inlineStr">
        <is>
          <t>EJ LHV</t>
        </is>
      </c>
      <c r="C477" s="44" t="n"/>
      <c r="D477" s="44" t="n"/>
      <c r="E477" s="44" t="n"/>
      <c r="F477" s="44" t="n"/>
      <c r="G477" s="44" t="n"/>
      <c r="H477" s="44" t="n"/>
      <c r="I477" s="44" t="n"/>
      <c r="J477" s="51" t="n"/>
      <c r="K477" s="51" t="n"/>
      <c r="L477" s="51" t="n"/>
    </row>
    <row r="478">
      <c r="A478" s="22" t="inlineStr">
        <is>
          <t>of which: H2-based liquid synthetic fuels</t>
        </is>
      </c>
      <c r="B478" s="22" t="inlineStr">
        <is>
          <t>EJ LHV</t>
        </is>
      </c>
      <c r="C478" s="44" t="n"/>
      <c r="D478" s="44" t="n"/>
      <c r="E478" s="44" t="n"/>
      <c r="F478" s="44" t="n"/>
      <c r="G478" s="44" t="n"/>
      <c r="H478" s="44" t="n"/>
      <c r="I478" s="44" t="n"/>
      <c r="J478" s="51" t="n"/>
      <c r="K478" s="51" t="n"/>
      <c r="L478" s="51" t="n"/>
    </row>
    <row r="479">
      <c r="A479" s="36" t="inlineStr">
        <is>
          <t>Total CH4 and natural gas (See details 232-330)</t>
        </is>
      </c>
      <c r="B479" s="22" t="inlineStr">
        <is>
          <t>EJ LHV</t>
        </is>
      </c>
      <c r="C479" s="44" t="n"/>
      <c r="D479" s="44" t="n">
        <v>0.286265</v>
      </c>
      <c r="E479" s="44" t="n">
        <v>0.348317</v>
      </c>
      <c r="F479" s="44" t="n">
        <v>0.281371</v>
      </c>
      <c r="G479" s="44" t="n">
        <v>0.402663</v>
      </c>
      <c r="H479" s="44" t="n"/>
      <c r="I479" s="44" t="n"/>
      <c r="J479" s="51" t="n"/>
      <c r="K479" s="51" t="n"/>
      <c r="L479" s="51" t="n"/>
    </row>
    <row r="480">
      <c r="A480" s="22" t="inlineStr">
        <is>
          <t>of which: from fossil</t>
        </is>
      </c>
      <c r="B480" s="22" t="inlineStr">
        <is>
          <t>EJ LHV</t>
        </is>
      </c>
      <c r="C480" s="44" t="n"/>
      <c r="D480" s="44" t="n">
        <v>0.286265</v>
      </c>
      <c r="E480" s="44" t="n">
        <v>0.348317</v>
      </c>
      <c r="F480" s="44" t="n">
        <v>0.281371</v>
      </c>
      <c r="G480" s="44" t="n">
        <v>0.402663</v>
      </c>
      <c r="H480" s="44" t="n"/>
      <c r="I480" s="44" t="n"/>
      <c r="J480" s="51" t="n"/>
      <c r="K480" s="51" t="n"/>
      <c r="L480" s="51" t="n"/>
    </row>
    <row r="481">
      <c r="A481" s="22" t="inlineStr">
        <is>
          <t>of which: from biomass</t>
        </is>
      </c>
      <c r="B481" s="22" t="inlineStr">
        <is>
          <t>EJ LHV</t>
        </is>
      </c>
      <c r="C481" s="44" t="n"/>
      <c r="D481" s="44" t="n"/>
      <c r="E481" s="44" t="n"/>
      <c r="F481" s="44" t="n"/>
      <c r="G481" s="44" t="n"/>
      <c r="H481" s="44" t="n"/>
      <c r="I481" s="44" t="n"/>
      <c r="J481" s="51" t="n"/>
      <c r="K481" s="51" t="n"/>
      <c r="L481" s="51" t="n"/>
    </row>
    <row r="482">
      <c r="A482" s="36" t="inlineStr">
        <is>
          <t>Total H2 (See details 232-330)</t>
        </is>
      </c>
      <c r="B482" s="22" t="inlineStr">
        <is>
          <t>EJ LHV</t>
        </is>
      </c>
      <c r="C482" s="44" t="n"/>
      <c r="D482" s="44" t="n"/>
      <c r="E482" s="44" t="n"/>
      <c r="F482" s="44" t="n">
        <v>0.024588</v>
      </c>
      <c r="G482" s="44" t="n">
        <v>0.327595</v>
      </c>
      <c r="H482" s="44" t="n"/>
      <c r="I482" s="44" t="n"/>
      <c r="J482" s="51" t="n"/>
      <c r="K482" s="51" t="n"/>
      <c r="L482" s="51" t="n"/>
    </row>
    <row r="483">
      <c r="A483" s="22" t="inlineStr">
        <is>
          <t>of which: from water electrolysis</t>
        </is>
      </c>
      <c r="B483" s="22" t="inlineStr">
        <is>
          <t>EJ LHV</t>
        </is>
      </c>
      <c r="C483" s="44" t="n"/>
      <c r="D483" s="44" t="n"/>
      <c r="E483" s="44" t="n"/>
      <c r="F483" s="44" t="n"/>
      <c r="G483" s="44" t="n"/>
      <c r="H483" s="44" t="n"/>
      <c r="I483" s="44" t="n"/>
      <c r="J483" s="51" t="n"/>
      <c r="K483" s="51" t="n"/>
      <c r="L483" s="51" t="n"/>
    </row>
    <row r="484">
      <c r="A484" s="22" t="inlineStr">
        <is>
          <t>of which: from CH4 reforming</t>
        </is>
      </c>
      <c r="B484" s="22" t="inlineStr">
        <is>
          <t>EJ LHV</t>
        </is>
      </c>
      <c r="C484" s="44" t="n"/>
      <c r="D484" s="44" t="n"/>
      <c r="E484" s="44" t="n"/>
      <c r="F484" s="44" t="n"/>
      <c r="G484" s="44" t="n"/>
      <c r="H484" s="44" t="n"/>
      <c r="I484" s="44" t="n"/>
      <c r="J484" s="51" t="n"/>
      <c r="K484" s="51" t="n"/>
      <c r="L484" s="51" t="n"/>
    </row>
    <row r="485">
      <c r="A485" s="36" t="inlineStr">
        <is>
          <t>Total solid fuels (See details 331-400)</t>
        </is>
      </c>
      <c r="B485" s="22" t="inlineStr">
        <is>
          <t>EJ LHV</t>
        </is>
      </c>
      <c r="C485" s="44" t="n"/>
      <c r="D485" s="44" t="n">
        <v>4.652786</v>
      </c>
      <c r="E485" s="44" t="n">
        <v>4.146753</v>
      </c>
      <c r="F485" s="44" t="n">
        <v>2.069412</v>
      </c>
      <c r="G485" s="44" t="n">
        <v>1.652469</v>
      </c>
      <c r="H485" s="44" t="n"/>
      <c r="I485" s="44" t="n"/>
      <c r="J485" s="51" t="n"/>
      <c r="K485" s="51" t="n"/>
      <c r="L485" s="51" t="n"/>
    </row>
    <row r="486">
      <c r="A486" s="22" t="inlineStr">
        <is>
          <t>of which: from fossil</t>
        </is>
      </c>
      <c r="B486" s="22" t="inlineStr">
        <is>
          <t>EJ LHV</t>
        </is>
      </c>
      <c r="C486" s="44" t="n"/>
      <c r="D486" s="44" t="n">
        <v>4.252852</v>
      </c>
      <c r="E486" s="44" t="n">
        <v>3.623991</v>
      </c>
      <c r="F486" s="44" t="n">
        <v>0.879525</v>
      </c>
      <c r="G486" s="44" t="n">
        <v>0.118098</v>
      </c>
      <c r="H486" s="44" t="n"/>
      <c r="I486" s="44" t="n"/>
      <c r="J486" s="51" t="n"/>
      <c r="K486" s="51" t="n"/>
      <c r="L486" s="51" t="n"/>
    </row>
    <row r="487">
      <c r="A487" s="22" t="inlineStr">
        <is>
          <t>of which: from biomass</t>
        </is>
      </c>
      <c r="B487" s="22" t="inlineStr">
        <is>
          <t>EJ LHV</t>
        </is>
      </c>
      <c r="C487" s="44" t="n"/>
      <c r="D487" s="44" t="n">
        <v>0.399934</v>
      </c>
      <c r="E487" s="44" t="n">
        <v>0.5227619999999999</v>
      </c>
      <c r="F487" s="44" t="n">
        <v>1.189887</v>
      </c>
      <c r="G487" s="44" t="n">
        <v>1.53437</v>
      </c>
      <c r="H487" s="44" t="n"/>
      <c r="I487" s="44" t="n"/>
      <c r="J487" s="51" t="n"/>
      <c r="K487" s="51" t="n"/>
      <c r="L487" s="51" t="n"/>
    </row>
    <row r="488">
      <c r="A488" s="21" t="inlineStr">
        <is>
          <t>Imports</t>
        </is>
      </c>
      <c r="B488" s="21" t="n"/>
      <c r="C488" s="21" t="n"/>
      <c r="D488" s="21" t="n"/>
      <c r="E488" s="21" t="n"/>
      <c r="F488" s="21" t="n"/>
      <c r="G488" s="21" t="n"/>
      <c r="H488" s="21" t="n"/>
      <c r="I488" s="21" t="n"/>
      <c r="J488" s="51" t="n"/>
      <c r="K488" s="51" t="n"/>
      <c r="L488" s="51" t="n"/>
    </row>
    <row r="489">
      <c r="A489" s="22" t="inlineStr">
        <is>
          <t>Total secondary liquid fuels (not crude oil)</t>
        </is>
      </c>
      <c r="B489" s="22" t="inlineStr">
        <is>
          <t>Mt</t>
        </is>
      </c>
      <c r="C489" s="44" t="n"/>
      <c r="D489" s="44" t="n">
        <v>10.963181</v>
      </c>
      <c r="E489" s="44" t="n">
        <v>13.261335</v>
      </c>
      <c r="F489" s="44" t="n">
        <v>24.180568</v>
      </c>
      <c r="G489" s="44" t="n">
        <v>5.335116</v>
      </c>
      <c r="H489" s="44" t="n"/>
      <c r="I489" s="44" t="n"/>
      <c r="J489" s="51" t="n"/>
      <c r="K489" s="51" t="n"/>
      <c r="L489" s="51" t="n"/>
    </row>
    <row r="490">
      <c r="A490" s="22" t="inlineStr">
        <is>
          <t>Total CH4 and natural gas</t>
        </is>
      </c>
      <c r="B490" s="22" t="inlineStr">
        <is>
          <t>Mt</t>
        </is>
      </c>
      <c r="C490" s="44" t="n"/>
      <c r="D490" s="44" t="n">
        <v>0.13018</v>
      </c>
      <c r="E490" s="44" t="n">
        <v>0.106743</v>
      </c>
      <c r="F490" s="44" t="n">
        <v>0.097178</v>
      </c>
      <c r="G490" s="44" t="n">
        <v>0.16676</v>
      </c>
      <c r="H490" s="44" t="n"/>
      <c r="I490" s="44" t="n"/>
      <c r="J490" s="51" t="n"/>
      <c r="K490" s="51" t="n"/>
      <c r="L490" s="51" t="n"/>
    </row>
    <row r="491">
      <c r="A491" s="22" t="inlineStr">
        <is>
          <t>Total H2</t>
        </is>
      </c>
      <c r="B491" s="22" t="inlineStr">
        <is>
          <t>Mt</t>
        </is>
      </c>
      <c r="C491" s="44" t="n"/>
      <c r="D491" s="44" t="n"/>
      <c r="E491" s="44" t="n"/>
      <c r="F491" s="44" t="n"/>
      <c r="G491" s="44" t="n"/>
      <c r="H491" s="44" t="n"/>
      <c r="I491" s="44" t="n"/>
      <c r="J491" s="51" t="n"/>
      <c r="K491" s="51" t="n"/>
      <c r="L491" s="51" t="n"/>
    </row>
    <row r="492">
      <c r="A492" s="22" t="inlineStr">
        <is>
          <t>Total solid fuels (except coal)</t>
        </is>
      </c>
      <c r="B492" s="22" t="inlineStr">
        <is>
          <t>Mt</t>
        </is>
      </c>
      <c r="C492" s="44" t="n"/>
      <c r="D492" s="44" t="n">
        <v>0.15426</v>
      </c>
      <c r="E492" s="44" t="n">
        <v>0.154957</v>
      </c>
      <c r="F492" s="44" t="n">
        <v>0.154957</v>
      </c>
      <c r="G492" s="44" t="n">
        <v>1.174757</v>
      </c>
      <c r="H492" s="44" t="n"/>
      <c r="I492" s="44" t="n"/>
      <c r="J492" s="51" t="n"/>
      <c r="K492" s="51" t="n"/>
      <c r="L492" s="51" t="n"/>
    </row>
    <row r="493">
      <c r="A493" s="21" t="inlineStr">
        <is>
          <t>Exports</t>
        </is>
      </c>
      <c r="B493" s="21" t="n"/>
      <c r="C493" s="21" t="n"/>
      <c r="D493" s="21" t="n"/>
      <c r="E493" s="21" t="n"/>
      <c r="F493" s="21" t="n"/>
      <c r="G493" s="21" t="n"/>
      <c r="H493" s="21" t="n"/>
      <c r="I493" s="21" t="n"/>
      <c r="J493" s="51" t="n"/>
      <c r="K493" s="51" t="n"/>
      <c r="L493" s="51" t="n"/>
    </row>
    <row r="494">
      <c r="A494" s="22" t="inlineStr">
        <is>
          <t>Total secondary liquid fuels (not crude oil)</t>
        </is>
      </c>
      <c r="B494" s="22" t="inlineStr">
        <is>
          <t>Mt</t>
        </is>
      </c>
      <c r="C494" s="44" t="n"/>
      <c r="D494" s="44" t="n"/>
      <c r="E494" s="44" t="n"/>
      <c r="F494" s="44" t="n"/>
      <c r="G494" s="44" t="n"/>
      <c r="H494" s="44" t="n"/>
      <c r="I494" s="44" t="n"/>
      <c r="J494" s="51" t="n"/>
      <c r="K494" s="51" t="n"/>
      <c r="L494" s="51" t="n"/>
    </row>
    <row r="495">
      <c r="A495" s="22" t="inlineStr">
        <is>
          <t>Total CH4 and natural gas</t>
        </is>
      </c>
      <c r="B495" s="22" t="inlineStr">
        <is>
          <t>Mt</t>
        </is>
      </c>
      <c r="C495" s="44" t="n"/>
      <c r="D495" s="44" t="n"/>
      <c r="E495" s="44" t="n"/>
      <c r="F495" s="44" t="n"/>
      <c r="G495" s="44" t="n"/>
      <c r="H495" s="44" t="n"/>
      <c r="I495" s="44" t="n"/>
      <c r="J495" s="51" t="n"/>
      <c r="K495" s="51" t="n"/>
      <c r="L495" s="51" t="n"/>
    </row>
    <row r="496">
      <c r="A496" s="22" t="inlineStr">
        <is>
          <t>Total H2</t>
        </is>
      </c>
      <c r="B496" s="22" t="inlineStr">
        <is>
          <t>Mt</t>
        </is>
      </c>
      <c r="C496" s="44" t="n"/>
      <c r="D496" s="44" t="n"/>
      <c r="E496" s="44" t="n"/>
      <c r="F496" s="44" t="n"/>
      <c r="G496" s="44" t="n"/>
      <c r="H496" s="44" t="n"/>
      <c r="I496" s="44" t="n"/>
      <c r="J496" s="51" t="n"/>
      <c r="K496" s="51" t="n"/>
      <c r="L496" s="51" t="n"/>
    </row>
    <row r="497">
      <c r="A497" s="22" t="inlineStr">
        <is>
          <t>Total solid fuels (except coal)</t>
        </is>
      </c>
      <c r="B497" s="22" t="inlineStr">
        <is>
          <t>Mt</t>
        </is>
      </c>
      <c r="C497" s="44" t="n"/>
      <c r="D497" s="44" t="n"/>
      <c r="E497" s="44" t="n"/>
      <c r="F497" s="44" t="n"/>
      <c r="G497" s="44" t="n"/>
      <c r="H497" s="44" t="n"/>
      <c r="I497" s="44" t="n"/>
      <c r="J497" s="51" t="n"/>
      <c r="K497" s="51" t="n"/>
      <c r="L497" s="51" t="n"/>
    </row>
    <row r="498">
      <c r="A498" s="21" t="inlineStr">
        <is>
          <t>National consumption by end-use sectors</t>
        </is>
      </c>
      <c r="B498" s="21" t="n"/>
      <c r="C498" s="21" t="n"/>
      <c r="D498" s="21" t="n"/>
      <c r="E498" s="21" t="n"/>
      <c r="F498" s="21" t="n"/>
      <c r="G498" s="21" t="n"/>
      <c r="H498" s="21" t="n"/>
      <c r="I498" s="21" t="n"/>
      <c r="J498" s="51" t="n"/>
      <c r="K498" s="51" t="n"/>
      <c r="L498" s="51" t="n"/>
    </row>
    <row r="499">
      <c r="A499" s="36" t="inlineStr">
        <is>
          <t>Total liquid fuel (See details 124-231)</t>
        </is>
      </c>
      <c r="B499" s="22" t="inlineStr">
        <is>
          <t>EJ</t>
        </is>
      </c>
      <c r="C499" s="44" t="n"/>
      <c r="D499" s="44" t="n">
        <v>2.137135</v>
      </c>
      <c r="E499" s="44" t="n">
        <v>2.115191</v>
      </c>
      <c r="F499" s="44" t="n">
        <v>2.031168</v>
      </c>
      <c r="G499" s="44" t="n">
        <v>0.44815</v>
      </c>
      <c r="H499" s="44" t="n"/>
      <c r="I499" s="44" t="n"/>
      <c r="J499" s="51" t="n"/>
      <c r="K499" s="51" t="n"/>
      <c r="L499" s="51" t="n"/>
    </row>
    <row r="500">
      <c r="A500" s="22" t="inlineStr">
        <is>
          <t>Passenger Transport</t>
        </is>
      </c>
      <c r="B500" s="22" t="inlineStr">
        <is>
          <t>EJ</t>
        </is>
      </c>
      <c r="C500" s="44" t="n"/>
      <c r="D500" s="44" t="n">
        <v>0.438284</v>
      </c>
      <c r="E500" s="44" t="n">
        <v>0.496042</v>
      </c>
      <c r="F500" s="44" t="n">
        <v>0.451339</v>
      </c>
      <c r="G500" s="44" t="n">
        <v>0.188845</v>
      </c>
      <c r="H500" s="44" t="n"/>
      <c r="I500" s="44" t="n"/>
      <c r="J500" s="51" t="n"/>
      <c r="K500" s="51" t="n"/>
      <c r="L500" s="51" t="n"/>
    </row>
    <row r="501">
      <c r="A501" s="22" t="inlineStr">
        <is>
          <t>Freight Transport</t>
        </is>
      </c>
      <c r="B501" s="22" t="inlineStr">
        <is>
          <t>EJ</t>
        </is>
      </c>
      <c r="C501" s="44" t="n"/>
      <c r="D501" s="44" t="n">
        <v>0.423492</v>
      </c>
      <c r="E501" s="44" t="n">
        <v>0.40529</v>
      </c>
      <c r="F501" s="44" t="n">
        <v>0.401917</v>
      </c>
      <c r="G501" s="44" t="n">
        <v>0.008961999999999999</v>
      </c>
      <c r="H501" s="44" t="n"/>
      <c r="I501" s="44" t="n"/>
      <c r="J501" s="51" t="n"/>
      <c r="K501" s="51" t="n"/>
      <c r="L501" s="51" t="n"/>
    </row>
    <row r="502">
      <c r="A502" s="22" t="inlineStr">
        <is>
          <t>Residential buildings</t>
        </is>
      </c>
      <c r="B502" s="22" t="inlineStr">
        <is>
          <t>EJ</t>
        </is>
      </c>
      <c r="C502" s="44" t="n"/>
      <c r="D502" s="44" t="n">
        <v>0.01932</v>
      </c>
      <c r="E502" s="44" t="n">
        <v>0.021903</v>
      </c>
      <c r="F502" s="44" t="n">
        <v>0.021874</v>
      </c>
      <c r="G502" s="44" t="n">
        <v>0.020424</v>
      </c>
      <c r="H502" s="44" t="n"/>
      <c r="I502" s="44" t="n"/>
      <c r="J502" s="51" t="n"/>
      <c r="K502" s="51" t="n"/>
      <c r="L502" s="51" t="n"/>
    </row>
    <row r="503">
      <c r="A503" s="22" t="inlineStr">
        <is>
          <t>Commercial buidlings</t>
        </is>
      </c>
      <c r="B503" s="22" t="inlineStr">
        <is>
          <t>EJ</t>
        </is>
      </c>
      <c r="C503" s="44" t="n"/>
      <c r="D503" s="44" t="n">
        <v>0.010916</v>
      </c>
      <c r="E503" s="44" t="n">
        <v>0.013126</v>
      </c>
      <c r="F503" s="44" t="n">
        <v>0.028508</v>
      </c>
      <c r="G503" s="44" t="n"/>
      <c r="H503" s="44" t="n"/>
      <c r="I503" s="44" t="n"/>
      <c r="J503" s="51" t="n"/>
      <c r="K503" s="51" t="n"/>
      <c r="L503" s="51" t="n"/>
    </row>
    <row r="504">
      <c r="A504" s="22" t="inlineStr">
        <is>
          <t>Industry (EII)</t>
        </is>
      </c>
      <c r="B504" s="22" t="inlineStr">
        <is>
          <t>EJ</t>
        </is>
      </c>
      <c r="C504" s="44" t="n"/>
      <c r="D504" s="44" t="n">
        <v>0.051015</v>
      </c>
      <c r="E504" s="44" t="n">
        <v>0.023136</v>
      </c>
      <c r="F504" s="44" t="n">
        <v>0.006853</v>
      </c>
      <c r="G504" s="44" t="n">
        <v>0.004604</v>
      </c>
      <c r="H504" s="44" t="n"/>
      <c r="I504" s="44" t="n"/>
      <c r="J504" s="51" t="n"/>
      <c r="K504" s="51" t="n"/>
      <c r="L504" s="51" t="n"/>
    </row>
    <row r="505">
      <c r="A505" s="22" t="inlineStr">
        <is>
          <t>Industry (light industry)</t>
        </is>
      </c>
      <c r="B505" s="22" t="inlineStr">
        <is>
          <t>EJ</t>
        </is>
      </c>
      <c r="C505" s="44" t="n"/>
      <c r="D505" s="44" t="n">
        <v>0.03237</v>
      </c>
      <c r="E505" s="44" t="n">
        <v>0.035774</v>
      </c>
      <c r="F505" s="44" t="n">
        <v>0.050102</v>
      </c>
      <c r="G505" s="44" t="n">
        <v>0.001223</v>
      </c>
      <c r="H505" s="44" t="n"/>
      <c r="I505" s="44" t="n"/>
      <c r="J505" s="51" t="n"/>
      <c r="K505" s="51" t="n"/>
      <c r="L505" s="51" t="n"/>
    </row>
    <row r="506">
      <c r="A506" s="22" t="inlineStr">
        <is>
          <t>Agriculture</t>
        </is>
      </c>
      <c r="B506" s="22" t="inlineStr">
        <is>
          <t>EJ</t>
        </is>
      </c>
      <c r="C506" s="44" t="n"/>
      <c r="D506" s="44" t="n">
        <v>0.024983</v>
      </c>
      <c r="E506" s="44" t="n">
        <v>0.033935</v>
      </c>
      <c r="F506" s="44" t="n">
        <v>0.052408</v>
      </c>
      <c r="G506" s="44" t="n"/>
      <c r="H506" s="44" t="n"/>
      <c r="I506" s="44" t="n"/>
      <c r="J506" s="51" t="n"/>
      <c r="K506" s="51" t="n"/>
      <c r="L506" s="51" t="n"/>
    </row>
    <row r="507">
      <c r="A507" s="22" t="inlineStr">
        <is>
          <t>Power</t>
        </is>
      </c>
      <c r="B507" s="22" t="inlineStr">
        <is>
          <t>EJ</t>
        </is>
      </c>
      <c r="C507" s="44" t="n"/>
      <c r="D507" s="44" t="n">
        <v>0.019499</v>
      </c>
      <c r="E507" s="44" t="n">
        <v>0.013676</v>
      </c>
      <c r="F507" s="44" t="n">
        <v>0.002583</v>
      </c>
      <c r="G507" s="44" t="n">
        <v>1.8e-05</v>
      </c>
      <c r="H507" s="44" t="n"/>
      <c r="I507" s="44" t="n"/>
      <c r="J507" s="51" t="n"/>
      <c r="K507" s="51" t="n"/>
      <c r="L507" s="51" t="n"/>
    </row>
    <row r="508">
      <c r="A508" s="22" t="inlineStr">
        <is>
          <t>Other Energy Supply activities (self-consumption)</t>
        </is>
      </c>
      <c r="B508" s="22" t="inlineStr">
        <is>
          <t>EJ</t>
        </is>
      </c>
      <c r="C508" s="44" t="n"/>
      <c r="D508" s="44" t="n"/>
      <c r="E508" s="44" t="n"/>
      <c r="F508" s="44" t="n"/>
      <c r="G508" s="44" t="n"/>
      <c r="H508" s="44" t="n"/>
      <c r="I508" s="44" t="n"/>
      <c r="J508" s="51" t="n"/>
      <c r="K508" s="51" t="n"/>
      <c r="L508" s="51" t="n"/>
    </row>
    <row r="509">
      <c r="A509" s="36" t="inlineStr">
        <is>
          <t>Total CH4 and natural gas (See details 232-330)</t>
        </is>
      </c>
      <c r="B509" s="22" t="inlineStr">
        <is>
          <t>EJ</t>
        </is>
      </c>
      <c r="C509" s="44" t="n"/>
      <c r="D509" s="44" t="n">
        <v>0.286265</v>
      </c>
      <c r="E509" s="44" t="n">
        <v>0.348317</v>
      </c>
      <c r="F509" s="44" t="n">
        <v>0.281371</v>
      </c>
      <c r="G509" s="44" t="n">
        <v>0.402663</v>
      </c>
      <c r="H509" s="44" t="n"/>
      <c r="I509" s="44" t="n"/>
      <c r="J509" s="51" t="n"/>
      <c r="K509" s="51" t="n"/>
      <c r="L509" s="51" t="n"/>
    </row>
    <row r="510">
      <c r="A510" s="22" t="inlineStr">
        <is>
          <t>Passenger Transport</t>
        </is>
      </c>
      <c r="B510" s="22" t="inlineStr">
        <is>
          <t>EJ</t>
        </is>
      </c>
      <c r="C510" s="44" t="n"/>
      <c r="D510" s="44" t="n"/>
      <c r="E510" s="44" t="n"/>
      <c r="F510" s="44" t="n"/>
      <c r="G510" s="44" t="n"/>
      <c r="H510" s="44" t="n"/>
      <c r="I510" s="44" t="n"/>
      <c r="J510" s="51" t="n"/>
      <c r="K510" s="51" t="n"/>
      <c r="L510" s="51" t="n"/>
    </row>
    <row r="511">
      <c r="A511" s="22" t="inlineStr">
        <is>
          <t>Freight Transport</t>
        </is>
      </c>
      <c r="B511" s="22" t="inlineStr">
        <is>
          <t>EJ</t>
        </is>
      </c>
      <c r="C511" s="44" t="n"/>
      <c r="D511" s="44" t="n"/>
      <c r="E511" s="44" t="n"/>
      <c r="F511" s="44" t="n"/>
      <c r="G511" s="44" t="n"/>
      <c r="H511" s="44" t="n"/>
      <c r="I511" s="44" t="n"/>
      <c r="J511" s="51" t="n"/>
      <c r="K511" s="51" t="n"/>
      <c r="L511" s="51" t="n"/>
    </row>
    <row r="512">
      <c r="A512" s="22" t="inlineStr">
        <is>
          <t>Residential buildings</t>
        </is>
      </c>
      <c r="B512" s="22" t="inlineStr">
        <is>
          <t>EJ</t>
        </is>
      </c>
      <c r="C512" s="44" t="n"/>
      <c r="D512" s="44" t="n">
        <v>2.9e-05</v>
      </c>
      <c r="E512" s="44" t="n">
        <v>8.2e-05</v>
      </c>
      <c r="F512" s="44" t="n">
        <v>0.000871</v>
      </c>
      <c r="G512" s="44" t="n">
        <v>0.001376</v>
      </c>
      <c r="H512" s="44" t="n"/>
      <c r="I512" s="44" t="n"/>
      <c r="J512" s="51" t="n"/>
      <c r="K512" s="51" t="n"/>
      <c r="L512" s="51" t="n"/>
    </row>
    <row r="513">
      <c r="A513" s="22" t="inlineStr">
        <is>
          <t>Commercial buidlings</t>
        </is>
      </c>
      <c r="B513" s="22" t="inlineStr">
        <is>
          <t>EJ</t>
        </is>
      </c>
      <c r="C513" s="44" t="n"/>
      <c r="D513" s="44" t="n">
        <v>0.001225</v>
      </c>
      <c r="E513" s="44" t="n">
        <v>0.001254</v>
      </c>
      <c r="F513" s="44" t="n">
        <v>0.001254</v>
      </c>
      <c r="G513" s="44" t="n"/>
      <c r="H513" s="44" t="n"/>
      <c r="I513" s="44" t="n"/>
      <c r="J513" s="51" t="n"/>
      <c r="K513" s="51" t="n"/>
      <c r="L513" s="51" t="n"/>
    </row>
    <row r="514">
      <c r="A514" s="22" t="inlineStr">
        <is>
          <t>Industry (EII)</t>
        </is>
      </c>
      <c r="B514" s="22" t="inlineStr">
        <is>
          <t>EJ</t>
        </is>
      </c>
      <c r="C514" s="44" t="n"/>
      <c r="D514" s="44" t="n">
        <v>0.066806</v>
      </c>
      <c r="E514" s="44" t="n">
        <v>0.068923</v>
      </c>
      <c r="F514" s="44" t="n">
        <v>0.075338</v>
      </c>
      <c r="G514" s="44" t="n">
        <v>0.07172000000000001</v>
      </c>
      <c r="H514" s="44" t="n"/>
      <c r="I514" s="44" t="n"/>
      <c r="J514" s="51" t="n"/>
      <c r="K514" s="51" t="n"/>
      <c r="L514" s="51" t="n"/>
    </row>
    <row r="515">
      <c r="A515" s="22" t="inlineStr">
        <is>
          <t>Industry (light industry)</t>
        </is>
      </c>
      <c r="B515" s="22" t="inlineStr">
        <is>
          <t>EJ</t>
        </is>
      </c>
      <c r="C515" s="44" t="n"/>
      <c r="D515" s="44" t="n">
        <v>0.014284</v>
      </c>
      <c r="E515" s="44" t="n">
        <v>0.015403</v>
      </c>
      <c r="F515" s="44" t="n">
        <v>5e-05</v>
      </c>
      <c r="G515" s="44" t="n">
        <v>7.2e-05</v>
      </c>
      <c r="H515" s="44" t="n"/>
      <c r="I515" s="44" t="n"/>
      <c r="J515" s="51" t="n"/>
      <c r="K515" s="51" t="n"/>
      <c r="L515" s="51" t="n"/>
    </row>
    <row r="516">
      <c r="A516" s="22" t="inlineStr">
        <is>
          <t>Agriculture</t>
        </is>
      </c>
      <c r="B516" s="22" t="inlineStr">
        <is>
          <t>EJ</t>
        </is>
      </c>
      <c r="C516" s="44" t="n"/>
      <c r="D516" s="44" t="n"/>
      <c r="E516" s="44" t="n"/>
      <c r="F516" s="44" t="n"/>
      <c r="G516" s="44" t="n"/>
      <c r="H516" s="44" t="n"/>
      <c r="I516" s="44" t="n"/>
      <c r="J516" s="51" t="n"/>
      <c r="K516" s="51" t="n"/>
      <c r="L516" s="51" t="n"/>
    </row>
    <row r="517">
      <c r="A517" s="22" t="inlineStr">
        <is>
          <t>Power</t>
        </is>
      </c>
      <c r="B517" s="22" t="inlineStr">
        <is>
          <t>EJ</t>
        </is>
      </c>
      <c r="C517" s="44" t="n"/>
      <c r="D517" s="44" t="n">
        <v>0.009887</v>
      </c>
      <c r="E517" s="44" t="n">
        <v>0.010654</v>
      </c>
      <c r="F517" s="44" t="n">
        <v>0.05003</v>
      </c>
      <c r="G517" s="44" t="n">
        <v>0.092888</v>
      </c>
      <c r="H517" s="44" t="n"/>
      <c r="I517" s="44" t="n"/>
      <c r="J517" s="51" t="n"/>
      <c r="K517" s="51" t="n"/>
      <c r="L517" s="51" t="n"/>
    </row>
    <row r="518">
      <c r="A518" s="22" t="inlineStr">
        <is>
          <t>Other Energy Supply activities (self-consumption)</t>
        </is>
      </c>
      <c r="B518" s="22" t="inlineStr">
        <is>
          <t>EJ</t>
        </is>
      </c>
      <c r="C518" s="44" t="n"/>
      <c r="D518" s="44" t="n"/>
      <c r="E518" s="44" t="n"/>
      <c r="F518" s="44" t="n"/>
      <c r="G518" s="44" t="n"/>
      <c r="H518" s="44" t="n"/>
      <c r="I518" s="44" t="n"/>
      <c r="J518" s="51" t="n"/>
      <c r="K518" s="51" t="n"/>
      <c r="L518" s="51" t="n"/>
    </row>
    <row r="519">
      <c r="A519" s="36" t="inlineStr">
        <is>
          <t>Total H2 (See details 232-330)</t>
        </is>
      </c>
      <c r="B519" s="22" t="inlineStr">
        <is>
          <t>EJ</t>
        </is>
      </c>
      <c r="C519" s="44" t="n"/>
      <c r="D519" s="44" t="n"/>
      <c r="E519" s="44" t="n"/>
      <c r="F519" s="44" t="n">
        <v>0.024588</v>
      </c>
      <c r="G519" s="44" t="n">
        <v>0.327595</v>
      </c>
      <c r="H519" s="44" t="n"/>
      <c r="I519" s="44" t="n"/>
      <c r="J519" s="51" t="n"/>
      <c r="K519" s="51" t="n"/>
      <c r="L519" s="51" t="n"/>
    </row>
    <row r="520">
      <c r="A520" s="22" t="inlineStr">
        <is>
          <t>Passenger Transport</t>
        </is>
      </c>
      <c r="B520" s="22" t="inlineStr">
        <is>
          <t>EJ</t>
        </is>
      </c>
      <c r="C520" s="44" t="n"/>
      <c r="D520" s="44" t="n"/>
      <c r="E520" s="44" t="n"/>
      <c r="F520" s="44" t="n"/>
      <c r="G520" s="44" t="n">
        <v>0.002117</v>
      </c>
      <c r="H520" s="44" t="n"/>
      <c r="I520" s="44" t="n"/>
      <c r="J520" s="51" t="n"/>
      <c r="K520" s="51" t="n"/>
      <c r="L520" s="51" t="n"/>
    </row>
    <row r="521">
      <c r="A521" s="22" t="inlineStr">
        <is>
          <t>Freight Transport</t>
        </is>
      </c>
      <c r="B521" s="22" t="inlineStr">
        <is>
          <t>EJ</t>
        </is>
      </c>
      <c r="C521" s="44" t="n"/>
      <c r="D521" s="44" t="n"/>
      <c r="E521" s="44" t="n"/>
      <c r="F521" s="44" t="n">
        <v>0.005354</v>
      </c>
      <c r="G521" s="44" t="n">
        <v>0.057971</v>
      </c>
      <c r="H521" s="44" t="n"/>
      <c r="I521" s="44" t="n"/>
      <c r="J521" s="51" t="n"/>
      <c r="K521" s="51" t="n"/>
      <c r="L521" s="51" t="n"/>
    </row>
    <row r="522">
      <c r="A522" s="22" t="inlineStr">
        <is>
          <t>Residential buildings</t>
        </is>
      </c>
      <c r="B522" s="22" t="inlineStr">
        <is>
          <t>EJ</t>
        </is>
      </c>
      <c r="C522" s="44" t="n"/>
      <c r="D522" s="44" t="n"/>
      <c r="E522" s="44" t="n"/>
      <c r="F522" s="44" t="n"/>
      <c r="G522" s="44" t="n"/>
      <c r="H522" s="44" t="n"/>
      <c r="I522" s="44" t="n"/>
      <c r="J522" s="51" t="n"/>
      <c r="K522" s="51" t="n"/>
      <c r="L522" s="51" t="n"/>
    </row>
    <row r="523">
      <c r="A523" s="22" t="inlineStr">
        <is>
          <t>Commercial buidlings</t>
        </is>
      </c>
      <c r="B523" s="22" t="inlineStr">
        <is>
          <t>EJ</t>
        </is>
      </c>
      <c r="C523" s="44" t="n"/>
      <c r="D523" s="44" t="n"/>
      <c r="E523" s="44" t="n"/>
      <c r="F523" s="44" t="n"/>
      <c r="G523" s="44" t="n"/>
      <c r="H523" s="44" t="n"/>
      <c r="I523" s="44" t="n"/>
      <c r="J523" s="51" t="n"/>
      <c r="K523" s="51" t="n"/>
      <c r="L523" s="51" t="n"/>
    </row>
    <row r="524">
      <c r="A524" s="22" t="inlineStr">
        <is>
          <t>Industry (EII)</t>
        </is>
      </c>
      <c r="B524" s="22" t="inlineStr">
        <is>
          <t>EJ</t>
        </is>
      </c>
      <c r="C524" s="44" t="n"/>
      <c r="D524" s="44" t="n"/>
      <c r="E524" s="44" t="n"/>
      <c r="F524" s="44" t="n">
        <v>0.01388</v>
      </c>
      <c r="G524" s="44" t="n">
        <v>0.101399</v>
      </c>
      <c r="H524" s="44" t="n"/>
      <c r="I524" s="44" t="n"/>
      <c r="J524" s="51" t="n"/>
      <c r="K524" s="51" t="n"/>
      <c r="L524" s="51" t="n"/>
    </row>
    <row r="525">
      <c r="A525" s="22" t="inlineStr">
        <is>
          <t>Industry (light industry)</t>
        </is>
      </c>
      <c r="B525" s="22" t="inlineStr">
        <is>
          <t>EJ</t>
        </is>
      </c>
      <c r="C525" s="44" t="n"/>
      <c r="D525" s="44" t="n"/>
      <c r="E525" s="44" t="n"/>
      <c r="F525" s="44" t="n"/>
      <c r="G525" s="44" t="n">
        <v>0.028863</v>
      </c>
      <c r="H525" s="44" t="n"/>
      <c r="I525" s="44" t="n"/>
      <c r="J525" s="51" t="n"/>
      <c r="K525" s="51" t="n"/>
      <c r="L525" s="51" t="n"/>
    </row>
    <row r="526">
      <c r="A526" s="22" t="inlineStr">
        <is>
          <t>Agriculture</t>
        </is>
      </c>
      <c r="B526" s="22" t="inlineStr">
        <is>
          <t>EJ</t>
        </is>
      </c>
      <c r="C526" s="44" t="n"/>
      <c r="D526" s="44" t="n"/>
      <c r="E526" s="44" t="n"/>
      <c r="F526" s="44" t="n"/>
      <c r="G526" s="44" t="n"/>
      <c r="H526" s="44" t="n"/>
      <c r="I526" s="44" t="n"/>
      <c r="J526" s="51" t="n"/>
      <c r="K526" s="51" t="n"/>
      <c r="L526" s="51" t="n"/>
    </row>
    <row r="527">
      <c r="A527" s="22" t="inlineStr">
        <is>
          <t>Power</t>
        </is>
      </c>
      <c r="B527" s="22" t="inlineStr">
        <is>
          <t>EJ</t>
        </is>
      </c>
      <c r="C527" s="44" t="n"/>
      <c r="D527" s="44" t="n"/>
      <c r="E527" s="44" t="n"/>
      <c r="F527" s="44" t="n"/>
      <c r="G527" s="44" t="n"/>
      <c r="H527" s="44" t="n"/>
      <c r="I527" s="44" t="n"/>
      <c r="J527" s="51" t="n"/>
      <c r="K527" s="51" t="n"/>
      <c r="L527" s="51" t="n"/>
    </row>
    <row r="528">
      <c r="A528" s="22" t="inlineStr">
        <is>
          <t>Other Energy Supply activities (self-consumption)</t>
        </is>
      </c>
      <c r="B528" s="22" t="inlineStr">
        <is>
          <t>EJ</t>
        </is>
      </c>
      <c r="C528" s="44" t="n"/>
      <c r="D528" s="44" t="n"/>
      <c r="E528" s="44" t="n"/>
      <c r="F528" s="44" t="n"/>
      <c r="G528" s="44" t="n"/>
      <c r="H528" s="44" t="n"/>
      <c r="I528" s="44" t="n"/>
      <c r="J528" s="51" t="n"/>
      <c r="K528" s="51" t="n"/>
      <c r="L528" s="51" t="n"/>
    </row>
    <row r="529">
      <c r="A529" s="36" t="inlineStr">
        <is>
          <t>Total solid fuels (See details 331-400)</t>
        </is>
      </c>
      <c r="B529" s="22" t="inlineStr">
        <is>
          <t>EJ</t>
        </is>
      </c>
      <c r="C529" s="44" t="n"/>
      <c r="D529" s="44" t="n">
        <v>4.652786</v>
      </c>
      <c r="E529" s="44" t="n">
        <v>4.146753</v>
      </c>
      <c r="F529" s="44" t="n">
        <v>2.069412</v>
      </c>
      <c r="G529" s="44" t="n">
        <v>1.652469</v>
      </c>
      <c r="H529" s="44" t="n"/>
      <c r="I529" s="44" t="n"/>
      <c r="J529" s="51" t="n"/>
      <c r="K529" s="51" t="n"/>
      <c r="L529" s="51" t="n"/>
    </row>
    <row r="530">
      <c r="A530" s="22" t="inlineStr">
        <is>
          <t>Passenger Transport</t>
        </is>
      </c>
      <c r="B530" s="22" t="inlineStr">
        <is>
          <t>EJ</t>
        </is>
      </c>
      <c r="C530" s="44" t="n"/>
      <c r="D530" s="44" t="n"/>
      <c r="E530" s="44" t="n"/>
      <c r="F530" s="44" t="n"/>
      <c r="G530" s="44" t="n"/>
      <c r="H530" s="44" t="n"/>
      <c r="I530" s="44" t="n"/>
      <c r="J530" s="51" t="n"/>
      <c r="K530" s="51" t="n"/>
      <c r="L530" s="51" t="n"/>
    </row>
    <row r="531">
      <c r="A531" s="22" t="inlineStr">
        <is>
          <t>Freight Transport</t>
        </is>
      </c>
      <c r="B531" s="22" t="inlineStr">
        <is>
          <t>EJ</t>
        </is>
      </c>
      <c r="C531" s="44" t="n"/>
      <c r="D531" s="44" t="n"/>
      <c r="E531" s="44" t="n"/>
      <c r="F531" s="44" t="n"/>
      <c r="G531" s="44" t="n"/>
      <c r="H531" s="44" t="n"/>
      <c r="I531" s="44" t="n"/>
      <c r="J531" s="51" t="n"/>
      <c r="K531" s="51" t="n"/>
      <c r="L531" s="51" t="n"/>
    </row>
    <row r="532">
      <c r="A532" s="22" t="inlineStr">
        <is>
          <t>Residential buildings</t>
        </is>
      </c>
      <c r="B532" s="22" t="inlineStr">
        <is>
          <t>EJ</t>
        </is>
      </c>
      <c r="C532" s="44" t="n"/>
      <c r="D532" s="44" t="n">
        <v>0.102904</v>
      </c>
      <c r="E532" s="44" t="n">
        <v>0.097636</v>
      </c>
      <c r="F532" s="44" t="n">
        <v>0.089834</v>
      </c>
      <c r="G532" s="44" t="n">
        <v>0.080357</v>
      </c>
      <c r="H532" s="44" t="n"/>
      <c r="I532" s="44" t="n"/>
      <c r="J532" s="51" t="n"/>
      <c r="K532" s="51" t="n"/>
      <c r="L532" s="51" t="n"/>
    </row>
    <row r="533">
      <c r="A533" s="22" t="inlineStr">
        <is>
          <t>Commercial buidlings</t>
        </is>
      </c>
      <c r="B533" s="22" t="inlineStr">
        <is>
          <t>EJ</t>
        </is>
      </c>
      <c r="C533" s="44" t="n"/>
      <c r="D533" s="44" t="n">
        <v>0.028032</v>
      </c>
      <c r="E533" s="44" t="n">
        <v>0.027412</v>
      </c>
      <c r="F533" s="44" t="n">
        <v>0.018029</v>
      </c>
      <c r="G533" s="44" t="n"/>
      <c r="H533" s="44" t="n"/>
      <c r="I533" s="44" t="n"/>
      <c r="J533" s="51" t="n"/>
      <c r="K533" s="51" t="n"/>
      <c r="L533" s="51" t="n"/>
    </row>
    <row r="534">
      <c r="A534" s="22" t="inlineStr">
        <is>
          <t>Industry (EII)</t>
        </is>
      </c>
      <c r="B534" s="22" t="inlineStr">
        <is>
          <t>EJ</t>
        </is>
      </c>
      <c r="C534" s="44" t="n"/>
      <c r="D534" s="44" t="n">
        <v>0.257363</v>
      </c>
      <c r="E534" s="44" t="n">
        <v>0.315725</v>
      </c>
      <c r="F534" s="44" t="n">
        <v>0.326691</v>
      </c>
      <c r="G534" s="44" t="n">
        <v>0.218493</v>
      </c>
      <c r="H534" s="44" t="n"/>
      <c r="I534" s="44" t="n"/>
      <c r="J534" s="51" t="n"/>
      <c r="K534" s="51" t="n"/>
      <c r="L534" s="51" t="n"/>
    </row>
    <row r="535">
      <c r="A535" s="22" t="inlineStr">
        <is>
          <t>Industry (light industry)</t>
        </is>
      </c>
      <c r="B535" s="22" t="inlineStr">
        <is>
          <t>EJ</t>
        </is>
      </c>
      <c r="C535" s="44" t="n"/>
      <c r="D535" s="44" t="n">
        <v>0.184916</v>
      </c>
      <c r="E535" s="44" t="n">
        <v>0.208975</v>
      </c>
      <c r="F535" s="44" t="n">
        <v>0.22751</v>
      </c>
      <c r="G535" s="44" t="n">
        <v>0.158829</v>
      </c>
      <c r="H535" s="44" t="n"/>
      <c r="I535" s="44" t="n"/>
      <c r="J535" s="51" t="n"/>
      <c r="K535" s="51" t="n"/>
      <c r="L535" s="51" t="n"/>
    </row>
    <row r="536">
      <c r="A536" s="22" t="inlineStr">
        <is>
          <t>Agriculture</t>
        </is>
      </c>
      <c r="B536" s="22" t="inlineStr">
        <is>
          <t>EJ</t>
        </is>
      </c>
      <c r="C536" s="44" t="n"/>
      <c r="D536" s="44" t="n">
        <v>0.000771</v>
      </c>
      <c r="E536" s="44" t="n">
        <v>0.000463</v>
      </c>
      <c r="F536" s="44" t="n">
        <v>0.004399</v>
      </c>
      <c r="G536" s="44" t="n"/>
      <c r="H536" s="44" t="n"/>
      <c r="I536" s="44" t="n"/>
      <c r="J536" s="51" t="n"/>
      <c r="K536" s="51" t="n"/>
      <c r="L536" s="51" t="n"/>
    </row>
    <row r="537">
      <c r="A537" s="22" t="inlineStr">
        <is>
          <t>Power</t>
        </is>
      </c>
      <c r="B537" s="22" t="inlineStr">
        <is>
          <t>EJ</t>
        </is>
      </c>
      <c r="C537" s="44" t="n"/>
      <c r="D537" s="44" t="n">
        <v>2.005057</v>
      </c>
      <c r="E537" s="44" t="n">
        <v>1.363171</v>
      </c>
      <c r="F537" s="44" t="n">
        <v>0.213205</v>
      </c>
      <c r="G537" s="44" t="n">
        <v>0.051062</v>
      </c>
      <c r="H537" s="44" t="n"/>
      <c r="I537" s="44" t="n"/>
      <c r="J537" s="51" t="n"/>
      <c r="K537" s="51" t="n"/>
      <c r="L537" s="51" t="n"/>
    </row>
    <row r="538">
      <c r="A538" s="22" t="inlineStr">
        <is>
          <t>Other Energy Supply activities (self-consumption)</t>
        </is>
      </c>
      <c r="B538" s="22" t="inlineStr">
        <is>
          <t>EJ</t>
        </is>
      </c>
      <c r="C538" s="44" t="n"/>
      <c r="D538" s="44" t="n">
        <v>0.738031</v>
      </c>
      <c r="E538" s="44" t="n">
        <v>0.738031</v>
      </c>
      <c r="F538" s="44" t="n"/>
      <c r="G538" s="44" t="n"/>
      <c r="H538" s="44" t="n"/>
      <c r="I538" s="44" t="n"/>
      <c r="J538" s="51" t="n"/>
      <c r="K538" s="51" t="n"/>
      <c r="L538" s="51" t="n"/>
    </row>
    <row r="539">
      <c r="A539" s="144" t="n"/>
      <c r="B539" s="103" t="n"/>
      <c r="J539" s="51" t="n"/>
      <c r="K539" s="51" t="n"/>
      <c r="L539" s="51" t="n"/>
    </row>
    <row r="540" ht="18.75" customHeight="1" s="218">
      <c r="A540" s="143" t="inlineStr">
        <is>
          <t>ALL OTHER EMISSIONS (not previously included)</t>
        </is>
      </c>
      <c r="B540" s="143" t="n"/>
      <c r="C540" s="143" t="n"/>
      <c r="D540" s="143" t="n"/>
      <c r="E540" s="143" t="n"/>
      <c r="F540" s="143" t="n"/>
      <c r="G540" s="143" t="n"/>
      <c r="H540" s="143" t="n"/>
      <c r="I540" s="143" t="n"/>
      <c r="J540" s="51" t="n"/>
      <c r="K540" s="51" t="n"/>
      <c r="L540" s="51" t="n"/>
    </row>
    <row r="541" ht="18.75" customHeight="1" s="218">
      <c r="A541" s="143" t="inlineStr">
        <is>
          <t>Emissions from other energy supply activities (not described before)</t>
        </is>
      </c>
      <c r="B541" s="143" t="n"/>
      <c r="C541" s="143" t="n"/>
      <c r="D541" s="143" t="n"/>
      <c r="E541" s="143" t="n"/>
      <c r="F541" s="143" t="n"/>
      <c r="G541" s="143" t="n"/>
      <c r="H541" s="143" t="n"/>
      <c r="I541" s="143" t="n"/>
      <c r="J541" s="51" t="n"/>
      <c r="K541" s="51" t="n"/>
      <c r="L541" s="51" t="n"/>
    </row>
    <row r="542">
      <c r="A542" s="22" t="inlineStr">
        <is>
          <t>Combustion CO2 emissions from (activity-related) energy consumption</t>
        </is>
      </c>
      <c r="B542" s="142" t="inlineStr">
        <is>
          <t>MtCO2</t>
        </is>
      </c>
      <c r="C542" s="44" t="n"/>
      <c r="D542" s="44" t="n"/>
      <c r="E542" s="44" t="n"/>
      <c r="F542" s="44" t="n"/>
      <c r="G542" s="44" t="n"/>
      <c r="H542" s="44" t="n"/>
      <c r="I542" s="44" t="n"/>
      <c r="J542" s="51" t="n"/>
      <c r="K542" s="51" t="n"/>
      <c r="L542" s="51" t="n"/>
    </row>
    <row r="543">
      <c r="A543" s="22" t="inlineStr">
        <is>
          <t>Combustion non-CO2 emissions from (activity-related) energy consumption</t>
        </is>
      </c>
      <c r="B543" s="43" t="inlineStr">
        <is>
          <t>MtCO2eq</t>
        </is>
      </c>
      <c r="C543" s="44" t="n"/>
      <c r="D543" s="44" t="n"/>
      <c r="E543" s="44" t="n"/>
      <c r="F543" s="44" t="n"/>
      <c r="G543" s="44" t="n"/>
      <c r="H543" s="44" t="n"/>
      <c r="I543" s="44" t="n"/>
      <c r="J543" s="51" t="n"/>
      <c r="K543" s="51" t="n"/>
      <c r="L543" s="51" t="n"/>
    </row>
    <row r="544">
      <c r="A544" s="22" t="inlineStr">
        <is>
          <t>Fugitive CO2 emissions</t>
        </is>
      </c>
      <c r="B544" s="43" t="inlineStr">
        <is>
          <t>MtCO2</t>
        </is>
      </c>
      <c r="C544" s="44" t="n"/>
      <c r="D544" s="44" t="n"/>
      <c r="E544" s="44" t="n"/>
      <c r="F544" s="44" t="n"/>
      <c r="G544" s="44" t="n"/>
      <c r="H544" s="44" t="n"/>
      <c r="I544" s="44" t="n"/>
      <c r="J544" s="51" t="n"/>
      <c r="K544" s="51" t="n"/>
      <c r="L544" s="51" t="n"/>
    </row>
    <row r="545">
      <c r="A545" s="22" t="inlineStr">
        <is>
          <t>Fugitive non-CO2 emissions</t>
        </is>
      </c>
      <c r="B545" s="43" t="inlineStr">
        <is>
          <t>MtCO2eq</t>
        </is>
      </c>
      <c r="C545" s="44" t="n"/>
      <c r="D545" s="44" t="n"/>
      <c r="E545" s="44" t="n"/>
      <c r="F545" s="44" t="n"/>
      <c r="G545" s="44" t="n"/>
      <c r="H545" s="44" t="n"/>
      <c r="I545" s="44" t="n"/>
      <c r="J545" s="51" t="n"/>
      <c r="K545" s="51" t="n"/>
      <c r="L545" s="51" t="n"/>
    </row>
    <row r="546" ht="18.75" customHeight="1" s="218">
      <c r="A546" s="143" t="inlineStr">
        <is>
          <t>ALL Process Emissions from all energy supply activities</t>
        </is>
      </c>
      <c r="B546" s="143" t="n"/>
      <c r="C546" s="143" t="n"/>
      <c r="D546" s="143" t="n"/>
      <c r="E546" s="143" t="n"/>
      <c r="F546" s="143" t="n"/>
      <c r="G546" s="143" t="n"/>
      <c r="H546" s="143" t="n"/>
      <c r="I546" s="143" t="n"/>
      <c r="J546" s="51" t="n"/>
      <c r="K546" s="51" t="n"/>
      <c r="L546" s="51" t="n"/>
    </row>
    <row r="547">
      <c r="A547" s="22" t="inlineStr">
        <is>
          <t>Total process CO2 emissions</t>
        </is>
      </c>
      <c r="B547" s="142" t="inlineStr">
        <is>
          <t>MtCO2</t>
        </is>
      </c>
      <c r="C547" s="44" t="n"/>
      <c r="D547" s="44" t="n"/>
      <c r="E547" s="44" t="n"/>
      <c r="F547" s="44" t="n"/>
      <c r="G547" s="44" t="n"/>
      <c r="H547" s="44" t="n"/>
      <c r="I547" s="44" t="n"/>
      <c r="J547" s="51" t="n"/>
      <c r="K547" s="51" t="n"/>
      <c r="L547" s="51" t="n"/>
    </row>
    <row r="548">
      <c r="A548" s="22" t="inlineStr">
        <is>
          <t>Total process non-CO2 emissions</t>
        </is>
      </c>
      <c r="B548" s="43" t="inlineStr">
        <is>
          <t>MtCO2eq</t>
        </is>
      </c>
      <c r="C548" s="44" t="n"/>
      <c r="D548" s="44" t="n"/>
      <c r="E548" s="44" t="n"/>
      <c r="F548" s="44" t="n"/>
      <c r="G548" s="44" t="n"/>
      <c r="H548" s="44" t="n"/>
      <c r="I548" s="44" t="n"/>
      <c r="J548" s="51" t="n"/>
      <c r="K548" s="51" t="n"/>
      <c r="L548" s="51" t="n"/>
    </row>
  </sheetData>
  <pageMargins left="0.7" right="0.7" top="0.75" bottom="0.75" header="0.3" footer="0.3"/>
  <pageSetup orientation="portrait" paperSize="9"/>
</worksheet>
</file>

<file path=xl/worksheets/sheet3.xml><?xml version="1.0" encoding="utf-8"?>
<worksheet xmlns="http://schemas.openxmlformats.org/spreadsheetml/2006/main">
  <sheetPr>
    <tabColor rgb="FF7030A0"/>
    <outlinePr summaryBelow="1" summaryRight="1"/>
    <pageSetUpPr/>
  </sheetPr>
  <dimension ref="A1:F12"/>
  <sheetViews>
    <sheetView zoomScale="85" zoomScaleNormal="85" workbookViewId="0">
      <selection activeCell="B3" sqref="B3"/>
    </sheetView>
  </sheetViews>
  <sheetFormatPr baseColWidth="8" defaultColWidth="11.44140625" defaultRowHeight="14.4"/>
  <cols>
    <col width="55.6640625" customWidth="1" style="218" min="1" max="3"/>
    <col width="61" customWidth="1" style="218" min="4" max="4"/>
    <col width="40.109375" customWidth="1" style="218" min="5" max="5"/>
  </cols>
  <sheetData>
    <row r="1" ht="15.75" customHeight="1" s="218">
      <c r="A1" s="1" t="inlineStr">
        <is>
          <t>The Pathways Design Framework: NATIONAL OVERVIEW STORYLINE</t>
        </is>
      </c>
      <c r="B1" s="1" t="n"/>
      <c r="C1" s="1" t="n"/>
    </row>
    <row r="2" ht="15.75" customHeight="1" s="218">
      <c r="A2" s="2" t="inlineStr">
        <is>
          <t>version Aug 2023</t>
        </is>
      </c>
      <c r="B2" s="1" t="n"/>
      <c r="C2" s="1" t="n"/>
    </row>
    <row r="3" ht="15.75" customHeight="1" s="218">
      <c r="A3" s="16" t="inlineStr">
        <is>
          <t>Scenario Name:</t>
        </is>
      </c>
      <c r="B3" s="186">
        <f>'User guide'!B12</f>
        <v/>
      </c>
      <c r="C3" s="16" t="n"/>
    </row>
    <row r="5" ht="31.5" customHeight="1" s="218">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81.75" customHeight="1" s="218">
      <c r="A6" s="48" t="inlineStr">
        <is>
          <t>Cross-cutting elements and main drivers of decarbonization</t>
        </is>
      </c>
      <c r="B6" s="182" t="n"/>
      <c r="C6" s="182" t="n"/>
      <c r="D6" s="66" t="inlineStr">
        <is>
          <t>- What are the main drivers of change explaining the change in:
1) emissions from fuel combustion
2) emissions from industrial processes
3) emissions from LULUCF</t>
        </is>
      </c>
      <c r="E6" s="51" t="n"/>
      <c r="F6" s="15" t="n"/>
    </row>
    <row r="7" ht="131.25" customHeight="1" s="218">
      <c r="A7" s="48" t="inlineStr">
        <is>
          <t>Main drivers of decarbonization for the energy supply system</t>
        </is>
      </c>
      <c r="B7" s="182" t="n"/>
      <c r="C7" s="182" t="n"/>
      <c r="D7" s="66" t="inlineStr">
        <is>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is>
      </c>
      <c r="E7" s="74" t="n"/>
      <c r="F7" s="15" t="n"/>
    </row>
    <row r="8" ht="138.75" customHeight="1" s="218">
      <c r="A8" s="48" t="inlineStr">
        <is>
          <t>Main drivers of decarbonization for the urban and transport infrastructures, with a focus on buildings and mobility</t>
        </is>
      </c>
      <c r="B8" s="182" t="n"/>
      <c r="C8" s="182" t="n"/>
      <c r="D8" s="66" t="inlineStr">
        <is>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is>
      </c>
      <c r="E8" s="74" t="n"/>
      <c r="F8" s="15" t="n"/>
    </row>
    <row r="9" ht="138.75" customHeight="1" s="218">
      <c r="A9" s="48" t="inlineStr">
        <is>
          <t>Main drivers of decarbonization for the industrial system, with a focus on GHG-intensive sectors</t>
        </is>
      </c>
      <c r="B9" s="182" t="n"/>
      <c r="C9" s="182" t="n"/>
      <c r="D9" s="66" t="inlineStr">
        <is>
          <t>- What are the main drivers of change explaining the change in : 
1) the demand for products (tons/GDP unit)
2) the energy consumption in heavy and light industries (MJ/tons)
3) the GHG content of energy used in industries (gCO2/MJ)
4) the GHG emissions from industrial processes</t>
        </is>
      </c>
      <c r="E9" s="74" t="n"/>
      <c r="F9" s="15" t="n"/>
    </row>
    <row r="10" ht="166.5" customHeight="1" s="218">
      <c r="A10" s="48" t="inlineStr">
        <is>
          <t>Main drivers of change for land and ecosystems, with a focus on agriculture and forests</t>
        </is>
      </c>
      <c r="B10" s="182" t="n"/>
      <c r="C10" s="182" t="n"/>
      <c r="D10" s="66" t="inlineStr">
        <is>
          <t>- What are the main drivers of change explaining the change in : 
1) the GHG emissions of agriculture
2) the GHG emissions of LULUCF</t>
        </is>
      </c>
      <c r="E10" s="74" t="n"/>
      <c r="F10" s="15" t="n"/>
    </row>
    <row r="11">
      <c r="A11" s="17" t="n"/>
      <c r="B11" s="18" t="n"/>
      <c r="C11" s="19" t="n"/>
    </row>
    <row r="12">
      <c r="A12" s="17" t="n"/>
      <c r="B12" s="18" t="n"/>
      <c r="C12" s="19" t="n"/>
    </row>
  </sheetData>
  <pageMargins left="0.7" right="0.7" top="0.75" bottom="0.75" header="0.3" footer="0.3"/>
</worksheet>
</file>

<file path=xl/worksheets/sheet4.xml><?xml version="1.0" encoding="utf-8"?>
<worksheet xmlns="http://schemas.openxmlformats.org/spreadsheetml/2006/main">
  <sheetPr>
    <tabColor theme="9" tint="-0.499984740745262"/>
    <outlinePr summaryBelow="1" summaryRight="1"/>
    <pageSetUpPr/>
  </sheetPr>
  <dimension ref="A1:L179"/>
  <sheetViews>
    <sheetView zoomScale="85" zoomScaleNormal="85" workbookViewId="0">
      <selection activeCell="J46" sqref="J46"/>
    </sheetView>
  </sheetViews>
  <sheetFormatPr baseColWidth="8" defaultColWidth="11.44140625" defaultRowHeight="14.4"/>
  <cols>
    <col width="71.33203125" customWidth="1" style="218" min="1" max="1"/>
    <col width="25.5546875" customWidth="1" style="218" min="2" max="2"/>
    <col width="25.6640625" customWidth="1" style="218" min="10" max="10"/>
    <col width="16.88671875" bestFit="1" customWidth="1" style="218" min="11" max="11"/>
    <col width="17.44140625" bestFit="1" customWidth="1" style="218" min="12" max="12"/>
  </cols>
  <sheetData>
    <row r="1" ht="15.75" customHeight="1" s="218">
      <c r="A1" s="1" t="inlineStr">
        <is>
          <t>The Pathways Design Framework: NATIONAL OVERVIEW DASHBOARD</t>
        </is>
      </c>
      <c r="B1" s="1" t="n"/>
      <c r="C1" s="1" t="n"/>
      <c r="D1" s="1" t="n"/>
      <c r="E1" s="1" t="n"/>
      <c r="F1" s="1" t="n"/>
      <c r="G1" s="1" t="n"/>
      <c r="H1" s="1" t="n"/>
      <c r="I1" s="1" t="n"/>
      <c r="J1" s="1" t="n"/>
    </row>
    <row r="2" ht="15.75" customHeight="1" s="218">
      <c r="A2" s="2" t="inlineStr">
        <is>
          <t>version Aug 2023</t>
        </is>
      </c>
      <c r="B2" s="1" t="n"/>
      <c r="C2" s="1" t="n"/>
      <c r="D2" s="1" t="n"/>
      <c r="E2" s="1" t="n"/>
      <c r="F2" s="1" t="n"/>
      <c r="G2" s="1" t="n"/>
      <c r="H2" s="1" t="n"/>
      <c r="I2" s="1" t="n"/>
      <c r="J2" s="1" t="n"/>
    </row>
    <row r="3" ht="15.75" customHeight="1" s="218">
      <c r="A3" s="16" t="inlineStr">
        <is>
          <t>Scenario Name:</t>
        </is>
      </c>
      <c r="B3" s="186">
        <f>'User guide'!B12</f>
        <v/>
      </c>
      <c r="C3" s="16" t="n"/>
      <c r="D3" s="16" t="n"/>
      <c r="E3" s="16" t="n"/>
      <c r="F3" s="16" t="n"/>
      <c r="G3" s="16" t="n"/>
      <c r="H3" s="16" t="n"/>
      <c r="I3" s="16" t="n"/>
      <c r="J3" s="16" t="n"/>
    </row>
    <row r="4">
      <c r="A4" s="187" t="n"/>
    </row>
    <row r="5" ht="15.75" customHeight="1" s="218" thickBot="1">
      <c r="A5" s="188" t="n"/>
      <c r="B5" s="188" t="n"/>
      <c r="C5" s="188" t="n"/>
      <c r="D5" s="188" t="n"/>
      <c r="E5" s="188" t="n"/>
      <c r="F5" s="188" t="n"/>
      <c r="G5" s="188" t="n"/>
      <c r="H5" s="188" t="n"/>
      <c r="I5" s="188" t="n"/>
    </row>
    <row r="6" ht="45" customHeight="1" s="218">
      <c r="A6" s="75" t="inlineStr">
        <is>
          <t>Variable</t>
        </is>
      </c>
      <c r="B6" s="75" t="inlineStr">
        <is>
          <t>Unit</t>
        </is>
      </c>
      <c r="C6" s="75" t="n">
        <v>2010</v>
      </c>
      <c r="D6" s="191">
        <f>'User guide'!B16</f>
        <v/>
      </c>
      <c r="E6" s="75" t="n">
        <v>2030</v>
      </c>
      <c r="F6" s="75" t="n">
        <v>2040</v>
      </c>
      <c r="G6" s="75" t="n">
        <v>2050</v>
      </c>
      <c r="H6" s="75" t="n">
        <v>2060</v>
      </c>
      <c r="I6" s="192" t="n">
        <v>2070</v>
      </c>
      <c r="J6" s="74" t="inlineStr">
        <is>
          <t>Consistency checks</t>
        </is>
      </c>
      <c r="K6" s="74" t="inlineStr">
        <is>
          <t>Method category</t>
        </is>
      </c>
      <c r="L6" s="74" t="inlineStr">
        <is>
          <t>Note &amp; comments</t>
        </is>
      </c>
    </row>
    <row r="7">
      <c r="A7" s="20" t="inlineStr">
        <is>
          <t>Aggregate indicators</t>
        </is>
      </c>
      <c r="B7" s="20" t="n"/>
      <c r="C7" s="20" t="n"/>
      <c r="D7" s="20" t="n"/>
      <c r="E7" s="20" t="n"/>
      <c r="F7" s="20" t="n"/>
      <c r="G7" s="20" t="n"/>
      <c r="H7" s="20" t="n"/>
      <c r="I7" s="20" t="n"/>
      <c r="J7" s="51" t="n"/>
      <c r="K7" s="51" t="n"/>
      <c r="L7" s="51" t="n"/>
    </row>
    <row r="8">
      <c r="A8" s="21" t="inlineStr">
        <is>
          <t>Socio-economic development indicators</t>
        </is>
      </c>
      <c r="B8" s="21" t="n"/>
      <c r="C8" s="21" t="n"/>
      <c r="D8" s="21" t="n"/>
      <c r="E8" s="21" t="n"/>
      <c r="F8" s="21" t="n"/>
      <c r="G8" s="21" t="n"/>
      <c r="H8" s="21" t="n"/>
      <c r="I8" s="21" t="n"/>
      <c r="J8" s="51" t="n"/>
      <c r="K8" s="51" t="n"/>
      <c r="L8" s="51" t="n"/>
    </row>
    <row r="9">
      <c r="A9" s="22" t="inlineStr">
        <is>
          <t>Population</t>
        </is>
      </c>
      <c r="B9" s="22" t="inlineStr">
        <is>
          <t>Million</t>
        </is>
      </c>
      <c r="C9" s="23" t="n"/>
      <c r="D9" s="23" t="n"/>
      <c r="E9" s="23" t="n"/>
      <c r="F9" s="23" t="n"/>
      <c r="G9" s="23" t="n"/>
      <c r="H9" s="23" t="n"/>
      <c r="I9" s="23" t="n"/>
      <c r="J9" s="193" t="inlineStr">
        <is>
          <t>MACRO_DEMO_ECO DB</t>
        </is>
      </c>
      <c r="K9" s="51" t="n"/>
      <c r="L9" s="51" t="n"/>
    </row>
    <row r="10">
      <c r="A10" s="22" t="inlineStr">
        <is>
          <t xml:space="preserve">Gross Domestic Product </t>
        </is>
      </c>
      <c r="B10" s="24" t="inlineStr">
        <is>
          <t>Billion $ USD (2015)</t>
        </is>
      </c>
      <c r="C10" s="23" t="n"/>
      <c r="D10" s="23" t="n"/>
      <c r="E10" s="23" t="n"/>
      <c r="F10" s="23" t="n"/>
      <c r="G10" s="23" t="n"/>
      <c r="H10" s="23" t="n"/>
      <c r="I10" s="23" t="n"/>
      <c r="J10" s="193" t="inlineStr">
        <is>
          <t>MACRO_DEMO_ECO DB</t>
        </is>
      </c>
      <c r="K10" s="51" t="n"/>
      <c r="L10" s="51" t="n"/>
    </row>
    <row r="11">
      <c r="A11" s="22" t="inlineStr">
        <is>
          <t xml:space="preserve"> of which: Agriculture</t>
        </is>
      </c>
      <c r="B11" s="24" t="inlineStr">
        <is>
          <t>Billion $ USD (2015)</t>
        </is>
      </c>
      <c r="C11" s="23" t="n"/>
      <c r="D11" s="23" t="n"/>
      <c r="E11" s="23" t="n"/>
      <c r="F11" s="23" t="n"/>
      <c r="G11" s="23" t="n"/>
      <c r="H11" s="23" t="n"/>
      <c r="I11" s="23" t="n"/>
      <c r="J11" s="193" t="inlineStr">
        <is>
          <t>MACRO_DEMO_ECO DB</t>
        </is>
      </c>
      <c r="K11" s="51" t="n"/>
      <c r="L11" s="51" t="n"/>
    </row>
    <row r="12">
      <c r="A12" s="22" t="inlineStr">
        <is>
          <t xml:space="preserve"> of which: Services</t>
        </is>
      </c>
      <c r="B12" s="24" t="inlineStr">
        <is>
          <t>Billion $ USD (2015)</t>
        </is>
      </c>
      <c r="C12" s="23" t="n"/>
      <c r="D12" s="23" t="n"/>
      <c r="E12" s="23" t="n"/>
      <c r="F12" s="23" t="n"/>
      <c r="G12" s="23" t="n"/>
      <c r="H12" s="23" t="n"/>
      <c r="I12" s="23" t="n"/>
      <c r="J12" s="193" t="inlineStr">
        <is>
          <t>MACRO_DEMO_ECO DB</t>
        </is>
      </c>
      <c r="K12" s="51" t="n"/>
      <c r="L12" s="51" t="n"/>
    </row>
    <row r="13">
      <c r="A13" s="22" t="inlineStr">
        <is>
          <t xml:space="preserve"> of which: All Industries</t>
        </is>
      </c>
      <c r="B13" s="24" t="inlineStr">
        <is>
          <t>Billion $ USD (2015)</t>
        </is>
      </c>
      <c r="C13" s="23" t="n"/>
      <c r="D13" s="23" t="n"/>
      <c r="E13" s="23" t="n"/>
      <c r="F13" s="23" t="n"/>
      <c r="G13" s="23" t="n"/>
      <c r="H13" s="23" t="n"/>
      <c r="I13" s="23" t="n"/>
      <c r="J13" s="193" t="inlineStr">
        <is>
          <t>MACRO_DEMO_ECO DB</t>
        </is>
      </c>
      <c r="K13" s="51" t="n"/>
      <c r="L13" s="51" t="n"/>
    </row>
    <row r="14">
      <c r="A14" s="22" t="inlineStr">
        <is>
          <t xml:space="preserve"> of which: Energy Intensive Industries</t>
        </is>
      </c>
      <c r="B14" s="24" t="inlineStr">
        <is>
          <t>Billion $ USD (2015)</t>
        </is>
      </c>
      <c r="C14" s="23" t="n"/>
      <c r="D14" s="23" t="n"/>
      <c r="E14" s="23" t="n"/>
      <c r="F14" s="23" t="n"/>
      <c r="G14" s="23" t="n"/>
      <c r="H14" s="23" t="n"/>
      <c r="I14" s="23" t="n"/>
      <c r="J14" s="193" t="inlineStr">
        <is>
          <t>MACRO_DEMO_ECO DB</t>
        </is>
      </c>
      <c r="K14" s="51" t="n"/>
      <c r="L14" s="51" t="n"/>
    </row>
    <row r="15">
      <c r="A15" s="22" t="inlineStr">
        <is>
          <t xml:space="preserve"> of which: Light Industries</t>
        </is>
      </c>
      <c r="B15" s="24" t="inlineStr">
        <is>
          <t>Billion $ USD (2015)</t>
        </is>
      </c>
      <c r="C15" s="23" t="n"/>
      <c r="D15" s="23" t="n"/>
      <c r="E15" s="23" t="n"/>
      <c r="F15" s="23" t="n"/>
      <c r="G15" s="23" t="n"/>
      <c r="H15" s="23" t="n"/>
      <c r="I15" s="23" t="n"/>
      <c r="J15" s="193" t="inlineStr">
        <is>
          <t>MACRO_DEMO_ECO DB</t>
        </is>
      </c>
      <c r="K15" s="51" t="n"/>
      <c r="L15" s="51" t="n"/>
    </row>
    <row r="16">
      <c r="A16" s="22" t="inlineStr">
        <is>
          <t xml:space="preserve"> of which: Power</t>
        </is>
      </c>
      <c r="B16" s="24" t="inlineStr">
        <is>
          <t>Billion $ USD (2015)</t>
        </is>
      </c>
      <c r="C16" s="23" t="n"/>
      <c r="D16" s="23" t="n"/>
      <c r="E16" s="23" t="n"/>
      <c r="F16" s="23" t="n"/>
      <c r="G16" s="23" t="n"/>
      <c r="H16" s="23" t="n"/>
      <c r="I16" s="23" t="n"/>
      <c r="J16" s="193" t="inlineStr">
        <is>
          <t>MACRO_DEMO_ECO DB</t>
        </is>
      </c>
      <c r="K16" s="51" t="n"/>
      <c r="L16" s="51" t="n"/>
    </row>
    <row r="17">
      <c r="A17" s="22" t="inlineStr">
        <is>
          <t xml:space="preserve"> of which: Other energy industries (e.g. energy extraction and transformations activities, excluding power)</t>
        </is>
      </c>
      <c r="B17" s="24" t="inlineStr">
        <is>
          <t>Billion $ USD (2015)</t>
        </is>
      </c>
      <c r="C17" s="23" t="n"/>
      <c r="D17" s="23" t="n"/>
      <c r="E17" s="23" t="n"/>
      <c r="F17" s="23" t="n"/>
      <c r="G17" s="23" t="n"/>
      <c r="H17" s="23" t="n"/>
      <c r="I17" s="23" t="n"/>
      <c r="J17" s="193" t="inlineStr">
        <is>
          <t>MACRO_DEMO_ECO DB</t>
        </is>
      </c>
      <c r="K17" s="51" t="n"/>
      <c r="L17" s="51" t="n"/>
    </row>
    <row r="18">
      <c r="A18" s="21" t="inlineStr">
        <is>
          <t>Emissions Results (disaggregated results, acc to IPCC Inventories Guidelines categories) - without counting CCS</t>
        </is>
      </c>
      <c r="B18" s="21" t="n"/>
      <c r="C18" s="21" t="n"/>
      <c r="D18" s="21" t="n"/>
      <c r="E18" s="21" t="n"/>
      <c r="F18" s="21" t="n"/>
      <c r="G18" s="21" t="n"/>
      <c r="H18" s="21" t="n"/>
      <c r="I18" s="21" t="n"/>
      <c r="J18" s="51" t="n"/>
      <c r="K18" s="51" t="n"/>
      <c r="L18" s="51" t="n"/>
    </row>
    <row r="19">
      <c r="A19" s="25" t="inlineStr">
        <is>
          <t>Total CO2 Emissions</t>
        </is>
      </c>
      <c r="B19" s="22" t="inlineStr">
        <is>
          <t>MtCO2</t>
        </is>
      </c>
      <c r="C19" s="153">
        <f>SUM(C20:C24)</f>
        <v/>
      </c>
      <c r="D19" s="153">
        <f>SUM(D20:D24)</f>
        <v/>
      </c>
      <c r="E19" s="153">
        <f>SUM(E20:E24)</f>
        <v/>
      </c>
      <c r="F19" s="153">
        <f>SUM(F20:F24)</f>
        <v/>
      </c>
      <c r="G19" s="153">
        <f>SUM(G20:G24)</f>
        <v/>
      </c>
      <c r="H19" s="153">
        <f>SUM(H20:H24)</f>
        <v/>
      </c>
      <c r="I19" s="153">
        <f>SUM(I20:I24)</f>
        <v/>
      </c>
      <c r="J19" s="51" t="n"/>
      <c r="K19" s="51" t="n"/>
      <c r="L19" s="51" t="n"/>
    </row>
    <row r="20">
      <c r="A20" s="26" t="inlineStr">
        <is>
          <t>of which: Energy</t>
        </is>
      </c>
      <c r="B20" s="22" t="inlineStr">
        <is>
          <t>MtCO2</t>
        </is>
      </c>
      <c r="C20" s="153">
        <f>C74+C81+C89+C96+C110+C120+C126</f>
        <v/>
      </c>
      <c r="D20" s="153">
        <f>D74+D81+D89+D96+D110+D120+D126</f>
        <v/>
      </c>
      <c r="E20" s="153">
        <f>E74+E81+E89+E96+E110+E120+E126</f>
        <v/>
      </c>
      <c r="F20" s="153">
        <f>F74+F81+F89+F96+F110+F120+F126</f>
        <v/>
      </c>
      <c r="G20" s="153">
        <f>G74+G81+G89+G96+G110+G120+G126</f>
        <v/>
      </c>
      <c r="H20" s="153">
        <f>H74+H81+H89+H96+H110+H120+H126</f>
        <v/>
      </c>
      <c r="I20" s="153">
        <f>I74+I81+I89+I96+I110+I120+I126</f>
        <v/>
      </c>
      <c r="J20" s="51" t="n"/>
      <c r="K20" s="51" t="n"/>
      <c r="L20" s="51" t="n"/>
    </row>
    <row r="21">
      <c r="A21" s="27" t="inlineStr">
        <is>
          <t>of which: IPPU (Industrial Processes &amp; Product Use)</t>
        </is>
      </c>
      <c r="B21" s="22" t="inlineStr">
        <is>
          <t>MtCO2</t>
        </is>
      </c>
      <c r="C21" s="153">
        <f>C99+C113</f>
        <v/>
      </c>
      <c r="D21" s="153">
        <f>D99+D113</f>
        <v/>
      </c>
      <c r="E21" s="153">
        <f>E99+E113</f>
        <v/>
      </c>
      <c r="F21" s="153">
        <f>F99+F113</f>
        <v/>
      </c>
      <c r="G21" s="153">
        <f>G99+G113</f>
        <v/>
      </c>
      <c r="H21" s="153">
        <f>H99+H113</f>
        <v/>
      </c>
      <c r="I21" s="153">
        <f>I99+I113</f>
        <v/>
      </c>
      <c r="J21" s="51" t="n"/>
      <c r="K21" s="51" t="n"/>
      <c r="L21" s="51" t="n"/>
    </row>
    <row r="22">
      <c r="A22" s="27" t="inlineStr">
        <is>
          <t>of which: Agriculture</t>
        </is>
      </c>
      <c r="B22" s="22" t="inlineStr">
        <is>
          <t>MtCO2</t>
        </is>
      </c>
      <c r="C22" s="153">
        <f>C127</f>
        <v/>
      </c>
      <c r="D22" s="153">
        <f>D127</f>
        <v/>
      </c>
      <c r="E22" s="153">
        <f>E127</f>
        <v/>
      </c>
      <c r="F22" s="153">
        <f>F127</f>
        <v/>
      </c>
      <c r="G22" s="153">
        <f>G127</f>
        <v/>
      </c>
      <c r="H22" s="153">
        <f>H127</f>
        <v/>
      </c>
      <c r="I22" s="153">
        <f>I127</f>
        <v/>
      </c>
      <c r="J22" s="51" t="n"/>
      <c r="K22" s="51" t="n"/>
      <c r="L22" s="51" t="n"/>
    </row>
    <row r="23">
      <c r="A23" s="27" t="inlineStr">
        <is>
          <t>of which: LULUCF</t>
        </is>
      </c>
      <c r="B23" s="22" t="inlineStr">
        <is>
          <t>MtCO2</t>
        </is>
      </c>
      <c r="C23" s="153">
        <f>C131+C132</f>
        <v/>
      </c>
      <c r="D23" s="153">
        <f>D131+D132</f>
        <v/>
      </c>
      <c r="E23" s="153">
        <f>E131+E132</f>
        <v/>
      </c>
      <c r="F23" s="153">
        <f>F131+F132</f>
        <v/>
      </c>
      <c r="G23" s="153">
        <f>G131+G132</f>
        <v/>
      </c>
      <c r="H23" s="153">
        <f>H131+H132</f>
        <v/>
      </c>
      <c r="I23" s="153">
        <f>I131+I132</f>
        <v/>
      </c>
      <c r="J23" s="51" t="n"/>
      <c r="K23" s="51" t="n"/>
      <c r="L23" s="51" t="n"/>
    </row>
    <row r="24">
      <c r="A24" s="27" t="inlineStr">
        <is>
          <t>of which: Waste</t>
        </is>
      </c>
      <c r="B24" s="22" t="inlineStr">
        <is>
          <t>MtCO2</t>
        </is>
      </c>
      <c r="C24" s="153">
        <f>C158</f>
        <v/>
      </c>
      <c r="D24" s="153">
        <f>D158</f>
        <v/>
      </c>
      <c r="E24" s="153">
        <f>E158</f>
        <v/>
      </c>
      <c r="F24" s="153">
        <f>F158</f>
        <v/>
      </c>
      <c r="G24" s="153">
        <f>G158</f>
        <v/>
      </c>
      <c r="H24" s="153">
        <f>H158</f>
        <v/>
      </c>
      <c r="I24" s="153">
        <f>I158</f>
        <v/>
      </c>
      <c r="J24" s="51" t="n"/>
      <c r="K24" s="51" t="n"/>
      <c r="L24" s="51" t="n"/>
    </row>
    <row r="25">
      <c r="A25" s="28" t="inlineStr">
        <is>
          <t>Total CO2 Emissions without LULUCF</t>
        </is>
      </c>
      <c r="B25" s="22" t="inlineStr">
        <is>
          <t>MtCO2</t>
        </is>
      </c>
      <c r="C25" s="154">
        <f>C19-C23</f>
        <v/>
      </c>
      <c r="D25" s="154">
        <f>D19-D23</f>
        <v/>
      </c>
      <c r="E25" s="154">
        <f>E19-E23</f>
        <v/>
      </c>
      <c r="F25" s="154">
        <f>F19-F23</f>
        <v/>
      </c>
      <c r="G25" s="154">
        <f>G19-G23</f>
        <v/>
      </c>
      <c r="H25" s="154">
        <f>H19-H23</f>
        <v/>
      </c>
      <c r="I25" s="154">
        <f>I19-I23</f>
        <v/>
      </c>
      <c r="J25" s="51" t="n"/>
      <c r="K25" s="51" t="n"/>
      <c r="L25" s="51" t="n"/>
    </row>
    <row r="26">
      <c r="A26" s="28" t="inlineStr">
        <is>
          <t>Cumulative all CO2 emissions</t>
        </is>
      </c>
      <c r="B26" s="22" t="inlineStr">
        <is>
          <t>MtCO2</t>
        </is>
      </c>
      <c r="C26" s="155">
        <f>C19</f>
        <v/>
      </c>
      <c r="D26" s="155">
        <f>D19+C19</f>
        <v/>
      </c>
      <c r="E26" s="155">
        <f>E19+D19</f>
        <v/>
      </c>
      <c r="F26" s="155">
        <f>F19+E19</f>
        <v/>
      </c>
      <c r="G26" s="155">
        <f>G19+F19</f>
        <v/>
      </c>
      <c r="H26" s="155">
        <f>H19+G19</f>
        <v/>
      </c>
      <c r="I26" s="155">
        <f>I19+H19</f>
        <v/>
      </c>
      <c r="J26" s="51" t="n"/>
      <c r="K26" s="51" t="n"/>
      <c r="L26" s="51" t="n"/>
    </row>
    <row r="27">
      <c r="A27" s="28" t="inlineStr">
        <is>
          <t xml:space="preserve">Total CH4 Emissions </t>
        </is>
      </c>
      <c r="B27" s="22" t="inlineStr">
        <is>
          <t>MtCO2e</t>
        </is>
      </c>
      <c r="C27" s="155">
        <f>SUM(C28:C31)</f>
        <v/>
      </c>
      <c r="D27" s="155">
        <f>SUM(D28:D31)</f>
        <v/>
      </c>
      <c r="E27" s="155">
        <f>SUM(E28:E31)</f>
        <v/>
      </c>
      <c r="F27" s="155">
        <f>SUM(F28:F31)</f>
        <v/>
      </c>
      <c r="G27" s="155">
        <f>SUM(G28:G31)</f>
        <v/>
      </c>
      <c r="H27" s="155">
        <f>SUM(H28:H31)</f>
        <v/>
      </c>
      <c r="I27" s="155">
        <f>SUM(I28:I31)</f>
        <v/>
      </c>
      <c r="J27" s="51" t="n"/>
      <c r="K27" s="51" t="n"/>
      <c r="L27" s="51" t="n"/>
    </row>
    <row r="28">
      <c r="A28" s="27" t="inlineStr">
        <is>
          <t>of which: Energy</t>
        </is>
      </c>
      <c r="B28" s="22" t="inlineStr">
        <is>
          <t>MtCO2e</t>
        </is>
      </c>
      <c r="C28" s="29" t="n"/>
      <c r="D28" s="29" t="n"/>
      <c r="E28" s="29" t="n"/>
      <c r="F28" s="29" t="n"/>
      <c r="G28" s="29" t="n"/>
      <c r="H28" s="29" t="n"/>
      <c r="I28" s="29" t="n"/>
      <c r="J28" s="194" t="n"/>
      <c r="K28" s="51" t="n"/>
      <c r="L28" s="51" t="n"/>
    </row>
    <row r="29">
      <c r="A29" s="27" t="inlineStr">
        <is>
          <t>of which: IPPU (Industrial Processes &amp; Product Use)</t>
        </is>
      </c>
      <c r="B29" s="22" t="inlineStr">
        <is>
          <t>MtCO2e</t>
        </is>
      </c>
      <c r="C29" s="29" t="n"/>
      <c r="D29" s="29" t="n"/>
      <c r="E29" s="29" t="n"/>
      <c r="F29" s="29" t="n"/>
      <c r="G29" s="29" t="n"/>
      <c r="H29" s="29" t="n"/>
      <c r="I29" s="29" t="n"/>
      <c r="J29" s="194" t="n"/>
      <c r="K29" s="51" t="n"/>
      <c r="L29" s="51" t="n"/>
    </row>
    <row r="30">
      <c r="A30" s="27" t="inlineStr">
        <is>
          <t>of which: Agriculture</t>
        </is>
      </c>
      <c r="B30" s="22" t="inlineStr">
        <is>
          <t>MtCO2e</t>
        </is>
      </c>
      <c r="C30" s="155">
        <f>C128</f>
        <v/>
      </c>
      <c r="D30" s="155">
        <f>D128</f>
        <v/>
      </c>
      <c r="E30" s="155">
        <f>E128</f>
        <v/>
      </c>
      <c r="F30" s="155">
        <f>F128</f>
        <v/>
      </c>
      <c r="G30" s="155">
        <f>G128</f>
        <v/>
      </c>
      <c r="H30" s="155">
        <f>H128</f>
        <v/>
      </c>
      <c r="I30" s="155">
        <f>I128</f>
        <v/>
      </c>
      <c r="J30" s="51" t="n"/>
      <c r="K30" s="51" t="n"/>
      <c r="L30" s="51" t="n"/>
    </row>
    <row r="31">
      <c r="A31" s="27" t="inlineStr">
        <is>
          <t>of which: Waste</t>
        </is>
      </c>
      <c r="B31" s="22" t="inlineStr">
        <is>
          <t>MtCO2e</t>
        </is>
      </c>
      <c r="C31" s="155">
        <f>C159</f>
        <v/>
      </c>
      <c r="D31" s="155">
        <f>D159</f>
        <v/>
      </c>
      <c r="E31" s="155">
        <f>E159</f>
        <v/>
      </c>
      <c r="F31" s="155">
        <f>F159</f>
        <v/>
      </c>
      <c r="G31" s="155">
        <f>G159</f>
        <v/>
      </c>
      <c r="H31" s="155">
        <f>H159</f>
        <v/>
      </c>
      <c r="I31" s="155">
        <f>I159</f>
        <v/>
      </c>
      <c r="J31" s="51" t="n"/>
      <c r="K31" s="51" t="n"/>
      <c r="L31" s="51" t="n"/>
    </row>
    <row r="32">
      <c r="A32" s="28" t="inlineStr">
        <is>
          <t>Total N2O Emissions</t>
        </is>
      </c>
      <c r="B32" s="22" t="inlineStr">
        <is>
          <t>MtCO2e</t>
        </is>
      </c>
      <c r="C32" s="155">
        <f>SUM(C33:C36)</f>
        <v/>
      </c>
      <c r="D32" s="155">
        <f>SUM(D33:D36)</f>
        <v/>
      </c>
      <c r="E32" s="155">
        <f>SUM(E33:E36)</f>
        <v/>
      </c>
      <c r="F32" s="155">
        <f>SUM(F33:F36)</f>
        <v/>
      </c>
      <c r="G32" s="155">
        <f>SUM(G33:G36)</f>
        <v/>
      </c>
      <c r="H32" s="155">
        <f>SUM(H33:H36)</f>
        <v/>
      </c>
      <c r="I32" s="155">
        <f>SUM(I33:I36)</f>
        <v/>
      </c>
      <c r="J32" s="51" t="n"/>
      <c r="K32" s="51" t="n"/>
      <c r="L32" s="51" t="n"/>
    </row>
    <row r="33">
      <c r="A33" s="27" t="inlineStr">
        <is>
          <t>of which: Energy</t>
        </is>
      </c>
      <c r="B33" s="22" t="inlineStr">
        <is>
          <t>MtCO2e</t>
        </is>
      </c>
      <c r="C33" s="29" t="n"/>
      <c r="D33" s="29" t="n"/>
      <c r="E33" s="29" t="n"/>
      <c r="F33" s="29" t="n"/>
      <c r="G33" s="29" t="n"/>
      <c r="H33" s="29" t="n"/>
      <c r="I33" s="29" t="n"/>
      <c r="J33" s="194" t="n"/>
      <c r="K33" s="51" t="n"/>
      <c r="L33" s="51" t="n"/>
    </row>
    <row r="34">
      <c r="A34" s="27" t="inlineStr">
        <is>
          <t>of which: IPPU (Industrial Processes &amp; Product Use)</t>
        </is>
      </c>
      <c r="B34" s="22" t="inlineStr">
        <is>
          <t>MtCO2e</t>
        </is>
      </c>
      <c r="C34" s="29" t="n"/>
      <c r="D34" s="29" t="n"/>
      <c r="E34" s="29" t="n"/>
      <c r="F34" s="29" t="n"/>
      <c r="G34" s="29" t="n"/>
      <c r="H34" s="29" t="n"/>
      <c r="I34" s="29" t="n"/>
      <c r="J34" s="194" t="n"/>
      <c r="K34" s="51" t="n"/>
      <c r="L34" s="51" t="n"/>
    </row>
    <row r="35">
      <c r="A35" s="27" t="inlineStr">
        <is>
          <t>of which: Agriculture</t>
        </is>
      </c>
      <c r="B35" s="22" t="inlineStr">
        <is>
          <t>MtCO2e</t>
        </is>
      </c>
      <c r="C35" s="155">
        <f>C129</f>
        <v/>
      </c>
      <c r="D35" s="155">
        <f>D129</f>
        <v/>
      </c>
      <c r="E35" s="155">
        <f>E129</f>
        <v/>
      </c>
      <c r="F35" s="155">
        <f>F129</f>
        <v/>
      </c>
      <c r="G35" s="155">
        <f>G129</f>
        <v/>
      </c>
      <c r="H35" s="155">
        <f>H129</f>
        <v/>
      </c>
      <c r="I35" s="155">
        <f>I129</f>
        <v/>
      </c>
      <c r="J35" s="51" t="n"/>
      <c r="K35" s="51" t="n"/>
      <c r="L35" s="51" t="n"/>
    </row>
    <row r="36">
      <c r="A36" s="27" t="inlineStr">
        <is>
          <t>of which: Waste</t>
        </is>
      </c>
      <c r="B36" s="22" t="inlineStr">
        <is>
          <t>MtCO2e</t>
        </is>
      </c>
      <c r="C36" s="155">
        <f>C160</f>
        <v/>
      </c>
      <c r="D36" s="155">
        <f>D160</f>
        <v/>
      </c>
      <c r="E36" s="155">
        <f>E160</f>
        <v/>
      </c>
      <c r="F36" s="155">
        <f>F160</f>
        <v/>
      </c>
      <c r="G36" s="155">
        <f>G160</f>
        <v/>
      </c>
      <c r="H36" s="155">
        <f>H160</f>
        <v/>
      </c>
      <c r="I36" s="155">
        <f>I160</f>
        <v/>
      </c>
      <c r="J36" s="51" t="n"/>
      <c r="K36" s="51" t="n"/>
      <c r="L36" s="51" t="n"/>
    </row>
    <row r="37">
      <c r="A37" s="28" t="inlineStr">
        <is>
          <t>Total HFCs+PFCs+SF6 Emissions</t>
        </is>
      </c>
      <c r="B37" s="22" t="inlineStr">
        <is>
          <t>MtCO2e</t>
        </is>
      </c>
      <c r="C37" s="156">
        <f>C38+C39</f>
        <v/>
      </c>
      <c r="D37" s="156">
        <f>D38+D39</f>
        <v/>
      </c>
      <c r="E37" s="156">
        <f>E38+E39</f>
        <v/>
      </c>
      <c r="F37" s="156">
        <f>F38+F39</f>
        <v/>
      </c>
      <c r="G37" s="156">
        <f>G38+G39</f>
        <v/>
      </c>
      <c r="H37" s="156">
        <f>H38+H39</f>
        <v/>
      </c>
      <c r="I37" s="156">
        <f>I38+I39</f>
        <v/>
      </c>
      <c r="J37" s="194" t="n"/>
      <c r="K37" s="51" t="n"/>
      <c r="L37" s="51" t="n"/>
    </row>
    <row r="38">
      <c r="A38" s="27" t="inlineStr">
        <is>
          <t>of which: Energy</t>
        </is>
      </c>
      <c r="B38" s="22" t="inlineStr">
        <is>
          <t>MtCO2e</t>
        </is>
      </c>
      <c r="C38" s="29" t="n"/>
      <c r="D38" s="29" t="n"/>
      <c r="E38" s="29" t="n"/>
      <c r="F38" s="29" t="n"/>
      <c r="G38" s="29" t="n"/>
      <c r="H38" s="29" t="n"/>
      <c r="I38" s="29" t="n"/>
      <c r="J38" s="194" t="n"/>
      <c r="K38" s="51" t="n"/>
      <c r="L38" s="51" t="n"/>
    </row>
    <row r="39">
      <c r="A39" s="27" t="inlineStr">
        <is>
          <t>of which: IPPU (Industrial Processes &amp; Product Use)</t>
        </is>
      </c>
      <c r="B39" s="22" t="inlineStr">
        <is>
          <t>MtCO2e</t>
        </is>
      </c>
      <c r="C39" s="29" t="n"/>
      <c r="D39" s="29" t="n"/>
      <c r="E39" s="29" t="n"/>
      <c r="F39" s="29" t="n"/>
      <c r="G39" s="29" t="n"/>
      <c r="H39" s="29" t="n"/>
      <c r="I39" s="29" t="n"/>
      <c r="J39" s="194" t="n"/>
      <c r="K39" s="51" t="n"/>
      <c r="L39" s="51" t="n"/>
    </row>
    <row r="40">
      <c r="A40" s="28" t="inlineStr">
        <is>
          <t>Total non-CO2 Emissions (N2O, CH4, HFC, PFC, SF6, mix)</t>
        </is>
      </c>
      <c r="B40" s="22" t="inlineStr">
        <is>
          <t>MtCO2e</t>
        </is>
      </c>
      <c r="C40" s="155">
        <f>SUM(C41:C44)</f>
        <v/>
      </c>
      <c r="D40" s="155">
        <f>SUM(D41:D44)</f>
        <v/>
      </c>
      <c r="E40" s="155">
        <f>SUM(E41:E44)</f>
        <v/>
      </c>
      <c r="F40" s="155">
        <f>SUM(F41:F44)</f>
        <v/>
      </c>
      <c r="G40" s="155">
        <f>SUM(G41:G44)</f>
        <v/>
      </c>
      <c r="H40" s="155">
        <f>SUM(H41:H44)</f>
        <v/>
      </c>
      <c r="I40" s="155">
        <f>SUM(I41:I44)</f>
        <v/>
      </c>
      <c r="J40" s="51" t="n"/>
      <c r="K40" s="51" t="n"/>
      <c r="L40" s="51" t="n"/>
    </row>
    <row r="41">
      <c r="A41" s="27" t="inlineStr">
        <is>
          <t>of which: Energy</t>
        </is>
      </c>
      <c r="B41" s="22" t="inlineStr">
        <is>
          <t>MtCO2e</t>
        </is>
      </c>
      <c r="C41" s="155">
        <f>C28+C33+C38</f>
        <v/>
      </c>
      <c r="D41" s="155">
        <f>D28+D33+D38</f>
        <v/>
      </c>
      <c r="E41" s="155">
        <f>E28+E33+E38</f>
        <v/>
      </c>
      <c r="F41" s="155">
        <f>F28+F33+F38</f>
        <v/>
      </c>
      <c r="G41" s="155">
        <f>G28+G33+G38</f>
        <v/>
      </c>
      <c r="H41" s="155">
        <f>H28+H33+H38</f>
        <v/>
      </c>
      <c r="I41" s="155">
        <f>I28+I33+I38</f>
        <v/>
      </c>
      <c r="J41" s="51" t="n"/>
      <c r="K41" s="51" t="n"/>
      <c r="L41" s="51" t="n"/>
    </row>
    <row r="42">
      <c r="A42" s="27" t="inlineStr">
        <is>
          <t>of which: IPPU (Industrial Processes &amp; Product Use)</t>
        </is>
      </c>
      <c r="B42" s="22" t="inlineStr">
        <is>
          <t>MtCO2e</t>
        </is>
      </c>
      <c r="C42" s="155">
        <f>C29+C34+C39</f>
        <v/>
      </c>
      <c r="D42" s="155">
        <f>D29+D34+D39</f>
        <v/>
      </c>
      <c r="E42" s="155">
        <f>E29+E34+E39</f>
        <v/>
      </c>
      <c r="F42" s="155">
        <f>F29+F34+F39</f>
        <v/>
      </c>
      <c r="G42" s="155">
        <f>G29+G34+G39</f>
        <v/>
      </c>
      <c r="H42" s="155">
        <f>H29+H34+H39</f>
        <v/>
      </c>
      <c r="I42" s="155">
        <f>I29+I34+I39</f>
        <v/>
      </c>
      <c r="J42" s="51" t="n"/>
      <c r="K42" s="51" t="n"/>
      <c r="L42" s="51" t="n"/>
    </row>
    <row r="43">
      <c r="A43" s="27" t="inlineStr">
        <is>
          <t>of which: Agriculture</t>
        </is>
      </c>
      <c r="B43" s="22" t="inlineStr">
        <is>
          <t>MtCO2e</t>
        </is>
      </c>
      <c r="C43" s="155">
        <f>C30+C35</f>
        <v/>
      </c>
      <c r="D43" s="155">
        <f>D30+D35</f>
        <v/>
      </c>
      <c r="E43" s="155">
        <f>E30+E35</f>
        <v/>
      </c>
      <c r="F43" s="155">
        <f>F30+F35</f>
        <v/>
      </c>
      <c r="G43" s="155">
        <f>G30+G35</f>
        <v/>
      </c>
      <c r="H43" s="155">
        <f>H30+H35</f>
        <v/>
      </c>
      <c r="I43" s="155">
        <f>I30+I35</f>
        <v/>
      </c>
      <c r="J43" s="51" t="n"/>
      <c r="K43" s="51" t="n"/>
      <c r="L43" s="51" t="n"/>
    </row>
    <row r="44">
      <c r="A44" s="27" t="inlineStr">
        <is>
          <t>of which: Waste</t>
        </is>
      </c>
      <c r="B44" s="22" t="inlineStr">
        <is>
          <t>MtCO2e</t>
        </is>
      </c>
      <c r="C44" s="155">
        <f>C31+C36</f>
        <v/>
      </c>
      <c r="D44" s="155">
        <f>D31+D36</f>
        <v/>
      </c>
      <c r="E44" s="155">
        <f>E31+E36</f>
        <v/>
      </c>
      <c r="F44" s="155">
        <f>F31+F36</f>
        <v/>
      </c>
      <c r="G44" s="155">
        <f>G31+G36</f>
        <v/>
      </c>
      <c r="H44" s="155">
        <f>H31+H36</f>
        <v/>
      </c>
      <c r="I44" s="155">
        <f>I31+I36</f>
        <v/>
      </c>
      <c r="J44" s="51" t="n"/>
      <c r="K44" s="51" t="n"/>
      <c r="L44" s="51" t="n"/>
    </row>
    <row r="45">
      <c r="A45" s="28" t="inlineStr">
        <is>
          <t>Cumulative all non-CO2 emissions</t>
        </is>
      </c>
      <c r="B45" s="22" t="inlineStr">
        <is>
          <t>MtCO2e</t>
        </is>
      </c>
      <c r="C45" s="155">
        <f>C40</f>
        <v/>
      </c>
      <c r="D45" s="155">
        <f>D40+C40</f>
        <v/>
      </c>
      <c r="E45" s="155">
        <f>E40+D40</f>
        <v/>
      </c>
      <c r="F45" s="155">
        <f>F40+E40</f>
        <v/>
      </c>
      <c r="G45" s="155">
        <f>G40+F40</f>
        <v/>
      </c>
      <c r="H45" s="155">
        <f>H40+G40</f>
        <v/>
      </c>
      <c r="I45" s="155">
        <f>I40+H40</f>
        <v/>
      </c>
      <c r="J45" s="51" t="n"/>
      <c r="K45" s="51" t="n"/>
      <c r="L45" s="51" t="n"/>
    </row>
    <row r="46">
      <c r="A46" s="21" t="inlineStr">
        <is>
          <t>Emissions Results (aggregated results by sectors and by gas)- without counting CCS</t>
        </is>
      </c>
      <c r="B46" s="21" t="n"/>
      <c r="C46" s="21" t="n"/>
      <c r="D46" s="21" t="n"/>
      <c r="E46" s="21" t="n"/>
      <c r="F46" s="21" t="n"/>
      <c r="G46" s="21" t="n"/>
      <c r="H46" s="21" t="n"/>
      <c r="I46" s="21" t="n"/>
      <c r="J46" s="51" t="n"/>
      <c r="K46" s="51" t="n"/>
      <c r="L46" s="51" t="n"/>
    </row>
    <row r="47">
      <c r="A47" s="28" t="inlineStr">
        <is>
          <t>Total GHG emissions</t>
        </is>
      </c>
      <c r="B47" s="22" t="inlineStr">
        <is>
          <t>MtCO2e</t>
        </is>
      </c>
      <c r="C47" s="154">
        <f>C19+C40</f>
        <v/>
      </c>
      <c r="D47" s="154">
        <f>D19+D40</f>
        <v/>
      </c>
      <c r="E47" s="154">
        <f>E19+E40</f>
        <v/>
      </c>
      <c r="F47" s="154">
        <f>F19+F40</f>
        <v/>
      </c>
      <c r="G47" s="154">
        <f>G19+G40</f>
        <v/>
      </c>
      <c r="H47" s="154">
        <f>H19+H40</f>
        <v/>
      </c>
      <c r="I47" s="154">
        <f>I19+I40</f>
        <v/>
      </c>
      <c r="J47" s="194" t="n"/>
      <c r="K47" s="51" t="n"/>
      <c r="L47" s="51" t="n"/>
    </row>
    <row r="48">
      <c r="A48" s="27" t="inlineStr">
        <is>
          <t>of which: Energy</t>
        </is>
      </c>
      <c r="B48" s="22" t="inlineStr">
        <is>
          <t>MtCO2e</t>
        </is>
      </c>
      <c r="C48" s="154">
        <f>C20+C41</f>
        <v/>
      </c>
      <c r="D48" s="154">
        <f>D20+D41</f>
        <v/>
      </c>
      <c r="E48" s="154">
        <f>E20+E41</f>
        <v/>
      </c>
      <c r="F48" s="154">
        <f>F20+F41</f>
        <v/>
      </c>
      <c r="G48" s="154">
        <f>G20+G41</f>
        <v/>
      </c>
      <c r="H48" s="154">
        <f>H20+H41</f>
        <v/>
      </c>
      <c r="I48" s="154">
        <f>I20+I41</f>
        <v/>
      </c>
      <c r="J48" s="194" t="n"/>
      <c r="K48" s="51" t="n"/>
      <c r="L48" s="51" t="n"/>
    </row>
    <row r="49">
      <c r="A49" s="27" t="inlineStr">
        <is>
          <t>of which: IPPU (Industrial Processes &amp; Product Use)</t>
        </is>
      </c>
      <c r="B49" s="22" t="inlineStr">
        <is>
          <t>MtCO2e</t>
        </is>
      </c>
      <c r="C49" s="154">
        <f>C21+C42</f>
        <v/>
      </c>
      <c r="D49" s="154">
        <f>D21+D42</f>
        <v/>
      </c>
      <c r="E49" s="154">
        <f>E21+E42</f>
        <v/>
      </c>
      <c r="F49" s="154">
        <f>F21+F42</f>
        <v/>
      </c>
      <c r="G49" s="154">
        <f>G21+G42</f>
        <v/>
      </c>
      <c r="H49" s="154">
        <f>H21+H42</f>
        <v/>
      </c>
      <c r="I49" s="154">
        <f>I21+I42</f>
        <v/>
      </c>
      <c r="J49" s="194" t="n"/>
      <c r="K49" s="51" t="n"/>
      <c r="L49" s="51" t="n"/>
    </row>
    <row r="50">
      <c r="A50" s="27" t="inlineStr">
        <is>
          <t>of which: Agriculture</t>
        </is>
      </c>
      <c r="B50" s="22" t="inlineStr">
        <is>
          <t>MtCO2e</t>
        </is>
      </c>
      <c r="C50" s="154">
        <f>C22+C43</f>
        <v/>
      </c>
      <c r="D50" s="154">
        <f>D22+D43</f>
        <v/>
      </c>
      <c r="E50" s="154">
        <f>E22+E43</f>
        <v/>
      </c>
      <c r="F50" s="154">
        <f>F22+F43</f>
        <v/>
      </c>
      <c r="G50" s="154">
        <f>G22+G43</f>
        <v/>
      </c>
      <c r="H50" s="154">
        <f>H22+H43</f>
        <v/>
      </c>
      <c r="I50" s="154">
        <f>I22+I43</f>
        <v/>
      </c>
      <c r="J50" s="194" t="n"/>
      <c r="K50" s="51" t="n"/>
      <c r="L50" s="51" t="n"/>
    </row>
    <row r="51">
      <c r="A51" s="27" t="inlineStr">
        <is>
          <t>of which: LULUCF</t>
        </is>
      </c>
      <c r="B51" s="22" t="inlineStr">
        <is>
          <t>MtCO2e</t>
        </is>
      </c>
      <c r="C51" s="154">
        <f>C23</f>
        <v/>
      </c>
      <c r="D51" s="154">
        <f>D23</f>
        <v/>
      </c>
      <c r="E51" s="154">
        <f>E23</f>
        <v/>
      </c>
      <c r="F51" s="154">
        <f>F23</f>
        <v/>
      </c>
      <c r="G51" s="154">
        <f>G23</f>
        <v/>
      </c>
      <c r="H51" s="154">
        <f>H23</f>
        <v/>
      </c>
      <c r="I51" s="154">
        <f>I23</f>
        <v/>
      </c>
      <c r="J51" s="194" t="n"/>
      <c r="K51" s="51" t="n"/>
      <c r="L51" s="51" t="n"/>
    </row>
    <row r="52">
      <c r="A52" s="27" t="inlineStr">
        <is>
          <t>of which: Waste</t>
        </is>
      </c>
      <c r="B52" s="22" t="inlineStr">
        <is>
          <t>MtCO2e</t>
        </is>
      </c>
      <c r="C52" s="154">
        <f>C24+C44</f>
        <v/>
      </c>
      <c r="D52" s="154">
        <f>D24+D44</f>
        <v/>
      </c>
      <c r="E52" s="154">
        <f>E24+E44</f>
        <v/>
      </c>
      <c r="F52" s="154">
        <f>F24+F44</f>
        <v/>
      </c>
      <c r="G52" s="154">
        <f>G24+G44</f>
        <v/>
      </c>
      <c r="H52" s="154">
        <f>H24+H44</f>
        <v/>
      </c>
      <c r="I52" s="154">
        <f>I24+I44</f>
        <v/>
      </c>
      <c r="J52" s="194" t="n"/>
      <c r="K52" s="51" t="n"/>
      <c r="L52" s="51" t="n"/>
    </row>
    <row r="53">
      <c r="A53" s="110" t="inlineStr">
        <is>
          <t>Estimated CCUS - CO2 captured and stored</t>
        </is>
      </c>
      <c r="B53" s="20" t="n"/>
      <c r="C53" s="20" t="n"/>
      <c r="D53" s="20" t="n"/>
      <c r="E53" s="20" t="n"/>
      <c r="F53" s="20" t="n"/>
      <c r="G53" s="20" t="n"/>
      <c r="H53" s="20" t="n"/>
      <c r="I53" s="20" t="n"/>
      <c r="J53" s="51" t="n"/>
      <c r="K53" s="51" t="n"/>
      <c r="L53" s="51" t="n"/>
    </row>
    <row r="54">
      <c r="A54" s="175" t="inlineStr">
        <is>
          <t>by sectors</t>
        </is>
      </c>
      <c r="B54" s="21" t="n"/>
      <c r="C54" s="21" t="n"/>
      <c r="D54" s="21" t="n"/>
      <c r="E54" s="21" t="n"/>
      <c r="F54" s="21" t="n"/>
      <c r="G54" s="21" t="n"/>
      <c r="H54" s="21" t="n"/>
      <c r="I54" s="21" t="n"/>
      <c r="J54" s="51" t="n"/>
      <c r="K54" s="51" t="n"/>
      <c r="L54" s="51" t="n"/>
    </row>
    <row r="55">
      <c r="A55" s="27" t="inlineStr">
        <is>
          <t>In Industry - EII</t>
        </is>
      </c>
      <c r="B55" s="22" t="inlineStr">
        <is>
          <t>MtCO2 captured &amp; stored</t>
        </is>
      </c>
      <c r="C55" s="150">
        <f>C101</f>
        <v/>
      </c>
      <c r="D55" s="150">
        <f>D101</f>
        <v/>
      </c>
      <c r="E55" s="150">
        <f>E101</f>
        <v/>
      </c>
      <c r="F55" s="150">
        <f>F101</f>
        <v/>
      </c>
      <c r="G55" s="150">
        <f>G101</f>
        <v/>
      </c>
      <c r="H55" s="150">
        <f>H101</f>
        <v/>
      </c>
      <c r="I55" s="150">
        <f>I101</f>
        <v/>
      </c>
      <c r="J55" s="51" t="n"/>
      <c r="K55" s="51" t="n"/>
      <c r="L55" s="51" t="n"/>
    </row>
    <row r="56">
      <c r="A56" s="27" t="inlineStr">
        <is>
          <t>-of which Iron &amp; Steel</t>
        </is>
      </c>
      <c r="B56" s="22" t="inlineStr">
        <is>
          <t>MtCO2 captured &amp; stored</t>
        </is>
      </c>
      <c r="C56" s="150">
        <f>C102</f>
        <v/>
      </c>
      <c r="D56" s="150">
        <f>D102</f>
        <v/>
      </c>
      <c r="E56" s="150">
        <f>E102</f>
        <v/>
      </c>
      <c r="F56" s="150">
        <f>F102</f>
        <v/>
      </c>
      <c r="G56" s="150">
        <f>G102</f>
        <v/>
      </c>
      <c r="H56" s="150">
        <f>H102</f>
        <v/>
      </c>
      <c r="I56" s="150">
        <f>I102</f>
        <v/>
      </c>
      <c r="J56" s="195" t="n"/>
      <c r="K56" s="51" t="n"/>
      <c r="L56" s="51" t="n"/>
    </row>
    <row r="57">
      <c r="A57" s="27" t="inlineStr">
        <is>
          <t>-of which Cement</t>
        </is>
      </c>
      <c r="B57" s="22" t="inlineStr">
        <is>
          <t>MtCO2 captured &amp; stored</t>
        </is>
      </c>
      <c r="C57" s="150">
        <f>C103</f>
        <v/>
      </c>
      <c r="D57" s="150">
        <f>D103</f>
        <v/>
      </c>
      <c r="E57" s="150">
        <f>E103</f>
        <v/>
      </c>
      <c r="F57" s="150">
        <f>F103</f>
        <v/>
      </c>
      <c r="G57" s="150">
        <f>G103</f>
        <v/>
      </c>
      <c r="H57" s="150">
        <f>H103</f>
        <v/>
      </c>
      <c r="I57" s="150">
        <f>I103</f>
        <v/>
      </c>
      <c r="J57" s="195" t="n"/>
      <c r="K57" s="51" t="n"/>
      <c r="L57" s="51" t="n"/>
    </row>
    <row r="58">
      <c r="A58" s="27" t="inlineStr">
        <is>
          <t>-of which Chemicals</t>
        </is>
      </c>
      <c r="B58" s="22" t="inlineStr">
        <is>
          <t>MtCO2 captured &amp; stored</t>
        </is>
      </c>
      <c r="C58" s="150">
        <f>C104</f>
        <v/>
      </c>
      <c r="D58" s="150">
        <f>D104</f>
        <v/>
      </c>
      <c r="E58" s="150">
        <f>E104</f>
        <v/>
      </c>
      <c r="F58" s="150">
        <f>F104</f>
        <v/>
      </c>
      <c r="G58" s="150">
        <f>G104</f>
        <v/>
      </c>
      <c r="H58" s="150">
        <f>H104</f>
        <v/>
      </c>
      <c r="I58" s="150">
        <f>I104</f>
        <v/>
      </c>
      <c r="J58" s="195" t="n"/>
      <c r="K58" s="51" t="n"/>
      <c r="L58" s="51" t="n"/>
    </row>
    <row r="59">
      <c r="A59" s="27" t="inlineStr">
        <is>
          <t>In Power supply</t>
        </is>
      </c>
      <c r="B59" s="22" t="inlineStr">
        <is>
          <t>MtCO2 captured &amp; stored</t>
        </is>
      </c>
      <c r="C59" s="150">
        <f>C151</f>
        <v/>
      </c>
      <c r="D59" s="150">
        <f>D151</f>
        <v/>
      </c>
      <c r="E59" s="150">
        <f>E151</f>
        <v/>
      </c>
      <c r="F59" s="150">
        <f>F151</f>
        <v/>
      </c>
      <c r="G59" s="150">
        <f>G151</f>
        <v/>
      </c>
      <c r="H59" s="150">
        <f>H151</f>
        <v/>
      </c>
      <c r="I59" s="150">
        <f>I151</f>
        <v/>
      </c>
      <c r="J59" s="195" t="n"/>
      <c r="K59" s="51" t="n"/>
      <c r="L59" s="51" t="n"/>
    </row>
    <row r="60">
      <c r="A60" s="27" t="inlineStr">
        <is>
          <t>- of which from coal</t>
        </is>
      </c>
      <c r="B60" s="22" t="inlineStr">
        <is>
          <t>MtCO2 captured &amp; stored</t>
        </is>
      </c>
      <c r="C60" s="150">
        <f>C152</f>
        <v/>
      </c>
      <c r="D60" s="150">
        <f>D152</f>
        <v/>
      </c>
      <c r="E60" s="150">
        <f>E152</f>
        <v/>
      </c>
      <c r="F60" s="150">
        <f>F152</f>
        <v/>
      </c>
      <c r="G60" s="150">
        <f>G152</f>
        <v/>
      </c>
      <c r="H60" s="150">
        <f>H152</f>
        <v/>
      </c>
      <c r="I60" s="150">
        <f>I152</f>
        <v/>
      </c>
      <c r="J60" s="195" t="n"/>
      <c r="K60" s="51" t="n"/>
      <c r="L60" s="51" t="n"/>
    </row>
    <row r="61">
      <c r="A61" s="107" t="inlineStr">
        <is>
          <t>- of which from gas</t>
        </is>
      </c>
      <c r="B61" s="22" t="inlineStr">
        <is>
          <t>MtCO2 captured &amp; stored</t>
        </is>
      </c>
      <c r="C61" s="150">
        <f>C153</f>
        <v/>
      </c>
      <c r="D61" s="150">
        <f>D153</f>
        <v/>
      </c>
      <c r="E61" s="150">
        <f>E153</f>
        <v/>
      </c>
      <c r="F61" s="150">
        <f>F153</f>
        <v/>
      </c>
      <c r="G61" s="150">
        <f>G153</f>
        <v/>
      </c>
      <c r="H61" s="150">
        <f>H153</f>
        <v/>
      </c>
      <c r="I61" s="150">
        <f>I153</f>
        <v/>
      </c>
      <c r="J61" s="195" t="n"/>
      <c r="K61" s="51" t="n"/>
      <c r="L61" s="51" t="n"/>
    </row>
    <row r="62">
      <c r="A62" s="107" t="inlineStr">
        <is>
          <t>- of which from liquid fuel</t>
        </is>
      </c>
      <c r="B62" s="22" t="inlineStr">
        <is>
          <t>MtCO2 captured &amp; stored</t>
        </is>
      </c>
      <c r="C62" s="150">
        <f>C154</f>
        <v/>
      </c>
      <c r="D62" s="150">
        <f>D154</f>
        <v/>
      </c>
      <c r="E62" s="150">
        <f>E154</f>
        <v/>
      </c>
      <c r="F62" s="150">
        <f>F154</f>
        <v/>
      </c>
      <c r="G62" s="150">
        <f>G154</f>
        <v/>
      </c>
      <c r="H62" s="150">
        <f>H154</f>
        <v/>
      </c>
      <c r="I62" s="150">
        <f>I154</f>
        <v/>
      </c>
      <c r="J62" s="195" t="n"/>
      <c r="K62" s="51" t="n"/>
      <c r="L62" s="51" t="n"/>
    </row>
    <row r="63">
      <c r="A63" s="27" t="inlineStr">
        <is>
          <t>- of which from biomass</t>
        </is>
      </c>
      <c r="B63" s="22" t="inlineStr">
        <is>
          <t>MtCO2 captured &amp; stored</t>
        </is>
      </c>
      <c r="C63" s="150">
        <f>C155</f>
        <v/>
      </c>
      <c r="D63" s="150">
        <f>D155</f>
        <v/>
      </c>
      <c r="E63" s="150">
        <f>E155</f>
        <v/>
      </c>
      <c r="F63" s="150">
        <f>F155</f>
        <v/>
      </c>
      <c r="G63" s="150">
        <f>G155</f>
        <v/>
      </c>
      <c r="H63" s="150">
        <f>H155</f>
        <v/>
      </c>
      <c r="I63" s="150">
        <f>I155</f>
        <v/>
      </c>
      <c r="J63" s="195" t="n"/>
      <c r="K63" s="51" t="n"/>
      <c r="L63" s="51" t="n"/>
    </row>
    <row r="64">
      <c r="A64" s="27" t="inlineStr">
        <is>
          <t>In Other energy supply</t>
        </is>
      </c>
      <c r="B64" s="22" t="inlineStr">
        <is>
          <t>MtCO2 captured &amp; stored</t>
        </is>
      </c>
      <c r="C64" s="166">
        <f>C144</f>
        <v/>
      </c>
      <c r="D64" s="166">
        <f>D144</f>
        <v/>
      </c>
      <c r="E64" s="166">
        <f>E144</f>
        <v/>
      </c>
      <c r="F64" s="166">
        <f>F144</f>
        <v/>
      </c>
      <c r="G64" s="166">
        <f>G144</f>
        <v/>
      </c>
      <c r="H64" s="166">
        <f>H144</f>
        <v/>
      </c>
      <c r="I64" s="166">
        <f>I144</f>
        <v/>
      </c>
      <c r="J64" s="195" t="n"/>
      <c r="K64" s="51" t="n"/>
      <c r="L64" s="51" t="n"/>
    </row>
    <row r="65">
      <c r="A65" s="27" t="inlineStr">
        <is>
          <t>In Other sectors (please specify in storyline)</t>
        </is>
      </c>
      <c r="B65" s="22" t="inlineStr">
        <is>
          <t>MtCO2 captured &amp; stored</t>
        </is>
      </c>
      <c r="C65" s="44" t="n"/>
      <c r="D65" s="44" t="n"/>
      <c r="E65" s="44" t="n"/>
      <c r="F65" s="44" t="n"/>
      <c r="G65" s="44" t="n"/>
      <c r="H65" s="44" t="n"/>
      <c r="I65" s="44" t="n"/>
      <c r="J65" s="195" t="n"/>
      <c r="K65" s="51" t="n"/>
      <c r="L65" s="51" t="n"/>
    </row>
    <row r="66">
      <c r="A66" s="28" t="inlineStr">
        <is>
          <t>Total CO2 captured and stored</t>
        </is>
      </c>
      <c r="B66" s="22" t="inlineStr">
        <is>
          <t>MtCO2 captured &amp; stored</t>
        </is>
      </c>
      <c r="C66" s="154">
        <f>SUM(C55:C65)</f>
        <v/>
      </c>
      <c r="D66" s="154">
        <f>SUM(D55:D65)</f>
        <v/>
      </c>
      <c r="E66" s="154">
        <f>SUM(E55:E65)</f>
        <v/>
      </c>
      <c r="F66" s="154">
        <f>SUM(F55:F65)</f>
        <v/>
      </c>
      <c r="G66" s="154">
        <f>SUM(G55:G65)</f>
        <v/>
      </c>
      <c r="H66" s="154">
        <f>SUM(H55:H65)</f>
        <v/>
      </c>
      <c r="I66" s="154">
        <f>SUM(I55:I65)</f>
        <v/>
      </c>
      <c r="J66" s="194" t="n"/>
      <c r="K66" s="51" t="n"/>
      <c r="L66" s="51" t="n"/>
    </row>
    <row r="67">
      <c r="A67" s="20" t="inlineStr">
        <is>
          <t>Sector indicators</t>
        </is>
      </c>
      <c r="B67" s="20" t="n"/>
      <c r="C67" s="20" t="n"/>
      <c r="D67" s="20" t="n"/>
      <c r="E67" s="20" t="n"/>
      <c r="F67" s="20" t="n"/>
      <c r="G67" s="20" t="n"/>
      <c r="H67" s="20" t="n"/>
      <c r="I67" s="20" t="n"/>
      <c r="J67" s="51" t="n"/>
      <c r="K67" s="51" t="n"/>
      <c r="L67" s="51" t="n"/>
    </row>
    <row r="68">
      <c r="A68" s="21" t="inlineStr">
        <is>
          <t>Households</t>
        </is>
      </c>
      <c r="B68" s="21" t="n"/>
      <c r="C68" s="21" t="n"/>
      <c r="D68" s="21" t="n"/>
      <c r="E68" s="21" t="n"/>
      <c r="F68" s="21" t="n"/>
      <c r="G68" s="21" t="n"/>
      <c r="H68" s="21" t="n"/>
      <c r="I68" s="21" t="n"/>
      <c r="J68" s="51" t="n"/>
      <c r="K68" s="51" t="n"/>
      <c r="L68" s="51" t="n"/>
    </row>
    <row r="69">
      <c r="A69" s="32" t="inlineStr">
        <is>
          <t>Residential buildings</t>
        </is>
      </c>
      <c r="B69" s="32" t="n"/>
      <c r="C69" s="32" t="n"/>
      <c r="D69" s="32" t="n"/>
      <c r="E69" s="32" t="n"/>
      <c r="F69" s="32" t="n"/>
      <c r="G69" s="32" t="n"/>
      <c r="H69" s="32" t="n"/>
      <c r="I69" s="32" t="n"/>
      <c r="J69" s="51" t="n"/>
      <c r="K69" s="51" t="n"/>
      <c r="L69" s="51" t="n"/>
    </row>
    <row r="70">
      <c r="A70" s="24" t="inlineStr">
        <is>
          <t>Average Floor Surface per capita</t>
        </is>
      </c>
      <c r="B70" s="24" t="inlineStr">
        <is>
          <t>sqm/cap</t>
        </is>
      </c>
      <c r="C70" s="31" t="n"/>
      <c r="D70" s="31" t="n"/>
      <c r="E70" s="31" t="n"/>
      <c r="F70" s="31" t="n"/>
      <c r="G70" s="31" t="n"/>
      <c r="H70" s="31" t="n"/>
      <c r="I70" s="31" t="n"/>
      <c r="J70" s="196" t="inlineStr">
        <is>
          <t>Building Res DB</t>
        </is>
      </c>
      <c r="K70" s="51" t="n"/>
      <c r="L70" s="51" t="n"/>
    </row>
    <row r="71">
      <c r="A71" s="24" t="inlineStr">
        <is>
          <t>Energy use per sqm</t>
        </is>
      </c>
      <c r="B71" s="24" t="inlineStr">
        <is>
          <t>MJ/sqm</t>
        </is>
      </c>
      <c r="C71" s="31" t="n"/>
      <c r="D71" s="31" t="n"/>
      <c r="E71" s="31" t="n"/>
      <c r="F71" s="31" t="n"/>
      <c r="G71" s="31" t="n"/>
      <c r="H71" s="31" t="n"/>
      <c r="I71" s="31" t="n"/>
      <c r="J71" s="196" t="inlineStr">
        <is>
          <t>Building Res DB</t>
        </is>
      </c>
      <c r="K71" s="51" t="n"/>
      <c r="L71" s="51" t="n"/>
    </row>
    <row r="72">
      <c r="A72" s="24" t="inlineStr">
        <is>
          <t>CO2 emissions per energy unit</t>
        </is>
      </c>
      <c r="B72" s="24" t="inlineStr">
        <is>
          <t>gCO2/MJ</t>
        </is>
      </c>
      <c r="C72" s="31" t="n"/>
      <c r="D72" s="31" t="n"/>
      <c r="E72" s="31" t="n"/>
      <c r="F72" s="31" t="n"/>
      <c r="G72" s="31" t="n"/>
      <c r="H72" s="31" t="n"/>
      <c r="I72" s="31" t="n"/>
      <c r="J72" s="196" t="inlineStr">
        <is>
          <t>Building Res DB</t>
        </is>
      </c>
      <c r="K72" s="51" t="n"/>
      <c r="L72" s="51" t="n"/>
    </row>
    <row r="73">
      <c r="A73" s="24" t="inlineStr">
        <is>
          <t>Energy consumption</t>
        </is>
      </c>
      <c r="B73" s="24" t="inlineStr">
        <is>
          <t>PJ</t>
        </is>
      </c>
      <c r="C73" s="31" t="n"/>
      <c r="D73" s="31" t="n"/>
      <c r="E73" s="31" t="n"/>
      <c r="F73" s="31" t="n"/>
      <c r="G73" s="31" t="n"/>
      <c r="H73" s="31" t="n"/>
      <c r="I73" s="31" t="n"/>
      <c r="J73" s="196" t="inlineStr">
        <is>
          <t>Building Res DB</t>
        </is>
      </c>
      <c r="K73" s="51" t="n"/>
      <c r="L73" s="51" t="n"/>
    </row>
    <row r="74">
      <c r="A74" s="24" t="inlineStr">
        <is>
          <t>Total CO2 emissions</t>
        </is>
      </c>
      <c r="B74" s="24" t="inlineStr">
        <is>
          <t>MtCO2</t>
        </is>
      </c>
      <c r="C74" s="31" t="n"/>
      <c r="D74" s="31" t="n"/>
      <c r="E74" s="31" t="n"/>
      <c r="F74" s="31" t="n"/>
      <c r="G74" s="31" t="n"/>
      <c r="H74" s="31" t="n"/>
      <c r="I74" s="31" t="n"/>
      <c r="J74" s="196" t="inlineStr">
        <is>
          <t>Building Res DB</t>
        </is>
      </c>
      <c r="K74" s="51" t="n"/>
      <c r="L74" s="51" t="n"/>
    </row>
    <row r="75">
      <c r="A75" s="24" t="inlineStr">
        <is>
          <t>Total non-CO2 emissions</t>
        </is>
      </c>
      <c r="B75" s="24" t="inlineStr">
        <is>
          <t>MtCO2e</t>
        </is>
      </c>
      <c r="C75" s="31" t="n"/>
      <c r="D75" s="31" t="n"/>
      <c r="E75" s="31" t="n"/>
      <c r="F75" s="31" t="n"/>
      <c r="G75" s="31" t="n"/>
      <c r="H75" s="31" t="n"/>
      <c r="I75" s="31" t="n"/>
      <c r="J75" s="196" t="inlineStr">
        <is>
          <t>Building Res DB</t>
        </is>
      </c>
      <c r="K75" s="51" t="n"/>
      <c r="L75" s="51" t="n"/>
    </row>
    <row r="76">
      <c r="A76" s="32" t="inlineStr">
        <is>
          <t>Passenger transport</t>
        </is>
      </c>
      <c r="B76" s="33" t="n"/>
      <c r="C76" s="32" t="n"/>
      <c r="D76" s="32" t="n"/>
      <c r="E76" s="32" t="n"/>
      <c r="F76" s="32" t="n"/>
      <c r="G76" s="32" t="n"/>
      <c r="H76" s="32" t="n"/>
      <c r="I76" s="32" t="n"/>
      <c r="J76" s="51" t="n"/>
      <c r="K76" s="51" t="n"/>
      <c r="L76" s="51" t="n"/>
    </row>
    <row r="77">
      <c r="A77" s="22" t="inlineStr">
        <is>
          <t>Mobility per capita</t>
        </is>
      </c>
      <c r="B77" s="24" t="inlineStr">
        <is>
          <t>pkm/cap</t>
        </is>
      </c>
      <c r="C77" s="31" t="n"/>
      <c r="D77" s="31" t="n"/>
      <c r="E77" s="31" t="n"/>
      <c r="F77" s="31" t="n"/>
      <c r="G77" s="31" t="n"/>
      <c r="H77" s="31" t="n"/>
      <c r="I77" s="31" t="n"/>
      <c r="J77" s="196" t="inlineStr">
        <is>
          <t>Passenger transport DB</t>
        </is>
      </c>
      <c r="K77" s="51" t="n"/>
      <c r="L77" s="51" t="n"/>
    </row>
    <row r="78">
      <c r="A78" s="24" t="inlineStr">
        <is>
          <t>Energy use per pkm</t>
        </is>
      </c>
      <c r="B78" s="24" t="inlineStr">
        <is>
          <t>MJ/pkm</t>
        </is>
      </c>
      <c r="C78" s="31" t="n"/>
      <c r="D78" s="31" t="n"/>
      <c r="E78" s="31" t="n"/>
      <c r="F78" s="31" t="n"/>
      <c r="G78" s="31" t="n"/>
      <c r="H78" s="31" t="n"/>
      <c r="I78" s="31" t="n"/>
      <c r="J78" s="196" t="inlineStr">
        <is>
          <t>Passenger transport DB</t>
        </is>
      </c>
      <c r="K78" s="51" t="n"/>
      <c r="L78" s="51" t="n"/>
    </row>
    <row r="79">
      <c r="A79" s="24" t="inlineStr">
        <is>
          <t>CO2 emissions per energy unit</t>
        </is>
      </c>
      <c r="B79" s="24" t="inlineStr">
        <is>
          <t>gCO2/PJ</t>
        </is>
      </c>
      <c r="C79" s="31" t="n"/>
      <c r="D79" s="31" t="n"/>
      <c r="E79" s="31" t="n"/>
      <c r="F79" s="31" t="n"/>
      <c r="G79" s="31" t="n"/>
      <c r="H79" s="31" t="n"/>
      <c r="I79" s="31" t="n"/>
      <c r="J79" s="196" t="inlineStr">
        <is>
          <t>Passenger transport DB</t>
        </is>
      </c>
      <c r="K79" s="51" t="n"/>
      <c r="L79" s="51" t="n"/>
    </row>
    <row r="80">
      <c r="A80" s="24" t="inlineStr">
        <is>
          <t>Energy consumption</t>
        </is>
      </c>
      <c r="B80" s="24" t="inlineStr">
        <is>
          <t>PJ</t>
        </is>
      </c>
      <c r="C80" s="31" t="n"/>
      <c r="D80" s="31" t="n"/>
      <c r="E80" s="31" t="n"/>
      <c r="F80" s="31" t="n"/>
      <c r="G80" s="31" t="n"/>
      <c r="H80" s="31" t="n"/>
      <c r="I80" s="31" t="n"/>
      <c r="J80" s="196" t="inlineStr">
        <is>
          <t>Passenger transport DB</t>
        </is>
      </c>
      <c r="K80" s="51" t="n"/>
      <c r="L80" s="51" t="n"/>
    </row>
    <row r="81">
      <c r="A81" s="24" t="inlineStr">
        <is>
          <t>Total CO2 emissions</t>
        </is>
      </c>
      <c r="B81" s="24" t="inlineStr">
        <is>
          <t>MtCO2</t>
        </is>
      </c>
      <c r="C81" s="31" t="n"/>
      <c r="D81" s="31" t="n"/>
      <c r="E81" s="31" t="n"/>
      <c r="F81" s="31" t="n"/>
      <c r="G81" s="31" t="n"/>
      <c r="H81" s="31" t="n"/>
      <c r="I81" s="31" t="n"/>
      <c r="J81" s="196" t="inlineStr">
        <is>
          <t>Passenger transport DB</t>
        </is>
      </c>
      <c r="K81" s="51" t="n"/>
      <c r="L81" s="51" t="n"/>
    </row>
    <row r="82">
      <c r="A82" s="24" t="inlineStr">
        <is>
          <t>Total non-CO2 emissions</t>
        </is>
      </c>
      <c r="B82" s="24" t="inlineStr">
        <is>
          <t>MtCO2e</t>
        </is>
      </c>
      <c r="C82" s="31" t="n"/>
      <c r="D82" s="31" t="n"/>
      <c r="E82" s="31" t="n"/>
      <c r="F82" s="31" t="n"/>
      <c r="G82" s="31" t="n"/>
      <c r="H82" s="31" t="n"/>
      <c r="I82" s="31" t="n"/>
      <c r="J82" s="196" t="inlineStr">
        <is>
          <t>Passenger transport DB</t>
        </is>
      </c>
      <c r="K82" s="51" t="n"/>
      <c r="L82" s="51" t="n"/>
    </row>
    <row r="83">
      <c r="A83" s="21" t="inlineStr">
        <is>
          <t>Productive sectors (Firms)</t>
        </is>
      </c>
      <c r="B83" s="34" t="n"/>
      <c r="C83" s="21" t="n"/>
      <c r="D83" s="21" t="n"/>
      <c r="E83" s="21" t="n"/>
      <c r="F83" s="21" t="n"/>
      <c r="G83" s="21" t="n"/>
      <c r="H83" s="21" t="n"/>
      <c r="I83" s="21" t="n"/>
      <c r="J83" s="51" t="n"/>
      <c r="K83" s="51" t="n"/>
      <c r="L83" s="51" t="n"/>
    </row>
    <row r="84">
      <c r="A84" s="32" t="inlineStr">
        <is>
          <t>Commercial Buildings (e.g. services)</t>
        </is>
      </c>
      <c r="B84" s="33" t="n"/>
      <c r="C84" s="32" t="n"/>
      <c r="D84" s="32" t="n"/>
      <c r="E84" s="32" t="n"/>
      <c r="F84" s="32" t="n"/>
      <c r="G84" s="32" t="n"/>
      <c r="H84" s="32" t="n"/>
      <c r="I84" s="32" t="n"/>
      <c r="J84" s="51" t="n"/>
      <c r="K84" s="51" t="n"/>
      <c r="L84" s="51" t="n"/>
    </row>
    <row r="85">
      <c r="A85" s="24" t="inlineStr">
        <is>
          <t>Average Floor Surface per "GDP-services" unit</t>
        </is>
      </c>
      <c r="B85" s="24" t="inlineStr">
        <is>
          <t>sqm/$</t>
        </is>
      </c>
      <c r="C85" s="31" t="n"/>
      <c r="D85" s="31" t="n"/>
      <c r="E85" s="31" t="n"/>
      <c r="F85" s="31" t="n"/>
      <c r="G85" s="31" t="n"/>
      <c r="H85" s="31" t="n"/>
      <c r="I85" s="31" t="n"/>
      <c r="J85" s="196" t="inlineStr">
        <is>
          <t>Building Com DB</t>
        </is>
      </c>
      <c r="K85" s="51" t="n"/>
      <c r="L85" s="51" t="n"/>
    </row>
    <row r="86">
      <c r="A86" s="24" t="inlineStr">
        <is>
          <t>Energy use per sqm</t>
        </is>
      </c>
      <c r="B86" s="24" t="inlineStr">
        <is>
          <t>MJ/sqm</t>
        </is>
      </c>
      <c r="C86" s="31" t="n"/>
      <c r="D86" s="31" t="n"/>
      <c r="E86" s="31" t="n"/>
      <c r="F86" s="31" t="n"/>
      <c r="G86" s="31" t="n"/>
      <c r="H86" s="31" t="n"/>
      <c r="I86" s="31" t="n"/>
      <c r="J86" s="196" t="inlineStr">
        <is>
          <t>Building Com DB</t>
        </is>
      </c>
      <c r="K86" s="51" t="n"/>
      <c r="L86" s="51" t="n"/>
    </row>
    <row r="87">
      <c r="A87" s="24" t="inlineStr">
        <is>
          <t>CO2 emissions per energy unit</t>
        </is>
      </c>
      <c r="B87" s="24" t="inlineStr">
        <is>
          <t>gCO2/MJ</t>
        </is>
      </c>
      <c r="C87" s="31" t="n"/>
      <c r="D87" s="31" t="n"/>
      <c r="E87" s="31" t="n"/>
      <c r="F87" s="31" t="n"/>
      <c r="G87" s="31" t="n"/>
      <c r="H87" s="31" t="n"/>
      <c r="I87" s="31" t="n"/>
      <c r="J87" s="196" t="inlineStr">
        <is>
          <t>Building Com DB</t>
        </is>
      </c>
      <c r="K87" s="51" t="n"/>
      <c r="L87" s="51" t="n"/>
    </row>
    <row r="88">
      <c r="A88" s="24" t="inlineStr">
        <is>
          <t>Energy consumption</t>
        </is>
      </c>
      <c r="B88" s="24" t="inlineStr">
        <is>
          <t>PJ</t>
        </is>
      </c>
      <c r="C88" s="31" t="n"/>
      <c r="D88" s="31" t="n"/>
      <c r="E88" s="31" t="n"/>
      <c r="F88" s="31" t="n"/>
      <c r="G88" s="31" t="n"/>
      <c r="H88" s="31" t="n"/>
      <c r="I88" s="31" t="n"/>
      <c r="J88" s="196" t="inlineStr">
        <is>
          <t>Building Com DB</t>
        </is>
      </c>
      <c r="K88" s="51" t="n"/>
      <c r="L88" s="51" t="n"/>
    </row>
    <row r="89">
      <c r="A89" s="24" t="inlineStr">
        <is>
          <t>Total CO2 emissions</t>
        </is>
      </c>
      <c r="B89" s="24" t="inlineStr">
        <is>
          <t>MtCO2</t>
        </is>
      </c>
      <c r="C89" s="31" t="n"/>
      <c r="D89" s="31" t="n"/>
      <c r="E89" s="31" t="n"/>
      <c r="F89" s="31" t="n"/>
      <c r="G89" s="31" t="n"/>
      <c r="H89" s="31" t="n"/>
      <c r="I89" s="31" t="n"/>
      <c r="J89" s="196" t="inlineStr">
        <is>
          <t>Building Com DB</t>
        </is>
      </c>
      <c r="K89" s="51" t="n"/>
      <c r="L89" s="51" t="n"/>
    </row>
    <row r="90">
      <c r="A90" s="24" t="inlineStr">
        <is>
          <t>Total non-CO2 emissions</t>
        </is>
      </c>
      <c r="B90" s="24" t="inlineStr">
        <is>
          <t>MtCO2e</t>
        </is>
      </c>
      <c r="C90" s="31" t="n"/>
      <c r="D90" s="31" t="n"/>
      <c r="E90" s="31" t="n"/>
      <c r="F90" s="31" t="n"/>
      <c r="G90" s="31" t="n"/>
      <c r="H90" s="31" t="n"/>
      <c r="I90" s="31" t="n"/>
      <c r="J90" s="196" t="inlineStr">
        <is>
          <t>Building Com DB</t>
        </is>
      </c>
      <c r="K90" s="51" t="n"/>
      <c r="L90" s="51" t="n"/>
    </row>
    <row r="91">
      <c r="A91" s="32" t="inlineStr">
        <is>
          <t>Energy-intensive industries  (EII)</t>
        </is>
      </c>
      <c r="B91" s="33" t="n"/>
      <c r="C91" s="32" t="n"/>
      <c r="D91" s="32" t="n"/>
      <c r="E91" s="32" t="n"/>
      <c r="F91" s="32" t="n"/>
      <c r="G91" s="32" t="n"/>
      <c r="H91" s="32" t="n"/>
      <c r="I91" s="32" t="n"/>
      <c r="J91" s="51" t="n"/>
      <c r="K91" s="51" t="n"/>
      <c r="L91" s="51" t="n"/>
    </row>
    <row r="92">
      <c r="A92" s="24" t="inlineStr">
        <is>
          <t>Average production per "GDP-EEI" unit</t>
        </is>
      </c>
      <c r="B92" s="35" t="inlineStr">
        <is>
          <t>t/$</t>
        </is>
      </c>
      <c r="C92" s="31" t="n"/>
      <c r="D92" s="31" t="n"/>
      <c r="E92" s="31" t="n"/>
      <c r="F92" s="31" t="n"/>
      <c r="G92" s="31" t="n"/>
      <c r="H92" s="31" t="n"/>
      <c r="I92" s="31" t="n"/>
      <c r="J92" s="196" t="inlineStr">
        <is>
          <t>EII Industry DB</t>
        </is>
      </c>
      <c r="K92" s="51" t="n"/>
      <c r="L92" s="51" t="n"/>
    </row>
    <row r="93">
      <c r="A93" s="24" t="inlineStr">
        <is>
          <t>Energy use per ton produced</t>
        </is>
      </c>
      <c r="B93" s="24" t="inlineStr">
        <is>
          <t>MJ/t</t>
        </is>
      </c>
      <c r="C93" s="31" t="n"/>
      <c r="D93" s="31" t="n"/>
      <c r="E93" s="31" t="n"/>
      <c r="F93" s="31" t="n"/>
      <c r="G93" s="31" t="n"/>
      <c r="H93" s="31" t="n"/>
      <c r="I93" s="31" t="n"/>
      <c r="J93" s="196" t="inlineStr">
        <is>
          <t>EII Industry DB</t>
        </is>
      </c>
      <c r="K93" s="51" t="n"/>
      <c r="L93" s="51" t="n"/>
    </row>
    <row r="94">
      <c r="A94" s="24" t="inlineStr">
        <is>
          <t>CO2 emissions per energy unit</t>
        </is>
      </c>
      <c r="B94" s="24" t="inlineStr">
        <is>
          <t>gCO2/MJ</t>
        </is>
      </c>
      <c r="C94" s="31" t="n"/>
      <c r="D94" s="31" t="n"/>
      <c r="E94" s="31" t="n"/>
      <c r="F94" s="31" t="n"/>
      <c r="G94" s="31" t="n"/>
      <c r="H94" s="31" t="n"/>
      <c r="I94" s="31" t="n"/>
      <c r="J94" s="196" t="inlineStr">
        <is>
          <t>EII Industry DB</t>
        </is>
      </c>
      <c r="K94" s="51" t="n"/>
      <c r="L94" s="51" t="n"/>
    </row>
    <row r="95">
      <c r="A95" s="24" t="inlineStr">
        <is>
          <t>Energy consumption</t>
        </is>
      </c>
      <c r="B95" s="24" t="inlineStr">
        <is>
          <t>PJ</t>
        </is>
      </c>
      <c r="C95" s="31" t="n"/>
      <c r="D95" s="31" t="n"/>
      <c r="E95" s="31" t="n"/>
      <c r="F95" s="31" t="n"/>
      <c r="G95" s="31" t="n"/>
      <c r="H95" s="31" t="n"/>
      <c r="I95" s="31" t="n"/>
      <c r="J95" s="196" t="inlineStr">
        <is>
          <t>EII Industry DB</t>
        </is>
      </c>
      <c r="K95" s="51" t="n"/>
      <c r="L95" s="51" t="n"/>
    </row>
    <row r="96">
      <c r="A96" s="36" t="inlineStr">
        <is>
          <t>Total CO2 energy-related emissions</t>
        </is>
      </c>
      <c r="B96" s="37" t="inlineStr">
        <is>
          <t>MtCO2</t>
        </is>
      </c>
      <c r="C96" s="31" t="n"/>
      <c r="D96" s="31" t="n"/>
      <c r="E96" s="31" t="n"/>
      <c r="F96" s="31" t="n"/>
      <c r="G96" s="31" t="n"/>
      <c r="H96" s="31" t="n"/>
      <c r="I96" s="31" t="n"/>
      <c r="J96" s="196" t="inlineStr">
        <is>
          <t>EII Industry DB</t>
        </is>
      </c>
      <c r="K96" s="51" t="n"/>
      <c r="L96" s="51" t="n"/>
    </row>
    <row r="97">
      <c r="A97" s="36" t="inlineStr">
        <is>
          <t>Total non-CO2 energy-related emissions</t>
        </is>
      </c>
      <c r="B97" s="37" t="inlineStr">
        <is>
          <t>MtCO2e</t>
        </is>
      </c>
      <c r="C97" s="31" t="n"/>
      <c r="D97" s="31" t="n"/>
      <c r="E97" s="31" t="n"/>
      <c r="F97" s="31" t="n"/>
      <c r="G97" s="31" t="n"/>
      <c r="H97" s="31" t="n"/>
      <c r="I97" s="31" t="n"/>
      <c r="J97" s="196" t="inlineStr">
        <is>
          <t>EII Industry DB</t>
        </is>
      </c>
      <c r="K97" s="51" t="n"/>
      <c r="L97" s="51" t="n"/>
    </row>
    <row r="98">
      <c r="A98" s="22" t="inlineStr">
        <is>
          <t>Process CO2 emission per ton produced</t>
        </is>
      </c>
      <c r="B98" s="24" t="inlineStr">
        <is>
          <t>gCO2/t</t>
        </is>
      </c>
      <c r="C98" s="31" t="n"/>
      <c r="D98" s="31" t="n"/>
      <c r="E98" s="31" t="n"/>
      <c r="F98" s="31" t="n"/>
      <c r="G98" s="31" t="n"/>
      <c r="H98" s="31" t="n"/>
      <c r="I98" s="31" t="n"/>
      <c r="J98" s="196" t="inlineStr">
        <is>
          <t>EII Industry DB</t>
        </is>
      </c>
      <c r="K98" s="51" t="n"/>
      <c r="L98" s="51" t="n"/>
    </row>
    <row r="99">
      <c r="A99" s="36" t="inlineStr">
        <is>
          <t>Total CO2 process-related emissions</t>
        </is>
      </c>
      <c r="B99" s="37" t="inlineStr">
        <is>
          <t>MtCO2</t>
        </is>
      </c>
      <c r="C99" s="31" t="n"/>
      <c r="D99" s="31" t="n"/>
      <c r="E99" s="31" t="n"/>
      <c r="F99" s="31" t="n"/>
      <c r="G99" s="31" t="n"/>
      <c r="H99" s="31" t="n"/>
      <c r="I99" s="31" t="n"/>
      <c r="J99" s="196" t="inlineStr">
        <is>
          <t>EII Industry DB</t>
        </is>
      </c>
      <c r="K99" s="51" t="n"/>
      <c r="L99" s="51" t="n"/>
    </row>
    <row r="100">
      <c r="A100" s="37" t="inlineStr">
        <is>
          <t>Total non-CO2 process-related emissions</t>
        </is>
      </c>
      <c r="B100" s="37" t="inlineStr">
        <is>
          <t>MtCO2e</t>
        </is>
      </c>
      <c r="C100" s="38" t="n"/>
      <c r="D100" s="38" t="n"/>
      <c r="E100" s="38" t="n"/>
      <c r="F100" s="38" t="n"/>
      <c r="G100" s="38" t="n"/>
      <c r="H100" s="38" t="n"/>
      <c r="I100" s="38" t="n"/>
      <c r="J100" s="196" t="inlineStr">
        <is>
          <t>EII Industry DB</t>
        </is>
      </c>
      <c r="K100" s="51" t="n"/>
      <c r="L100" s="51" t="n"/>
    </row>
    <row r="101">
      <c r="A101" s="24" t="inlineStr">
        <is>
          <t>Total CO2 captured and stored</t>
        </is>
      </c>
      <c r="B101" s="106" t="inlineStr">
        <is>
          <t>MtCO2 captured &amp; stored</t>
        </is>
      </c>
      <c r="C101" s="38" t="n"/>
      <c r="D101" s="38" t="n"/>
      <c r="E101" s="38" t="n"/>
      <c r="F101" s="38" t="n"/>
      <c r="G101" s="38" t="n"/>
      <c r="H101" s="38" t="n"/>
      <c r="I101" s="38" t="n"/>
      <c r="J101" s="196" t="inlineStr">
        <is>
          <t>EII Industry DB</t>
        </is>
      </c>
      <c r="K101" s="51" t="n"/>
      <c r="L101" s="51" t="n"/>
    </row>
    <row r="102">
      <c r="A102" s="27" t="inlineStr">
        <is>
          <t>-of which Iron &amp; Steel</t>
        </is>
      </c>
      <c r="B102" s="106" t="inlineStr">
        <is>
          <t>MtCO2 captured &amp; stored</t>
        </is>
      </c>
      <c r="C102" s="38" t="n"/>
      <c r="D102" s="38" t="n"/>
      <c r="E102" s="38" t="n"/>
      <c r="F102" s="38" t="n"/>
      <c r="G102" s="38" t="n"/>
      <c r="H102" s="38" t="n"/>
      <c r="I102" s="38" t="n"/>
      <c r="J102" s="196" t="inlineStr">
        <is>
          <t>EII Industry DB</t>
        </is>
      </c>
      <c r="K102" s="51" t="n"/>
      <c r="L102" s="51" t="n"/>
    </row>
    <row r="103">
      <c r="A103" s="27" t="inlineStr">
        <is>
          <t>-of which Cement</t>
        </is>
      </c>
      <c r="B103" s="106" t="inlineStr">
        <is>
          <t>MtCO2 captured &amp; stored</t>
        </is>
      </c>
      <c r="C103" s="38" t="n"/>
      <c r="D103" s="38" t="n"/>
      <c r="E103" s="38" t="n"/>
      <c r="F103" s="38" t="n"/>
      <c r="G103" s="38" t="n"/>
      <c r="H103" s="38" t="n"/>
      <c r="I103" s="38" t="n"/>
      <c r="J103" s="196" t="inlineStr">
        <is>
          <t>EII Industry DB</t>
        </is>
      </c>
      <c r="K103" s="51" t="n"/>
      <c r="L103" s="51" t="n"/>
    </row>
    <row r="104">
      <c r="A104" s="27" t="inlineStr">
        <is>
          <t>-of which Chemicals</t>
        </is>
      </c>
      <c r="B104" s="106" t="inlineStr">
        <is>
          <t>MtCO2 captured &amp; stored</t>
        </is>
      </c>
      <c r="C104" s="38" t="n"/>
      <c r="D104" s="38" t="n"/>
      <c r="E104" s="38" t="n"/>
      <c r="F104" s="38" t="n"/>
      <c r="G104" s="38" t="n"/>
      <c r="H104" s="38" t="n"/>
      <c r="I104" s="38" t="n"/>
      <c r="J104" s="196" t="inlineStr">
        <is>
          <t>EII Industry DB</t>
        </is>
      </c>
      <c r="K104" s="51" t="n"/>
      <c r="L104" s="51" t="n"/>
    </row>
    <row r="105">
      <c r="A105" s="32" t="inlineStr">
        <is>
          <t>Light Industry (rest of industry)</t>
        </is>
      </c>
      <c r="B105" s="33" t="n"/>
      <c r="C105" s="32" t="n"/>
      <c r="D105" s="32" t="n"/>
      <c r="E105" s="32" t="n"/>
      <c r="F105" s="32" t="n"/>
      <c r="G105" s="32" t="n"/>
      <c r="H105" s="32" t="n"/>
      <c r="I105" s="32" t="n"/>
      <c r="J105" s="51" t="n"/>
      <c r="K105" s="51" t="n"/>
      <c r="L105" s="51" t="n"/>
    </row>
    <row r="106">
      <c r="A106" s="24" t="inlineStr">
        <is>
          <t>Average production per "GDP-Light Industries" unit</t>
        </is>
      </c>
      <c r="B106" s="35" t="inlineStr">
        <is>
          <t>t/$</t>
        </is>
      </c>
      <c r="C106" s="31" t="n"/>
      <c r="D106" s="31" t="n"/>
      <c r="E106" s="31" t="n"/>
      <c r="F106" s="31" t="n"/>
      <c r="G106" s="31" t="n"/>
      <c r="H106" s="31" t="n"/>
      <c r="I106" s="31" t="n"/>
      <c r="J106" s="196" t="inlineStr">
        <is>
          <t>Light Industry DB</t>
        </is>
      </c>
      <c r="K106" s="51" t="n"/>
      <c r="L106" s="51" t="n"/>
    </row>
    <row r="107">
      <c r="A107" s="24" t="inlineStr">
        <is>
          <t>Energy use per ton produced</t>
        </is>
      </c>
      <c r="B107" s="24" t="inlineStr">
        <is>
          <t>MJ/t</t>
        </is>
      </c>
      <c r="C107" s="39" t="n"/>
      <c r="D107" s="39" t="n"/>
      <c r="E107" s="39" t="n"/>
      <c r="F107" s="39" t="n"/>
      <c r="G107" s="39" t="n"/>
      <c r="H107" s="39" t="n"/>
      <c r="I107" s="39" t="n"/>
      <c r="J107" s="196" t="inlineStr">
        <is>
          <t>Light Industry DB</t>
        </is>
      </c>
      <c r="K107" s="51" t="n"/>
      <c r="L107" s="51" t="n"/>
    </row>
    <row r="108">
      <c r="A108" s="24" t="inlineStr">
        <is>
          <t>CO2 emissions per energy unit</t>
        </is>
      </c>
      <c r="B108" s="24" t="inlineStr">
        <is>
          <t>gCO2/MJ</t>
        </is>
      </c>
      <c r="C108" s="31" t="n"/>
      <c r="D108" s="31" t="n"/>
      <c r="E108" s="31" t="n"/>
      <c r="F108" s="31" t="n"/>
      <c r="G108" s="31" t="n"/>
      <c r="H108" s="31" t="n"/>
      <c r="I108" s="31" t="n"/>
      <c r="J108" s="196" t="inlineStr">
        <is>
          <t>Light Industry DB</t>
        </is>
      </c>
      <c r="K108" s="51" t="n"/>
      <c r="L108" s="51" t="n"/>
    </row>
    <row r="109">
      <c r="A109" s="24" t="inlineStr">
        <is>
          <t>Energy consumption</t>
        </is>
      </c>
      <c r="B109" s="24" t="inlineStr">
        <is>
          <t>PJ</t>
        </is>
      </c>
      <c r="C109" s="31" t="n"/>
      <c r="D109" s="31" t="n"/>
      <c r="E109" s="31" t="n"/>
      <c r="F109" s="31" t="n"/>
      <c r="G109" s="31" t="n"/>
      <c r="H109" s="31" t="n"/>
      <c r="I109" s="31" t="n"/>
      <c r="J109" s="196" t="inlineStr">
        <is>
          <t>Light Industry DB</t>
        </is>
      </c>
      <c r="K109" s="51" t="n"/>
      <c r="L109" s="51" t="n"/>
    </row>
    <row r="110">
      <c r="A110" s="36" t="inlineStr">
        <is>
          <t>Total CO2 energy-related emissions</t>
        </is>
      </c>
      <c r="B110" s="37" t="inlineStr">
        <is>
          <t>MtCO2</t>
        </is>
      </c>
      <c r="C110" s="31" t="n"/>
      <c r="D110" s="31" t="n"/>
      <c r="E110" s="31" t="n"/>
      <c r="F110" s="31" t="n"/>
      <c r="G110" s="31" t="n"/>
      <c r="H110" s="31" t="n"/>
      <c r="I110" s="31" t="n"/>
      <c r="J110" s="196" t="inlineStr">
        <is>
          <t>Light Industry DB</t>
        </is>
      </c>
      <c r="K110" s="51" t="n"/>
      <c r="L110" s="51" t="n"/>
    </row>
    <row r="111">
      <c r="A111" s="36" t="inlineStr">
        <is>
          <t>Total non-CO2 energy-related emissions</t>
        </is>
      </c>
      <c r="B111" s="37" t="inlineStr">
        <is>
          <t>MtCO2e</t>
        </is>
      </c>
      <c r="C111" s="31" t="n"/>
      <c r="D111" s="31" t="n"/>
      <c r="E111" s="31" t="n"/>
      <c r="F111" s="31" t="n"/>
      <c r="G111" s="31" t="n"/>
      <c r="H111" s="31" t="n"/>
      <c r="I111" s="31" t="n"/>
      <c r="J111" s="196" t="inlineStr">
        <is>
          <t>Light Industry DB</t>
        </is>
      </c>
      <c r="K111" s="51" t="n"/>
      <c r="L111" s="51" t="n"/>
    </row>
    <row r="112">
      <c r="A112" s="22" t="inlineStr">
        <is>
          <t>Process CO2 emission per ton produced</t>
        </is>
      </c>
      <c r="B112" s="24" t="inlineStr">
        <is>
          <t>gCO2/t</t>
        </is>
      </c>
      <c r="C112" s="31" t="n"/>
      <c r="D112" s="31" t="n"/>
      <c r="E112" s="31" t="n"/>
      <c r="F112" s="31" t="n"/>
      <c r="G112" s="31" t="n"/>
      <c r="H112" s="31" t="n"/>
      <c r="I112" s="31" t="n"/>
      <c r="J112" s="196" t="inlineStr">
        <is>
          <t>Light Industry DB</t>
        </is>
      </c>
      <c r="K112" s="51" t="n"/>
      <c r="L112" s="51" t="n"/>
    </row>
    <row r="113">
      <c r="A113" s="36" t="inlineStr">
        <is>
          <t>Total CO2 process-related emissions</t>
        </is>
      </c>
      <c r="B113" s="37" t="inlineStr">
        <is>
          <t>MtCO2</t>
        </is>
      </c>
      <c r="C113" s="38" t="n"/>
      <c r="D113" s="38" t="n"/>
      <c r="E113" s="38" t="n"/>
      <c r="F113" s="38" t="n"/>
      <c r="G113" s="38" t="n"/>
      <c r="H113" s="38" t="n"/>
      <c r="I113" s="38" t="n"/>
      <c r="J113" s="196" t="inlineStr">
        <is>
          <t>Light Industry DB</t>
        </is>
      </c>
      <c r="K113" s="51" t="n"/>
      <c r="L113" s="51" t="n"/>
    </row>
    <row r="114">
      <c r="A114" s="37" t="inlineStr">
        <is>
          <t>Total non-CO2 process-related emissions</t>
        </is>
      </c>
      <c r="B114" s="37" t="inlineStr">
        <is>
          <t>MtCO2e</t>
        </is>
      </c>
      <c r="C114" s="31" t="n"/>
      <c r="D114" s="31" t="n"/>
      <c r="E114" s="31" t="n"/>
      <c r="F114" s="31" t="n"/>
      <c r="G114" s="31" t="n"/>
      <c r="H114" s="31" t="n"/>
      <c r="I114" s="31" t="n"/>
      <c r="J114" s="196" t="inlineStr">
        <is>
          <t>Light Industry DB</t>
        </is>
      </c>
      <c r="K114" s="51" t="n"/>
      <c r="L114" s="51" t="n"/>
    </row>
    <row r="115">
      <c r="A115" s="32" t="inlineStr">
        <is>
          <t>Freight transport</t>
        </is>
      </c>
      <c r="B115" s="33" t="n"/>
      <c r="C115" s="32" t="n"/>
      <c r="D115" s="32" t="n"/>
      <c r="E115" s="32" t="n"/>
      <c r="F115" s="32" t="n"/>
      <c r="G115" s="32" t="n"/>
      <c r="H115" s="32" t="n"/>
      <c r="I115" s="32" t="n"/>
      <c r="J115" s="51" t="n"/>
      <c r="K115" s="51" t="n"/>
      <c r="L115" s="51" t="n"/>
    </row>
    <row r="116">
      <c r="A116" s="22" t="inlineStr">
        <is>
          <t>Freight mobility per GDP unit</t>
        </is>
      </c>
      <c r="B116" s="24" t="inlineStr">
        <is>
          <t>tkm/$ GDP (2015)</t>
        </is>
      </c>
      <c r="C116" s="31" t="n"/>
      <c r="D116" s="31" t="n"/>
      <c r="E116" s="31" t="n"/>
      <c r="F116" s="31" t="n"/>
      <c r="G116" s="31" t="n"/>
      <c r="H116" s="31" t="n"/>
      <c r="I116" s="31" t="n"/>
      <c r="J116" s="196" t="inlineStr">
        <is>
          <t>Freight Transport DB</t>
        </is>
      </c>
      <c r="K116" s="51" t="n"/>
      <c r="L116" s="51" t="n"/>
    </row>
    <row r="117">
      <c r="A117" s="22" t="inlineStr">
        <is>
          <t>Energy use per tkm</t>
        </is>
      </c>
      <c r="B117" s="24" t="inlineStr">
        <is>
          <t>MJ/tkm</t>
        </is>
      </c>
      <c r="C117" s="31" t="n"/>
      <c r="D117" s="31" t="n"/>
      <c r="E117" s="31" t="n"/>
      <c r="F117" s="31" t="n"/>
      <c r="G117" s="31" t="n"/>
      <c r="H117" s="31" t="n"/>
      <c r="I117" s="31" t="n"/>
      <c r="J117" s="196" t="inlineStr">
        <is>
          <t>Freight Transport DB</t>
        </is>
      </c>
      <c r="K117" s="51" t="n"/>
      <c r="L117" s="51" t="n"/>
    </row>
    <row r="118">
      <c r="A118" s="22" t="inlineStr">
        <is>
          <t>CO2 emissions per energy unit</t>
        </is>
      </c>
      <c r="B118" s="24" t="inlineStr">
        <is>
          <t>gCO2/MJ</t>
        </is>
      </c>
      <c r="C118" s="31" t="n"/>
      <c r="D118" s="31" t="n"/>
      <c r="E118" s="31" t="n"/>
      <c r="F118" s="31" t="n"/>
      <c r="G118" s="31" t="n"/>
      <c r="H118" s="31" t="n"/>
      <c r="I118" s="31" t="n"/>
      <c r="J118" s="196" t="inlineStr">
        <is>
          <t>Freight Transport DB</t>
        </is>
      </c>
      <c r="K118" s="51" t="n"/>
      <c r="L118" s="51" t="n"/>
    </row>
    <row r="119">
      <c r="A119" s="24" t="inlineStr">
        <is>
          <t>Energy consumption</t>
        </is>
      </c>
      <c r="B119" s="24" t="inlineStr">
        <is>
          <t>PJ</t>
        </is>
      </c>
      <c r="C119" s="31" t="n"/>
      <c r="D119" s="31" t="n"/>
      <c r="E119" s="31" t="n"/>
      <c r="F119" s="31" t="n"/>
      <c r="G119" s="31" t="n"/>
      <c r="H119" s="31" t="n"/>
      <c r="I119" s="31" t="n"/>
      <c r="J119" s="196" t="inlineStr">
        <is>
          <t>Freight Transport DB</t>
        </is>
      </c>
      <c r="K119" s="51" t="n"/>
      <c r="L119" s="51" t="n"/>
    </row>
    <row r="120">
      <c r="A120" s="24" t="inlineStr">
        <is>
          <t>Total CO2 emissions</t>
        </is>
      </c>
      <c r="B120" s="24" t="inlineStr">
        <is>
          <t>MtCO2</t>
        </is>
      </c>
      <c r="C120" s="31" t="n"/>
      <c r="D120" s="31" t="n"/>
      <c r="E120" s="31" t="n"/>
      <c r="F120" s="31" t="n"/>
      <c r="G120" s="31" t="n"/>
      <c r="H120" s="31" t="n"/>
      <c r="I120" s="31" t="n"/>
      <c r="J120" s="196" t="inlineStr">
        <is>
          <t>Freight Transport DB</t>
        </is>
      </c>
      <c r="K120" s="51" t="n"/>
      <c r="L120" s="51" t="n"/>
    </row>
    <row r="121">
      <c r="A121" s="24" t="inlineStr">
        <is>
          <t>Total non-CO2 emissions</t>
        </is>
      </c>
      <c r="B121" s="24" t="inlineStr">
        <is>
          <t>MtCO2e</t>
        </is>
      </c>
      <c r="C121" s="31" t="n"/>
      <c r="D121" s="31" t="n"/>
      <c r="E121" s="31" t="n"/>
      <c r="F121" s="31" t="n"/>
      <c r="G121" s="31" t="n"/>
      <c r="H121" s="31" t="n"/>
      <c r="I121" s="31" t="n"/>
      <c r="J121" s="196" t="inlineStr">
        <is>
          <t>Freight Transport DB</t>
        </is>
      </c>
      <c r="K121" s="51" t="n"/>
      <c r="L121" s="51" t="n"/>
    </row>
    <row r="122">
      <c r="A122" s="32" t="inlineStr">
        <is>
          <t>Agriculture</t>
        </is>
      </c>
      <c r="B122" s="33" t="n"/>
      <c r="C122" s="32" t="n"/>
      <c r="D122" s="32" t="n"/>
      <c r="E122" s="32" t="n"/>
      <c r="F122" s="32" t="n"/>
      <c r="G122" s="32" t="n"/>
      <c r="H122" s="32" t="n"/>
      <c r="I122" s="32" t="n"/>
      <c r="J122" s="51" t="n"/>
      <c r="K122" s="51" t="n"/>
      <c r="L122" s="51" t="n"/>
    </row>
    <row r="123">
      <c r="A123" s="24" t="inlineStr">
        <is>
          <t>Energy use per "GDP-agri" unit</t>
        </is>
      </c>
      <c r="B123" s="24" t="inlineStr">
        <is>
          <t>MJ/$</t>
        </is>
      </c>
      <c r="C123" s="31" t="n"/>
      <c r="D123" s="31" t="n"/>
      <c r="E123" s="31" t="n"/>
      <c r="F123" s="31" t="n"/>
      <c r="G123" s="31" t="n"/>
      <c r="H123" s="31" t="n"/>
      <c r="I123" s="31" t="n"/>
      <c r="J123" s="196" t="inlineStr">
        <is>
          <t>AFOLU DB</t>
        </is>
      </c>
      <c r="K123" s="51" t="n"/>
      <c r="L123" s="51" t="n"/>
    </row>
    <row r="124">
      <c r="A124" s="22" t="inlineStr">
        <is>
          <t>CO2 emissions from fuel comb per energy unit</t>
        </is>
      </c>
      <c r="B124" s="24" t="inlineStr">
        <is>
          <t>gCO2/MJ</t>
        </is>
      </c>
      <c r="C124" s="31" t="n"/>
      <c r="D124" s="31" t="n"/>
      <c r="E124" s="31" t="n"/>
      <c r="F124" s="31" t="n"/>
      <c r="G124" s="31" t="n"/>
      <c r="H124" s="31" t="n"/>
      <c r="I124" s="31" t="n"/>
      <c r="J124" s="196" t="inlineStr">
        <is>
          <t>AFOLU DB</t>
        </is>
      </c>
      <c r="K124" s="51" t="n"/>
      <c r="L124" s="51" t="n"/>
    </row>
    <row r="125">
      <c r="A125" s="24" t="inlineStr">
        <is>
          <t>Energy consumption</t>
        </is>
      </c>
      <c r="B125" s="24" t="inlineStr">
        <is>
          <t>PJ</t>
        </is>
      </c>
      <c r="C125" s="31" t="n"/>
      <c r="D125" s="31" t="n"/>
      <c r="E125" s="31" t="n"/>
      <c r="F125" s="31" t="n"/>
      <c r="G125" s="31" t="n"/>
      <c r="H125" s="31" t="n"/>
      <c r="I125" s="31" t="n"/>
      <c r="J125" s="196" t="inlineStr">
        <is>
          <t>AFOLU DB</t>
        </is>
      </c>
      <c r="K125" s="51" t="n"/>
      <c r="L125" s="51" t="n"/>
    </row>
    <row r="126">
      <c r="A126" s="22" t="inlineStr">
        <is>
          <t>Total energy-related CO2 emissions (from fuel combustion)</t>
        </is>
      </c>
      <c r="B126" s="24" t="inlineStr">
        <is>
          <t>MtCO2</t>
        </is>
      </c>
      <c r="C126" s="31" t="n"/>
      <c r="D126" s="31" t="n"/>
      <c r="E126" s="31" t="n"/>
      <c r="F126" s="31" t="n"/>
      <c r="G126" s="31" t="n"/>
      <c r="H126" s="31" t="n"/>
      <c r="I126" s="31" t="n"/>
      <c r="J126" s="196" t="inlineStr">
        <is>
          <t>AFOLU DB</t>
        </is>
      </c>
      <c r="K126" s="51" t="n"/>
      <c r="L126" s="51" t="n"/>
    </row>
    <row r="127">
      <c r="A127" s="22" t="inlineStr">
        <is>
          <t>Total non-energy CO2 emissions</t>
        </is>
      </c>
      <c r="B127" s="24" t="inlineStr">
        <is>
          <t>MtCO2</t>
        </is>
      </c>
      <c r="C127" s="31" t="n"/>
      <c r="D127" s="31" t="n"/>
      <c r="E127" s="31" t="n"/>
      <c r="F127" s="31" t="n"/>
      <c r="G127" s="31" t="n"/>
      <c r="H127" s="31" t="n"/>
      <c r="I127" s="31" t="n"/>
      <c r="J127" s="196" t="inlineStr">
        <is>
          <t>AFOLU DB</t>
        </is>
      </c>
      <c r="K127" s="51" t="n"/>
      <c r="L127" s="51" t="n"/>
    </row>
    <row r="128">
      <c r="A128" s="22" t="inlineStr">
        <is>
          <t>Total non-energy CH4 emissions</t>
        </is>
      </c>
      <c r="B128" s="22" t="inlineStr">
        <is>
          <t>MtCO2e</t>
        </is>
      </c>
      <c r="C128" s="38" t="n"/>
      <c r="D128" s="38" t="n"/>
      <c r="E128" s="38" t="n"/>
      <c r="F128" s="38" t="n"/>
      <c r="G128" s="38" t="n"/>
      <c r="H128" s="38" t="n"/>
      <c r="I128" s="38" t="n"/>
      <c r="J128" s="196" t="inlineStr">
        <is>
          <t>AFOLU DB</t>
        </is>
      </c>
      <c r="K128" s="51" t="n"/>
      <c r="L128" s="51" t="n"/>
    </row>
    <row r="129">
      <c r="A129" s="22" t="inlineStr">
        <is>
          <t>Total non-energy N2O emissions</t>
        </is>
      </c>
      <c r="B129" s="22" t="inlineStr">
        <is>
          <t>MtCO2e</t>
        </is>
      </c>
      <c r="C129" s="31" t="n"/>
      <c r="D129" s="31" t="n"/>
      <c r="E129" s="31" t="n"/>
      <c r="F129" s="31" t="n"/>
      <c r="G129" s="31" t="n"/>
      <c r="H129" s="31" t="n"/>
      <c r="I129" s="31" t="n"/>
      <c r="J129" s="196" t="inlineStr">
        <is>
          <t>AFOLU DB</t>
        </is>
      </c>
      <c r="K129" s="51" t="n"/>
      <c r="L129" s="51" t="n"/>
    </row>
    <row r="130">
      <c r="A130" s="32" t="inlineStr">
        <is>
          <t>Land use, Land use change and Forestry (LULUCF)</t>
        </is>
      </c>
      <c r="B130" s="33" t="n"/>
      <c r="C130" s="32" t="n"/>
      <c r="D130" s="32" t="n"/>
      <c r="E130" s="32" t="n"/>
      <c r="F130" s="32" t="n"/>
      <c r="G130" s="32" t="n"/>
      <c r="H130" s="32" t="n"/>
      <c r="I130" s="32" t="n"/>
      <c r="J130" s="51" t="n"/>
      <c r="K130" s="51" t="n"/>
      <c r="L130" s="51" t="n"/>
    </row>
    <row r="131">
      <c r="A131" s="28" t="inlineStr">
        <is>
          <t>Total CO2 LULUCF net emissions (forests)</t>
        </is>
      </c>
      <c r="B131" s="22" t="inlineStr">
        <is>
          <t>MtCO2</t>
        </is>
      </c>
      <c r="C131" s="31" t="n"/>
      <c r="D131" s="31" t="n"/>
      <c r="E131" s="31" t="n"/>
      <c r="F131" s="31" t="n"/>
      <c r="G131" s="31" t="n"/>
      <c r="H131" s="31" t="n"/>
      <c r="I131" s="31" t="n"/>
      <c r="J131" s="196" t="inlineStr">
        <is>
          <t>AFOLU DB</t>
        </is>
      </c>
      <c r="K131" s="51" t="n"/>
      <c r="L131" s="51" t="n"/>
    </row>
    <row r="132">
      <c r="A132" s="22" t="inlineStr">
        <is>
          <t>Total CO2 LULUCF net emissions (all other fluxes)</t>
        </is>
      </c>
      <c r="B132" s="22" t="inlineStr">
        <is>
          <t>MtCO2</t>
        </is>
      </c>
      <c r="C132" s="38" t="n"/>
      <c r="D132" s="38" t="n"/>
      <c r="E132" s="38" t="n"/>
      <c r="F132" s="38" t="n"/>
      <c r="G132" s="38" t="n"/>
      <c r="H132" s="38" t="n"/>
      <c r="I132" s="38" t="n"/>
      <c r="J132" s="196" t="inlineStr">
        <is>
          <t>AFOLU DB</t>
        </is>
      </c>
      <c r="K132" s="51" t="n"/>
      <c r="L132" s="51" t="n"/>
    </row>
    <row r="133">
      <c r="A133" s="21" t="inlineStr">
        <is>
          <t>Energy Supply</t>
        </is>
      </c>
      <c r="B133" s="21" t="n"/>
      <c r="C133" s="21" t="n"/>
      <c r="D133" s="21" t="n"/>
      <c r="E133" s="21" t="n"/>
      <c r="F133" s="21" t="n"/>
      <c r="G133" s="21" t="n"/>
      <c r="H133" s="21" t="n"/>
      <c r="I133" s="21" t="n"/>
      <c r="J133" s="51" t="n"/>
      <c r="K133" s="51" t="n"/>
      <c r="L133" s="51" t="n"/>
    </row>
    <row r="134">
      <c r="A134" s="32" t="inlineStr">
        <is>
          <t>Other energy supply industries (primary &amp; secondary, power excluded)</t>
        </is>
      </c>
      <c r="B134" s="40" t="n"/>
      <c r="C134" s="32" t="n"/>
      <c r="D134" s="32" t="n"/>
      <c r="E134" s="32" t="n"/>
      <c r="F134" s="32" t="n"/>
      <c r="G134" s="32" t="n"/>
      <c r="H134" s="32" t="n"/>
      <c r="I134" s="32" t="n"/>
      <c r="J134" s="51" t="n"/>
      <c r="K134" s="51" t="n"/>
      <c r="L134" s="51" t="n"/>
    </row>
    <row r="135">
      <c r="A135" s="22" t="inlineStr">
        <is>
          <t>Energy production per "GDP-Energy" unit</t>
        </is>
      </c>
      <c r="B135" s="24" t="inlineStr">
        <is>
          <t>MJ output/2015 USD</t>
        </is>
      </c>
      <c r="C135" s="39" t="n"/>
      <c r="D135" s="39" t="n"/>
      <c r="E135" s="39" t="n"/>
      <c r="F135" s="39" t="n"/>
      <c r="G135" s="39" t="n"/>
      <c r="H135" s="39" t="n"/>
      <c r="I135" s="39" t="n"/>
      <c r="J135" s="193" t="inlineStr">
        <is>
          <t>Other energy supply DB</t>
        </is>
      </c>
      <c r="K135" s="51" t="n"/>
      <c r="L135" s="51" t="n"/>
    </row>
    <row r="136">
      <c r="A136" s="22" t="inlineStr">
        <is>
          <t>CO2 energy-related emissions per energy unit produced</t>
        </is>
      </c>
      <c r="B136" s="24" t="inlineStr">
        <is>
          <t>gCO2/MJ output</t>
        </is>
      </c>
      <c r="C136" s="39" t="n"/>
      <c r="D136" s="39" t="n"/>
      <c r="E136" s="39" t="n"/>
      <c r="F136" s="39" t="n"/>
      <c r="G136" s="39" t="n"/>
      <c r="H136" s="39" t="n"/>
      <c r="I136" s="39" t="n"/>
      <c r="J136" s="193" t="inlineStr">
        <is>
          <t>Other energy supply DB</t>
        </is>
      </c>
      <c r="K136" s="51" t="n"/>
      <c r="L136" s="51" t="n"/>
    </row>
    <row r="137">
      <c r="A137" s="41" t="inlineStr">
        <is>
          <t>Final Non-electric energy products delivered (including T&amp;D losses)</t>
        </is>
      </c>
      <c r="B137" s="24" t="inlineStr">
        <is>
          <t>PJ</t>
        </is>
      </c>
      <c r="C137" s="39" t="n"/>
      <c r="D137" s="39" t="n"/>
      <c r="E137" s="39" t="n"/>
      <c r="F137" s="39" t="n"/>
      <c r="G137" s="39" t="n"/>
      <c r="H137" s="39" t="n"/>
      <c r="I137" s="39" t="n"/>
      <c r="J137" s="193" t="inlineStr">
        <is>
          <t>Other energy supply DB</t>
        </is>
      </c>
      <c r="K137" s="51" t="n"/>
      <c r="L137" s="51" t="n"/>
    </row>
    <row r="138">
      <c r="A138" s="41" t="inlineStr">
        <is>
          <t>Total energy-related CO2 emissions from combustion</t>
        </is>
      </c>
      <c r="B138" s="24" t="inlineStr">
        <is>
          <t>MtCO2</t>
        </is>
      </c>
      <c r="C138" s="39" t="n"/>
      <c r="D138" s="39" t="n"/>
      <c r="E138" s="39" t="n"/>
      <c r="F138" s="39" t="n"/>
      <c r="G138" s="39" t="n"/>
      <c r="H138" s="39" t="n"/>
      <c r="I138" s="39" t="n"/>
      <c r="J138" s="193" t="inlineStr">
        <is>
          <t>Other energy supply DB</t>
        </is>
      </c>
      <c r="K138" s="51" t="n"/>
      <c r="L138" s="51" t="n"/>
    </row>
    <row r="139">
      <c r="A139" s="41" t="inlineStr">
        <is>
          <t>Total energy-related non-CO2 emissions from combustion</t>
        </is>
      </c>
      <c r="B139" s="24" t="inlineStr">
        <is>
          <t>MtCO2e</t>
        </is>
      </c>
      <c r="C139" s="39" t="n"/>
      <c r="D139" s="39" t="n"/>
      <c r="E139" s="39" t="n"/>
      <c r="F139" s="39" t="n"/>
      <c r="G139" s="39" t="n"/>
      <c r="H139" s="39" t="n"/>
      <c r="I139" s="39" t="n"/>
      <c r="J139" s="193" t="inlineStr">
        <is>
          <t>Other energy supply DB</t>
        </is>
      </c>
      <c r="K139" s="51" t="n"/>
      <c r="L139" s="51" t="n"/>
    </row>
    <row r="140">
      <c r="A140" s="42" t="inlineStr">
        <is>
          <t>Total energy-related fugitive CO2 emissions</t>
        </is>
      </c>
      <c r="B140" s="24" t="inlineStr">
        <is>
          <t>MtCO2</t>
        </is>
      </c>
      <c r="C140" s="39" t="n"/>
      <c r="D140" s="39" t="n"/>
      <c r="E140" s="39" t="n"/>
      <c r="F140" s="39" t="n"/>
      <c r="G140" s="39" t="n"/>
      <c r="H140" s="39" t="n"/>
      <c r="I140" s="39" t="n"/>
      <c r="J140" s="193" t="inlineStr">
        <is>
          <t>Other energy supply DB</t>
        </is>
      </c>
      <c r="K140" s="51" t="n"/>
      <c r="L140" s="51" t="n"/>
    </row>
    <row r="141">
      <c r="A141" s="42" t="inlineStr">
        <is>
          <t>Total energy-related fugitive non-CO2 emissions</t>
        </is>
      </c>
      <c r="B141" s="24" t="inlineStr">
        <is>
          <t>MtCO2e</t>
        </is>
      </c>
      <c r="C141" s="39" t="n"/>
      <c r="D141" s="39" t="n"/>
      <c r="E141" s="39" t="n"/>
      <c r="F141" s="39" t="n"/>
      <c r="G141" s="39" t="n"/>
      <c r="H141" s="39" t="n"/>
      <c r="I141" s="39" t="n"/>
      <c r="J141" s="193" t="inlineStr">
        <is>
          <t>Other energy supply DB</t>
        </is>
      </c>
      <c r="K141" s="51" t="n"/>
      <c r="L141" s="51" t="n"/>
    </row>
    <row r="142">
      <c r="A142" s="36" t="inlineStr">
        <is>
          <t>Total process CO2 emissions</t>
        </is>
      </c>
      <c r="B142" s="185" t="inlineStr">
        <is>
          <t>MtCO2</t>
        </is>
      </c>
      <c r="C142" s="39" t="n"/>
      <c r="D142" s="39" t="n"/>
      <c r="E142" s="39" t="n"/>
      <c r="F142" s="39" t="n"/>
      <c r="G142" s="39" t="n"/>
      <c r="H142" s="39" t="n"/>
      <c r="I142" s="39" t="n"/>
      <c r="J142" s="193" t="inlineStr">
        <is>
          <t>Other energy supply DB</t>
        </is>
      </c>
      <c r="K142" s="51" t="n"/>
      <c r="L142" s="51" t="n"/>
    </row>
    <row r="143">
      <c r="A143" s="36" t="inlineStr">
        <is>
          <t>Total process non-CO2 emissions</t>
        </is>
      </c>
      <c r="B143" s="183" t="inlineStr">
        <is>
          <t>MtCO2eq</t>
        </is>
      </c>
      <c r="C143" s="39" t="n"/>
      <c r="D143" s="39" t="n"/>
      <c r="E143" s="39" t="n"/>
      <c r="F143" s="39" t="n"/>
      <c r="G143" s="39" t="n"/>
      <c r="H143" s="39" t="n"/>
      <c r="I143" s="39" t="n"/>
      <c r="J143" s="193" t="inlineStr">
        <is>
          <t>Other energy supply DB</t>
        </is>
      </c>
      <c r="K143" s="51" t="n"/>
      <c r="L143" s="51" t="n"/>
    </row>
    <row r="144">
      <c r="A144" s="24" t="inlineStr">
        <is>
          <t>TOTAL CO2 captured and stored</t>
        </is>
      </c>
      <c r="B144" s="22" t="inlineStr">
        <is>
          <t>MtCO2</t>
        </is>
      </c>
      <c r="C144" s="39" t="n"/>
      <c r="D144" s="39" t="n"/>
      <c r="E144" s="39" t="n"/>
      <c r="F144" s="39" t="n"/>
      <c r="G144" s="39" t="n"/>
      <c r="H144" s="39" t="n"/>
      <c r="I144" s="39" t="n"/>
      <c r="J144" s="193" t="inlineStr">
        <is>
          <t>Other energy supply DB</t>
        </is>
      </c>
      <c r="K144" s="51" t="n"/>
      <c r="L144" s="51" t="n"/>
    </row>
    <row r="145">
      <c r="A145" s="32" t="inlineStr">
        <is>
          <t>Power generation</t>
        </is>
      </c>
      <c r="B145" s="32" t="n"/>
      <c r="C145" s="32" t="n"/>
      <c r="D145" s="32" t="n"/>
      <c r="E145" s="32" t="n"/>
      <c r="F145" s="32" t="n"/>
      <c r="G145" s="32" t="n"/>
      <c r="H145" s="32" t="n"/>
      <c r="I145" s="32" t="n"/>
      <c r="J145" s="51" t="n"/>
      <c r="K145" s="51" t="n"/>
      <c r="L145" s="51" t="n"/>
    </row>
    <row r="146">
      <c r="A146" s="22" t="inlineStr">
        <is>
          <t>Electricity produced per "GDP-Power" unit</t>
        </is>
      </c>
      <c r="B146" s="22" t="inlineStr">
        <is>
          <t>kWh output/2015 USD</t>
        </is>
      </c>
      <c r="C146" s="31" t="n"/>
      <c r="D146" s="31" t="n"/>
      <c r="E146" s="31" t="n"/>
      <c r="F146" s="31" t="n"/>
      <c r="G146" s="31" t="n"/>
      <c r="H146" s="31" t="n"/>
      <c r="I146" s="31" t="n"/>
      <c r="J146" s="193" t="inlineStr">
        <is>
          <t>Power DB</t>
        </is>
      </c>
      <c r="K146" s="51" t="n"/>
      <c r="L146" s="51" t="n"/>
    </row>
    <row r="147">
      <c r="A147" s="22" t="inlineStr">
        <is>
          <t>CO2 emissions per electricity unit produced</t>
        </is>
      </c>
      <c r="B147" s="22" t="inlineStr">
        <is>
          <t>gCO2/kWh output</t>
        </is>
      </c>
      <c r="C147" s="31" t="n"/>
      <c r="D147" s="31" t="n"/>
      <c r="E147" s="31" t="n"/>
      <c r="F147" s="31" t="n"/>
      <c r="G147" s="31" t="n"/>
      <c r="H147" s="31" t="n"/>
      <c r="I147" s="31" t="n"/>
      <c r="J147" s="193" t="inlineStr">
        <is>
          <t>Power DB</t>
        </is>
      </c>
      <c r="K147" s="51" t="n"/>
      <c r="L147" s="51" t="n"/>
    </row>
    <row r="148">
      <c r="A148" s="41" t="inlineStr">
        <is>
          <t>Final power delivered (including T&amp;D losses)</t>
        </is>
      </c>
      <c r="B148" s="22" t="inlineStr">
        <is>
          <t>TWh</t>
        </is>
      </c>
      <c r="C148" s="31" t="n"/>
      <c r="D148" s="31" t="n"/>
      <c r="E148" s="31" t="n"/>
      <c r="F148" s="31" t="n"/>
      <c r="G148" s="31" t="n"/>
      <c r="H148" s="31" t="n"/>
      <c r="I148" s="31" t="n"/>
      <c r="J148" s="193" t="inlineStr">
        <is>
          <t>Power DB</t>
        </is>
      </c>
      <c r="K148" s="51" t="n"/>
      <c r="L148" s="51" t="n"/>
    </row>
    <row r="149">
      <c r="A149" s="22" t="inlineStr">
        <is>
          <t>Total CO2 emissions</t>
        </is>
      </c>
      <c r="B149" s="22" t="inlineStr">
        <is>
          <t>MtCO2</t>
        </is>
      </c>
      <c r="C149" s="31" t="n"/>
      <c r="D149" s="31" t="n"/>
      <c r="E149" s="31" t="n"/>
      <c r="F149" s="31" t="n"/>
      <c r="G149" s="31" t="n"/>
      <c r="H149" s="31" t="n"/>
      <c r="I149" s="31" t="n"/>
      <c r="J149" s="193" t="inlineStr">
        <is>
          <t>Power DB</t>
        </is>
      </c>
      <c r="K149" s="51" t="n"/>
      <c r="L149" s="51" t="n"/>
    </row>
    <row r="150">
      <c r="A150" s="22" t="inlineStr">
        <is>
          <t>Total non-CO2 emissions</t>
        </is>
      </c>
      <c r="B150" s="22" t="inlineStr">
        <is>
          <t>MtCO2e</t>
        </is>
      </c>
      <c r="C150" s="31" t="n"/>
      <c r="D150" s="31" t="n"/>
      <c r="E150" s="31" t="n"/>
      <c r="F150" s="31" t="n"/>
      <c r="G150" s="31" t="n"/>
      <c r="H150" s="31" t="n"/>
      <c r="I150" s="31" t="n"/>
      <c r="J150" s="193" t="inlineStr">
        <is>
          <t>Power DB</t>
        </is>
      </c>
      <c r="K150" s="51" t="n"/>
      <c r="L150" s="51" t="n"/>
    </row>
    <row r="151">
      <c r="A151" s="24" t="inlineStr">
        <is>
          <t>TOTAL CO2 captured and stored</t>
        </is>
      </c>
      <c r="B151" s="22" t="inlineStr">
        <is>
          <t>MtCO2</t>
        </is>
      </c>
      <c r="C151" s="31" t="n"/>
      <c r="D151" s="31" t="n"/>
      <c r="E151" s="31" t="n"/>
      <c r="F151" s="31" t="n"/>
      <c r="G151" s="31" t="n"/>
      <c r="H151" s="31" t="n"/>
      <c r="I151" s="31" t="n"/>
      <c r="J151" s="193" t="inlineStr">
        <is>
          <t>Power DB</t>
        </is>
      </c>
      <c r="K151" s="51" t="n"/>
      <c r="L151" s="51" t="n"/>
    </row>
    <row r="152">
      <c r="A152" s="106" t="inlineStr">
        <is>
          <t xml:space="preserve">- of which from coal </t>
        </is>
      </c>
      <c r="B152" s="22" t="inlineStr">
        <is>
          <t>MtCO2</t>
        </is>
      </c>
      <c r="C152" s="31" t="n"/>
      <c r="D152" s="31" t="n"/>
      <c r="E152" s="31" t="n"/>
      <c r="F152" s="31" t="n"/>
      <c r="G152" s="31" t="n"/>
      <c r="H152" s="31" t="n"/>
      <c r="I152" s="31" t="n"/>
      <c r="J152" s="193" t="inlineStr">
        <is>
          <t>Power DB</t>
        </is>
      </c>
      <c r="K152" s="51" t="n"/>
      <c r="L152" s="51" t="n"/>
    </row>
    <row r="153">
      <c r="A153" s="35" t="inlineStr">
        <is>
          <t xml:space="preserve">- of which from gas </t>
        </is>
      </c>
      <c r="B153" s="22" t="inlineStr">
        <is>
          <t>MtCO2</t>
        </is>
      </c>
      <c r="C153" s="31" t="n"/>
      <c r="D153" s="31" t="n"/>
      <c r="E153" s="31" t="n"/>
      <c r="F153" s="31" t="n"/>
      <c r="G153" s="31" t="n"/>
      <c r="H153" s="31" t="n"/>
      <c r="I153" s="31" t="n"/>
      <c r="J153" s="193" t="inlineStr">
        <is>
          <t>Power DB</t>
        </is>
      </c>
      <c r="K153" s="51" t="n"/>
      <c r="L153" s="51" t="n"/>
    </row>
    <row r="154">
      <c r="A154" s="35" t="inlineStr">
        <is>
          <t>- of which from liquid fuel</t>
        </is>
      </c>
      <c r="B154" s="22" t="inlineStr">
        <is>
          <t>MtCO2</t>
        </is>
      </c>
      <c r="C154" s="31" t="n"/>
      <c r="D154" s="31" t="n"/>
      <c r="E154" s="31" t="n"/>
      <c r="F154" s="31" t="n"/>
      <c r="G154" s="31" t="n"/>
      <c r="H154" s="31" t="n"/>
      <c r="I154" s="31" t="n"/>
      <c r="J154" s="193" t="inlineStr">
        <is>
          <t>Power DB</t>
        </is>
      </c>
      <c r="K154" s="51" t="n"/>
      <c r="L154" s="51" t="n"/>
    </row>
    <row r="155">
      <c r="A155" s="35" t="inlineStr">
        <is>
          <t>-of which from biomass</t>
        </is>
      </c>
      <c r="B155" s="22" t="inlineStr">
        <is>
          <t>MtCO2</t>
        </is>
      </c>
      <c r="C155" s="31" t="n"/>
      <c r="D155" s="31" t="n"/>
      <c r="E155" s="31" t="n"/>
      <c r="F155" s="31" t="n"/>
      <c r="G155" s="31" t="n"/>
      <c r="H155" s="31" t="n"/>
      <c r="I155" s="31" t="n"/>
      <c r="J155" s="193" t="inlineStr">
        <is>
          <t>Power DB</t>
        </is>
      </c>
      <c r="K155" s="51" t="n"/>
      <c r="L155" s="51" t="n"/>
    </row>
    <row r="156">
      <c r="A156" s="21" t="inlineStr">
        <is>
          <t>Waste</t>
        </is>
      </c>
      <c r="B156" s="21" t="n"/>
      <c r="C156" s="21" t="n"/>
      <c r="D156" s="21" t="n"/>
      <c r="E156" s="21" t="n"/>
      <c r="F156" s="21" t="n"/>
      <c r="G156" s="21" t="n"/>
      <c r="H156" s="21" t="n"/>
      <c r="I156" s="21" t="n"/>
      <c r="J156" s="197" t="n"/>
      <c r="K156" s="51" t="n"/>
      <c r="L156" s="51" t="n"/>
    </row>
    <row r="157">
      <c r="A157" s="22" t="inlineStr">
        <is>
          <t>Total waste emissions</t>
        </is>
      </c>
      <c r="B157" s="22" t="inlineStr">
        <is>
          <t>MtCO2e</t>
        </is>
      </c>
      <c r="C157" s="13" t="n"/>
      <c r="D157" s="13" t="n"/>
      <c r="E157" s="13" t="n"/>
      <c r="F157" s="13" t="n"/>
      <c r="G157" s="13" t="n"/>
      <c r="H157" s="13" t="n"/>
      <c r="I157" s="13" t="n"/>
      <c r="J157" s="193" t="inlineStr">
        <is>
          <t>Waste DB</t>
        </is>
      </c>
      <c r="K157" s="51" t="n"/>
      <c r="L157" s="51" t="n"/>
    </row>
    <row r="158">
      <c r="A158" s="27" t="inlineStr">
        <is>
          <t>of which: CO2 emissions</t>
        </is>
      </c>
      <c r="B158" s="22" t="inlineStr">
        <is>
          <t>MtCO2</t>
        </is>
      </c>
      <c r="C158" s="31" t="n"/>
      <c r="D158" s="31" t="n"/>
      <c r="E158" s="31" t="n"/>
      <c r="F158" s="31" t="n"/>
      <c r="G158" s="31" t="n"/>
      <c r="H158" s="31" t="n"/>
      <c r="I158" s="31" t="n"/>
      <c r="J158" s="193" t="inlineStr">
        <is>
          <t>Waste DB</t>
        </is>
      </c>
      <c r="K158" s="51" t="n"/>
      <c r="L158" s="51" t="n"/>
    </row>
    <row r="159">
      <c r="A159" s="27" t="inlineStr">
        <is>
          <t>of which: CH4 emissions</t>
        </is>
      </c>
      <c r="B159" s="22" t="inlineStr">
        <is>
          <t>MtCO2e</t>
        </is>
      </c>
      <c r="C159" s="31" t="n"/>
      <c r="D159" s="31" t="n"/>
      <c r="E159" s="31" t="n"/>
      <c r="F159" s="31" t="n"/>
      <c r="G159" s="31" t="n"/>
      <c r="H159" s="31" t="n"/>
      <c r="I159" s="31" t="n"/>
      <c r="J159" s="193" t="inlineStr">
        <is>
          <t>Waste DB</t>
        </is>
      </c>
      <c r="K159" s="51" t="n"/>
      <c r="L159" s="51" t="n"/>
    </row>
    <row r="160">
      <c r="A160" s="27" t="inlineStr">
        <is>
          <t>of which: N2O emissions</t>
        </is>
      </c>
      <c r="B160" s="24" t="inlineStr">
        <is>
          <t>MtCO2e</t>
        </is>
      </c>
      <c r="C160" s="31" t="n"/>
      <c r="D160" s="31" t="n"/>
      <c r="E160" s="31" t="n"/>
      <c r="F160" s="31" t="n"/>
      <c r="G160" s="31" t="n"/>
      <c r="H160" s="31" t="n"/>
      <c r="I160" s="31" t="n"/>
      <c r="J160" s="193" t="inlineStr">
        <is>
          <t>Waste DB</t>
        </is>
      </c>
      <c r="K160" s="51" t="n"/>
      <c r="L160" s="51" t="n"/>
    </row>
    <row r="161">
      <c r="A161" s="21" t="inlineStr">
        <is>
          <t>International aviation and maritime</t>
        </is>
      </c>
      <c r="B161" s="34" t="n"/>
      <c r="C161" s="21" t="n"/>
      <c r="D161" s="21" t="n"/>
      <c r="E161" s="21" t="n"/>
      <c r="F161" s="21" t="n"/>
      <c r="G161" s="21" t="n"/>
      <c r="H161" s="21" t="n"/>
      <c r="I161" s="21" t="n"/>
      <c r="J161" s="51" t="n"/>
      <c r="K161" s="51" t="n"/>
      <c r="L161" s="51" t="n"/>
    </row>
    <row r="162">
      <c r="A162" s="32" t="inlineStr">
        <is>
          <t>International aviation</t>
        </is>
      </c>
      <c r="B162" s="33" t="n"/>
      <c r="C162" s="32" t="n"/>
      <c r="D162" s="32" t="n"/>
      <c r="E162" s="32" t="n"/>
      <c r="F162" s="32" t="n"/>
      <c r="G162" s="32" t="n"/>
      <c r="H162" s="32" t="n"/>
      <c r="I162" s="32" t="n"/>
      <c r="J162" s="51" t="n"/>
      <c r="K162" s="51" t="n"/>
      <c r="L162" s="51" t="n"/>
    </row>
    <row r="163">
      <c r="A163" s="24" t="inlineStr">
        <is>
          <t>Total international air emissions</t>
        </is>
      </c>
      <c r="B163" s="24" t="inlineStr">
        <is>
          <t>MtCO2e</t>
        </is>
      </c>
      <c r="C163" s="150">
        <f>C164+C165</f>
        <v/>
      </c>
      <c r="D163" s="150">
        <f>D164+D165</f>
        <v/>
      </c>
      <c r="E163" s="150">
        <f>E164+E165</f>
        <v/>
      </c>
      <c r="F163" s="150">
        <f>F164+F165</f>
        <v/>
      </c>
      <c r="G163" s="150">
        <f>G164+G165</f>
        <v/>
      </c>
      <c r="H163" s="150">
        <f>H164+H165</f>
        <v/>
      </c>
      <c r="I163" s="150">
        <f>I164+I165</f>
        <v/>
      </c>
      <c r="J163" s="51" t="n"/>
      <c r="K163" s="51" t="n"/>
      <c r="L163" s="51" t="n"/>
    </row>
    <row r="164">
      <c r="A164" s="24" t="inlineStr">
        <is>
          <t>International passenger-related air emissions</t>
        </is>
      </c>
      <c r="B164" s="24" t="inlineStr">
        <is>
          <t>MtCO2e</t>
        </is>
      </c>
      <c r="C164" s="31" t="n"/>
      <c r="D164" s="31" t="n"/>
      <c r="E164" s="31" t="n"/>
      <c r="F164" s="31" t="n"/>
      <c r="G164" s="31" t="n"/>
      <c r="H164" s="31" t="n"/>
      <c r="I164" s="31" t="n"/>
      <c r="J164" s="196" t="inlineStr">
        <is>
          <t>Passenger Transport DB</t>
        </is>
      </c>
      <c r="K164" s="51" t="n"/>
      <c r="L164" s="51" t="n"/>
    </row>
    <row r="165">
      <c r="A165" s="24" t="inlineStr">
        <is>
          <t>International freight-related air emissions</t>
        </is>
      </c>
      <c r="B165" s="24" t="inlineStr">
        <is>
          <t>MtCO2e</t>
        </is>
      </c>
      <c r="C165" s="31" t="n"/>
      <c r="D165" s="31" t="n"/>
      <c r="E165" s="31" t="n"/>
      <c r="F165" s="31" t="n"/>
      <c r="G165" s="31" t="n"/>
      <c r="H165" s="31" t="n"/>
      <c r="I165" s="31" t="n"/>
      <c r="J165" s="196" t="inlineStr">
        <is>
          <t>Freight Transport DB</t>
        </is>
      </c>
      <c r="K165" s="51" t="n"/>
      <c r="L165" s="51" t="n"/>
    </row>
    <row r="166">
      <c r="A166" s="32" t="inlineStr">
        <is>
          <t>International maritime</t>
        </is>
      </c>
      <c r="B166" s="33" t="n"/>
      <c r="C166" s="32" t="n"/>
      <c r="D166" s="32" t="n"/>
      <c r="E166" s="32" t="n"/>
      <c r="F166" s="32" t="n"/>
      <c r="G166" s="32" t="n"/>
      <c r="H166" s="32" t="n"/>
      <c r="I166" s="32" t="n"/>
      <c r="J166" s="51" t="n"/>
      <c r="K166" s="51" t="n"/>
      <c r="L166" s="51" t="n"/>
    </row>
    <row r="167">
      <c r="A167" s="24" t="inlineStr">
        <is>
          <t>Total international maritime emissions</t>
        </is>
      </c>
      <c r="B167" s="24" t="inlineStr">
        <is>
          <t>MtCO2e</t>
        </is>
      </c>
      <c r="C167" s="150">
        <f>C168+C169</f>
        <v/>
      </c>
      <c r="D167" s="150">
        <f>D168+D169</f>
        <v/>
      </c>
      <c r="E167" s="150">
        <f>E168+E169</f>
        <v/>
      </c>
      <c r="F167" s="150">
        <f>F168+F169</f>
        <v/>
      </c>
      <c r="G167" s="150">
        <f>G168+G169</f>
        <v/>
      </c>
      <c r="H167" s="150">
        <f>H168+H169</f>
        <v/>
      </c>
      <c r="I167" s="150">
        <f>I168+I169</f>
        <v/>
      </c>
      <c r="J167" s="51" t="n"/>
      <c r="K167" s="51" t="n"/>
      <c r="L167" s="51" t="n"/>
    </row>
    <row r="168">
      <c r="A168" s="24" t="inlineStr">
        <is>
          <t>International passenger-related shipping emissions</t>
        </is>
      </c>
      <c r="B168" s="24" t="inlineStr">
        <is>
          <t>MtCO2e</t>
        </is>
      </c>
      <c r="C168" s="31" t="n"/>
      <c r="D168" s="31" t="n"/>
      <c r="E168" s="31" t="n"/>
      <c r="F168" s="31" t="n"/>
      <c r="G168" s="31" t="n"/>
      <c r="H168" s="31" t="n"/>
      <c r="I168" s="31" t="n"/>
      <c r="J168" s="196" t="inlineStr">
        <is>
          <t>Passenger Transport DB</t>
        </is>
      </c>
      <c r="K168" s="51" t="n"/>
      <c r="L168" s="51" t="n"/>
    </row>
    <row r="169">
      <c r="A169" s="24" t="inlineStr">
        <is>
          <t>International freight-related shipping emissions</t>
        </is>
      </c>
      <c r="B169" s="24" t="inlineStr">
        <is>
          <t>MtCO2e</t>
        </is>
      </c>
      <c r="C169" s="31" t="n"/>
      <c r="D169" s="31" t="n"/>
      <c r="E169" s="31" t="n"/>
      <c r="F169" s="31" t="n"/>
      <c r="G169" s="31" t="n"/>
      <c r="H169" s="31" t="n"/>
      <c r="I169" s="31" t="n"/>
      <c r="J169" s="196" t="inlineStr">
        <is>
          <t>Freight Transport DB</t>
        </is>
      </c>
      <c r="K169" s="51" t="n"/>
      <c r="L169" s="51" t="n"/>
    </row>
    <row r="170">
      <c r="A170" s="20" t="inlineStr">
        <is>
          <t>Energy balance - demand &amp; supply</t>
        </is>
      </c>
      <c r="B170" s="20" t="n"/>
      <c r="C170" s="20" t="n"/>
      <c r="D170" s="20" t="n"/>
      <c r="E170" s="20" t="n"/>
      <c r="F170" s="20" t="n"/>
      <c r="G170" s="20" t="n"/>
      <c r="H170" s="20" t="n"/>
      <c r="I170" s="20" t="n"/>
      <c r="J170" s="51" t="n"/>
      <c r="K170" s="51" t="n"/>
      <c r="L170" s="51" t="n"/>
    </row>
    <row r="171">
      <c r="A171" s="22" t="inlineStr">
        <is>
          <t>Demand - Final Energy Consumption (electricity included)</t>
        </is>
      </c>
      <c r="B171" s="22" t="inlineStr">
        <is>
          <t>EJ</t>
        </is>
      </c>
      <c r="C171" s="151">
        <f>C73+C80+C88+C95+C109+C119+C125</f>
        <v/>
      </c>
      <c r="D171" s="151">
        <f>D73+D80+D88+D95+D109+D119+D125</f>
        <v/>
      </c>
      <c r="E171" s="151">
        <f>E73+E80+E88+E95+E109+E119+E125</f>
        <v/>
      </c>
      <c r="F171" s="151">
        <f>F73+F80+F88+F95+F109+F119+F125</f>
        <v/>
      </c>
      <c r="G171" s="151">
        <f>G73+G80+G88+G95+G109+G119+G125</f>
        <v/>
      </c>
      <c r="H171" s="151">
        <f>H73+H80+H88+H95+H109+H119+H125</f>
        <v/>
      </c>
      <c r="I171" s="151">
        <f>I73+I80+I88+I95+I109+I119+I125</f>
        <v/>
      </c>
      <c r="J171" s="51" t="n"/>
      <c r="K171" s="51" t="n"/>
      <c r="L171" s="51" t="n"/>
    </row>
    <row r="172">
      <c r="A172" s="22" t="inlineStr">
        <is>
          <t>Demand - Final Electricity consumption</t>
        </is>
      </c>
      <c r="B172" s="22" t="inlineStr">
        <is>
          <t>TWh</t>
        </is>
      </c>
      <c r="C172" s="31" t="n"/>
      <c r="D172" s="31" t="n"/>
      <c r="E172" s="31" t="n"/>
      <c r="F172" s="31" t="n"/>
      <c r="G172" s="31" t="n"/>
      <c r="H172" s="31" t="n"/>
      <c r="I172" s="31" t="n"/>
      <c r="J172" s="193" t="inlineStr">
        <is>
          <t>Power DB</t>
        </is>
      </c>
      <c r="K172" s="51" t="n"/>
      <c r="L172" s="51" t="n"/>
    </row>
    <row r="173">
      <c r="A173" s="22" t="inlineStr">
        <is>
          <t>Supply - Final Non-electric energy Delivered (including T&amp;D losses)</t>
        </is>
      </c>
      <c r="B173" s="22" t="inlineStr">
        <is>
          <t>EJ</t>
        </is>
      </c>
      <c r="C173" s="31" t="n"/>
      <c r="D173" s="31" t="n"/>
      <c r="E173" s="31" t="n"/>
      <c r="F173" s="31" t="n"/>
      <c r="G173" s="31" t="n"/>
      <c r="H173" s="31" t="n"/>
      <c r="I173" s="31" t="n"/>
      <c r="J173" s="193" t="inlineStr">
        <is>
          <t>Other energy supply DB</t>
        </is>
      </c>
      <c r="K173" s="51" t="n"/>
      <c r="L173" s="51" t="n"/>
    </row>
    <row r="174">
      <c r="A174" s="22" t="inlineStr">
        <is>
          <t>Supply - Final Electricity Delivered (including T&amp;D losses)</t>
        </is>
      </c>
      <c r="B174" s="22" t="inlineStr">
        <is>
          <t>TWh</t>
        </is>
      </c>
      <c r="C174" s="31" t="n"/>
      <c r="D174" s="31" t="n"/>
      <c r="E174" s="31" t="n"/>
      <c r="F174" s="31" t="n"/>
      <c r="G174" s="31" t="n"/>
      <c r="H174" s="31" t="n"/>
      <c r="I174" s="31" t="n"/>
      <c r="J174" s="193" t="inlineStr">
        <is>
          <t>Power DB</t>
        </is>
      </c>
      <c r="K174" s="51" t="n"/>
      <c r="L174" s="51" t="n"/>
    </row>
    <row r="178">
      <c r="A178" s="24" t="inlineStr">
        <is>
          <t>Manquants</t>
        </is>
      </c>
    </row>
    <row r="179">
      <c r="A179" s="152" t="inlineStr">
        <is>
          <t>Energy consumption of power sector</t>
        </is>
      </c>
    </row>
  </sheetData>
  <pageMargins left="0.7" right="0.7" top="0.75" bottom="0.75" header="0.3" footer="0.3"/>
</worksheet>
</file>

<file path=xl/worksheets/sheet5.xml><?xml version="1.0" encoding="utf-8"?>
<worksheet xmlns="http://schemas.openxmlformats.org/spreadsheetml/2006/main">
  <sheetPr>
    <tabColor rgb="FF7030A0"/>
    <outlinePr summaryBelow="1" summaryRight="1"/>
    <pageSetUpPr/>
  </sheetPr>
  <dimension ref="A1:E11"/>
  <sheetViews>
    <sheetView zoomScaleNormal="100" workbookViewId="0">
      <selection activeCell="A8" sqref="A8"/>
    </sheetView>
  </sheetViews>
  <sheetFormatPr baseColWidth="8" defaultColWidth="11.44140625" defaultRowHeight="14.4"/>
  <cols>
    <col width="33.44140625" customWidth="1" style="218" min="1" max="1"/>
    <col width="43.44140625" customWidth="1" style="218" min="2" max="3"/>
    <col width="67.88671875" customWidth="1" style="218" min="4" max="4"/>
    <col width="33.44140625" customWidth="1" style="218" min="5" max="5"/>
  </cols>
  <sheetData>
    <row r="1" ht="15.75" customHeight="1" s="218">
      <c r="A1" s="1" t="inlineStr">
        <is>
          <t>The Pathways Design Framework: MACRO DEMOGRAPHIC AND ECONOMIC STORYLINE</t>
        </is>
      </c>
      <c r="B1" s="1" t="n"/>
      <c r="C1" s="1" t="n"/>
      <c r="D1" s="1" t="n"/>
      <c r="E1" s="1" t="n"/>
    </row>
    <row r="2" ht="15.75" customHeight="1" s="218">
      <c r="A2" s="2" t="inlineStr">
        <is>
          <t>version Aug 2023</t>
        </is>
      </c>
      <c r="B2" s="1" t="n"/>
      <c r="C2" s="1" t="n"/>
      <c r="D2" s="1" t="n"/>
      <c r="E2" s="1" t="n"/>
    </row>
    <row r="3" ht="15.75" customHeight="1" s="218">
      <c r="A3" s="16" t="inlineStr">
        <is>
          <t>Scenario Name:</t>
        </is>
      </c>
      <c r="B3" s="186">
        <f>'User guide'!B12</f>
        <v/>
      </c>
      <c r="C3" s="16" t="n"/>
      <c r="D3" s="16" t="n"/>
      <c r="E3" s="16" t="n"/>
    </row>
    <row r="5" ht="47.25" customHeight="1" s="218">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78" customHeight="1" s="218">
      <c r="A6" s="48" t="inlineStr">
        <is>
          <t>1) Demographic changes</t>
        </is>
      </c>
      <c r="B6" s="49" t="n"/>
      <c r="C6" s="49" t="n"/>
      <c r="D6" s="66" t="inlineStr">
        <is>
          <t xml:space="preserve">- population growth, 
- how does the demographic structure evolve?  
- how does urban/rural spread of the population evolve? </t>
        </is>
      </c>
      <c r="E6" s="51" t="n"/>
    </row>
    <row r="7" ht="100.5" customHeight="1" s="218">
      <c r="A7" s="48" t="inlineStr">
        <is>
          <t xml:space="preserve">2) Changes in economic structure </t>
        </is>
      </c>
      <c r="B7" s="49" t="n"/>
      <c r="C7" s="49" t="n"/>
      <c r="D7" s="66" t="inlineStr">
        <is>
          <t>- How does the constitution of primary, secondary and tertiary economy and industries evolve? 
- Added value creation and sectors contributing to GDP growth
- How does the national debt evolve</t>
        </is>
      </c>
      <c r="E7" s="51" t="n"/>
    </row>
    <row r="8" ht="117" customHeight="1" s="218">
      <c r="A8" s="48" t="inlineStr">
        <is>
          <t>3) Changes in human development indicators: Economic welfare and poverty, distribution of resources and inequality, …</t>
        </is>
      </c>
      <c r="B8" s="49" t="n"/>
      <c r="C8" s="49" t="n"/>
      <c r="D8" s="66" t="inlineStr">
        <is>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is>
      </c>
      <c r="E8" s="51" t="n"/>
    </row>
    <row r="9" ht="104.25" customHeight="1" s="218">
      <c r="A9" s="48" t="inlineStr">
        <is>
          <t>4) Public and private investments</t>
        </is>
      </c>
      <c r="B9" s="49" t="n"/>
      <c r="C9" s="49" t="n"/>
      <c r="D9" s="66" t="inlineStr">
        <is>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is>
      </c>
      <c r="E9" s="51" t="n"/>
    </row>
    <row r="10" ht="72.75" customHeight="1" s="218">
      <c r="A10" s="48" t="inlineStr">
        <is>
          <t>5) Trade</t>
        </is>
      </c>
      <c r="B10" s="49" t="n"/>
      <c r="C10" s="49" t="n"/>
      <c r="D10" s="66" t="inlineStr">
        <is>
          <t xml:space="preserve">- How does the country's trade balance evolve? 
- How does the type and quantity of exported products evolve?
- How does the type and quantity of imported products evolve?  </t>
        </is>
      </c>
      <c r="E10" s="51" t="n"/>
    </row>
    <row r="11" ht="66" customHeight="1" s="218">
      <c r="A11" s="48" t="inlineStr">
        <is>
          <t>6) Macroeconomic risks induced by climate change</t>
        </is>
      </c>
      <c r="B11" s="49" t="n"/>
      <c r="C11" s="49" t="n"/>
      <c r="D11" s="66" t="inlineStr">
        <is>
          <t xml:space="preserve">- Inflation: does climate-related spending increase inflation? </t>
        </is>
      </c>
      <c r="E11" s="51" t="n"/>
    </row>
  </sheetData>
  <pageMargins left="0.7" right="0.7" top="0.75" bottom="0.75" header="0.3" footer="0.3"/>
</worksheet>
</file>

<file path=xl/worksheets/sheet6.xml><?xml version="1.0" encoding="utf-8"?>
<worksheet xmlns="http://schemas.openxmlformats.org/spreadsheetml/2006/main">
  <sheetPr>
    <tabColor theme="9" tint="-0.499984740745262"/>
    <outlinePr summaryBelow="1" summaryRight="1"/>
    <pageSetUpPr/>
  </sheetPr>
  <dimension ref="A1:O190"/>
  <sheetViews>
    <sheetView workbookViewId="0">
      <selection activeCell="F11" sqref="F11"/>
    </sheetView>
  </sheetViews>
  <sheetFormatPr baseColWidth="8" defaultColWidth="11.44140625" defaultRowHeight="14.4"/>
  <cols>
    <col width="51.88671875" customWidth="1" style="218" min="1" max="1"/>
    <col width="23.109375" customWidth="1" style="218" min="2" max="2"/>
    <col width="35.88671875" customWidth="1" style="218" min="10" max="10"/>
    <col width="16.88671875" bestFit="1" customWidth="1" style="218" min="11" max="11"/>
    <col width="17.44140625" bestFit="1" customWidth="1" style="218" min="12" max="12"/>
  </cols>
  <sheetData>
    <row r="1" ht="15.75" customHeight="1" s="218">
      <c r="A1" s="1" t="inlineStr">
        <is>
          <t>The Pathways Design Framework: MACRO DEMOGRAPHIC AND ECONOMIC DASHBOARD</t>
        </is>
      </c>
      <c r="B1" s="1" t="n"/>
      <c r="C1" s="1" t="n"/>
      <c r="D1" s="1" t="n"/>
      <c r="E1" s="1" t="n"/>
      <c r="F1" s="1" t="n"/>
      <c r="G1" s="1" t="n"/>
      <c r="H1" s="1" t="n"/>
      <c r="I1" s="1" t="n"/>
      <c r="J1" s="1" t="n"/>
      <c r="K1" s="1" t="n"/>
      <c r="L1" s="1" t="n"/>
      <c r="M1" s="1" t="n"/>
      <c r="N1" s="1" t="n"/>
      <c r="O1" s="1" t="n"/>
    </row>
    <row r="2" ht="15.75" customHeight="1" s="218">
      <c r="A2" s="2" t="inlineStr">
        <is>
          <t>version Aug 2023</t>
        </is>
      </c>
      <c r="B2" s="1" t="n"/>
      <c r="C2" s="1" t="n"/>
      <c r="D2" s="1" t="n"/>
      <c r="E2" s="1" t="n"/>
      <c r="F2" s="1" t="n"/>
      <c r="G2" s="1" t="n"/>
      <c r="H2" s="1" t="n"/>
      <c r="I2" s="1" t="n"/>
      <c r="J2" s="1" t="n"/>
      <c r="K2" s="1" t="n"/>
      <c r="L2" s="1" t="n"/>
      <c r="M2" s="1" t="n"/>
      <c r="N2" s="1" t="n"/>
      <c r="O2" s="1" t="n"/>
    </row>
    <row r="3" ht="15.75" customHeight="1" s="218">
      <c r="A3" s="16" t="inlineStr">
        <is>
          <t>Scenario Name:</t>
        </is>
      </c>
      <c r="B3" s="186">
        <f>'User guide'!B12</f>
        <v/>
      </c>
      <c r="C3" s="16" t="n"/>
      <c r="D3" s="16" t="n"/>
      <c r="E3" s="16" t="n"/>
      <c r="F3" s="16" t="n"/>
      <c r="G3" s="16" t="n"/>
      <c r="H3" s="16" t="n"/>
      <c r="I3" s="16" t="n"/>
      <c r="J3" s="16" t="n"/>
      <c r="K3" s="16" t="n"/>
      <c r="L3" s="16" t="n"/>
      <c r="M3" s="16" t="n"/>
      <c r="N3" s="16" t="n"/>
      <c r="O3" s="16" t="n"/>
    </row>
    <row r="4">
      <c r="A4" s="187" t="n"/>
    </row>
    <row r="5" ht="15.75" customHeight="1" s="218" thickBot="1">
      <c r="A5" s="188" t="n"/>
      <c r="B5" s="188" t="n"/>
      <c r="C5" s="188" t="n"/>
      <c r="D5" s="188" t="n"/>
      <c r="E5" s="188" t="n"/>
      <c r="F5" s="188" t="n"/>
      <c r="G5" s="188" t="n"/>
      <c r="H5" s="188" t="n"/>
      <c r="I5" s="188" t="n"/>
    </row>
    <row r="6" ht="45" customHeight="1" s="218">
      <c r="A6" s="75" t="inlineStr">
        <is>
          <t>Variable</t>
        </is>
      </c>
      <c r="B6" s="75" t="inlineStr">
        <is>
          <t>Unit</t>
        </is>
      </c>
      <c r="C6" s="75" t="n">
        <v>2010</v>
      </c>
      <c r="D6" s="191">
        <f>'User guide'!B16</f>
        <v/>
      </c>
      <c r="E6" s="75" t="n">
        <v>2030</v>
      </c>
      <c r="F6" s="75" t="n">
        <v>2040</v>
      </c>
      <c r="G6" s="75" t="n">
        <v>2050</v>
      </c>
      <c r="H6" s="75" t="n">
        <v>2060</v>
      </c>
      <c r="I6" s="192" t="n">
        <v>2070</v>
      </c>
      <c r="J6" s="74" t="inlineStr">
        <is>
          <t>Consistency checks</t>
        </is>
      </c>
      <c r="K6" s="74" t="inlineStr">
        <is>
          <t>Method category</t>
        </is>
      </c>
      <c r="L6" s="74" t="inlineStr">
        <is>
          <t>Note &amp; comments</t>
        </is>
      </c>
    </row>
    <row r="7">
      <c r="A7" s="20" t="inlineStr">
        <is>
          <t>Population Structure</t>
        </is>
      </c>
      <c r="B7" s="20" t="n"/>
      <c r="C7" s="20" t="n"/>
      <c r="D7" s="20" t="n"/>
      <c r="E7" s="20" t="n"/>
      <c r="F7" s="20" t="n"/>
      <c r="G7" s="20" t="n"/>
      <c r="H7" s="20" t="n"/>
      <c r="I7" s="20" t="n"/>
      <c r="J7" s="51" t="n"/>
      <c r="K7" s="51" t="n"/>
      <c r="L7" s="51" t="n"/>
    </row>
    <row r="8">
      <c r="A8" s="22" t="inlineStr">
        <is>
          <t>Population size</t>
        </is>
      </c>
      <c r="B8" s="22" t="inlineStr">
        <is>
          <t>Million inhab.</t>
        </is>
      </c>
      <c r="C8" s="52" t="n"/>
      <c r="D8" s="52" t="n"/>
      <c r="E8" s="52" t="n"/>
      <c r="F8" s="52" t="n"/>
      <c r="G8" s="52" t="n"/>
      <c r="H8" s="52" t="n"/>
      <c r="I8" s="52" t="n"/>
      <c r="J8" s="51" t="n"/>
      <c r="K8" s="51" t="n"/>
      <c r="L8" s="51" t="n"/>
    </row>
    <row r="9">
      <c r="A9" s="22" t="inlineStr">
        <is>
          <t>Female population size</t>
        </is>
      </c>
      <c r="B9" s="22" t="inlineStr">
        <is>
          <t>Million inhab.</t>
        </is>
      </c>
      <c r="C9" s="52" t="n"/>
      <c r="D9" s="52" t="n"/>
      <c r="E9" s="52" t="n"/>
      <c r="F9" s="52" t="n"/>
      <c r="G9" s="52" t="n"/>
      <c r="H9" s="52" t="n"/>
      <c r="I9" s="52" t="n"/>
      <c r="J9" s="51" t="n"/>
      <c r="K9" s="51" t="n"/>
      <c r="L9" s="51" t="n"/>
    </row>
    <row r="10">
      <c r="A10" s="22" t="inlineStr">
        <is>
          <t>Male population size</t>
        </is>
      </c>
      <c r="B10" s="22" t="inlineStr">
        <is>
          <t>Million inhab.</t>
        </is>
      </c>
      <c r="C10" s="52" t="n"/>
      <c r="D10" s="52" t="n"/>
      <c r="E10" s="52" t="n"/>
      <c r="F10" s="52" t="n"/>
      <c r="G10" s="52" t="n"/>
      <c r="H10" s="52" t="n"/>
      <c r="I10" s="52" t="n"/>
      <c r="J10" s="51" t="n"/>
      <c r="K10" s="51" t="n"/>
      <c r="L10" s="51" t="n"/>
    </row>
    <row r="11">
      <c r="A11" s="21" t="inlineStr">
        <is>
          <t>Urbanisation</t>
        </is>
      </c>
      <c r="B11" s="21" t="n"/>
      <c r="C11" s="21" t="n"/>
      <c r="D11" s="21" t="n"/>
      <c r="E11" s="21" t="n"/>
      <c r="F11" s="21" t="n"/>
      <c r="G11" s="21" t="n"/>
      <c r="H11" s="21" t="n"/>
      <c r="I11" s="21" t="n"/>
      <c r="J11" s="51" t="n"/>
      <c r="K11" s="51" t="n"/>
      <c r="L11" s="51" t="n"/>
    </row>
    <row r="12">
      <c r="A12" s="22" t="inlineStr">
        <is>
          <t>Urban areas (&gt;50 000 inhab.)</t>
        </is>
      </c>
      <c r="B12" s="22" t="inlineStr">
        <is>
          <t>Million inhab.</t>
        </is>
      </c>
      <c r="C12" s="52" t="n"/>
      <c r="D12" s="52" t="n"/>
      <c r="E12" s="52" t="n"/>
      <c r="F12" s="52" t="n"/>
      <c r="G12" s="52" t="n"/>
      <c r="H12" s="52" t="n"/>
      <c r="I12" s="52" t="n"/>
      <c r="J12" s="51" t="n"/>
      <c r="K12" s="51" t="n"/>
      <c r="L12" s="51" t="n"/>
    </row>
    <row r="13">
      <c r="A13" s="22" t="inlineStr">
        <is>
          <t>- of which living in metropolitan areas (&gt;500 000 inhab.)</t>
        </is>
      </c>
      <c r="B13" s="22" t="inlineStr">
        <is>
          <t>Million inhab.</t>
        </is>
      </c>
      <c r="C13" s="52" t="n"/>
      <c r="D13" s="52" t="n"/>
      <c r="E13" s="52" t="n"/>
      <c r="F13" s="52" t="n"/>
      <c r="G13" s="52" t="n"/>
      <c r="H13" s="52" t="n"/>
      <c r="I13" s="52" t="n"/>
      <c r="J13" s="51" t="n"/>
      <c r="K13" s="51" t="n"/>
      <c r="L13" s="51" t="n"/>
    </row>
    <row r="14">
      <c r="A14" s="22" t="inlineStr">
        <is>
          <t>Rural areas (&lt;50 000 inhab.)</t>
        </is>
      </c>
      <c r="B14" s="22" t="inlineStr">
        <is>
          <t>Million inhab.</t>
        </is>
      </c>
      <c r="C14" s="52" t="n"/>
      <c r="D14" s="52" t="n"/>
      <c r="E14" s="52" t="n"/>
      <c r="F14" s="52" t="n"/>
      <c r="G14" s="52" t="n"/>
      <c r="H14" s="52" t="n"/>
      <c r="I14" s="52" t="n"/>
      <c r="J14" s="51" t="n"/>
      <c r="K14" s="51" t="n"/>
      <c r="L14" s="51" t="n"/>
    </row>
    <row r="15" ht="19.5" customHeight="1" s="218">
      <c r="A15" s="22" t="inlineStr">
        <is>
          <t>- of which living in towns (&lt;5000 inhab.)</t>
        </is>
      </c>
      <c r="B15" s="22" t="inlineStr">
        <is>
          <t>Million inhab.</t>
        </is>
      </c>
      <c r="C15" s="52" t="n"/>
      <c r="D15" s="52" t="n"/>
      <c r="E15" s="52" t="n"/>
      <c r="F15" s="52" t="n"/>
      <c r="G15" s="52" t="n"/>
      <c r="H15" s="52" t="n"/>
      <c r="I15" s="52" t="n"/>
      <c r="J15" s="51" t="n"/>
      <c r="K15" s="51" t="n"/>
      <c r="L15" s="51" t="n"/>
    </row>
    <row r="16">
      <c r="A16" s="21" t="inlineStr">
        <is>
          <t>Age structure and activity</t>
        </is>
      </c>
      <c r="B16" s="21" t="n"/>
      <c r="C16" s="21" t="n"/>
      <c r="D16" s="21" t="n"/>
      <c r="E16" s="21" t="n"/>
      <c r="F16" s="21" t="n"/>
      <c r="G16" s="21" t="n"/>
      <c r="H16" s="21" t="n"/>
      <c r="I16" s="21" t="n"/>
      <c r="J16" s="51" t="n"/>
      <c r="K16" s="51" t="n"/>
      <c r="L16" s="51" t="n"/>
    </row>
    <row r="17">
      <c r="A17" s="22" t="inlineStr">
        <is>
          <t>Population under 20 years old</t>
        </is>
      </c>
      <c r="B17" s="22" t="inlineStr">
        <is>
          <t>Million inhab.</t>
        </is>
      </c>
      <c r="C17" s="52" t="n"/>
      <c r="D17" s="52" t="n"/>
      <c r="E17" s="52" t="n"/>
      <c r="F17" s="52" t="n"/>
      <c r="G17" s="52" t="n"/>
      <c r="H17" s="52" t="n"/>
      <c r="I17" s="52" t="n"/>
      <c r="J17" s="51" t="n"/>
      <c r="K17" s="51" t="n"/>
      <c r="L17" s="51" t="n"/>
    </row>
    <row r="18">
      <c r="A18" s="22" t="inlineStr">
        <is>
          <t>Population between 20 and 60 years old</t>
        </is>
      </c>
      <c r="B18" s="22" t="inlineStr">
        <is>
          <t>Million inhab.</t>
        </is>
      </c>
      <c r="C18" s="52" t="n"/>
      <c r="D18" s="52" t="n"/>
      <c r="E18" s="52" t="n"/>
      <c r="F18" s="52" t="n"/>
      <c r="G18" s="52" t="n"/>
      <c r="H18" s="52" t="n"/>
      <c r="I18" s="52" t="n"/>
      <c r="J18" s="51" t="n"/>
      <c r="K18" s="51" t="n"/>
      <c r="L18" s="51" t="n"/>
    </row>
    <row r="19">
      <c r="A19" s="22" t="inlineStr">
        <is>
          <t>Population over 60 years old</t>
        </is>
      </c>
      <c r="B19" s="22" t="inlineStr">
        <is>
          <t>Million inhab.</t>
        </is>
      </c>
      <c r="C19" s="52" t="n"/>
      <c r="D19" s="52" t="n"/>
      <c r="E19" s="52" t="n"/>
      <c r="F19" s="52" t="n"/>
      <c r="G19" s="52" t="n"/>
      <c r="H19" s="52" t="n"/>
      <c r="I19" s="52" t="n"/>
      <c r="J19" s="51" t="n"/>
      <c r="K19" s="51" t="n"/>
      <c r="L19" s="51" t="n"/>
    </row>
    <row r="20">
      <c r="A20" s="22" t="inlineStr">
        <is>
          <t xml:space="preserve">Children, schoolchildren, studying population </t>
        </is>
      </c>
      <c r="B20" s="22" t="inlineStr">
        <is>
          <t>Million inhab.</t>
        </is>
      </c>
      <c r="C20" s="52" t="n"/>
      <c r="D20" s="52" t="n"/>
      <c r="E20" s="52" t="n"/>
      <c r="F20" s="52" t="n"/>
      <c r="G20" s="52" t="n"/>
      <c r="H20" s="52" t="n"/>
      <c r="I20" s="52" t="n"/>
      <c r="J20" s="51" t="n"/>
      <c r="K20" s="51" t="n"/>
      <c r="L20" s="51" t="n"/>
    </row>
    <row r="21">
      <c r="A21" s="22" t="inlineStr">
        <is>
          <t>of which: &lt;20 years old</t>
        </is>
      </c>
      <c r="B21" s="22" t="inlineStr">
        <is>
          <t>Million inhab.</t>
        </is>
      </c>
      <c r="C21" s="52" t="n"/>
      <c r="D21" s="52" t="n"/>
      <c r="E21" s="52" t="n"/>
      <c r="F21" s="52" t="n"/>
      <c r="G21" s="52" t="n"/>
      <c r="H21" s="52" t="n"/>
      <c r="I21" s="52" t="n"/>
      <c r="J21" s="51" t="n"/>
      <c r="K21" s="51" t="n"/>
      <c r="L21" s="51" t="n"/>
    </row>
    <row r="22">
      <c r="A22" s="22" t="inlineStr">
        <is>
          <t>of which: between 20 and 60 years old</t>
        </is>
      </c>
      <c r="B22" s="22" t="inlineStr">
        <is>
          <t>Million inhab.</t>
        </is>
      </c>
      <c r="C22" s="52" t="n"/>
      <c r="D22" s="52" t="n"/>
      <c r="E22" s="52" t="n"/>
      <c r="F22" s="52" t="n"/>
      <c r="G22" s="52" t="n"/>
      <c r="H22" s="52" t="n"/>
      <c r="I22" s="52" t="n"/>
      <c r="J22" s="51" t="n"/>
      <c r="K22" s="51" t="n"/>
      <c r="L22" s="51" t="n"/>
    </row>
    <row r="23">
      <c r="A23" s="22" t="inlineStr">
        <is>
          <t>of which: &gt;60 years old</t>
        </is>
      </c>
      <c r="B23" s="22" t="inlineStr">
        <is>
          <t>Million inhab.</t>
        </is>
      </c>
      <c r="C23" s="52" t="n"/>
      <c r="D23" s="52" t="n"/>
      <c r="E23" s="52" t="n"/>
      <c r="F23" s="52" t="n"/>
      <c r="G23" s="52" t="n"/>
      <c r="H23" s="52" t="n"/>
      <c r="I23" s="52" t="n"/>
      <c r="J23" s="51" t="n"/>
      <c r="K23" s="51" t="n"/>
      <c r="L23" s="51" t="n"/>
    </row>
    <row r="24">
      <c r="A24" s="22" t="inlineStr">
        <is>
          <t>Working population</t>
        </is>
      </c>
      <c r="B24" s="22" t="inlineStr">
        <is>
          <t>Million inhab.</t>
        </is>
      </c>
      <c r="C24" s="52" t="n"/>
      <c r="D24" s="52" t="n"/>
      <c r="E24" s="52" t="n"/>
      <c r="F24" s="52" t="n"/>
      <c r="G24" s="52" t="n"/>
      <c r="H24" s="52" t="n"/>
      <c r="I24" s="52" t="n"/>
      <c r="J24" s="51" t="n"/>
      <c r="K24" s="51" t="n"/>
      <c r="L24" s="51" t="n"/>
    </row>
    <row r="25">
      <c r="A25" s="22" t="inlineStr">
        <is>
          <t>of which: &lt;20 years old</t>
        </is>
      </c>
      <c r="B25" s="22" t="inlineStr">
        <is>
          <t>Million inhab.</t>
        </is>
      </c>
      <c r="C25" s="52" t="n"/>
      <c r="D25" s="52" t="n"/>
      <c r="E25" s="52" t="n"/>
      <c r="F25" s="52" t="n"/>
      <c r="G25" s="52" t="n"/>
      <c r="H25" s="52" t="n"/>
      <c r="I25" s="52" t="n"/>
      <c r="J25" s="51" t="n"/>
      <c r="K25" s="51" t="n"/>
      <c r="L25" s="51" t="n"/>
    </row>
    <row r="26">
      <c r="A26" s="22" t="inlineStr">
        <is>
          <t>of which: between 20 and 60 years old</t>
        </is>
      </c>
      <c r="B26" s="22" t="inlineStr">
        <is>
          <t>Million inhab.</t>
        </is>
      </c>
      <c r="C26" s="52" t="n"/>
      <c r="D26" s="52" t="n"/>
      <c r="E26" s="52" t="n"/>
      <c r="F26" s="52" t="n"/>
      <c r="G26" s="52" t="n"/>
      <c r="H26" s="52" t="n"/>
      <c r="I26" s="52" t="n"/>
      <c r="J26" s="51" t="n"/>
      <c r="K26" s="51" t="n"/>
      <c r="L26" s="51" t="n"/>
    </row>
    <row r="27">
      <c r="A27" s="22" t="inlineStr">
        <is>
          <t>of which: &gt;60 years old</t>
        </is>
      </c>
      <c r="B27" s="22" t="inlineStr">
        <is>
          <t>Million inhab.</t>
        </is>
      </c>
      <c r="C27" s="52" t="n"/>
      <c r="D27" s="52" t="n"/>
      <c r="E27" s="52" t="n"/>
      <c r="F27" s="52" t="n"/>
      <c r="G27" s="52" t="n"/>
      <c r="H27" s="52" t="n"/>
      <c r="I27" s="52" t="n"/>
      <c r="J27" s="51" t="n"/>
      <c r="K27" s="51" t="n"/>
      <c r="L27" s="51" t="n"/>
    </row>
    <row r="28">
      <c r="A28" s="22" t="inlineStr">
        <is>
          <t>Retired and non-working population</t>
        </is>
      </c>
      <c r="B28" s="22" t="inlineStr">
        <is>
          <t>Million inhab.</t>
        </is>
      </c>
      <c r="C28" s="52" t="n"/>
      <c r="D28" s="52" t="n"/>
      <c r="E28" s="52" t="n"/>
      <c r="F28" s="52" t="n"/>
      <c r="G28" s="52" t="n"/>
      <c r="H28" s="52" t="n"/>
      <c r="I28" s="52" t="n"/>
      <c r="J28" s="51" t="n"/>
      <c r="K28" s="51" t="n"/>
      <c r="L28" s="51" t="n"/>
    </row>
    <row r="29">
      <c r="A29" s="22" t="inlineStr">
        <is>
          <t>of which: &lt;20 years old</t>
        </is>
      </c>
      <c r="B29" s="22" t="inlineStr">
        <is>
          <t>Million inhab.</t>
        </is>
      </c>
      <c r="C29" s="52" t="n"/>
      <c r="D29" s="52" t="n"/>
      <c r="E29" s="52" t="n"/>
      <c r="F29" s="52" t="n"/>
      <c r="G29" s="52" t="n"/>
      <c r="H29" s="52" t="n"/>
      <c r="I29" s="52" t="n"/>
      <c r="J29" s="51" t="n"/>
      <c r="K29" s="51" t="n"/>
      <c r="L29" s="51" t="n"/>
    </row>
    <row r="30">
      <c r="A30" s="22" t="inlineStr">
        <is>
          <t>of which: between 20 and 60 years old</t>
        </is>
      </c>
      <c r="B30" s="22" t="inlineStr">
        <is>
          <t>Million inhab.</t>
        </is>
      </c>
      <c r="C30" s="52" t="n"/>
      <c r="D30" s="52" t="n"/>
      <c r="E30" s="52" t="n"/>
      <c r="F30" s="52" t="n"/>
      <c r="G30" s="52" t="n"/>
      <c r="H30" s="52" t="n"/>
      <c r="I30" s="52" t="n"/>
      <c r="J30" s="51" t="n"/>
      <c r="K30" s="51" t="n"/>
      <c r="L30" s="51" t="n"/>
    </row>
    <row r="31">
      <c r="A31" s="22" t="inlineStr">
        <is>
          <t>of which: &gt;60 years old</t>
        </is>
      </c>
      <c r="B31" s="22" t="inlineStr">
        <is>
          <t>Million inhab.</t>
        </is>
      </c>
      <c r="C31" s="52" t="n"/>
      <c r="D31" s="52" t="n"/>
      <c r="E31" s="52" t="n"/>
      <c r="F31" s="52" t="n"/>
      <c r="G31" s="52" t="n"/>
      <c r="H31" s="52" t="n"/>
      <c r="I31" s="52" t="n"/>
      <c r="J31" s="51" t="n"/>
      <c r="K31" s="51" t="n"/>
      <c r="L31" s="51" t="n"/>
    </row>
    <row r="32">
      <c r="A32" s="21" t="inlineStr">
        <is>
          <t>Household structure anc income</t>
        </is>
      </c>
      <c r="B32" s="21" t="n"/>
      <c r="C32" s="21" t="n"/>
      <c r="D32" s="21" t="n"/>
      <c r="E32" s="21" t="n"/>
      <c r="F32" s="21" t="n"/>
      <c r="G32" s="21" t="n"/>
      <c r="H32" s="21" t="n"/>
      <c r="I32" s="21" t="n"/>
      <c r="J32" s="51" t="n"/>
      <c r="K32" s="51" t="n"/>
      <c r="L32" s="51" t="n"/>
    </row>
    <row r="33">
      <c r="A33" s="22" t="inlineStr">
        <is>
          <t>Household size</t>
        </is>
      </c>
      <c r="B33" s="22" t="inlineStr">
        <is>
          <t>Thousands of households</t>
        </is>
      </c>
      <c r="C33" s="52" t="n"/>
      <c r="D33" s="52" t="n"/>
      <c r="E33" s="52" t="n"/>
      <c r="F33" s="52" t="n"/>
      <c r="G33" s="52" t="n"/>
      <c r="H33" s="52" t="n"/>
      <c r="I33" s="52" t="n"/>
      <c r="J33" s="51" t="n"/>
      <c r="K33" s="51" t="n"/>
      <c r="L33" s="51" t="n"/>
    </row>
    <row r="34">
      <c r="A34" s="22" t="inlineStr">
        <is>
          <t>Average number of children per household</t>
        </is>
      </c>
      <c r="B34" s="22" t="inlineStr">
        <is>
          <t>Nb of children per households</t>
        </is>
      </c>
      <c r="C34" s="52" t="n"/>
      <c r="D34" s="52" t="n"/>
      <c r="E34" s="52" t="n"/>
      <c r="F34" s="52" t="n"/>
      <c r="G34" s="52" t="n"/>
      <c r="H34" s="52" t="n"/>
      <c r="I34" s="52" t="n"/>
      <c r="J34" s="51" t="n"/>
      <c r="K34" s="51" t="n"/>
      <c r="L34" s="51" t="n"/>
    </row>
    <row r="35">
      <c r="A35" s="22" t="inlineStr">
        <is>
          <t>Average annual household income</t>
        </is>
      </c>
      <c r="B35" s="22" t="inlineStr">
        <is>
          <t>2015 USD / year</t>
        </is>
      </c>
      <c r="C35" s="52" t="n"/>
      <c r="D35" s="52" t="n"/>
      <c r="E35" s="52" t="n"/>
      <c r="F35" s="52" t="n"/>
      <c r="G35" s="52" t="n"/>
      <c r="H35" s="52" t="n"/>
      <c r="I35" s="52" t="n"/>
      <c r="J35" s="51" t="n"/>
      <c r="K35" s="51" t="n"/>
      <c r="L35" s="51" t="n"/>
    </row>
    <row r="36">
      <c r="A36" s="22" t="inlineStr">
        <is>
          <t>Average annual household income - Quintile 1</t>
        </is>
      </c>
      <c r="B36" s="22" t="inlineStr">
        <is>
          <t>2015 USD / year</t>
        </is>
      </c>
      <c r="C36" s="52" t="n"/>
      <c r="D36" s="52" t="n"/>
      <c r="E36" s="52" t="n"/>
      <c r="F36" s="52" t="n"/>
      <c r="G36" s="52" t="n"/>
      <c r="H36" s="52" t="n"/>
      <c r="I36" s="52" t="n"/>
      <c r="J36" s="51" t="n"/>
      <c r="K36" s="51" t="n"/>
      <c r="L36" s="51" t="n"/>
    </row>
    <row r="37">
      <c r="A37" s="22" t="inlineStr">
        <is>
          <t>Average annual household income - Quintile 2</t>
        </is>
      </c>
      <c r="B37" s="22" t="inlineStr">
        <is>
          <t>2015 USD / year</t>
        </is>
      </c>
      <c r="C37" s="52" t="n"/>
      <c r="D37" s="52" t="n"/>
      <c r="E37" s="52" t="n"/>
      <c r="F37" s="52" t="n"/>
      <c r="G37" s="52" t="n"/>
      <c r="H37" s="52" t="n"/>
      <c r="I37" s="52" t="n"/>
      <c r="J37" s="51" t="n"/>
      <c r="K37" s="51" t="n"/>
      <c r="L37" s="51" t="n"/>
    </row>
    <row r="38">
      <c r="A38" s="22" t="inlineStr">
        <is>
          <t>Average annual household income - Quintile 3</t>
        </is>
      </c>
      <c r="B38" s="22" t="inlineStr">
        <is>
          <t>2015 USD / year</t>
        </is>
      </c>
      <c r="C38" s="52" t="n"/>
      <c r="D38" s="52" t="n"/>
      <c r="E38" s="52" t="n"/>
      <c r="F38" s="52" t="n"/>
      <c r="G38" s="52" t="n"/>
      <c r="H38" s="52" t="n"/>
      <c r="I38" s="52" t="n"/>
      <c r="J38" s="51" t="n"/>
      <c r="K38" s="51" t="n"/>
      <c r="L38" s="51" t="n"/>
    </row>
    <row r="39">
      <c r="A39" s="22" t="inlineStr">
        <is>
          <t>Average annual household income - Quintile 4</t>
        </is>
      </c>
      <c r="B39" s="22" t="inlineStr">
        <is>
          <t>2015 USD / year</t>
        </is>
      </c>
      <c r="C39" s="52" t="n"/>
      <c r="D39" s="52" t="n"/>
      <c r="E39" s="52" t="n"/>
      <c r="F39" s="52" t="n"/>
      <c r="G39" s="52" t="n"/>
      <c r="H39" s="52" t="n"/>
      <c r="I39" s="52" t="n"/>
      <c r="J39" s="51" t="n"/>
      <c r="K39" s="51" t="n"/>
      <c r="L39" s="51" t="n"/>
    </row>
    <row r="40">
      <c r="A40" s="22" t="inlineStr">
        <is>
          <t>Average annual household income - Quintile 5</t>
        </is>
      </c>
      <c r="B40" s="22" t="inlineStr">
        <is>
          <t>2015 USD / year</t>
        </is>
      </c>
      <c r="C40" s="52" t="n"/>
      <c r="D40" s="52" t="n"/>
      <c r="E40" s="52" t="n"/>
      <c r="F40" s="52" t="n"/>
      <c r="G40" s="52" t="n"/>
      <c r="H40" s="52" t="n"/>
      <c r="I40" s="52" t="n"/>
      <c r="J40" s="51" t="n"/>
      <c r="K40" s="51" t="n"/>
      <c r="L40" s="51" t="n"/>
    </row>
    <row r="41">
      <c r="A41" s="24" t="inlineStr">
        <is>
          <t>Average household income - urban average</t>
        </is>
      </c>
      <c r="B41" s="22" t="inlineStr">
        <is>
          <t>2015 USD / year</t>
        </is>
      </c>
      <c r="C41" s="52" t="n"/>
      <c r="D41" s="52" t="n"/>
      <c r="E41" s="52" t="n"/>
      <c r="F41" s="52" t="n"/>
      <c r="G41" s="52" t="n"/>
      <c r="H41" s="52" t="n"/>
      <c r="I41" s="52" t="n"/>
      <c r="J41" s="51" t="n"/>
      <c r="K41" s="51" t="n"/>
      <c r="L41" s="51" t="n"/>
    </row>
    <row r="42">
      <c r="A42" s="24" t="inlineStr">
        <is>
          <t>Average household income - rural average</t>
        </is>
      </c>
      <c r="B42" s="22" t="inlineStr">
        <is>
          <t>2015 USD / year</t>
        </is>
      </c>
      <c r="C42" s="52" t="n"/>
      <c r="D42" s="52" t="n"/>
      <c r="E42" s="52" t="n"/>
      <c r="F42" s="52" t="n"/>
      <c r="G42" s="52" t="n"/>
      <c r="H42" s="52" t="n"/>
      <c r="I42" s="52" t="n"/>
      <c r="J42" s="51" t="n"/>
      <c r="K42" s="51" t="n"/>
      <c r="L42" s="51" t="n"/>
    </row>
    <row r="43">
      <c r="A43" s="20" t="inlineStr">
        <is>
          <t>GDP Structure</t>
        </is>
      </c>
      <c r="B43" s="20" t="n"/>
      <c r="C43" s="20" t="n"/>
      <c r="D43" s="20" t="n"/>
      <c r="E43" s="20" t="n"/>
      <c r="F43" s="20" t="n"/>
      <c r="G43" s="20" t="n"/>
      <c r="H43" s="20" t="n"/>
      <c r="I43" s="20" t="n"/>
      <c r="J43" s="51" t="n"/>
      <c r="K43" s="51" t="n"/>
      <c r="L43" s="51" t="n"/>
    </row>
    <row r="44">
      <c r="A44" s="22" t="inlineStr">
        <is>
          <t>Total GDP</t>
        </is>
      </c>
      <c r="B44" s="22" t="inlineStr">
        <is>
          <t>Bn 2015 USD</t>
        </is>
      </c>
      <c r="C44" s="52" t="n"/>
      <c r="D44" s="52" t="n">
        <v>4168.56</v>
      </c>
      <c r="E44" s="52" t="n">
        <v>5005.965105</v>
      </c>
      <c r="F44" s="52" t="n">
        <v>7009.362126</v>
      </c>
      <c r="G44" s="52" t="n">
        <v>9888.999564</v>
      </c>
      <c r="H44" s="52" t="n"/>
      <c r="I44" s="52" t="n"/>
      <c r="J44" s="51" t="n"/>
      <c r="K44" s="51" t="n"/>
      <c r="L44" s="51" t="n"/>
    </row>
    <row r="45">
      <c r="A45" s="21" t="inlineStr">
        <is>
          <t>GDP by expenditure</t>
        </is>
      </c>
      <c r="B45" s="21" t="n"/>
      <c r="C45" s="21" t="n"/>
      <c r="D45" s="21" t="n"/>
      <c r="E45" s="21" t="n"/>
      <c r="F45" s="21" t="n"/>
      <c r="G45" s="21" t="n"/>
      <c r="H45" s="21" t="n"/>
      <c r="I45" s="21" t="n"/>
      <c r="J45" s="51" t="n"/>
      <c r="K45" s="51" t="n"/>
      <c r="L45" s="51" t="n"/>
    </row>
    <row r="46">
      <c r="A46" s="22" t="inlineStr">
        <is>
          <t>Consumption of households</t>
        </is>
      </c>
      <c r="B46" s="22" t="inlineStr">
        <is>
          <t>GDP share</t>
        </is>
      </c>
      <c r="C46" s="52" t="n"/>
      <c r="D46" s="52" t="n"/>
      <c r="E46" s="52" t="n"/>
      <c r="F46" s="52" t="n"/>
      <c r="G46" s="52" t="n"/>
      <c r="H46" s="52" t="n"/>
      <c r="I46" s="52" t="n"/>
      <c r="J46" s="51" t="n"/>
      <c r="K46" s="51" t="n"/>
      <c r="L46" s="51" t="n"/>
    </row>
    <row r="47">
      <c r="A47" s="24" t="inlineStr">
        <is>
          <t>Consumption of public administrations</t>
        </is>
      </c>
      <c r="B47" s="22" t="inlineStr">
        <is>
          <t>GDP share</t>
        </is>
      </c>
      <c r="C47" s="52" t="n"/>
      <c r="D47" s="52" t="n"/>
      <c r="E47" s="52" t="n"/>
      <c r="F47" s="52" t="n"/>
      <c r="G47" s="52" t="n"/>
      <c r="H47" s="52" t="n"/>
      <c r="I47" s="52" t="n"/>
      <c r="J47" s="51" t="n"/>
      <c r="K47" s="51" t="n"/>
      <c r="L47" s="51" t="n"/>
    </row>
    <row r="48">
      <c r="A48" s="24" t="inlineStr">
        <is>
          <t>Gross Fixed Capital Formation (Investment)</t>
        </is>
      </c>
      <c r="B48" s="22" t="inlineStr">
        <is>
          <t>GDP share</t>
        </is>
      </c>
      <c r="C48" s="52" t="n"/>
      <c r="D48" s="52" t="n"/>
      <c r="E48" s="52" t="n"/>
      <c r="F48" s="52" t="n"/>
      <c r="G48" s="52" t="n"/>
      <c r="H48" s="52" t="n"/>
      <c r="I48" s="52" t="n"/>
      <c r="J48" s="51" t="n"/>
      <c r="K48" s="51" t="n"/>
      <c r="L48" s="51" t="n"/>
    </row>
    <row r="49">
      <c r="A49" s="24" t="inlineStr">
        <is>
          <t>Exports of goods and services</t>
        </is>
      </c>
      <c r="B49" s="22" t="inlineStr">
        <is>
          <t>GDP share</t>
        </is>
      </c>
      <c r="C49" s="52" t="n"/>
      <c r="D49" s="52" t="n"/>
      <c r="E49" s="52" t="n"/>
      <c r="F49" s="52" t="n"/>
      <c r="G49" s="52" t="n"/>
      <c r="H49" s="52" t="n"/>
      <c r="I49" s="52" t="n"/>
      <c r="J49" s="51" t="n"/>
      <c r="K49" s="51" t="n"/>
      <c r="L49" s="51" t="n"/>
    </row>
    <row r="50">
      <c r="A50" s="24" t="inlineStr">
        <is>
          <t>Imports of goods and services</t>
        </is>
      </c>
      <c r="B50" s="22" t="inlineStr">
        <is>
          <t>GDP share</t>
        </is>
      </c>
      <c r="C50" s="52" t="n"/>
      <c r="D50" s="52" t="n"/>
      <c r="E50" s="52" t="n"/>
      <c r="F50" s="52" t="n"/>
      <c r="G50" s="52" t="n"/>
      <c r="H50" s="52" t="n"/>
      <c r="I50" s="52" t="n"/>
      <c r="J50" s="51" t="n"/>
      <c r="K50" s="51" t="n"/>
      <c r="L50" s="51" t="n"/>
    </row>
    <row r="51">
      <c r="A51" s="24" t="inlineStr">
        <is>
          <t>Sum of GDP shares</t>
        </is>
      </c>
      <c r="B51" s="22" t="inlineStr">
        <is>
          <t>%</t>
        </is>
      </c>
      <c r="C51" s="53">
        <f>SUM(C46:C50)</f>
        <v/>
      </c>
      <c r="D51" s="53">
        <f>SUM(D46:D50)</f>
        <v/>
      </c>
      <c r="E51" s="53">
        <f>SUM(E46:E50)</f>
        <v/>
      </c>
      <c r="F51" s="53">
        <f>SUM(F46:F50)</f>
        <v/>
      </c>
      <c r="G51" s="53">
        <f>SUM(G46:G50)</f>
        <v/>
      </c>
      <c r="H51" s="53">
        <f>SUM(H46:H50)</f>
        <v/>
      </c>
      <c r="I51" s="53">
        <f>SUM(I46:I50)</f>
        <v/>
      </c>
      <c r="J51" s="193" t="inlineStr">
        <is>
          <t>Must be 100%</t>
        </is>
      </c>
      <c r="K51" s="51" t="n"/>
      <c r="L51" s="51" t="n"/>
    </row>
    <row r="52">
      <c r="A52" s="21" t="inlineStr">
        <is>
          <t>GDP by income</t>
        </is>
      </c>
      <c r="B52" s="21" t="n"/>
      <c r="C52" s="21" t="n"/>
      <c r="D52" s="21" t="n"/>
      <c r="E52" s="21" t="n"/>
      <c r="F52" s="21" t="n"/>
      <c r="G52" s="21" t="n"/>
      <c r="H52" s="21" t="n"/>
      <c r="I52" s="21" t="n"/>
      <c r="J52" s="51" t="n"/>
      <c r="K52" s="51" t="n"/>
      <c r="L52" s="51" t="n"/>
    </row>
    <row r="53">
      <c r="A53" s="25" t="inlineStr">
        <is>
          <t>Compensation of employees</t>
        </is>
      </c>
      <c r="B53" s="22" t="inlineStr">
        <is>
          <t>GDP share</t>
        </is>
      </c>
      <c r="C53" s="52" t="n"/>
      <c r="D53" s="52" t="n"/>
      <c r="E53" s="52" t="n"/>
      <c r="F53" s="52" t="n"/>
      <c r="G53" s="52" t="n"/>
      <c r="H53" s="52" t="n"/>
      <c r="I53" s="52" t="n"/>
      <c r="J53" s="51" t="n"/>
      <c r="K53" s="51" t="n"/>
      <c r="L53" s="51" t="n"/>
      <c r="M53" t="inlineStr">
        <is>
          <t>Labour costs i.e. the sum of net wages and labour taxes</t>
        </is>
      </c>
    </row>
    <row r="54">
      <c r="A54" s="25" t="inlineStr">
        <is>
          <t>Gross Operating Surplus</t>
        </is>
      </c>
      <c r="B54" s="22" t="inlineStr">
        <is>
          <t>GDP share</t>
        </is>
      </c>
      <c r="C54" s="52" t="n"/>
      <c r="D54" s="52" t="n"/>
      <c r="E54" s="52" t="n"/>
      <c r="F54" s="52" t="n"/>
      <c r="G54" s="52" t="n"/>
      <c r="H54" s="52" t="n"/>
      <c r="I54" s="52" t="n"/>
      <c r="J54" s="51" t="n"/>
      <c r="K54" s="51" t="n"/>
      <c r="L54" s="51" t="n"/>
      <c r="M54" t="inlineStr">
        <is>
          <t>Capital payments, land and natural resource rents net of any indirect tax</t>
        </is>
      </c>
    </row>
    <row r="55">
      <c r="A55" s="26" t="inlineStr">
        <is>
          <t>of which: Fixed capital consumption</t>
        </is>
      </c>
      <c r="B55" s="22" t="inlineStr">
        <is>
          <t>GDP share</t>
        </is>
      </c>
      <c r="C55" s="52" t="n"/>
      <c r="D55" s="52" t="n"/>
      <c r="E55" s="52" t="n"/>
      <c r="F55" s="52" t="n"/>
      <c r="G55" s="52" t="n"/>
      <c r="H55" s="52" t="n"/>
      <c r="I55" s="52" t="n"/>
      <c r="J55" s="51" t="n"/>
      <c r="K55" s="51" t="n"/>
      <c r="L55" s="51" t="n"/>
    </row>
    <row r="56">
      <c r="A56" s="26" t="inlineStr">
        <is>
          <t>of which: Oil rent</t>
        </is>
      </c>
      <c r="B56" s="22" t="inlineStr">
        <is>
          <t>GDP share</t>
        </is>
      </c>
      <c r="C56" s="52" t="n"/>
      <c r="D56" s="52" t="n"/>
      <c r="E56" s="52" t="n"/>
      <c r="F56" s="52" t="n"/>
      <c r="G56" s="52" t="n"/>
      <c r="H56" s="52" t="n"/>
      <c r="I56" s="52" t="n"/>
      <c r="J56" s="51" t="n"/>
      <c r="K56" s="51" t="n"/>
      <c r="L56" s="51" t="n"/>
    </row>
    <row r="57">
      <c r="A57" s="26" t="inlineStr">
        <is>
          <t>of which: Coal rent</t>
        </is>
      </c>
      <c r="B57" s="22" t="inlineStr">
        <is>
          <t>GDP share</t>
        </is>
      </c>
      <c r="C57" s="52" t="n"/>
      <c r="D57" s="52" t="n"/>
      <c r="E57" s="52" t="n"/>
      <c r="F57" s="52" t="n"/>
      <c r="G57" s="52" t="n"/>
      <c r="H57" s="52" t="n"/>
      <c r="I57" s="52" t="n"/>
      <c r="J57" s="51" t="n"/>
      <c r="K57" s="51" t="n"/>
      <c r="L57" s="51" t="n"/>
    </row>
    <row r="58">
      <c r="A58" s="26" t="inlineStr">
        <is>
          <t>of which: Gas rent</t>
        </is>
      </c>
      <c r="B58" s="22" t="inlineStr">
        <is>
          <t>GDP share</t>
        </is>
      </c>
      <c r="C58" s="52" t="n"/>
      <c r="D58" s="52" t="n"/>
      <c r="E58" s="52" t="n"/>
      <c r="F58" s="52" t="n"/>
      <c r="G58" s="52" t="n"/>
      <c r="H58" s="52" t="n"/>
      <c r="I58" s="52" t="n"/>
      <c r="J58" s="51" t="n"/>
      <c r="K58" s="51" t="n"/>
      <c r="L58" s="51" t="n"/>
    </row>
    <row r="59">
      <c r="A59" s="26" t="inlineStr">
        <is>
          <t>of which: Net operating surplus</t>
        </is>
      </c>
      <c r="B59" s="22" t="inlineStr">
        <is>
          <t>GDP share</t>
        </is>
      </c>
      <c r="C59" s="52" t="n"/>
      <c r="D59" s="52" t="n"/>
      <c r="E59" s="52" t="n"/>
      <c r="F59" s="52" t="n"/>
      <c r="G59" s="52" t="n"/>
      <c r="H59" s="52" t="n"/>
      <c r="I59" s="52" t="n"/>
      <c r="J59" s="51" t="n"/>
      <c r="K59" s="51" t="n"/>
      <c r="L59" s="51" t="n"/>
    </row>
    <row r="60">
      <c r="A60" s="24" t="inlineStr">
        <is>
          <t>Sum of GOS shares</t>
        </is>
      </c>
      <c r="B60" s="22" t="inlineStr">
        <is>
          <t>%</t>
        </is>
      </c>
      <c r="C60" s="53">
        <f>SUM(C55:C59)</f>
        <v/>
      </c>
      <c r="D60" s="53">
        <f>SUM(D55:D59)</f>
        <v/>
      </c>
      <c r="E60" s="53">
        <f>SUM(E55:E59)</f>
        <v/>
      </c>
      <c r="F60" s="53">
        <f>SUM(F55:F59)</f>
        <v/>
      </c>
      <c r="G60" s="53">
        <f>SUM(G55:G59)</f>
        <v/>
      </c>
      <c r="H60" s="53">
        <f>SUM(H55:H59)</f>
        <v/>
      </c>
      <c r="I60" s="53">
        <f>SUM(I55:I59)</f>
        <v/>
      </c>
      <c r="J60" s="193" t="inlineStr">
        <is>
          <t>Must be 100%</t>
        </is>
      </c>
      <c r="K60" s="51" t="n"/>
      <c r="L60" s="51" t="n"/>
    </row>
    <row r="61">
      <c r="A61" s="25" t="inlineStr">
        <is>
          <t>Indirect taxes net of subsidies</t>
        </is>
      </c>
      <c r="B61" s="22" t="inlineStr">
        <is>
          <t>GDP share</t>
        </is>
      </c>
      <c r="C61" s="52" t="n"/>
      <c r="D61" s="52" t="n"/>
      <c r="E61" s="52" t="n"/>
      <c r="F61" s="52" t="n"/>
      <c r="G61" s="52" t="n"/>
      <c r="H61" s="52" t="n"/>
      <c r="I61" s="52" t="n"/>
      <c r="J61" s="51" t="n"/>
      <c r="K61" s="51" t="n"/>
      <c r="L61" s="51" t="n"/>
      <c r="M61" t="inlineStr">
        <is>
          <t>Total indirect taxes i.e. on factors, production and products</t>
        </is>
      </c>
    </row>
    <row r="62">
      <c r="A62" s="24" t="inlineStr">
        <is>
          <t>Sum of GDP shares</t>
        </is>
      </c>
      <c r="B62" s="22" t="inlineStr">
        <is>
          <t>%</t>
        </is>
      </c>
      <c r="C62" s="53">
        <f>C53+C54+C61</f>
        <v/>
      </c>
      <c r="D62" s="53">
        <f>D53+D54+D61</f>
        <v/>
      </c>
      <c r="E62" s="53">
        <f>E53+E54+E61</f>
        <v/>
      </c>
      <c r="F62" s="53">
        <f>F53+F54+F61</f>
        <v/>
      </c>
      <c r="G62" s="53">
        <f>G53+G54+G61</f>
        <v/>
      </c>
      <c r="H62" s="53">
        <f>H53+H54+H61</f>
        <v/>
      </c>
      <c r="I62" s="53">
        <f>I53+I54+I61</f>
        <v/>
      </c>
      <c r="J62" s="193" t="inlineStr">
        <is>
          <t>Must be 100%</t>
        </is>
      </c>
      <c r="K62" s="51" t="n"/>
      <c r="L62" s="51" t="n"/>
    </row>
    <row r="63">
      <c r="A63" s="20" t="inlineStr">
        <is>
          <t>Macroeconomics</t>
        </is>
      </c>
      <c r="B63" s="20" t="n"/>
      <c r="C63" s="20" t="n"/>
      <c r="D63" s="20" t="n"/>
      <c r="E63" s="20" t="n"/>
      <c r="F63" s="20" t="n"/>
      <c r="G63" s="20" t="n"/>
      <c r="H63" s="20" t="n"/>
      <c r="I63" s="20" t="n"/>
      <c r="J63" s="51" t="n"/>
      <c r="K63" s="51" t="n"/>
      <c r="L63" s="51" t="n"/>
    </row>
    <row r="64">
      <c r="A64" s="21" t="inlineStr">
        <is>
          <t>Debt</t>
        </is>
      </c>
      <c r="B64" s="21" t="n"/>
      <c r="C64" s="21" t="n"/>
      <c r="D64" s="21" t="n"/>
      <c r="E64" s="21" t="n"/>
      <c r="F64" s="21" t="n"/>
      <c r="G64" s="21" t="n"/>
      <c r="H64" s="21" t="n"/>
      <c r="I64" s="21" t="n"/>
      <c r="J64" s="51" t="n"/>
      <c r="K64" s="51" t="n"/>
      <c r="L64" s="51" t="n"/>
    </row>
    <row r="65">
      <c r="A65" s="22" t="inlineStr">
        <is>
          <t>Public debt</t>
        </is>
      </c>
      <c r="B65" s="22" t="inlineStr">
        <is>
          <t>GDP share</t>
        </is>
      </c>
      <c r="C65" s="52" t="n"/>
      <c r="D65" s="52" t="n"/>
      <c r="E65" s="52" t="n"/>
      <c r="F65" s="52" t="n"/>
      <c r="G65" s="52" t="n"/>
      <c r="H65" s="52" t="n"/>
      <c r="I65" s="52" t="n"/>
      <c r="J65" s="51" t="n"/>
      <c r="K65" s="51" t="n"/>
      <c r="L65" s="51" t="n"/>
    </row>
    <row r="66">
      <c r="A66" s="22" t="inlineStr">
        <is>
          <t>Private debt, households</t>
        </is>
      </c>
      <c r="B66" s="22" t="inlineStr">
        <is>
          <t>GDP share</t>
        </is>
      </c>
      <c r="C66" s="52" t="n"/>
      <c r="D66" s="52" t="n"/>
      <c r="E66" s="52" t="n"/>
      <c r="F66" s="52" t="n"/>
      <c r="G66" s="52" t="n"/>
      <c r="H66" s="52" t="n"/>
      <c r="I66" s="52" t="n"/>
      <c r="J66" s="51" t="n"/>
      <c r="K66" s="51" t="n"/>
      <c r="L66" s="51" t="n"/>
      <c r="M66" s="54" t="n"/>
    </row>
    <row r="67">
      <c r="A67" s="22" t="inlineStr">
        <is>
          <t>Private debt, firms</t>
        </is>
      </c>
      <c r="B67" s="22" t="inlineStr">
        <is>
          <t>GDP share</t>
        </is>
      </c>
      <c r="C67" s="52" t="n"/>
      <c r="D67" s="52" t="n"/>
      <c r="E67" s="52" t="n"/>
      <c r="F67" s="52" t="n"/>
      <c r="G67" s="52" t="n"/>
      <c r="H67" s="52" t="n"/>
      <c r="I67" s="52" t="n"/>
      <c r="J67" s="51" t="n"/>
      <c r="K67" s="51" t="n"/>
      <c r="L67" s="51" t="n"/>
      <c r="M67" t="inlineStr">
        <is>
          <t>Please report on deflator used to compute investment values in constant 2015 USD here</t>
        </is>
      </c>
    </row>
    <row r="68">
      <c r="A68" s="22" t="inlineStr">
        <is>
          <t>National debt</t>
        </is>
      </c>
      <c r="B68" s="22" t="inlineStr">
        <is>
          <t>GDP share</t>
        </is>
      </c>
      <c r="C68" s="52" t="n"/>
      <c r="D68" s="52" t="n"/>
      <c r="E68" s="52" t="n"/>
      <c r="F68" s="52" t="n"/>
      <c r="G68" s="52" t="n"/>
      <c r="H68" s="52" t="n"/>
      <c r="I68" s="52" t="n"/>
      <c r="J68" s="196" t="n"/>
      <c r="K68" s="51" t="n"/>
      <c r="L68" s="51" t="n"/>
      <c r="M68" t="inlineStr">
        <is>
          <t>Please check consistency with sum of public and private debt</t>
        </is>
      </c>
    </row>
    <row r="69">
      <c r="A69" s="21" t="inlineStr">
        <is>
          <t>Investment</t>
        </is>
      </c>
      <c r="B69" s="21" t="n"/>
      <c r="C69" s="21" t="n"/>
      <c r="D69" s="21" t="n"/>
      <c r="E69" s="21" t="n"/>
      <c r="F69" s="21" t="n"/>
      <c r="G69" s="21" t="n"/>
      <c r="H69" s="21" t="n"/>
      <c r="I69" s="21" t="n"/>
      <c r="J69" s="51" t="n"/>
      <c r="K69" s="51" t="n"/>
      <c r="L69" s="51" t="n"/>
      <c r="M69" t="inlineStr">
        <is>
          <t>Please report on deflator used to compute investment values in constant 2015 USD here</t>
        </is>
      </c>
    </row>
    <row r="70">
      <c r="A70" s="22" t="inlineStr">
        <is>
          <t>Investment</t>
        </is>
      </c>
      <c r="B70" s="22" t="inlineStr">
        <is>
          <t>Bn 2015 USD</t>
        </is>
      </c>
      <c r="C70" s="55" t="n"/>
      <c r="D70" s="44" t="n"/>
      <c r="E70" s="44" t="n"/>
      <c r="F70" s="44" t="n"/>
      <c r="G70" s="44" t="n"/>
      <c r="H70" s="44" t="n"/>
      <c r="I70" s="44" t="n"/>
      <c r="J70" s="196" t="n"/>
      <c r="K70" s="51" t="n"/>
      <c r="L70" s="51" t="n"/>
      <c r="M70" t="inlineStr">
        <is>
          <t>Please check broad consistency with GDP share into GFCF x GDP in constant 2015 USD of DD ECONOMY WIDE sheet. The match will not be exact unless the same deflator is used for GDP and Investment.</t>
        </is>
      </c>
    </row>
    <row r="71">
      <c r="A71" s="22" t="inlineStr">
        <is>
          <t>Investment|Clean Energy</t>
        </is>
      </c>
      <c r="B71" s="22" t="inlineStr">
        <is>
          <t>Bn 2015 USD</t>
        </is>
      </c>
      <c r="C71" s="55" t="n"/>
      <c r="D71" s="44" t="n"/>
      <c r="E71" s="44" t="n"/>
      <c r="F71" s="44" t="n"/>
      <c r="G71" s="44" t="n"/>
      <c r="H71" s="44" t="n"/>
      <c r="I71" s="44" t="n"/>
      <c r="J71" s="51" t="n"/>
      <c r="K71" s="51" t="n"/>
      <c r="L71" s="51" t="n"/>
      <c r="M71" s="56" t="inlineStr">
        <is>
          <t>Investments into renewable energy supply (solar, wind, geothermal, hydro, ocean)</t>
        </is>
      </c>
    </row>
    <row r="72">
      <c r="A72" s="22" t="inlineStr">
        <is>
          <t>Investment|Energy Efficiency</t>
        </is>
      </c>
      <c r="B72" s="22" t="inlineStr">
        <is>
          <t>Bn 2015 USD</t>
        </is>
      </c>
      <c r="C72" s="55" t="n"/>
      <c r="D72" s="44" t="n"/>
      <c r="E72" s="44" t="n"/>
      <c r="F72" s="44" t="n"/>
      <c r="G72" s="44" t="n"/>
      <c r="H72" s="44" t="n"/>
      <c r="I72" s="44" t="n"/>
      <c r="J72" s="51" t="n"/>
      <c r="K72" s="51" t="n"/>
      <c r="L72" s="51" t="n"/>
      <c r="M72" s="56" t="inlineStr">
        <is>
          <t>Investments into the efficiency-increasing components of energy demand technologies</t>
        </is>
      </c>
    </row>
    <row r="73">
      <c r="A73" s="22" t="inlineStr">
        <is>
          <t>Investment|Energy Supply</t>
        </is>
      </c>
      <c r="B73" s="22" t="inlineStr">
        <is>
          <t>Bn 2015 USD</t>
        </is>
      </c>
      <c r="C73" s="55" t="n"/>
      <c r="D73" s="44" t="n"/>
      <c r="E73" s="44" t="n"/>
      <c r="F73" s="44" t="n"/>
      <c r="G73" s="44" t="n"/>
      <c r="H73" s="44" t="n"/>
      <c r="I73" s="44" t="n"/>
      <c r="J73" s="51" t="n"/>
      <c r="K73" s="51" t="n"/>
      <c r="L73" s="51" t="n"/>
      <c r="M73" s="56" t="inlineStr">
        <is>
          <t>Investments into the energy supply system</t>
        </is>
      </c>
    </row>
    <row r="74">
      <c r="A74" s="22" t="inlineStr">
        <is>
          <t>Investment|Energy Supply|Electricity</t>
        </is>
      </c>
      <c r="B74" s="22" t="inlineStr">
        <is>
          <t>Bn 2015 USD</t>
        </is>
      </c>
      <c r="C74" s="55" t="n"/>
      <c r="D74" s="44" t="n"/>
      <c r="E74" s="44" t="n"/>
      <c r="F74" s="44" t="n"/>
      <c r="G74" s="44" t="n"/>
      <c r="H74" s="44" t="n"/>
      <c r="I74" s="44" t="n"/>
      <c r="J74" s="51" t="n"/>
      <c r="K74" s="51" t="n"/>
      <c r="L74" s="51" t="n"/>
      <c r="M74" s="56" t="inlineStr">
        <is>
          <t>Investments into electricity generation and supply (including electricity storage and transmission &amp; distribution)</t>
        </is>
      </c>
    </row>
    <row r="75">
      <c r="A75" s="22" t="inlineStr">
        <is>
          <t>Investment|Energy Supply|Extraction|Coal</t>
        </is>
      </c>
      <c r="B75" s="22" t="inlineStr">
        <is>
          <t>Bn 2015 USD</t>
        </is>
      </c>
      <c r="C75" s="55" t="n"/>
      <c r="D75" s="44" t="n"/>
      <c r="E75" s="44" t="n"/>
      <c r="F75" s="44" t="n"/>
      <c r="G75" s="44" t="n"/>
      <c r="H75" s="44" t="n"/>
      <c r="I75" s="44" t="n"/>
      <c r="J75" s="51" t="n"/>
      <c r="K75" s="51" t="n"/>
      <c r="L75" s="51" t="n"/>
      <c r="M75" s="56" t="inlineStr">
        <is>
          <t>Investments for extraction and conversion of coal. These should include mining, shipping and ports</t>
        </is>
      </c>
    </row>
    <row r="76">
      <c r="A76" s="22" t="inlineStr">
        <is>
          <t>Investment|Energy Supply|Extraction|Gas</t>
        </is>
      </c>
      <c r="B76" s="22" t="inlineStr">
        <is>
          <t>Bn 2015 USD</t>
        </is>
      </c>
      <c r="C76" s="55" t="n"/>
      <c r="D76" s="44" t="n"/>
      <c r="E76" s="44" t="n"/>
      <c r="F76" s="44" t="n"/>
      <c r="G76" s="44" t="n"/>
      <c r="H76" s="44" t="n"/>
      <c r="I76" s="44" t="n"/>
      <c r="J76" s="51" t="n"/>
      <c r="K76" s="51" t="n"/>
      <c r="L76" s="51" t="n"/>
      <c r="M76" s="56" t="inlineStr">
        <is>
          <t>Investments for extraction and conversion of natural gas. These should include upstream, LNG chain and transmission and distribution</t>
        </is>
      </c>
    </row>
    <row r="77">
      <c r="A77" s="22" t="inlineStr">
        <is>
          <t>Investment|Energy Supply|Extraction|Oil</t>
        </is>
      </c>
      <c r="B77" s="22" t="inlineStr">
        <is>
          <t>Bn 2015 USD</t>
        </is>
      </c>
      <c r="C77" s="55" t="n"/>
      <c r="D77" s="44" t="n"/>
      <c r="E77" s="44" t="n"/>
      <c r="F77" s="44" t="n"/>
      <c r="G77" s="44" t="n"/>
      <c r="H77" s="44" t="n"/>
      <c r="I77" s="44" t="n"/>
      <c r="J77" s="51" t="n"/>
      <c r="K77" s="51" t="n"/>
      <c r="L77" s="51" t="n"/>
      <c r="M77" s="56" t="inlineStr">
        <is>
          <t>Investments for extraction and conversion of oil. These should include upstream, transport and refining</t>
        </is>
      </c>
    </row>
    <row r="78">
      <c r="A78" s="22" t="inlineStr">
        <is>
          <t>Investment|Energy Supply|Hydrogen</t>
        </is>
      </c>
      <c r="B78" s="22" t="inlineStr">
        <is>
          <t>Bn 2015 USD</t>
        </is>
      </c>
      <c r="C78" s="55" t="n"/>
      <c r="D78" s="44" t="n"/>
      <c r="E78" s="44" t="n"/>
      <c r="F78" s="44" t="n"/>
      <c r="G78" s="44" t="n"/>
      <c r="H78" s="44" t="n"/>
      <c r="I78" s="44" t="n"/>
      <c r="J78" s="51" t="n"/>
      <c r="K78" s="51" t="n"/>
      <c r="L78" s="51" t="n"/>
      <c r="M78" s="56" t="inlineStr">
        <is>
          <t>Investments for the production of hydrogen</t>
        </is>
      </c>
    </row>
    <row r="79">
      <c r="A79" s="22" t="inlineStr">
        <is>
          <t>Investment|Energy Supply|Liquids|Biomass</t>
        </is>
      </c>
      <c r="B79" s="22" t="inlineStr">
        <is>
          <t>Bn 2015 USD</t>
        </is>
      </c>
      <c r="C79" s="55" t="n"/>
      <c r="D79" s="44" t="n"/>
      <c r="E79" s="44" t="n"/>
      <c r="F79" s="44" t="n"/>
      <c r="G79" s="44" t="n"/>
      <c r="H79" s="44" t="n"/>
      <c r="I79" s="44" t="n"/>
      <c r="J79" s="51" t="n"/>
      <c r="K79" s="51" t="n"/>
      <c r="L79" s="51" t="n"/>
      <c r="M79" s="56" t="inlineStr">
        <is>
          <t>Investments for the production of biofuels. These should not include the costs of the feedstock. For plants equipped with CCS, the investment in the capturing equipment should be included but not the one on transport and storage.</t>
        </is>
      </c>
    </row>
    <row r="80">
      <c r="A80" s="22" t="inlineStr">
        <is>
          <t>Investment|Energy Supply|Liquids|Coal and Gas</t>
        </is>
      </c>
      <c r="B80" s="22" t="inlineStr">
        <is>
          <t>Bn 2015 USD</t>
        </is>
      </c>
      <c r="C80" s="55" t="n"/>
      <c r="D80" s="44" t="n"/>
      <c r="E80" s="44" t="n"/>
      <c r="F80" s="44" t="n"/>
      <c r="G80" s="44" t="n"/>
      <c r="H80" s="44" t="n"/>
      <c r="I80" s="44" t="n"/>
      <c r="J80" s="51" t="n"/>
      <c r="K80" s="51" t="n"/>
      <c r="L80" s="51" t="n"/>
      <c r="M80" s="57" t="inlineStr">
        <is>
          <t>Investments for the production of fossil-based synfuels (coal and gas). For plants equipped with CCS, the investment in the capturing equipment should be included but not the one on transport and storage.</t>
        </is>
      </c>
    </row>
    <row r="81">
      <c r="A81" s="22" t="inlineStr">
        <is>
          <t>Investment|Energy Supply|Liquids|Oil</t>
        </is>
      </c>
      <c r="B81" s="22" t="inlineStr">
        <is>
          <t>Bn 2015 USD</t>
        </is>
      </c>
      <c r="C81" s="241" t="n"/>
      <c r="D81" s="241" t="n"/>
      <c r="E81" s="241" t="n"/>
      <c r="F81" s="241" t="n"/>
      <c r="G81" s="241" t="n"/>
      <c r="H81" s="241" t="n"/>
      <c r="I81" s="241" t="n"/>
      <c r="J81" s="51" t="n"/>
      <c r="K81" s="51" t="n"/>
      <c r="L81" s="51" t="n"/>
      <c r="M81" s="57" t="inlineStr">
        <is>
          <t>Investments for the production of fossil fuels from oil refineries For plants equipped with CCS, the investment in the capturing equipment should be included but not the one on transport and storage.</t>
        </is>
      </c>
    </row>
    <row r="82">
      <c r="A82" s="21" t="inlineStr">
        <is>
          <t>Unemployment</t>
        </is>
      </c>
      <c r="B82" s="21" t="n"/>
      <c r="C82" s="21" t="n"/>
      <c r="D82" s="21" t="n"/>
      <c r="E82" s="21" t="n"/>
      <c r="F82" s="21" t="n"/>
      <c r="G82" s="21" t="n"/>
      <c r="H82" s="21" t="n"/>
      <c r="I82" s="21" t="n"/>
      <c r="J82" s="51" t="n"/>
      <c r="K82" s="51" t="n"/>
      <c r="L82" s="51" t="n"/>
    </row>
    <row r="83">
      <c r="A83" s="24" t="inlineStr">
        <is>
          <t>Unemployment rate</t>
        </is>
      </c>
      <c r="B83" s="24" t="inlineStr">
        <is>
          <t>%</t>
        </is>
      </c>
      <c r="C83" s="242" t="n"/>
      <c r="D83" s="44" t="n"/>
      <c r="E83" s="44" t="n"/>
      <c r="F83" s="44" t="n"/>
      <c r="G83" s="44" t="n"/>
      <c r="H83" s="44" t="n"/>
      <c r="I83" s="44" t="n"/>
      <c r="J83" s="51" t="n"/>
      <c r="K83" s="51" t="n"/>
      <c r="L83" s="51" t="n"/>
      <c r="M83" t="inlineStr">
        <is>
          <t>Please indicate statistical source i.e. type of unemployment measure</t>
        </is>
      </c>
    </row>
    <row r="84">
      <c r="A84" s="21" t="inlineStr">
        <is>
          <t>Prices</t>
        </is>
      </c>
      <c r="B84" s="21" t="n"/>
      <c r="C84" s="21" t="n"/>
      <c r="D84" s="21" t="n"/>
      <c r="E84" s="21" t="n"/>
      <c r="F84" s="21" t="n"/>
      <c r="G84" s="21" t="n"/>
      <c r="H84" s="21" t="n"/>
      <c r="I84" s="21" t="n"/>
      <c r="J84" s="51" t="n"/>
      <c r="K84" s="51" t="n"/>
      <c r="L84" s="51" t="n"/>
    </row>
    <row r="85">
      <c r="A85" s="24" t="inlineStr">
        <is>
          <t>Average wage index</t>
        </is>
      </c>
      <c r="B85" s="24" t="inlineStr">
        <is>
          <t>Base 1 at first reported year</t>
        </is>
      </c>
      <c r="C85" s="60" t="n"/>
      <c r="D85" s="60" t="n"/>
      <c r="E85" s="60" t="n"/>
      <c r="F85" s="60" t="n"/>
      <c r="G85" s="60" t="n"/>
      <c r="H85" s="60" t="n"/>
      <c r="I85" s="60" t="n"/>
      <c r="J85" s="51" t="n"/>
      <c r="K85" s="51" t="n"/>
      <c r="L85" s="51" t="n"/>
      <c r="M85" t="inlineStr">
        <is>
          <t>Please report numéraire of the model here</t>
        </is>
      </c>
    </row>
    <row r="86">
      <c r="A86" s="24" t="inlineStr">
        <is>
          <t>GDP price index</t>
        </is>
      </c>
      <c r="B86" s="24" t="inlineStr">
        <is>
          <t>Base 1 at first reported year</t>
        </is>
      </c>
      <c r="C86" s="60" t="n"/>
      <c r="D86" s="60" t="n"/>
      <c r="E86" s="60" t="n"/>
      <c r="F86" s="60" t="n"/>
      <c r="G86" s="60" t="n"/>
      <c r="H86" s="60" t="n"/>
      <c r="I86" s="60" t="n"/>
      <c r="J86" s="51" t="n"/>
      <c r="K86" s="51" t="n"/>
      <c r="L86" s="51" t="n"/>
      <c r="M86" t="inlineStr">
        <is>
          <t>Please report numéraire of the model here</t>
        </is>
      </c>
    </row>
    <row r="87">
      <c r="A87" s="24" t="inlineStr">
        <is>
          <t>Consumption price index</t>
        </is>
      </c>
      <c r="B87" s="24" t="inlineStr">
        <is>
          <t>Base 1 at first reported year</t>
        </is>
      </c>
      <c r="C87" s="60" t="n"/>
      <c r="D87" s="60" t="n"/>
      <c r="E87" s="60" t="n"/>
      <c r="F87" s="60" t="n"/>
      <c r="G87" s="60" t="n"/>
      <c r="H87" s="60" t="n"/>
      <c r="I87" s="60" t="n"/>
      <c r="J87" s="51" t="n"/>
      <c r="K87" s="51" t="n"/>
      <c r="L87" s="51" t="n"/>
      <c r="M87" t="inlineStr">
        <is>
          <t>Please report numéraire of the model here</t>
        </is>
      </c>
    </row>
    <row r="88">
      <c r="A88" s="24" t="inlineStr">
        <is>
          <t>Import price index</t>
        </is>
      </c>
      <c r="B88" s="24" t="inlineStr">
        <is>
          <t>Base 1 at first reported year</t>
        </is>
      </c>
      <c r="C88" s="60" t="n"/>
      <c r="D88" s="60" t="n"/>
      <c r="E88" s="60" t="n"/>
      <c r="F88" s="60" t="n"/>
      <c r="G88" s="60" t="n"/>
      <c r="H88" s="60" t="n"/>
      <c r="I88" s="60" t="n"/>
      <c r="J88" s="51" t="n"/>
      <c r="K88" s="51" t="n"/>
      <c r="L88" s="51" t="n"/>
      <c r="M88" t="inlineStr">
        <is>
          <t>Please report numéraire of the model here</t>
        </is>
      </c>
    </row>
    <row r="89">
      <c r="A89" s="24" t="inlineStr">
        <is>
          <t>Real effective exchange rate</t>
        </is>
      </c>
      <c r="B89" s="24" t="inlineStr">
        <is>
          <t>Base 1 at first reported year</t>
        </is>
      </c>
      <c r="C89" s="61" t="n"/>
      <c r="D89" s="61" t="n"/>
      <c r="E89" s="61" t="n"/>
      <c r="F89" s="61" t="n"/>
      <c r="G89" s="61" t="n"/>
      <c r="H89" s="61" t="n"/>
      <c r="I89" s="61" t="n"/>
      <c r="J89" s="51" t="n"/>
      <c r="K89" s="51" t="n"/>
      <c r="L89" s="51" t="n"/>
    </row>
    <row r="90">
      <c r="A90" s="24" t="inlineStr">
        <is>
          <t>Price|Primary Energy|Biomass</t>
        </is>
      </c>
      <c r="B90" s="24" t="inlineStr">
        <is>
          <t>2015 USD/GJ</t>
        </is>
      </c>
      <c r="C90" s="61" t="n"/>
      <c r="D90" s="61" t="n"/>
      <c r="E90" s="61" t="n"/>
      <c r="F90" s="61" t="n"/>
      <c r="G90" s="61" t="n"/>
      <c r="H90" s="61" t="n"/>
      <c r="I90" s="61" t="n"/>
      <c r="J90" s="51" t="n"/>
      <c r="K90" s="51" t="n"/>
      <c r="L90" s="51" t="n"/>
      <c r="M90" s="62" t="inlineStr">
        <is>
          <t>Biomass producer price</t>
        </is>
      </c>
    </row>
    <row r="91">
      <c r="A91" s="24" t="inlineStr">
        <is>
          <t>Price|Primary Energy|Coal</t>
        </is>
      </c>
      <c r="B91" s="24" t="inlineStr">
        <is>
          <t>2015 USD/GJ</t>
        </is>
      </c>
      <c r="C91" s="61" t="n"/>
      <c r="D91" s="61" t="n"/>
      <c r="E91" s="61" t="n"/>
      <c r="F91" s="61" t="n"/>
      <c r="G91" s="61" t="n"/>
      <c r="H91" s="61" t="n"/>
      <c r="I91" s="61" t="n"/>
      <c r="J91" s="51" t="n"/>
      <c r="K91" s="51" t="n"/>
      <c r="L91" s="51" t="n"/>
      <c r="M91" s="62" t="inlineStr">
        <is>
          <t>Coal price at the primary level (i.e. the spot price at the global or regional market)</t>
        </is>
      </c>
    </row>
    <row r="92">
      <c r="A92" s="24" t="inlineStr">
        <is>
          <t>Price|Primary Energy|Gas</t>
        </is>
      </c>
      <c r="B92" s="24" t="inlineStr">
        <is>
          <t>2015 USD/GJ</t>
        </is>
      </c>
      <c r="C92" s="61" t="n"/>
      <c r="D92" s="61" t="n"/>
      <c r="E92" s="61" t="n"/>
      <c r="F92" s="61" t="n"/>
      <c r="G92" s="61" t="n"/>
      <c r="H92" s="61" t="n"/>
      <c r="I92" s="61" t="n"/>
      <c r="J92" s="51" t="n"/>
      <c r="K92" s="51" t="n"/>
      <c r="L92" s="51" t="n"/>
      <c r="M92" s="62" t="inlineStr">
        <is>
          <t>Natural gas price at the primary level (i.e. the spot price at the global or regional market)</t>
        </is>
      </c>
    </row>
    <row r="93">
      <c r="A93" s="24" t="inlineStr">
        <is>
          <t>Price|Primary Energy|Oil</t>
        </is>
      </c>
      <c r="B93" s="24" t="inlineStr">
        <is>
          <t>2015 USD/GJ</t>
        </is>
      </c>
      <c r="C93" s="61" t="n"/>
      <c r="D93" s="61" t="n"/>
      <c r="E93" s="61" t="n"/>
      <c r="F93" s="61" t="n"/>
      <c r="G93" s="61" t="n"/>
      <c r="H93" s="61" t="n"/>
      <c r="I93" s="61" t="n"/>
      <c r="J93" s="51" t="n"/>
      <c r="K93" s="51" t="n"/>
      <c r="L93" s="51" t="n"/>
      <c r="M93" s="62" t="inlineStr">
        <is>
          <t>Crude oil price at the primary level (i.e. the spot price at the global or regional market)</t>
        </is>
      </c>
    </row>
    <row r="94">
      <c r="A94" s="24" t="inlineStr">
        <is>
          <t>Price|Carbon</t>
        </is>
      </c>
      <c r="B94" s="24" t="inlineStr">
        <is>
          <t>2015 USD/tCO2</t>
        </is>
      </c>
      <c r="C94" s="61" t="n"/>
      <c r="D94" s="61" t="n"/>
      <c r="E94" s="61" t="n"/>
      <c r="F94" s="61" t="n"/>
      <c r="G94" s="61" t="n"/>
      <c r="H94" s="61" t="n"/>
      <c r="I94" s="61" t="n"/>
      <c r="J94" s="51" t="n"/>
      <c r="K94" s="51" t="n"/>
      <c r="L94" s="51" t="n"/>
      <c r="M94" s="63" t="inlineStr">
        <is>
          <t>Price of carbon (for regional aggregrates the weighted price of carbon by subregion should be used) (please indicate in the comments section what this price refers to, for example: carbon tax, market price of allowances, shadow price associated with emissions constraint, etc.)</t>
        </is>
      </c>
    </row>
    <row r="95">
      <c r="A95" s="20" t="inlineStr">
        <is>
          <t>Economic activity structure</t>
        </is>
      </c>
      <c r="B95" s="20" t="n"/>
      <c r="C95" s="20" t="n"/>
      <c r="D95" s="20" t="n"/>
      <c r="E95" s="20" t="n"/>
      <c r="F95" s="20" t="n"/>
      <c r="G95" s="20" t="n"/>
      <c r="H95" s="20" t="n"/>
      <c r="I95" s="20" t="n"/>
      <c r="J95" s="51" t="n"/>
      <c r="K95" s="51" t="n"/>
      <c r="L95" s="51" t="n"/>
    </row>
    <row r="96">
      <c r="A96" s="21" t="inlineStr">
        <is>
          <t>Output</t>
        </is>
      </c>
      <c r="B96" s="21" t="n"/>
      <c r="C96" s="21" t="n"/>
      <c r="D96" s="21" t="n"/>
      <c r="E96" s="21" t="n"/>
      <c r="F96" s="21" t="n"/>
      <c r="G96" s="21" t="n"/>
      <c r="H96" s="21" t="n"/>
      <c r="I96" s="21" t="n"/>
      <c r="J96" s="51" t="n"/>
      <c r="K96" s="51" t="n"/>
      <c r="L96" s="51" t="n"/>
      <c r="M96" t="inlineStr">
        <is>
          <t>This is meant as 'volume' output i.e. value output deflated by some price index, preferably a producer price index. Volume output is arguably a better measure of sectoral activity than sectoral GDP (see DD ECONOMY WIDE DB)</t>
        </is>
      </c>
    </row>
    <row r="97">
      <c r="A97" s="22" t="inlineStr">
        <is>
          <t>Output</t>
        </is>
      </c>
      <c r="B97" s="22" t="inlineStr">
        <is>
          <t>Bn 2015 USD</t>
        </is>
      </c>
      <c r="C97" s="44" t="n"/>
      <c r="D97" s="44" t="n"/>
      <c r="E97" s="44" t="n"/>
      <c r="F97" s="44" t="n"/>
      <c r="G97" s="44" t="n"/>
      <c r="H97" s="44" t="n"/>
      <c r="I97" s="44" t="n"/>
      <c r="J97" s="51" t="n"/>
      <c r="K97" s="51" t="n"/>
      <c r="L97" s="51" t="n"/>
      <c r="M97" t="inlineStr">
        <is>
          <t>Please report on deflator used to compute value in constant 2015 USD here</t>
        </is>
      </c>
    </row>
    <row r="98">
      <c r="A98" s="22" t="inlineStr">
        <is>
          <t>Output|Agriculture</t>
        </is>
      </c>
      <c r="B98" s="22" t="inlineStr">
        <is>
          <t>Bn 2015 USD</t>
        </is>
      </c>
      <c r="C98" s="44" t="n"/>
      <c r="D98" s="44" t="n"/>
      <c r="E98" s="44" t="n"/>
      <c r="F98" s="44" t="n"/>
      <c r="G98" s="44" t="n"/>
      <c r="H98" s="44" t="n"/>
      <c r="I98" s="44" t="n"/>
      <c r="J98" s="51" t="n"/>
      <c r="K98" s="51" t="n"/>
      <c r="L98" s="51" t="n"/>
      <c r="M98" t="inlineStr">
        <is>
          <t>Please report on deflator used to compute value in constant 2015 USD here, if warranted</t>
        </is>
      </c>
    </row>
    <row r="99">
      <c r="A99" s="22" t="inlineStr">
        <is>
          <t>Output|Industry</t>
        </is>
      </c>
      <c r="B99" s="22" t="inlineStr">
        <is>
          <t>Bn 2015 USD</t>
        </is>
      </c>
      <c r="C99" s="44" t="n"/>
      <c r="D99" s="44" t="n"/>
      <c r="E99" s="44" t="n"/>
      <c r="F99" s="44" t="n"/>
      <c r="G99" s="44" t="n"/>
      <c r="H99" s="44" t="n"/>
      <c r="I99" s="44" t="n"/>
      <c r="J99" s="51" t="n"/>
      <c r="K99" s="51" t="n"/>
      <c r="L99" s="51" t="n"/>
      <c r="M99" t="inlineStr">
        <is>
          <t>Please report on deflator used to compute value in constant 2015 USD here, if warranted</t>
        </is>
      </c>
    </row>
    <row r="100">
      <c r="A100" s="24" t="inlineStr">
        <is>
          <t>Output|Services</t>
        </is>
      </c>
      <c r="B100" s="22" t="inlineStr">
        <is>
          <t>Bn 2015 USD</t>
        </is>
      </c>
      <c r="C100" s="44" t="n"/>
      <c r="D100" s="44" t="n"/>
      <c r="E100" s="44" t="n"/>
      <c r="F100" s="44" t="n"/>
      <c r="G100" s="44" t="n"/>
      <c r="H100" s="44" t="n"/>
      <c r="I100" s="44" t="n"/>
      <c r="J100" s="198" t="n"/>
      <c r="K100" s="51" t="n"/>
      <c r="L100" s="51" t="n"/>
      <c r="M100" t="inlineStr">
        <is>
          <t>Please report on deflator used to compute value in constant 2015 USD here, if warranted</t>
        </is>
      </c>
    </row>
    <row r="101">
      <c r="A101" s="22" t="inlineStr">
        <is>
          <t>Output|Industry|Mining</t>
        </is>
      </c>
      <c r="B101" s="22" t="inlineStr">
        <is>
          <t>Bn 2015 USD</t>
        </is>
      </c>
      <c r="C101" s="44" t="n"/>
      <c r="D101" s="44" t="n"/>
      <c r="E101" s="44" t="n"/>
      <c r="F101" s="44" t="n"/>
      <c r="G101" s="44" t="n"/>
      <c r="H101" s="44" t="n"/>
      <c r="I101" s="44" t="n"/>
      <c r="J101" s="198" t="n"/>
      <c r="K101" s="51" t="n"/>
      <c r="L101" s="198" t="n"/>
      <c r="M101" t="inlineStr">
        <is>
          <t>Please report on deflator used to compute value in constant 2015 USD here, if warranted</t>
        </is>
      </c>
    </row>
    <row r="102">
      <c r="A102" s="24" t="inlineStr">
        <is>
          <t>Output|Industry|Manufacturing</t>
        </is>
      </c>
      <c r="B102" s="22" t="inlineStr">
        <is>
          <t>Bn 2015 USD</t>
        </is>
      </c>
      <c r="C102" s="44" t="n"/>
      <c r="D102" s="44" t="n"/>
      <c r="E102" s="44" t="n"/>
      <c r="F102" s="44" t="n"/>
      <c r="G102" s="44" t="n"/>
      <c r="H102" s="44" t="n"/>
      <c r="I102" s="44" t="n"/>
      <c r="J102" s="51" t="n"/>
      <c r="K102" s="51" t="n"/>
      <c r="L102" s="51" t="n"/>
      <c r="M102" t="inlineStr">
        <is>
          <t>Please report on deflator used to compute value in constant 2015 USD here, if warranted</t>
        </is>
      </c>
    </row>
    <row r="103">
      <c r="A103" s="24" t="inlineStr">
        <is>
          <t>Output|Industry|Water</t>
        </is>
      </c>
      <c r="B103" s="22" t="inlineStr">
        <is>
          <t>Bn 2015 USD</t>
        </is>
      </c>
      <c r="C103" s="44" t="n"/>
      <c r="D103" s="44" t="n"/>
      <c r="E103" s="44" t="n"/>
      <c r="F103" s="44" t="n"/>
      <c r="G103" s="44" t="n"/>
      <c r="H103" s="44" t="n"/>
      <c r="I103" s="44" t="n"/>
      <c r="J103" s="51" t="n"/>
      <c r="K103" s="51" t="n"/>
      <c r="L103" s="51" t="n"/>
      <c r="M103" t="inlineStr">
        <is>
          <t>Please report on deflator used to compute value in constant 2015 USD here, if warranted</t>
        </is>
      </c>
    </row>
    <row r="104">
      <c r="A104" s="24" t="inlineStr">
        <is>
          <t>Output|Industry|Construction</t>
        </is>
      </c>
      <c r="B104" s="22" t="inlineStr">
        <is>
          <t>Bn 2015 USD</t>
        </is>
      </c>
      <c r="C104" s="44" t="n"/>
      <c r="D104" s="44" t="n"/>
      <c r="E104" s="44" t="n"/>
      <c r="F104" s="44" t="n"/>
      <c r="G104" s="44" t="n"/>
      <c r="H104" s="44" t="n"/>
      <c r="I104" s="44" t="n"/>
      <c r="J104" s="51" t="n"/>
      <c r="K104" s="51" t="n"/>
      <c r="L104" s="51" t="n"/>
      <c r="M104" t="inlineStr">
        <is>
          <t>Please report on deflator used to compute value in constant 2015 USD here, if warranted</t>
        </is>
      </c>
    </row>
    <row r="105">
      <c r="A105" s="24" t="inlineStr">
        <is>
          <t>Output|Industry|Energy</t>
        </is>
      </c>
      <c r="B105" s="22" t="inlineStr">
        <is>
          <t>Bn 2015 USD</t>
        </is>
      </c>
      <c r="C105" s="44" t="n"/>
      <c r="D105" s="44" t="n"/>
      <c r="E105" s="44" t="n"/>
      <c r="F105" s="44" t="n"/>
      <c r="G105" s="44" t="n"/>
      <c r="H105" s="44" t="n"/>
      <c r="I105" s="44" t="n"/>
      <c r="J105" s="51" t="n"/>
      <c r="K105" s="51" t="n"/>
      <c r="L105" s="51" t="n"/>
      <c r="M105" t="inlineStr">
        <is>
          <t>Please report on deflator used to compute value in constant 2015 USD here, if warranted</t>
        </is>
      </c>
    </row>
    <row r="106">
      <c r="A106" s="24" t="inlineStr">
        <is>
          <t>Output|Industry|Manufacturing|Steel</t>
        </is>
      </c>
      <c r="B106" s="22" t="inlineStr">
        <is>
          <t>Bn 2015 USD</t>
        </is>
      </c>
      <c r="C106" s="44" t="n"/>
      <c r="D106" s="44" t="n"/>
      <c r="E106" s="44" t="n"/>
      <c r="F106" s="44" t="n"/>
      <c r="G106" s="44" t="n"/>
      <c r="H106" s="44" t="n"/>
      <c r="I106" s="44" t="n"/>
      <c r="J106" s="51" t="n"/>
      <c r="K106" s="51" t="n"/>
      <c r="L106" s="51" t="n"/>
      <c r="M106" t="inlineStr">
        <is>
          <t>Please report on deflator used to compute value in constant 2015 USD here, if warranted</t>
        </is>
      </c>
    </row>
    <row r="107">
      <c r="A107" s="24" t="inlineStr">
        <is>
          <t>Output|Industry|Manufacturing|Cement</t>
        </is>
      </c>
      <c r="B107" s="22" t="inlineStr">
        <is>
          <t>Bn 2015 USD</t>
        </is>
      </c>
      <c r="C107" s="44" t="n"/>
      <c r="D107" s="44" t="n"/>
      <c r="E107" s="44" t="n"/>
      <c r="F107" s="44" t="n"/>
      <c r="G107" s="44" t="n"/>
      <c r="H107" s="44" t="n"/>
      <c r="I107" s="44" t="n"/>
      <c r="J107" s="51" t="n"/>
      <c r="K107" s="51" t="n"/>
      <c r="L107" s="51" t="n"/>
      <c r="M107" t="inlineStr">
        <is>
          <t>Please report on deflator used to compute value in constant 2015 USD here, if warranted</t>
        </is>
      </c>
    </row>
    <row r="108">
      <c r="A108" s="24" t="inlineStr">
        <is>
          <t>Output|Industry|Manufacturing|Chemicals</t>
        </is>
      </c>
      <c r="B108" s="22" t="inlineStr">
        <is>
          <t>Bn 2015 USD</t>
        </is>
      </c>
      <c r="C108" s="44" t="n"/>
      <c r="D108" s="44" t="n"/>
      <c r="E108" s="44" t="n"/>
      <c r="F108" s="44" t="n"/>
      <c r="G108" s="44" t="n"/>
      <c r="H108" s="44" t="n"/>
      <c r="I108" s="44" t="n"/>
      <c r="J108" s="51" t="n"/>
      <c r="K108" s="51" t="n"/>
      <c r="L108" s="51" t="n"/>
      <c r="M108" t="inlineStr">
        <is>
          <t>Please report on deflator used to compute value in constant 2015 USD here, if warranted</t>
        </is>
      </c>
    </row>
    <row r="109">
      <c r="A109" s="24" t="inlineStr">
        <is>
          <t>Output|Industry|Manufacturing|Light Manufacturing</t>
        </is>
      </c>
      <c r="B109" s="22" t="inlineStr">
        <is>
          <t>Bn 2015 USD</t>
        </is>
      </c>
      <c r="C109" s="44" t="n"/>
      <c r="D109" s="44" t="n"/>
      <c r="E109" s="44" t="n"/>
      <c r="F109" s="44" t="n"/>
      <c r="G109" s="44" t="n"/>
      <c r="H109" s="44" t="n"/>
      <c r="I109" s="44" t="n"/>
      <c r="J109" s="51" t="n"/>
      <c r="K109" s="51" t="n"/>
      <c r="L109" s="51" t="n"/>
      <c r="M109" t="inlineStr">
        <is>
          <t>Please report on deflator used to compute value in constant 2015 USD here, if warranted</t>
        </is>
      </c>
    </row>
    <row r="110">
      <c r="A110" s="24" t="inlineStr">
        <is>
          <t>Output|Industry|Manufacturing|Pulp and Paper</t>
        </is>
      </c>
      <c r="B110" s="22" t="inlineStr">
        <is>
          <t>Bn 2015 USD</t>
        </is>
      </c>
      <c r="C110" s="44" t="n"/>
      <c r="D110" s="44" t="n"/>
      <c r="E110" s="44" t="n"/>
      <c r="F110" s="44" t="n"/>
      <c r="G110" s="44" t="n"/>
      <c r="H110" s="44" t="n"/>
      <c r="I110" s="44" t="n"/>
      <c r="J110" s="51" t="n"/>
      <c r="K110" s="51" t="n"/>
      <c r="L110" s="51" t="n"/>
      <c r="M110" t="inlineStr">
        <is>
          <t>Please report on deflator used to compute value in constant 2015 USD here, if warranted</t>
        </is>
      </c>
    </row>
    <row r="111">
      <c r="A111" s="24" t="inlineStr">
        <is>
          <t>Output|Industry|Manufacturing|Non-ferrous Metals</t>
        </is>
      </c>
      <c r="B111" s="22" t="inlineStr">
        <is>
          <t>Bn 2015 USD</t>
        </is>
      </c>
      <c r="C111" s="44" t="n"/>
      <c r="D111" s="44" t="n"/>
      <c r="E111" s="44" t="n"/>
      <c r="F111" s="44" t="n"/>
      <c r="G111" s="44" t="n"/>
      <c r="H111" s="44" t="n"/>
      <c r="I111" s="44" t="n"/>
      <c r="J111" s="51" t="n"/>
      <c r="K111" s="51" t="n"/>
      <c r="L111" s="51" t="n"/>
      <c r="M111" t="inlineStr">
        <is>
          <t>Please report on deflator used to compute value in constant 2015 USD here, if warranted</t>
        </is>
      </c>
    </row>
    <row r="112">
      <c r="A112" s="24" t="inlineStr">
        <is>
          <t>Output|Industry|Energy|Electricity and Gas</t>
        </is>
      </c>
      <c r="B112" s="22" t="inlineStr">
        <is>
          <t>Bn 2015 USD</t>
        </is>
      </c>
      <c r="C112" s="44" t="n"/>
      <c r="D112" s="44" t="n"/>
      <c r="E112" s="44" t="n"/>
      <c r="F112" s="44" t="n"/>
      <c r="G112" s="44" t="n"/>
      <c r="H112" s="44" t="n"/>
      <c r="I112" s="44" t="n"/>
      <c r="J112" s="51" t="n"/>
      <c r="K112" s="51" t="n"/>
      <c r="L112" s="51" t="n"/>
      <c r="M112" t="inlineStr">
        <is>
          <t>Please report on deflator used to compute value in constant 2015 USD here, if warranted</t>
        </is>
      </c>
    </row>
    <row r="113">
      <c r="A113" s="24" t="inlineStr">
        <is>
          <t>Output|Services|Transportation</t>
        </is>
      </c>
      <c r="B113" s="22" t="inlineStr">
        <is>
          <t>Bn 2015 USD</t>
        </is>
      </c>
      <c r="C113" s="44" t="n"/>
      <c r="D113" s="44" t="n"/>
      <c r="E113" s="44" t="n"/>
      <c r="F113" s="44" t="n"/>
      <c r="G113" s="44" t="n"/>
      <c r="H113" s="44" t="n"/>
      <c r="I113" s="44" t="n"/>
      <c r="J113" s="51" t="n"/>
      <c r="K113" s="51" t="n"/>
      <c r="L113" s="51" t="n"/>
      <c r="M113" t="inlineStr">
        <is>
          <t>Please report on deflator used to compute value in constant 2015 USD here, if warranted</t>
        </is>
      </c>
    </row>
    <row r="114">
      <c r="A114" s="24" t="inlineStr">
        <is>
          <t>Output|Services|Public Administration</t>
        </is>
      </c>
      <c r="B114" s="22" t="inlineStr">
        <is>
          <t>Bn 2015 USD</t>
        </is>
      </c>
      <c r="C114" s="44" t="n"/>
      <c r="D114" s="44" t="n"/>
      <c r="E114" s="44" t="n"/>
      <c r="F114" s="44" t="n"/>
      <c r="G114" s="44" t="n"/>
      <c r="H114" s="44" t="n"/>
      <c r="I114" s="44" t="n"/>
      <c r="J114" s="51" t="n"/>
      <c r="K114" s="51" t="n"/>
      <c r="L114" s="51" t="n"/>
      <c r="M114" t="inlineStr">
        <is>
          <t>Please report on deflator used to compute value in constant 2015 USD here, if warranted</t>
        </is>
      </c>
    </row>
    <row r="115">
      <c r="A115" s="24" t="inlineStr">
        <is>
          <t>Output|Services|Other Services</t>
        </is>
      </c>
      <c r="B115" s="22" t="inlineStr">
        <is>
          <t>Bn 2015 USD</t>
        </is>
      </c>
      <c r="C115" s="44" t="n"/>
      <c r="D115" s="44" t="n"/>
      <c r="E115" s="44" t="n"/>
      <c r="F115" s="44" t="n"/>
      <c r="G115" s="44" t="n"/>
      <c r="H115" s="44" t="n"/>
      <c r="I115" s="44" t="n"/>
      <c r="J115" s="51" t="n"/>
      <c r="K115" s="51" t="n"/>
      <c r="L115" s="51" t="n"/>
      <c r="M115" t="inlineStr">
        <is>
          <t>Please report on deflator used to compute value in constant 2015 USD here, if warranted</t>
        </is>
      </c>
    </row>
    <row r="116">
      <c r="A116" s="21" t="inlineStr">
        <is>
          <t>Consumption of households</t>
        </is>
      </c>
      <c r="B116" s="21" t="n"/>
      <c r="C116" s="21" t="n"/>
      <c r="D116" s="21" t="n"/>
      <c r="E116" s="21" t="n"/>
      <c r="F116" s="21" t="n"/>
      <c r="G116" s="21" t="n"/>
      <c r="H116" s="21" t="n"/>
      <c r="I116" s="21" t="n"/>
      <c r="J116" s="51" t="n"/>
      <c r="K116" s="51" t="n"/>
      <c r="L116" s="51" t="n"/>
    </row>
    <row r="117">
      <c r="A117" s="22" t="inlineStr">
        <is>
          <t>Consumption of households|Agriculture</t>
        </is>
      </c>
      <c r="B117" s="22" t="inlineStr">
        <is>
          <t>Bn 2015 USD</t>
        </is>
      </c>
      <c r="C117" s="44" t="n"/>
      <c r="D117" s="44" t="n"/>
      <c r="E117" s="44" t="n"/>
      <c r="F117" s="44" t="n"/>
      <c r="G117" s="44" t="n"/>
      <c r="H117" s="44" t="n"/>
      <c r="I117" s="44" t="n"/>
      <c r="J117" s="51" t="n"/>
      <c r="K117" s="51" t="n"/>
      <c r="L117" s="51" t="n"/>
      <c r="M117" t="inlineStr">
        <is>
          <t>Please report on deflator used to compute value in constant 2015 USD here, if warranted</t>
        </is>
      </c>
    </row>
    <row r="118">
      <c r="A118" s="22" t="inlineStr">
        <is>
          <t>Consumption of households|Industry</t>
        </is>
      </c>
      <c r="B118" s="22" t="inlineStr">
        <is>
          <t>Bn 2015 USD</t>
        </is>
      </c>
      <c r="C118" s="44" t="n"/>
      <c r="D118" s="44" t="n"/>
      <c r="E118" s="44" t="n"/>
      <c r="F118" s="44" t="n"/>
      <c r="G118" s="44" t="n"/>
      <c r="H118" s="44" t="n"/>
      <c r="I118" s="44" t="n"/>
      <c r="J118" s="51" t="n"/>
      <c r="K118" s="51" t="n"/>
      <c r="L118" s="51" t="n"/>
      <c r="M118" t="inlineStr">
        <is>
          <t>Please report on deflator used to compute value in constant 2015 USD here, if warranted</t>
        </is>
      </c>
    </row>
    <row r="119">
      <c r="A119" s="24" t="inlineStr">
        <is>
          <t>Consumption of households|Services</t>
        </is>
      </c>
      <c r="B119" s="22" t="inlineStr">
        <is>
          <t>Bn 2015 USD</t>
        </is>
      </c>
      <c r="C119" s="44" t="n"/>
      <c r="D119" s="44" t="n"/>
      <c r="E119" s="44" t="n"/>
      <c r="F119" s="44" t="n"/>
      <c r="G119" s="44" t="n"/>
      <c r="H119" s="44" t="n"/>
      <c r="I119" s="44" t="n"/>
      <c r="J119" s="198" t="n"/>
      <c r="K119" s="51" t="n"/>
      <c r="L119" s="198" t="n"/>
      <c r="M119" t="inlineStr">
        <is>
          <t>Please report on deflator used to compute value in constant 2015 USD here, if warranted</t>
        </is>
      </c>
    </row>
    <row r="120">
      <c r="A120" s="22" t="inlineStr">
        <is>
          <t>Consumption of households|Industry|Mining</t>
        </is>
      </c>
      <c r="B120" s="22" t="inlineStr">
        <is>
          <t>Bn 2015 USD</t>
        </is>
      </c>
      <c r="C120" s="44" t="n"/>
      <c r="D120" s="44" t="n"/>
      <c r="E120" s="44" t="n"/>
      <c r="F120" s="44" t="n"/>
      <c r="G120" s="44" t="n"/>
      <c r="H120" s="44" t="n"/>
      <c r="I120" s="44" t="n"/>
      <c r="J120" s="198" t="n"/>
      <c r="K120" s="51" t="n"/>
      <c r="L120" s="51" t="n"/>
      <c r="M120" t="inlineStr">
        <is>
          <t>Please report on deflator used to compute value in constant 2015 USD here, if warranted</t>
        </is>
      </c>
    </row>
    <row r="121">
      <c r="A121" s="24" t="inlineStr">
        <is>
          <t>Consumption of households|Industry|Manufacturing</t>
        </is>
      </c>
      <c r="B121" s="22" t="inlineStr">
        <is>
          <t>Bn 2015 USD</t>
        </is>
      </c>
      <c r="C121" s="44" t="n"/>
      <c r="D121" s="44" t="n"/>
      <c r="E121" s="44" t="n"/>
      <c r="F121" s="44" t="n"/>
      <c r="G121" s="44" t="n"/>
      <c r="H121" s="44" t="n"/>
      <c r="I121" s="44" t="n"/>
      <c r="J121" s="51" t="n"/>
      <c r="K121" s="51" t="n"/>
      <c r="L121" s="51" t="n"/>
      <c r="M121" t="inlineStr">
        <is>
          <t>Please report on deflator used to compute value in constant 2015 USD here, if warranted</t>
        </is>
      </c>
    </row>
    <row r="122">
      <c r="A122" s="24" t="inlineStr">
        <is>
          <t>Consumption of households|Industry|Water</t>
        </is>
      </c>
      <c r="B122" s="22" t="inlineStr">
        <is>
          <t>Bn 2015 USD</t>
        </is>
      </c>
      <c r="C122" s="44" t="n"/>
      <c r="D122" s="44" t="n"/>
      <c r="E122" s="44" t="n"/>
      <c r="F122" s="44" t="n"/>
      <c r="G122" s="44" t="n"/>
      <c r="H122" s="44" t="n"/>
      <c r="I122" s="44" t="n"/>
      <c r="J122" s="51" t="n"/>
      <c r="K122" s="51" t="n"/>
      <c r="L122" s="51" t="n"/>
      <c r="M122" t="inlineStr">
        <is>
          <t>Please report on deflator used to compute value in constant 2015 USD here, if warranted</t>
        </is>
      </c>
    </row>
    <row r="123">
      <c r="A123" s="24" t="inlineStr">
        <is>
          <t>Consumption of households|Industry|Construction</t>
        </is>
      </c>
      <c r="B123" s="22" t="inlineStr">
        <is>
          <t>Bn 2015 USD</t>
        </is>
      </c>
      <c r="C123" s="44" t="n"/>
      <c r="D123" s="44" t="n"/>
      <c r="E123" s="44" t="n"/>
      <c r="F123" s="44" t="n"/>
      <c r="G123" s="44" t="n"/>
      <c r="H123" s="44" t="n"/>
      <c r="I123" s="44" t="n"/>
      <c r="J123" s="51" t="n"/>
      <c r="K123" s="51" t="n"/>
      <c r="L123" s="51" t="n"/>
      <c r="M123" t="inlineStr">
        <is>
          <t>Please report on deflator used to compute value in constant 2015 USD here, if warranted</t>
        </is>
      </c>
    </row>
    <row r="124">
      <c r="A124" s="24" t="inlineStr">
        <is>
          <t>Consumption of households|Industry|Energy</t>
        </is>
      </c>
      <c r="B124" s="22" t="inlineStr">
        <is>
          <t>Bn 2015 USD</t>
        </is>
      </c>
      <c r="C124" s="44" t="n"/>
      <c r="D124" s="44" t="n"/>
      <c r="E124" s="44" t="n"/>
      <c r="F124" s="44" t="n"/>
      <c r="G124" s="44" t="n"/>
      <c r="H124" s="44" t="n"/>
      <c r="I124" s="44" t="n"/>
      <c r="J124" s="51" t="n"/>
      <c r="K124" s="51" t="n"/>
      <c r="L124" s="51" t="n"/>
      <c r="M124" t="inlineStr">
        <is>
          <t>Please report on deflator used to compute value in constant 2015 USD here, if warranted</t>
        </is>
      </c>
    </row>
    <row r="125">
      <c r="A125" s="24" t="inlineStr">
        <is>
          <t>Consumption of households|Industry|Energy|Electricity</t>
        </is>
      </c>
      <c r="B125" s="22" t="inlineStr">
        <is>
          <t>Bn 2015 USD</t>
        </is>
      </c>
      <c r="C125" s="44" t="n"/>
      <c r="D125" s="44" t="n"/>
      <c r="E125" s="44" t="n"/>
      <c r="F125" s="44" t="n"/>
      <c r="G125" s="44" t="n"/>
      <c r="H125" s="44" t="n"/>
      <c r="I125" s="44" t="n"/>
      <c r="J125" s="51" t="n"/>
      <c r="K125" s="51" t="n"/>
      <c r="L125" s="51" t="n"/>
      <c r="M125" t="inlineStr">
        <is>
          <t>Please report on deflator used to compute value in constant 2015 USD here, if warranted</t>
        </is>
      </c>
    </row>
    <row r="126">
      <c r="A126" s="24" t="inlineStr">
        <is>
          <t>Consumption of households|Industry|Energy|Natural gas</t>
        </is>
      </c>
      <c r="B126" s="22" t="inlineStr">
        <is>
          <t>Bn 2015 USD</t>
        </is>
      </c>
      <c r="C126" s="44" t="n"/>
      <c r="D126" s="44" t="n"/>
      <c r="E126" s="44" t="n"/>
      <c r="F126" s="44" t="n"/>
      <c r="G126" s="44" t="n"/>
      <c r="H126" s="44" t="n"/>
      <c r="I126" s="44" t="n"/>
      <c r="J126" s="51" t="n"/>
      <c r="K126" s="51" t="n"/>
      <c r="L126" s="51" t="n"/>
      <c r="M126" t="inlineStr">
        <is>
          <t>Please report on deflator used to compute value in constant 2015 USD here, if warranted</t>
        </is>
      </c>
    </row>
    <row r="127">
      <c r="A127" s="24" t="inlineStr">
        <is>
          <t>Consumption of households|Industry|Energy|Petroleum products</t>
        </is>
      </c>
      <c r="B127" s="22" t="inlineStr">
        <is>
          <t>Bn 2015 USD</t>
        </is>
      </c>
      <c r="C127" s="44" t="n"/>
      <c r="D127" s="44" t="n"/>
      <c r="E127" s="44" t="n"/>
      <c r="F127" s="44" t="n"/>
      <c r="G127" s="44" t="n"/>
      <c r="H127" s="44" t="n"/>
      <c r="I127" s="44" t="n"/>
      <c r="J127" s="51" t="n"/>
      <c r="K127" s="51" t="n"/>
      <c r="L127" s="51" t="n"/>
      <c r="M127" t="inlineStr">
        <is>
          <t>Please report on deflator used to compute value in constant 2015 USD here, if warranted</t>
        </is>
      </c>
    </row>
    <row r="128">
      <c r="A128" s="24" t="inlineStr">
        <is>
          <t>Consumption of households|Industry|Energy|Coal products</t>
        </is>
      </c>
      <c r="B128" s="22" t="inlineStr">
        <is>
          <t>Bn 2015 USD</t>
        </is>
      </c>
      <c r="C128" s="44" t="n"/>
      <c r="D128" s="44" t="n"/>
      <c r="E128" s="44" t="n"/>
      <c r="F128" s="44" t="n"/>
      <c r="G128" s="44" t="n"/>
      <c r="H128" s="44" t="n"/>
      <c r="I128" s="44" t="n"/>
      <c r="J128" s="51" t="n"/>
      <c r="K128" s="51" t="n"/>
      <c r="L128" s="51" t="n"/>
      <c r="M128" t="inlineStr">
        <is>
          <t>Please report on deflator used to compute value in constant 2015 USD here, if warranted</t>
        </is>
      </c>
    </row>
    <row r="129">
      <c r="A129" s="24" t="inlineStr">
        <is>
          <t>Consumption of households|Industry|Energy|Other energy products</t>
        </is>
      </c>
      <c r="B129" s="22" t="inlineStr">
        <is>
          <t>Bn 2015 USD</t>
        </is>
      </c>
      <c r="C129" s="44" t="n"/>
      <c r="D129" s="44" t="n"/>
      <c r="E129" s="44" t="n"/>
      <c r="F129" s="44" t="n"/>
      <c r="G129" s="44" t="n"/>
      <c r="H129" s="44" t="n"/>
      <c r="I129" s="44" t="n"/>
      <c r="J129" s="51" t="n"/>
      <c r="K129" s="51" t="n"/>
      <c r="L129" s="51" t="n"/>
      <c r="M129" t="inlineStr">
        <is>
          <t>Please report on deflator used to compute value in constant 2015 USD here, if warranted</t>
        </is>
      </c>
    </row>
    <row r="130">
      <c r="A130" s="24" t="inlineStr">
        <is>
          <t>Consumption of households|Services|Transportation</t>
        </is>
      </c>
      <c r="B130" s="22" t="inlineStr">
        <is>
          <t>Bn 2015 USD</t>
        </is>
      </c>
      <c r="C130" s="44" t="n"/>
      <c r="D130" s="44" t="n"/>
      <c r="E130" s="44" t="n"/>
      <c r="F130" s="44" t="n"/>
      <c r="G130" s="44" t="n"/>
      <c r="H130" s="44" t="n"/>
      <c r="I130" s="44" t="n"/>
      <c r="J130" s="51" t="n"/>
      <c r="K130" s="51" t="n"/>
      <c r="L130" s="51" t="n"/>
      <c r="M130" t="inlineStr">
        <is>
          <t>Please report on deflator used to compute value in constant 2015 USD here, if warranted</t>
        </is>
      </c>
    </row>
    <row r="131">
      <c r="A131" s="24" t="inlineStr">
        <is>
          <t>Consumption of households|Services|Other Services</t>
        </is>
      </c>
      <c r="B131" s="22" t="inlineStr">
        <is>
          <t>Bn 2015 USD</t>
        </is>
      </c>
      <c r="C131" s="44" t="n"/>
      <c r="D131" s="44" t="n"/>
      <c r="E131" s="44" t="n"/>
      <c r="F131" s="44" t="n"/>
      <c r="G131" s="44" t="n"/>
      <c r="H131" s="44" t="n"/>
      <c r="I131" s="44" t="n"/>
      <c r="J131" s="51" t="n"/>
      <c r="K131" s="51" t="n"/>
      <c r="L131" s="51" t="n"/>
      <c r="M131" t="inlineStr">
        <is>
          <t>Please report on deflator used to compute value in constant 2015 USD here, if warranted</t>
        </is>
      </c>
    </row>
    <row r="132">
      <c r="A132" s="24" t="inlineStr">
        <is>
          <t>Energy expenditure share, households</t>
        </is>
      </c>
      <c r="B132" s="22" t="inlineStr">
        <is>
          <t>%</t>
        </is>
      </c>
      <c r="C132" s="52" t="n"/>
      <c r="D132" s="52" t="n"/>
      <c r="E132" s="52" t="n"/>
      <c r="F132" s="52" t="n"/>
      <c r="G132" s="52" t="n"/>
      <c r="H132" s="52" t="n"/>
      <c r="I132" s="52" t="n"/>
      <c r="J132" s="51" t="n"/>
      <c r="K132" s="51" t="n"/>
      <c r="L132" s="51" t="n"/>
      <c r="M132" t="inlineStr">
        <is>
          <t>Ratio of energy expenses to total expenses at current prices. Cannot exactly compare to ratio of expenses at constant prices because of deflator artifacts.</t>
        </is>
      </c>
    </row>
    <row r="133">
      <c r="A133" s="21" t="inlineStr">
        <is>
          <t>Exports of goods and services</t>
        </is>
      </c>
      <c r="B133" s="21" t="n"/>
      <c r="C133" s="21" t="n"/>
      <c r="D133" s="21" t="n"/>
      <c r="E133" s="21" t="n"/>
      <c r="F133" s="21" t="n"/>
      <c r="G133" s="21" t="n"/>
      <c r="H133" s="21" t="n"/>
      <c r="I133" s="21" t="n"/>
      <c r="J133" s="51" t="n"/>
      <c r="K133" s="51" t="n"/>
      <c r="L133" s="51" t="n"/>
    </row>
    <row r="134">
      <c r="A134" s="22" t="inlineStr">
        <is>
          <t>Exports|Agriculture</t>
        </is>
      </c>
      <c r="B134" s="22" t="inlineStr">
        <is>
          <t>Bn 2015 USD</t>
        </is>
      </c>
      <c r="C134" s="44" t="n"/>
      <c r="D134" s="44" t="n"/>
      <c r="E134" s="44" t="n"/>
      <c r="F134" s="44" t="n"/>
      <c r="G134" s="44" t="n"/>
      <c r="H134" s="44" t="n"/>
      <c r="I134" s="44" t="n"/>
      <c r="J134" s="51" t="n"/>
      <c r="K134" s="51" t="n"/>
      <c r="L134" s="51" t="n"/>
    </row>
    <row r="135">
      <c r="A135" s="22" t="inlineStr">
        <is>
          <t>Exports|Industry</t>
        </is>
      </c>
      <c r="B135" s="22" t="inlineStr">
        <is>
          <t>Bn 2015 USD</t>
        </is>
      </c>
      <c r="C135" s="44" t="n"/>
      <c r="D135" s="44" t="n"/>
      <c r="E135" s="44" t="n"/>
      <c r="F135" s="44" t="n"/>
      <c r="G135" s="44" t="n"/>
      <c r="H135" s="44" t="n"/>
      <c r="I135" s="44" t="n"/>
      <c r="J135" s="51" t="n"/>
      <c r="K135" s="51" t="n"/>
      <c r="L135" s="51" t="n"/>
    </row>
    <row r="136">
      <c r="A136" s="24" t="inlineStr">
        <is>
          <t>Exports|Services</t>
        </is>
      </c>
      <c r="B136" s="22" t="inlineStr">
        <is>
          <t>Bn 2015 USD</t>
        </is>
      </c>
      <c r="C136" s="44" t="n"/>
      <c r="D136" s="44" t="n"/>
      <c r="E136" s="44" t="n"/>
      <c r="F136" s="44" t="n"/>
      <c r="G136" s="44" t="n"/>
      <c r="H136" s="44" t="n"/>
      <c r="I136" s="44" t="n"/>
      <c r="J136" s="51" t="n"/>
      <c r="K136" s="51" t="n"/>
      <c r="L136" s="51" t="n"/>
    </row>
    <row r="137">
      <c r="A137" s="22" t="inlineStr">
        <is>
          <t>Exports|Industry|Mining</t>
        </is>
      </c>
      <c r="B137" s="22" t="inlineStr">
        <is>
          <t>Bn 2015 USD</t>
        </is>
      </c>
      <c r="C137" s="44" t="n"/>
      <c r="D137" s="44" t="n"/>
      <c r="E137" s="44" t="n"/>
      <c r="F137" s="44" t="n"/>
      <c r="G137" s="44" t="n"/>
      <c r="H137" s="44" t="n"/>
      <c r="I137" s="44" t="n"/>
      <c r="J137" s="51" t="n"/>
      <c r="K137" s="51" t="n"/>
      <c r="L137" s="51" t="n"/>
    </row>
    <row r="138">
      <c r="A138" s="24" t="inlineStr">
        <is>
          <t>Exports|Industry|Manufacturing</t>
        </is>
      </c>
      <c r="B138" s="22" t="inlineStr">
        <is>
          <t>Bn 2015 USD</t>
        </is>
      </c>
      <c r="C138" s="44" t="n"/>
      <c r="D138" s="44" t="n"/>
      <c r="E138" s="44" t="n"/>
      <c r="F138" s="44" t="n"/>
      <c r="G138" s="44" t="n"/>
      <c r="H138" s="44" t="n"/>
      <c r="I138" s="44" t="n"/>
      <c r="J138" s="51" t="n"/>
      <c r="K138" s="51" t="n"/>
      <c r="L138" s="51" t="n"/>
    </row>
    <row r="139">
      <c r="A139" s="24" t="inlineStr">
        <is>
          <t>Exports|Industry|Water</t>
        </is>
      </c>
      <c r="B139" s="22" t="inlineStr">
        <is>
          <t>Bn 2015 USD</t>
        </is>
      </c>
      <c r="C139" s="44" t="n"/>
      <c r="D139" s="44" t="n"/>
      <c r="E139" s="44" t="n"/>
      <c r="F139" s="44" t="n"/>
      <c r="G139" s="44" t="n"/>
      <c r="H139" s="44" t="n"/>
      <c r="I139" s="44" t="n"/>
      <c r="J139" s="51" t="n"/>
      <c r="K139" s="51" t="n"/>
      <c r="L139" s="51" t="n"/>
    </row>
    <row r="140">
      <c r="A140" s="24" t="inlineStr">
        <is>
          <t>Exports|Industry|Construction</t>
        </is>
      </c>
      <c r="B140" s="22" t="inlineStr">
        <is>
          <t>Bn 2015 USD</t>
        </is>
      </c>
      <c r="C140" s="44" t="n"/>
      <c r="D140" s="44" t="n"/>
      <c r="E140" s="44" t="n"/>
      <c r="F140" s="44" t="n"/>
      <c r="G140" s="44" t="n"/>
      <c r="H140" s="44" t="n"/>
      <c r="I140" s="44" t="n"/>
      <c r="J140" s="51" t="n"/>
      <c r="K140" s="51" t="n"/>
      <c r="L140" s="51" t="n"/>
    </row>
    <row r="141">
      <c r="A141" s="24" t="inlineStr">
        <is>
          <t>Exports|Industry|Energy</t>
        </is>
      </c>
      <c r="B141" s="22" t="inlineStr">
        <is>
          <t>Bn 2015 USD</t>
        </is>
      </c>
      <c r="C141" s="44" t="n"/>
      <c r="D141" s="44" t="n"/>
      <c r="E141" s="44" t="n"/>
      <c r="F141" s="44" t="n"/>
      <c r="G141" s="44" t="n"/>
      <c r="H141" s="44" t="n"/>
      <c r="I141" s="44" t="n"/>
      <c r="J141" s="51" t="n"/>
      <c r="K141" s="51" t="n"/>
      <c r="L141" s="51" t="n"/>
    </row>
    <row r="142">
      <c r="A142" s="24" t="inlineStr">
        <is>
          <t>Exports|Industry|Energy|Electricity</t>
        </is>
      </c>
      <c r="B142" s="22" t="inlineStr">
        <is>
          <t>Bn 2015 USD</t>
        </is>
      </c>
      <c r="C142" s="44" t="n"/>
      <c r="D142" s="44" t="n"/>
      <c r="E142" s="44" t="n"/>
      <c r="F142" s="44" t="n"/>
      <c r="G142" s="44" t="n"/>
      <c r="H142" s="44" t="n"/>
      <c r="I142" s="44" t="n"/>
      <c r="J142" s="51" t="n"/>
      <c r="K142" s="51" t="n"/>
      <c r="L142" s="51" t="n"/>
    </row>
    <row r="143">
      <c r="A143" s="24" t="inlineStr">
        <is>
          <t>Exports|Industry|Energy|Natural gas</t>
        </is>
      </c>
      <c r="B143" s="22" t="inlineStr">
        <is>
          <t>Bn 2015 USD</t>
        </is>
      </c>
      <c r="C143" s="44" t="n"/>
      <c r="D143" s="44" t="n"/>
      <c r="E143" s="44" t="n"/>
      <c r="F143" s="44" t="n"/>
      <c r="G143" s="44" t="n"/>
      <c r="H143" s="44" t="n"/>
      <c r="I143" s="44" t="n"/>
      <c r="J143" s="51" t="n"/>
      <c r="K143" s="51" t="n"/>
      <c r="L143" s="51" t="n"/>
    </row>
    <row r="144">
      <c r="A144" s="24" t="inlineStr">
        <is>
          <t>Exports|Industry|Energy|Petroleum products</t>
        </is>
      </c>
      <c r="B144" s="22" t="inlineStr">
        <is>
          <t>Bn 2015 USD</t>
        </is>
      </c>
      <c r="C144" s="44" t="n"/>
      <c r="D144" s="44" t="n"/>
      <c r="E144" s="44" t="n"/>
      <c r="F144" s="44" t="n"/>
      <c r="G144" s="44" t="n"/>
      <c r="H144" s="44" t="n"/>
      <c r="I144" s="44" t="n"/>
      <c r="J144" s="51" t="n"/>
      <c r="K144" s="51" t="n"/>
      <c r="L144" s="51" t="n"/>
    </row>
    <row r="145">
      <c r="A145" s="24" t="inlineStr">
        <is>
          <t>Exports|Industry|Energy|Coal products</t>
        </is>
      </c>
      <c r="B145" s="22" t="inlineStr">
        <is>
          <t>Bn 2015 USD</t>
        </is>
      </c>
      <c r="C145" s="44" t="n"/>
      <c r="D145" s="44" t="n"/>
      <c r="E145" s="44" t="n"/>
      <c r="F145" s="44" t="n"/>
      <c r="G145" s="44" t="n"/>
      <c r="H145" s="44" t="n"/>
      <c r="I145" s="44" t="n"/>
      <c r="J145" s="51" t="n"/>
      <c r="K145" s="51" t="n"/>
      <c r="L145" s="51" t="n"/>
    </row>
    <row r="146">
      <c r="A146" s="24" t="inlineStr">
        <is>
          <t>Exports|Industry|Energy|Other energy products</t>
        </is>
      </c>
      <c r="B146" s="22" t="inlineStr">
        <is>
          <t>Bn 2015 USD</t>
        </is>
      </c>
      <c r="C146" s="44" t="n"/>
      <c r="D146" s="44" t="n"/>
      <c r="E146" s="44" t="n"/>
      <c r="F146" s="44" t="n"/>
      <c r="G146" s="44" t="n"/>
      <c r="H146" s="44" t="n"/>
      <c r="I146" s="44" t="n"/>
      <c r="J146" s="51" t="n"/>
      <c r="K146" s="51" t="n"/>
      <c r="L146" s="51" t="n"/>
    </row>
    <row r="147">
      <c r="A147" s="24" t="inlineStr">
        <is>
          <t>Exports|Services|Transportation</t>
        </is>
      </c>
      <c r="B147" s="22" t="inlineStr">
        <is>
          <t>Bn 2015 USD</t>
        </is>
      </c>
      <c r="C147" s="44" t="n"/>
      <c r="D147" s="44" t="n"/>
      <c r="E147" s="44" t="n"/>
      <c r="F147" s="44" t="n"/>
      <c r="G147" s="44" t="n"/>
      <c r="H147" s="44" t="n"/>
      <c r="I147" s="44" t="n"/>
      <c r="J147" s="51" t="n"/>
      <c r="K147" s="51" t="n"/>
      <c r="L147" s="51" t="n"/>
    </row>
    <row r="148">
      <c r="A148" s="24" t="inlineStr">
        <is>
          <t>Exports|Services|Other Services</t>
        </is>
      </c>
      <c r="B148" s="22" t="inlineStr">
        <is>
          <t>Bn 2015 USD</t>
        </is>
      </c>
      <c r="C148" s="44" t="n"/>
      <c r="D148" s="44" t="n"/>
      <c r="E148" s="44" t="n"/>
      <c r="F148" s="44" t="n"/>
      <c r="G148" s="44" t="n"/>
      <c r="H148" s="44" t="n"/>
      <c r="I148" s="44" t="n"/>
      <c r="J148" s="51" t="n"/>
      <c r="K148" s="51" t="n"/>
      <c r="L148" s="51" t="n"/>
    </row>
    <row r="149">
      <c r="A149" s="24" t="inlineStr">
        <is>
          <t>Export share of energy</t>
        </is>
      </c>
      <c r="B149" s="22" t="inlineStr">
        <is>
          <t>%</t>
        </is>
      </c>
      <c r="C149" s="52" t="n"/>
      <c r="D149" s="52" t="n"/>
      <c r="E149" s="52" t="n"/>
      <c r="F149" s="52" t="n"/>
      <c r="G149" s="52" t="n"/>
      <c r="H149" s="52" t="n"/>
      <c r="I149" s="52" t="n"/>
      <c r="J149" s="51" t="n"/>
      <c r="K149" s="51" t="n"/>
      <c r="L149" s="51" t="n"/>
      <c r="M149" t="inlineStr">
        <is>
          <t>Ratio of energy exports to total exports at current prices. Cannot exactly compare to ratio of expenses at constant prices because of deflator artifacts.</t>
        </is>
      </c>
    </row>
    <row r="150">
      <c r="A150" s="21" t="inlineStr">
        <is>
          <t>Imports of goods and services</t>
        </is>
      </c>
      <c r="B150" s="21" t="n"/>
      <c r="C150" s="21" t="n"/>
      <c r="D150" s="21" t="n"/>
      <c r="E150" s="21" t="n"/>
      <c r="F150" s="21" t="n"/>
      <c r="G150" s="21" t="n"/>
      <c r="H150" s="21" t="n"/>
      <c r="I150" s="21" t="n"/>
      <c r="J150" s="194" t="n"/>
      <c r="K150" s="51" t="n"/>
      <c r="L150" s="194" t="n"/>
      <c r="M150" s="30" t="n"/>
      <c r="N150" s="30" t="n"/>
      <c r="O150" s="30" t="n"/>
    </row>
    <row r="151">
      <c r="A151" s="22" t="inlineStr">
        <is>
          <t>Imports|Agriculture</t>
        </is>
      </c>
      <c r="B151" s="22" t="inlineStr">
        <is>
          <t>Bn 2015 USD</t>
        </is>
      </c>
      <c r="C151" s="44" t="n"/>
      <c r="D151" s="44" t="n"/>
      <c r="E151" s="44" t="n"/>
      <c r="F151" s="44" t="n"/>
      <c r="G151" s="44" t="n"/>
      <c r="H151" s="44" t="n"/>
      <c r="I151" s="44" t="n"/>
      <c r="J151" s="194" t="n"/>
      <c r="K151" s="51" t="n"/>
      <c r="L151" s="194" t="n"/>
      <c r="M151" s="30" t="n"/>
      <c r="N151" s="30" t="n"/>
      <c r="O151" s="30" t="n"/>
    </row>
    <row r="152">
      <c r="A152" s="22" t="inlineStr">
        <is>
          <t>Imports|Industry</t>
        </is>
      </c>
      <c r="B152" s="22" t="inlineStr">
        <is>
          <t>Bn 2015 USD</t>
        </is>
      </c>
      <c r="C152" s="44" t="n"/>
      <c r="D152" s="44" t="n"/>
      <c r="E152" s="44" t="n"/>
      <c r="F152" s="44" t="n"/>
      <c r="G152" s="44" t="n"/>
      <c r="H152" s="44" t="n"/>
      <c r="I152" s="44" t="n"/>
      <c r="J152" s="194" t="n"/>
      <c r="K152" s="51" t="n"/>
      <c r="L152" s="194" t="n"/>
      <c r="M152" s="30" t="n"/>
      <c r="N152" s="30" t="n"/>
      <c r="O152" s="30" t="n"/>
    </row>
    <row r="153">
      <c r="A153" s="24" t="inlineStr">
        <is>
          <t>Imports|Services</t>
        </is>
      </c>
      <c r="B153" s="22" t="inlineStr">
        <is>
          <t>Bn 2015 USD</t>
        </is>
      </c>
      <c r="C153" s="44" t="n"/>
      <c r="D153" s="44" t="n"/>
      <c r="E153" s="44" t="n"/>
      <c r="F153" s="44" t="n"/>
      <c r="G153" s="44" t="n"/>
      <c r="H153" s="44" t="n"/>
      <c r="I153" s="44" t="n"/>
      <c r="J153" s="194" t="n"/>
      <c r="K153" s="51" t="n"/>
      <c r="L153" s="194" t="n"/>
      <c r="M153" s="30" t="n"/>
      <c r="N153" s="30" t="n"/>
      <c r="O153" s="30" t="n"/>
    </row>
    <row r="154">
      <c r="A154" s="22" t="inlineStr">
        <is>
          <t>Imports|Industry|Mining</t>
        </is>
      </c>
      <c r="B154" s="22" t="inlineStr">
        <is>
          <t>Bn 2015 USD</t>
        </is>
      </c>
      <c r="C154" s="44" t="n"/>
      <c r="D154" s="44" t="n"/>
      <c r="E154" s="44" t="n"/>
      <c r="F154" s="44" t="n"/>
      <c r="G154" s="44" t="n"/>
      <c r="H154" s="44" t="n"/>
      <c r="I154" s="44" t="n"/>
      <c r="J154" s="51" t="n"/>
      <c r="K154" s="51" t="n"/>
      <c r="L154" s="194" t="n"/>
      <c r="M154" s="30" t="n"/>
      <c r="N154" s="30" t="n"/>
      <c r="O154" s="30" t="n"/>
    </row>
    <row r="155">
      <c r="A155" s="24" t="inlineStr">
        <is>
          <t>Imports|Industry|Manufacturing</t>
        </is>
      </c>
      <c r="B155" s="22" t="inlineStr">
        <is>
          <t>Bn 2015 USD</t>
        </is>
      </c>
      <c r="C155" s="44" t="n"/>
      <c r="D155" s="44" t="n"/>
      <c r="E155" s="44" t="n"/>
      <c r="F155" s="44" t="n"/>
      <c r="G155" s="44" t="n"/>
      <c r="H155" s="44" t="n"/>
      <c r="I155" s="44" t="n"/>
      <c r="J155" s="51" t="n"/>
      <c r="K155" s="51" t="n"/>
      <c r="L155" s="51" t="n"/>
    </row>
    <row r="156">
      <c r="A156" s="24" t="inlineStr">
        <is>
          <t>Imports|Industry|Water</t>
        </is>
      </c>
      <c r="B156" s="22" t="inlineStr">
        <is>
          <t>Bn 2015 USD</t>
        </is>
      </c>
      <c r="C156" s="44" t="n"/>
      <c r="D156" s="44" t="n"/>
      <c r="E156" s="44" t="n"/>
      <c r="F156" s="44" t="n"/>
      <c r="G156" s="44" t="n"/>
      <c r="H156" s="44" t="n"/>
      <c r="I156" s="44" t="n"/>
      <c r="J156" s="51" t="n"/>
      <c r="K156" s="51" t="n"/>
      <c r="L156" s="198" t="n"/>
    </row>
    <row r="157">
      <c r="A157" s="24" t="inlineStr">
        <is>
          <t>Imports|Industry|Construction</t>
        </is>
      </c>
      <c r="B157" s="22" t="inlineStr">
        <is>
          <t>Bn 2015 USD</t>
        </is>
      </c>
      <c r="C157" s="44" t="n"/>
      <c r="D157" s="44" t="n"/>
      <c r="E157" s="44" t="n"/>
      <c r="F157" s="44" t="n"/>
      <c r="G157" s="44" t="n"/>
      <c r="H157" s="44" t="n"/>
      <c r="I157" s="44" t="n"/>
      <c r="J157" s="51" t="n"/>
      <c r="K157" s="51" t="n"/>
      <c r="L157" s="198" t="n"/>
    </row>
    <row r="158">
      <c r="A158" s="24" t="inlineStr">
        <is>
          <t>Imports|Industry|Energy</t>
        </is>
      </c>
      <c r="B158" s="22" t="inlineStr">
        <is>
          <t>Bn 2015 USD</t>
        </is>
      </c>
      <c r="C158" s="44" t="n"/>
      <c r="D158" s="44" t="n"/>
      <c r="E158" s="44" t="n"/>
      <c r="F158" s="44" t="n"/>
      <c r="G158" s="44" t="n"/>
      <c r="H158" s="44" t="n"/>
      <c r="I158" s="44" t="n"/>
      <c r="J158" s="51" t="n"/>
      <c r="K158" s="51" t="n"/>
      <c r="L158" s="198" t="n"/>
    </row>
    <row r="159">
      <c r="A159" s="24" t="inlineStr">
        <is>
          <t>Imports|Industry|Energy|Electricity</t>
        </is>
      </c>
      <c r="B159" s="22" t="inlineStr">
        <is>
          <t>Bn 2015 USD</t>
        </is>
      </c>
      <c r="C159" s="44" t="n"/>
      <c r="D159" s="44" t="n"/>
      <c r="E159" s="44" t="n"/>
      <c r="F159" s="44" t="n"/>
      <c r="G159" s="44" t="n"/>
      <c r="H159" s="44" t="n"/>
      <c r="I159" s="44" t="n"/>
      <c r="J159" s="51" t="n"/>
      <c r="K159" s="51" t="n"/>
      <c r="L159" s="51" t="n"/>
    </row>
    <row r="160">
      <c r="A160" s="24" t="inlineStr">
        <is>
          <t>Imports|Industry|Energy|Natural gas</t>
        </is>
      </c>
      <c r="B160" s="22" t="inlineStr">
        <is>
          <t>Bn 2015 USD</t>
        </is>
      </c>
      <c r="C160" s="44" t="n"/>
      <c r="D160" s="44" t="n"/>
      <c r="E160" s="44" t="n"/>
      <c r="F160" s="44" t="n"/>
      <c r="G160" s="44" t="n"/>
      <c r="H160" s="44" t="n"/>
      <c r="I160" s="44" t="n"/>
      <c r="J160" s="198" t="n"/>
      <c r="K160" s="51" t="n"/>
      <c r="L160" s="198" t="n"/>
    </row>
    <row r="161">
      <c r="A161" s="24" t="inlineStr">
        <is>
          <t>Imports|Industry|Energy|Petroleum products</t>
        </is>
      </c>
      <c r="B161" s="22" t="inlineStr">
        <is>
          <t>Bn 2015 USD</t>
        </is>
      </c>
      <c r="C161" s="44" t="n"/>
      <c r="D161" s="44" t="n"/>
      <c r="E161" s="44" t="n"/>
      <c r="F161" s="44" t="n"/>
      <c r="G161" s="44" t="n"/>
      <c r="H161" s="44" t="n"/>
      <c r="I161" s="44" t="n"/>
      <c r="J161" s="198" t="n"/>
      <c r="K161" s="51" t="n"/>
      <c r="L161" s="198" t="n"/>
    </row>
    <row r="162">
      <c r="A162" s="24" t="inlineStr">
        <is>
          <t>Imports|Industry|Energy|Coal products</t>
        </is>
      </c>
      <c r="B162" s="22" t="inlineStr">
        <is>
          <t>Bn 2015 USD</t>
        </is>
      </c>
      <c r="C162" s="44" t="n"/>
      <c r="D162" s="44" t="n"/>
      <c r="E162" s="44" t="n"/>
      <c r="F162" s="44" t="n"/>
      <c r="G162" s="44" t="n"/>
      <c r="H162" s="44" t="n"/>
      <c r="I162" s="44" t="n"/>
      <c r="J162" s="198" t="n"/>
      <c r="K162" s="51" t="n"/>
      <c r="L162" s="51" t="n"/>
    </row>
    <row r="163">
      <c r="A163" s="24" t="inlineStr">
        <is>
          <t>Imports|Industry|Energy|Other energy products</t>
        </is>
      </c>
      <c r="B163" s="22" t="inlineStr">
        <is>
          <t>Bn 2015 USD</t>
        </is>
      </c>
      <c r="C163" s="44" t="n"/>
      <c r="D163" s="44" t="n"/>
      <c r="E163" s="44" t="n"/>
      <c r="F163" s="44" t="n"/>
      <c r="G163" s="44" t="n"/>
      <c r="H163" s="44" t="n"/>
      <c r="I163" s="44" t="n"/>
      <c r="J163" s="198" t="n"/>
      <c r="K163" s="51" t="n"/>
      <c r="L163" s="51" t="n"/>
      <c r="M163" s="64" t="n"/>
    </row>
    <row r="164">
      <c r="A164" s="24" t="inlineStr">
        <is>
          <t>Imports|Services|Transportation</t>
        </is>
      </c>
      <c r="B164" s="22" t="inlineStr">
        <is>
          <t>Bn 2015 USD</t>
        </is>
      </c>
      <c r="C164" s="44" t="n"/>
      <c r="D164" s="44" t="n"/>
      <c r="E164" s="44" t="n"/>
      <c r="F164" s="44" t="n"/>
      <c r="G164" s="44" t="n"/>
      <c r="H164" s="44" t="n"/>
      <c r="I164" s="44" t="n"/>
      <c r="J164" s="198" t="n"/>
      <c r="K164" s="51" t="n"/>
      <c r="L164" s="51" t="n"/>
      <c r="M164" s="64" t="n"/>
    </row>
    <row r="165">
      <c r="A165" s="24" t="inlineStr">
        <is>
          <t>Imports|Services|Other Services</t>
        </is>
      </c>
      <c r="B165" s="22" t="inlineStr">
        <is>
          <t>Bn 2015 USD</t>
        </is>
      </c>
      <c r="C165" s="44" t="n"/>
      <c r="D165" s="44" t="n"/>
      <c r="E165" s="44" t="n"/>
      <c r="F165" s="44" t="n"/>
      <c r="G165" s="44" t="n"/>
      <c r="H165" s="44" t="n"/>
      <c r="I165" s="44" t="n"/>
      <c r="J165" s="51" t="n"/>
      <c r="K165" s="51" t="n"/>
      <c r="L165" s="51" t="n"/>
    </row>
    <row r="166">
      <c r="A166" s="24" t="inlineStr">
        <is>
          <t>Import share of energy</t>
        </is>
      </c>
      <c r="B166" s="22" t="inlineStr">
        <is>
          <t>%</t>
        </is>
      </c>
      <c r="C166" s="52" t="n"/>
      <c r="D166" s="52" t="n"/>
      <c r="E166" s="52" t="n"/>
      <c r="F166" s="52" t="n"/>
      <c r="G166" s="52" t="n"/>
      <c r="H166" s="52" t="n"/>
      <c r="I166" s="52" t="n"/>
      <c r="J166" s="198" t="n"/>
      <c r="K166" s="51" t="n"/>
      <c r="L166" s="51" t="n"/>
      <c r="M166" s="64" t="n"/>
    </row>
    <row r="167">
      <c r="A167" s="20" t="inlineStr">
        <is>
          <t>Development indicators</t>
        </is>
      </c>
      <c r="B167" s="20" t="n"/>
      <c r="C167" s="20" t="n"/>
      <c r="D167" s="20" t="n"/>
      <c r="E167" s="20" t="n"/>
      <c r="F167" s="20" t="n"/>
      <c r="G167" s="20" t="n"/>
      <c r="H167" s="20" t="n"/>
      <c r="I167" s="20" t="n"/>
      <c r="J167" s="51" t="inlineStr">
        <is>
          <t>https://hdr.undp.org/sites/default/files/2021-22_HDR/hdr2021-22_technical_notes.pdf</t>
        </is>
      </c>
      <c r="K167" s="51" t="n"/>
      <c r="L167" s="51" t="n"/>
    </row>
    <row r="168">
      <c r="A168" s="21" t="inlineStr">
        <is>
          <t>Average Human Development indicators</t>
        </is>
      </c>
      <c r="B168" s="21" t="n"/>
      <c r="C168" s="21" t="n"/>
      <c r="D168" s="21" t="n"/>
      <c r="E168" s="21" t="n"/>
      <c r="F168" s="21" t="n"/>
      <c r="G168" s="21" t="n"/>
      <c r="H168" s="21" t="n"/>
      <c r="I168" s="21" t="n"/>
      <c r="J168" s="51" t="n"/>
      <c r="K168" s="51" t="n"/>
      <c r="L168" s="51" t="n"/>
    </row>
    <row r="169">
      <c r="A169" s="24" t="inlineStr">
        <is>
          <t>Life expectancy at birth</t>
        </is>
      </c>
      <c r="B169" s="22" t="inlineStr">
        <is>
          <t>years</t>
        </is>
      </c>
      <c r="C169" s="44" t="n"/>
      <c r="D169" s="44" t="n"/>
      <c r="E169" s="44" t="n"/>
      <c r="F169" s="44" t="n"/>
      <c r="G169" s="44" t="n"/>
      <c r="H169" s="44" t="n"/>
      <c r="I169" s="44" t="n"/>
      <c r="J169" s="51" t="n"/>
      <c r="K169" s="51" t="n"/>
      <c r="L169" s="51" t="n"/>
    </row>
    <row r="170">
      <c r="A170" s="24" t="inlineStr">
        <is>
          <t>Mean years of schooling</t>
        </is>
      </c>
      <c r="B170" s="22" t="inlineStr">
        <is>
          <t>years</t>
        </is>
      </c>
      <c r="C170" s="44" t="n"/>
      <c r="D170" s="44" t="n"/>
      <c r="E170" s="44" t="n"/>
      <c r="F170" s="44" t="n"/>
      <c r="G170" s="44" t="n"/>
      <c r="H170" s="44" t="n"/>
      <c r="I170" s="44" t="n"/>
      <c r="J170" s="51" t="n"/>
      <c r="K170" s="51" t="n"/>
      <c r="L170" s="51" t="n"/>
    </row>
    <row r="171">
      <c r="A171" s="24" t="inlineStr">
        <is>
          <t>GDP per capita</t>
        </is>
      </c>
      <c r="B171" s="22" t="inlineStr">
        <is>
          <t>2015 USD</t>
        </is>
      </c>
      <c r="C171" s="44" t="n"/>
      <c r="D171" s="44" t="n"/>
      <c r="E171" s="44" t="n"/>
      <c r="F171" s="44" t="n"/>
      <c r="G171" s="44" t="n"/>
      <c r="H171" s="44" t="n"/>
      <c r="I171" s="44" t="n"/>
      <c r="J171" s="51" t="n"/>
      <c r="K171" s="51" t="n"/>
      <c r="L171" s="51" t="n"/>
    </row>
    <row r="172">
      <c r="A172" s="21" t="inlineStr">
        <is>
          <t>Average Female Development indicators</t>
        </is>
      </c>
      <c r="B172" s="21" t="n"/>
      <c r="C172" s="21" t="n"/>
      <c r="D172" s="21" t="n"/>
      <c r="E172" s="21" t="n"/>
      <c r="F172" s="21" t="n"/>
      <c r="G172" s="21" t="n"/>
      <c r="H172" s="21" t="n"/>
      <c r="I172" s="21" t="n"/>
      <c r="J172" s="51" t="n"/>
      <c r="K172" s="51" t="n"/>
      <c r="L172" s="51" t="n"/>
    </row>
    <row r="173">
      <c r="A173" s="24" t="inlineStr">
        <is>
          <t>Female - Life expectancy at birth</t>
        </is>
      </c>
      <c r="B173" s="22" t="inlineStr">
        <is>
          <t>years</t>
        </is>
      </c>
      <c r="C173" s="44" t="n"/>
      <c r="D173" s="44" t="n"/>
      <c r="E173" s="44" t="n"/>
      <c r="F173" s="44" t="n"/>
      <c r="G173" s="44" t="n"/>
      <c r="H173" s="44" t="n"/>
      <c r="I173" s="44" t="n"/>
      <c r="J173" s="51" t="n"/>
      <c r="K173" s="51" t="n"/>
      <c r="L173" s="51" t="n"/>
    </row>
    <row r="174">
      <c r="A174" s="24" t="inlineStr">
        <is>
          <t>Female - Mean years of schooling</t>
        </is>
      </c>
      <c r="B174" s="22" t="inlineStr">
        <is>
          <t>years</t>
        </is>
      </c>
      <c r="C174" s="44" t="n"/>
      <c r="D174" s="44" t="n"/>
      <c r="E174" s="44" t="n"/>
      <c r="F174" s="44" t="n"/>
      <c r="G174" s="44" t="n"/>
      <c r="H174" s="44" t="n"/>
      <c r="I174" s="44" t="n"/>
      <c r="J174" s="51" t="n"/>
      <c r="K174" s="51" t="n"/>
      <c r="L174" s="51" t="n"/>
    </row>
    <row r="175">
      <c r="A175" s="24" t="inlineStr">
        <is>
          <t>Female - Estimated earned income</t>
        </is>
      </c>
      <c r="B175" s="22" t="inlineStr">
        <is>
          <t>2015 USD</t>
        </is>
      </c>
      <c r="C175" s="44" t="n"/>
      <c r="D175" s="44" t="n"/>
      <c r="E175" s="44" t="n"/>
      <c r="F175" s="44" t="n"/>
      <c r="G175" s="44" t="n"/>
      <c r="H175" s="44" t="n"/>
      <c r="I175" s="44" t="n"/>
      <c r="J175" s="51" t="n"/>
      <c r="K175" s="51" t="n"/>
      <c r="L175" s="51" t="n"/>
    </row>
    <row r="176">
      <c r="A176" s="24" t="inlineStr">
        <is>
          <t>Female - unemployment rate</t>
        </is>
      </c>
      <c r="B176" s="22" t="inlineStr">
        <is>
          <t>% unemployed female in active female population</t>
        </is>
      </c>
      <c r="C176" s="44" t="n"/>
      <c r="D176" s="44" t="n"/>
      <c r="E176" s="44" t="n"/>
      <c r="F176" s="44" t="n"/>
      <c r="G176" s="44" t="n"/>
      <c r="H176" s="44" t="n"/>
      <c r="I176" s="44" t="n"/>
      <c r="J176" s="51" t="n"/>
      <c r="K176" s="51" t="n"/>
      <c r="L176" s="51" t="n"/>
    </row>
    <row r="177">
      <c r="A177" s="21" t="inlineStr">
        <is>
          <t>Average Male Development indicators</t>
        </is>
      </c>
      <c r="B177" s="21" t="n"/>
      <c r="C177" s="21" t="n"/>
      <c r="D177" s="21" t="n"/>
      <c r="E177" s="21" t="n"/>
      <c r="F177" s="21" t="n"/>
      <c r="G177" s="21" t="n"/>
      <c r="H177" s="21" t="n"/>
      <c r="I177" s="21" t="n"/>
      <c r="J177" s="51" t="n"/>
      <c r="K177" s="51" t="n"/>
      <c r="L177" s="51" t="n"/>
    </row>
    <row r="178">
      <c r="A178" s="24" t="inlineStr">
        <is>
          <t>Male - Life expectancy at birth</t>
        </is>
      </c>
      <c r="B178" s="22" t="inlineStr">
        <is>
          <t>years</t>
        </is>
      </c>
      <c r="C178" s="44" t="n"/>
      <c r="D178" s="44" t="n"/>
      <c r="E178" s="44" t="n"/>
      <c r="F178" s="44" t="n"/>
      <c r="G178" s="44" t="n"/>
      <c r="H178" s="44" t="n"/>
      <c r="I178" s="44" t="n"/>
      <c r="J178" s="51" t="n"/>
      <c r="K178" s="51" t="n"/>
      <c r="L178" s="51" t="n"/>
    </row>
    <row r="179">
      <c r="A179" s="24" t="inlineStr">
        <is>
          <t>Male - Mean years of schooling</t>
        </is>
      </c>
      <c r="B179" s="22" t="inlineStr">
        <is>
          <t>years</t>
        </is>
      </c>
      <c r="C179" s="44" t="n"/>
      <c r="D179" s="44" t="n"/>
      <c r="E179" s="44" t="n"/>
      <c r="F179" s="44" t="n"/>
      <c r="G179" s="44" t="n"/>
      <c r="H179" s="44" t="n"/>
      <c r="I179" s="44" t="n"/>
      <c r="J179" s="51" t="n"/>
      <c r="K179" s="51" t="n"/>
      <c r="L179" s="51" t="n"/>
    </row>
    <row r="180">
      <c r="A180" s="24" t="inlineStr">
        <is>
          <t>Male - Estimated earned income</t>
        </is>
      </c>
      <c r="B180" s="22" t="inlineStr">
        <is>
          <t>2015 USD</t>
        </is>
      </c>
      <c r="C180" s="44" t="n"/>
      <c r="D180" s="44" t="n"/>
      <c r="E180" s="44" t="n"/>
      <c r="F180" s="44" t="n"/>
      <c r="G180" s="44" t="n"/>
      <c r="H180" s="44" t="n"/>
      <c r="I180" s="44" t="n"/>
      <c r="J180" s="51" t="n"/>
      <c r="K180" s="51" t="n"/>
      <c r="L180" s="51" t="n"/>
    </row>
    <row r="181">
      <c r="A181" s="24" t="inlineStr">
        <is>
          <t>Male - unemployment rate</t>
        </is>
      </c>
      <c r="B181" s="22" t="inlineStr">
        <is>
          <t>% unemployed male in active male population</t>
        </is>
      </c>
      <c r="C181" s="44" t="n"/>
      <c r="D181" s="44" t="n"/>
      <c r="E181" s="44" t="n"/>
      <c r="F181" s="44" t="n"/>
      <c r="G181" s="44" t="n"/>
      <c r="H181" s="44" t="n"/>
      <c r="I181" s="44" t="n"/>
      <c r="J181" s="51" t="n"/>
      <c r="K181" s="51" t="n"/>
      <c r="L181" s="51" t="n"/>
    </row>
    <row r="182">
      <c r="A182" s="21" t="inlineStr">
        <is>
          <t>Standard of Living indicators</t>
        </is>
      </c>
      <c r="B182" s="21" t="n"/>
      <c r="C182" s="21" t="n"/>
      <c r="D182" s="21" t="n"/>
      <c r="E182" s="21" t="n"/>
      <c r="F182" s="21" t="n"/>
      <c r="G182" s="21" t="n"/>
      <c r="H182" s="21" t="n"/>
      <c r="I182" s="21" t="n"/>
      <c r="J182" s="51" t="n"/>
      <c r="K182" s="51" t="n"/>
      <c r="L182" s="51" t="n"/>
    </row>
    <row r="183">
      <c r="A183" s="24" t="inlineStr">
        <is>
          <t>Drinking water access</t>
        </is>
      </c>
      <c r="B183" s="22" t="inlineStr">
        <is>
          <t>% population with access to drinking water at home or within a 30min walk from home.</t>
        </is>
      </c>
      <c r="C183" s="44" t="n"/>
      <c r="D183" s="44" t="n"/>
      <c r="E183" s="44" t="n"/>
      <c r="F183" s="44" t="n"/>
      <c r="G183" s="44" t="n"/>
      <c r="H183" s="44" t="n"/>
      <c r="I183" s="44" t="n"/>
      <c r="J183" s="51" t="n"/>
      <c r="K183" s="51" t="n"/>
      <c r="L183" s="51" t="n"/>
    </row>
    <row r="184">
      <c r="A184" s="24" t="inlineStr">
        <is>
          <t>Electricity access</t>
        </is>
      </c>
      <c r="B184" s="22" t="inlineStr">
        <is>
          <t>% population with access to electricity</t>
        </is>
      </c>
      <c r="C184" s="44" t="n"/>
      <c r="D184" s="44" t="n"/>
      <c r="E184" s="44" t="n"/>
      <c r="F184" s="44" t="n"/>
      <c r="G184" s="44" t="n"/>
      <c r="H184" s="44" t="n"/>
      <c r="I184" s="44" t="n"/>
      <c r="J184" s="51" t="n"/>
      <c r="K184" s="51" t="n"/>
      <c r="L184" s="51" t="n"/>
    </row>
    <row r="185">
      <c r="A185" s="24" t="inlineStr">
        <is>
          <t>Housing access/ Homeless population</t>
        </is>
      </c>
      <c r="B185" s="22" t="inlineStr">
        <is>
          <t>% population with access to housing</t>
        </is>
      </c>
      <c r="C185" s="44" t="n"/>
      <c r="D185" s="44" t="n"/>
      <c r="E185" s="44" t="n"/>
      <c r="F185" s="44" t="n"/>
      <c r="G185" s="44" t="n"/>
      <c r="H185" s="44" t="n"/>
      <c r="I185" s="44" t="n"/>
      <c r="J185" s="51" t="n"/>
      <c r="K185" s="51" t="n"/>
      <c r="L185" s="51" t="n"/>
    </row>
    <row r="186">
      <c r="A186" s="24" t="inlineStr">
        <is>
          <t>Sanitation access</t>
        </is>
      </c>
      <c r="B186" s="22" t="inlineStr">
        <is>
          <t>% population with access to improved sanitation facilities</t>
        </is>
      </c>
      <c r="C186" s="44" t="n"/>
      <c r="D186" s="44" t="n"/>
      <c r="E186" s="44" t="n"/>
      <c r="F186" s="44" t="n"/>
      <c r="G186" s="44" t="n"/>
      <c r="H186" s="44" t="n"/>
      <c r="I186" s="44" t="n"/>
      <c r="J186" s="51" t="n"/>
      <c r="K186" s="51" t="n"/>
      <c r="L186" s="51" t="n"/>
    </row>
    <row r="187">
      <c r="A187" s="21" t="inlineStr">
        <is>
          <t>Health indicators</t>
        </is>
      </c>
      <c r="B187" s="21" t="n"/>
      <c r="C187" s="21" t="n"/>
      <c r="D187" s="21" t="n"/>
      <c r="E187" s="21" t="n"/>
      <c r="F187" s="21" t="n"/>
      <c r="G187" s="21" t="n"/>
      <c r="H187" s="21" t="n"/>
      <c r="I187" s="21" t="n"/>
      <c r="J187" s="51" t="n"/>
      <c r="K187" s="51" t="n"/>
      <c r="L187" s="51" t="n"/>
    </row>
    <row r="188">
      <c r="A188" s="24" t="inlineStr">
        <is>
          <t>Health access</t>
        </is>
      </c>
      <c r="B188" s="22" t="inlineStr">
        <is>
          <t>% population with access to health facilities, doctors…</t>
        </is>
      </c>
      <c r="C188" s="44" t="n"/>
      <c r="D188" s="44" t="n"/>
      <c r="E188" s="44" t="n"/>
      <c r="F188" s="44" t="n"/>
      <c r="G188" s="44" t="n"/>
      <c r="H188" s="44" t="n"/>
      <c r="I188" s="44" t="n"/>
      <c r="J188" s="51" t="n"/>
      <c r="K188" s="51" t="n"/>
      <c r="L188" s="51" t="n"/>
    </row>
    <row r="189">
      <c r="A189" s="24" t="inlineStr">
        <is>
          <t>Child mortality rate</t>
        </is>
      </c>
      <c r="B189" s="22" t="inlineStr">
        <is>
          <t>% (/1,000 live births)</t>
        </is>
      </c>
      <c r="C189" s="44" t="n"/>
      <c r="D189" s="44" t="n"/>
      <c r="E189" s="44" t="n"/>
      <c r="F189" s="44" t="n"/>
      <c r="G189" s="44" t="n"/>
      <c r="H189" s="44" t="n"/>
      <c r="I189" s="44" t="n"/>
      <c r="J189" s="51" t="n"/>
      <c r="K189" s="51" t="n"/>
      <c r="L189" s="51" t="n"/>
    </row>
    <row r="190">
      <c r="A190" s="24" t="inlineStr">
        <is>
          <t>Nutrition</t>
        </is>
      </c>
      <c r="B190" s="22" t="inlineStr">
        <is>
          <t>% of undernourished people in the population</t>
        </is>
      </c>
      <c r="C190" s="44" t="n"/>
      <c r="D190" s="44" t="n"/>
      <c r="E190" s="44" t="n"/>
      <c r="F190" s="44" t="n"/>
      <c r="G190" s="44" t="n"/>
      <c r="H190" s="44" t="n"/>
      <c r="I190" s="44" t="n"/>
      <c r="J190" s="51" t="n"/>
      <c r="K190" s="51" t="n"/>
      <c r="L190" s="51" t="n"/>
    </row>
  </sheetData>
  <conditionalFormatting sqref="K7">
    <cfRule type="containsText" priority="9" operator="containsText" dxfId="4" text="Out-of-the-box estimate">
      <formula>NOT(ISERROR(SEARCH("Out-of-the-box estimate",K7)))</formula>
    </cfRule>
    <cfRule type="containsText" priority="6" operator="containsText" dxfId="2" text="The value of this indicator is directly taken from a database">
      <formula>NOT(ISERROR(SEARCH("The value of this indicator is directly taken from a database",K7)))</formula>
    </cfRule>
    <cfRule type="containsText" priority="7" operator="containsText" dxfId="1" text="Not relevant to inform this cell">
      <formula>NOT(ISERROR(SEARCH("Not relevant to inform this cell",K7)))</formula>
    </cfRule>
    <cfRule type="containsText" priority="8" operator="containsText" dxfId="0" text="Direct model output">
      <formula>NOT(ISERROR(SEARCH("Direct model output",K7)))</formula>
    </cfRule>
    <cfRule type="containsText" priority="10" operator="containsText" dxfId="3" text="Not known how to inform this cell">
      <formula>NOT(ISERROR(SEARCH("Not known how to inform this cell",K7)))</formula>
    </cfRule>
  </conditionalFormatting>
  <conditionalFormatting sqref="K43:K45 K52">
    <cfRule type="containsText" priority="183" operator="containsText" dxfId="0" text="Direct model output">
      <formula>NOT(ISERROR(SEARCH("Direct model output",K43)))</formula>
    </cfRule>
    <cfRule type="containsText" priority="184" operator="containsText" dxfId="4" text="Out-of-the-box estimate">
      <formula>NOT(ISERROR(SEARCH("Out-of-the-box estimate",K43)))</formula>
    </cfRule>
    <cfRule type="containsText" priority="185" operator="containsText" dxfId="3" text="Not known how to inform this cell">
      <formula>NOT(ISERROR(SEARCH("Not known how to inform this cell",K43)))</formula>
    </cfRule>
    <cfRule type="containsText" priority="182" operator="containsText" dxfId="1" text="Not relevant to inform this cell">
      <formula>NOT(ISERROR(SEARCH("Not relevant to inform this cell",K43)))</formula>
    </cfRule>
  </conditionalFormatting>
  <conditionalFormatting sqref="K43:K62">
    <cfRule type="containsText" priority="15" operator="containsText" dxfId="2" text="The value of this indicator is directly taken from a database">
      <formula>NOT(ISERROR(SEARCH("The value of this indicator is directly taken from a database",K43)))</formula>
    </cfRule>
  </conditionalFormatting>
  <conditionalFormatting sqref="K46:K62">
    <cfRule type="containsText" priority="11" operator="containsText" dxfId="9" text="This indicator is not relevant in my analysis">
      <formula>NOT(ISERROR(SEARCH("This indicator is not relevant in my analysis",K46)))</formula>
    </cfRule>
    <cfRule type="containsText" priority="12" operator="containsText" dxfId="8" text="I don’t know how to inform the value of this indicator">
      <formula>NOT(ISERROR(SEARCH("I don’t know how to inform the value of this indicator",K46)))</formula>
    </cfRule>
    <cfRule type="containsText" priority="13" operator="containsText" dxfId="5" text="The value of this indicator comes from an out-of the box estimate ">
      <formula>NOT(ISERROR(SEARCH("The value of this indicator comes from an out-of the box estimate ",K46)))</formula>
    </cfRule>
    <cfRule type="containsText" priority="14" operator="containsText" dxfId="6" text="The value of this indicator is an endogenous model result ">
      <formula>NOT(ISERROR(SEARCH("The value of this indicator is an endogenous model result ",K46)))</formula>
    </cfRule>
  </conditionalFormatting>
  <conditionalFormatting sqref="K52">
    <cfRule type="containsText" priority="179" operator="containsText" dxfId="0" text="Direct model output">
      <formula>NOT(ISERROR(SEARCH("Direct model output",K52)))</formula>
    </cfRule>
    <cfRule type="containsText" priority="181" operator="containsText" dxfId="3" text="Not known how to inform this cell">
      <formula>NOT(ISERROR(SEARCH("Not known how to inform this cell",K52)))</formula>
    </cfRule>
    <cfRule type="containsText" priority="180" operator="containsText" dxfId="4" text="Out-of-the-box estimate">
      <formula>NOT(ISERROR(SEARCH("Out-of-the-box estimate",K52)))</formula>
    </cfRule>
    <cfRule type="containsText" priority="178" operator="containsText" dxfId="1" text="Not relevant to inform this cell">
      <formula>NOT(ISERROR(SEARCH("Not relevant to inform this cell",K52)))</formula>
    </cfRule>
  </conditionalFormatting>
  <conditionalFormatting sqref="K63:K64 K82 K95:K96 K116 K133 K150">
    <cfRule type="containsText" priority="158" operator="containsText" dxfId="8" text="I don’t know how to inform the value of this indicator">
      <formula>NOT(ISERROR(SEARCH("I don’t know how to inform the value of this indicator",K63)))</formula>
    </cfRule>
    <cfRule type="containsText" priority="159" operator="containsText" dxfId="5" text="The value of this indicator comes from an out-of the box estimate ">
      <formula>NOT(ISERROR(SEARCH("The value of this indicator comes from an out-of the box estimate ",K63)))</formula>
    </cfRule>
    <cfRule type="containsText" priority="161" operator="containsText" dxfId="2" text="The value of this indicator is directly taken from a database">
      <formula>NOT(ISERROR(SEARCH("The value of this indicator is directly taken from a database",K63)))</formula>
    </cfRule>
    <cfRule type="containsText" priority="160" operator="containsText" dxfId="6" text="The value of this indicator is an endogenous model result ">
      <formula>NOT(ISERROR(SEARCH("The value of this indicator is an endogenous model result ",K63)))</formula>
    </cfRule>
    <cfRule type="containsText" priority="157" operator="containsText" dxfId="9" text="This indicator is not relevant in my analysis">
      <formula>NOT(ISERROR(SEARCH("This indicator is not relevant in my analysis",K63)))</formula>
    </cfRule>
  </conditionalFormatting>
  <conditionalFormatting sqref="K63:K64">
    <cfRule type="containsText" priority="156" operator="containsText" dxfId="3" text="Not known how to inform this cell">
      <formula>NOT(ISERROR(SEARCH("Not known how to inform this cell",K63)))</formula>
    </cfRule>
    <cfRule type="containsText" priority="155" operator="containsText" dxfId="4" text="Out-of-the-box estimate">
      <formula>NOT(ISERROR(SEARCH("Out-of-the-box estimate",K63)))</formula>
    </cfRule>
    <cfRule type="containsText" priority="153" operator="containsText" dxfId="1" text="Not relevant to inform this cell">
      <formula>NOT(ISERROR(SEARCH("Not relevant to inform this cell",K63)))</formula>
    </cfRule>
    <cfRule type="containsText" priority="154" operator="containsText" dxfId="0" text="Direct model output">
      <formula>NOT(ISERROR(SEARCH("Direct model output",K63)))</formula>
    </cfRule>
  </conditionalFormatting>
  <conditionalFormatting sqref="K64">
    <cfRule type="containsText" priority="163" operator="containsText" dxfId="0" text="Direct model output">
      <formula>NOT(ISERROR(SEARCH("Direct model output",K64)))</formula>
    </cfRule>
    <cfRule type="containsText" priority="162" operator="containsText" dxfId="1" text="Not relevant to inform this cell">
      <formula>NOT(ISERROR(SEARCH("Not relevant to inform this cell",K64)))</formula>
    </cfRule>
    <cfRule type="containsText" priority="164" operator="containsText" dxfId="4" text="Out-of-the-box estimate">
      <formula>NOT(ISERROR(SEARCH("Out-of-the-box estimate",K64)))</formula>
    </cfRule>
    <cfRule type="containsText" priority="165" operator="containsText" dxfId="3" text="Not known how to inform this cell">
      <formula>NOT(ISERROR(SEARCH("Not known how to inform this cell",K64)))</formula>
    </cfRule>
  </conditionalFormatting>
  <conditionalFormatting sqref="K65:K68">
    <cfRule type="containsText" priority="52" operator="containsText" dxfId="8" text="I don’t know how to inform the value of this indicator">
      <formula>NOT(ISERROR(SEARCH("I don’t know how to inform the value of this indicator",K65)))</formula>
    </cfRule>
    <cfRule type="containsText" priority="53" operator="containsText" dxfId="5" text="The value of this indicator comes from an out-of the box estimate ">
      <formula>NOT(ISERROR(SEARCH("The value of this indicator comes from an out-of the box estimate ",K65)))</formula>
    </cfRule>
    <cfRule type="containsText" priority="51" operator="containsText" dxfId="9" text="This indicator is not relevant in my analysis">
      <formula>NOT(ISERROR(SEARCH("This indicator is not relevant in my analysis",K65)))</formula>
    </cfRule>
    <cfRule type="containsText" priority="54" operator="containsText" dxfId="6" text="The value of this indicator is an endogenous model result ">
      <formula>NOT(ISERROR(SEARCH("The value of this indicator is an endogenous model result ",K65)))</formula>
    </cfRule>
    <cfRule type="containsText" priority="55" operator="containsText" dxfId="2" text="The value of this indicator is directly taken from a database">
      <formula>NOT(ISERROR(SEARCH("The value of this indicator is directly taken from a database",K65)))</formula>
    </cfRule>
  </conditionalFormatting>
  <conditionalFormatting sqref="K67">
    <cfRule type="containsText" priority="48" operator="containsText" dxfId="0" text="Direct model output">
      <formula>NOT(ISERROR(SEARCH("Direct model output",K67)))</formula>
    </cfRule>
    <cfRule type="containsText" priority="56" operator="containsText" dxfId="1" text="Not relevant to inform this cell">
      <formula>NOT(ISERROR(SEARCH("Not relevant to inform this cell",K67)))</formula>
    </cfRule>
    <cfRule type="containsText" priority="57" operator="containsText" dxfId="0" text="Direct model output">
      <formula>NOT(ISERROR(SEARCH("Direct model output",K67)))</formula>
    </cfRule>
    <cfRule type="containsText" priority="47" operator="containsText" dxfId="1" text="Not relevant to inform this cell">
      <formula>NOT(ISERROR(SEARCH("Not relevant to inform this cell",K67)))</formula>
    </cfRule>
    <cfRule type="containsText" priority="58" operator="containsText" dxfId="4" text="Out-of-the-box estimate">
      <formula>NOT(ISERROR(SEARCH("Out-of-the-box estimate",K67)))</formula>
    </cfRule>
    <cfRule type="containsText" priority="49" operator="containsText" dxfId="4" text="Out-of-the-box estimate">
      <formula>NOT(ISERROR(SEARCH("Out-of-the-box estimate",K67)))</formula>
    </cfRule>
    <cfRule type="containsText" priority="50" operator="containsText" dxfId="3" text="Not known how to inform this cell">
      <formula>NOT(ISERROR(SEARCH("Not known how to inform this cell",K67)))</formula>
    </cfRule>
    <cfRule type="containsText" priority="59" operator="containsText" dxfId="3" text="Not known how to inform this cell">
      <formula>NOT(ISERROR(SEARCH("Not known how to inform this cell",K67)))</formula>
    </cfRule>
  </conditionalFormatting>
  <conditionalFormatting sqref="K69">
    <cfRule type="containsText" priority="22" operator="containsText" dxfId="0" text="Direct model output">
      <formula>NOT(ISERROR(SEARCH("Direct model output",K69)))</formula>
    </cfRule>
    <cfRule type="containsText" priority="23" operator="containsText" dxfId="4" text="Out-of-the-box estimate">
      <formula>NOT(ISERROR(SEARCH("Out-of-the-box estimate",K69)))</formula>
    </cfRule>
    <cfRule type="containsText" priority="25" operator="containsText" dxfId="9" text="This indicator is not relevant in my analysis">
      <formula>NOT(ISERROR(SEARCH("This indicator is not relevant in my analysis",K69)))</formula>
    </cfRule>
    <cfRule type="containsText" priority="26" operator="containsText" dxfId="8" text="I don’t know how to inform the value of this indicator">
      <formula>NOT(ISERROR(SEARCH("I don’t know how to inform the value of this indicator",K69)))</formula>
    </cfRule>
    <cfRule type="containsText" priority="27" operator="containsText" dxfId="5" text="The value of this indicator comes from an out-of the box estimate ">
      <formula>NOT(ISERROR(SEARCH("The value of this indicator comes from an out-of the box estimate ",K69)))</formula>
    </cfRule>
    <cfRule type="containsText" priority="28" operator="containsText" dxfId="6" text="The value of this indicator is an endogenous model result ">
      <formula>NOT(ISERROR(SEARCH("The value of this indicator is an endogenous model result ",K69)))</formula>
    </cfRule>
    <cfRule type="containsText" priority="29" operator="containsText" dxfId="2" text="The value of this indicator is directly taken from a database">
      <formula>NOT(ISERROR(SEARCH("The value of this indicator is directly taken from a database",K69)))</formula>
    </cfRule>
    <cfRule type="containsText" priority="24" operator="containsText" dxfId="3" text="Not known how to inform this cell">
      <formula>NOT(ISERROR(SEARCH("Not known how to inform this cell",K69)))</formula>
    </cfRule>
    <cfRule type="containsText" priority="21" operator="containsText" dxfId="1" text="Not relevant to inform this cell">
      <formula>NOT(ISERROR(SEARCH("Not relevant to inform this cell",K69)))</formula>
    </cfRule>
  </conditionalFormatting>
  <conditionalFormatting sqref="K69:K70">
    <cfRule type="containsText" priority="33" operator="containsText" dxfId="3" text="Not known how to inform this cell">
      <formula>NOT(ISERROR(SEARCH("Not known how to inform this cell",K69)))</formula>
    </cfRule>
    <cfRule type="containsText" priority="32" operator="containsText" dxfId="4" text="Out-of-the-box estimate">
      <formula>NOT(ISERROR(SEARCH("Out-of-the-box estimate",K69)))</formula>
    </cfRule>
    <cfRule type="containsText" priority="30" operator="containsText" dxfId="1" text="Not relevant to inform this cell">
      <formula>NOT(ISERROR(SEARCH("Not relevant to inform this cell",K69)))</formula>
    </cfRule>
    <cfRule type="containsText" priority="31" operator="containsText" dxfId="0" text="Direct model output">
      <formula>NOT(ISERROR(SEARCH("Direct model output",K69)))</formula>
    </cfRule>
  </conditionalFormatting>
  <conditionalFormatting sqref="K70">
    <cfRule type="containsText" priority="43" operator="containsText" dxfId="1" text="Not relevant to inform this cell">
      <formula>NOT(ISERROR(SEARCH("Not relevant to inform this cell",K70)))</formula>
    </cfRule>
    <cfRule type="containsText" priority="46" operator="containsText" dxfId="3" text="Not known how to inform this cell">
      <formula>NOT(ISERROR(SEARCH("Not known how to inform this cell",K70)))</formula>
    </cfRule>
    <cfRule type="containsText" priority="44" operator="containsText" dxfId="0" text="Direct model output">
      <formula>NOT(ISERROR(SEARCH("Direct model output",K70)))</formula>
    </cfRule>
    <cfRule type="containsText" priority="45" operator="containsText" dxfId="4" text="Out-of-the-box estimate">
      <formula>NOT(ISERROR(SEARCH("Out-of-the-box estimate",K70)))</formula>
    </cfRule>
  </conditionalFormatting>
  <conditionalFormatting sqref="K70:K81">
    <cfRule type="containsText" priority="42" operator="containsText" dxfId="2" text="The value of this indicator is directly taken from a database">
      <formula>NOT(ISERROR(SEARCH("The value of this indicator is directly taken from a database",K70)))</formula>
    </cfRule>
    <cfRule type="containsText" priority="41" operator="containsText" dxfId="6" text="The value of this indicator is an endogenous model result ">
      <formula>NOT(ISERROR(SEARCH("The value of this indicator is an endogenous model result ",K70)))</formula>
    </cfRule>
    <cfRule type="containsText" priority="40" operator="containsText" dxfId="5" text="The value of this indicator comes from an out-of the box estimate ">
      <formula>NOT(ISERROR(SEARCH("The value of this indicator comes from an out-of the box estimate ",K70)))</formula>
    </cfRule>
    <cfRule type="containsText" priority="39" operator="containsText" dxfId="8" text="I don’t know how to inform the value of this indicator">
      <formula>NOT(ISERROR(SEARCH("I don’t know how to inform the value of this indicator",K70)))</formula>
    </cfRule>
    <cfRule type="containsText" priority="38" operator="containsText" dxfId="9" text="This indicator is not relevant in my analysis">
      <formula>NOT(ISERROR(SEARCH("This indicator is not relevant in my analysis",K70)))</formula>
    </cfRule>
  </conditionalFormatting>
  <conditionalFormatting sqref="K82">
    <cfRule type="containsText" priority="150" operator="containsText" dxfId="0" text="Direct model output">
      <formula>NOT(ISERROR(SEARCH("Direct model output",K82)))</formula>
    </cfRule>
    <cfRule type="containsText" priority="151" operator="containsText" dxfId="4" text="Out-of-the-box estimate">
      <formula>NOT(ISERROR(SEARCH("Out-of-the-box estimate",K82)))</formula>
    </cfRule>
    <cfRule type="containsText" priority="152" operator="containsText" dxfId="3" text="Not known how to inform this cell">
      <formula>NOT(ISERROR(SEARCH("Not known how to inform this cell",K82)))</formula>
    </cfRule>
    <cfRule type="containsText" priority="174" operator="containsText" dxfId="1" text="Not relevant to inform this cell">
      <formula>NOT(ISERROR(SEARCH("Not relevant to inform this cell",K82)))</formula>
    </cfRule>
    <cfRule type="containsText" priority="175" operator="containsText" dxfId="0" text="Direct model output">
      <formula>NOT(ISERROR(SEARCH("Direct model output",K82)))</formula>
    </cfRule>
    <cfRule type="containsText" priority="176" operator="containsText" dxfId="4" text="Out-of-the-box estimate">
      <formula>NOT(ISERROR(SEARCH("Out-of-the-box estimate",K82)))</formula>
    </cfRule>
    <cfRule type="containsText" priority="177" operator="containsText" dxfId="3" text="Not known how to inform this cell">
      <formula>NOT(ISERROR(SEARCH("Not known how to inform this cell",K82)))</formula>
    </cfRule>
    <cfRule type="containsText" priority="149" operator="containsText" dxfId="1" text="Not relevant to inform this cell">
      <formula>NOT(ISERROR(SEARCH("Not relevant to inform this cell",K82)))</formula>
    </cfRule>
  </conditionalFormatting>
  <conditionalFormatting sqref="K83">
    <cfRule type="containsText" priority="99" operator="containsText" dxfId="2" text="The value of this indicator is directly taken from a database">
      <formula>NOT(ISERROR(SEARCH("The value of this indicator is directly taken from a database",K83)))</formula>
    </cfRule>
    <cfRule type="containsText" priority="96" operator="containsText" dxfId="8" text="I don’t know how to inform the value of this indicator">
      <formula>NOT(ISERROR(SEARCH("I don’t know how to inform the value of this indicator",K83)))</formula>
    </cfRule>
    <cfRule type="containsText" priority="95" operator="containsText" dxfId="9" text="This indicator is not relevant in my analysis">
      <formula>NOT(ISERROR(SEARCH("This indicator is not relevant in my analysis",K83)))</formula>
    </cfRule>
    <cfRule type="containsText" priority="98" operator="containsText" dxfId="6" text="The value of this indicator is an endogenous model result ">
      <formula>NOT(ISERROR(SEARCH("The value of this indicator is an endogenous model result ",K83)))</formula>
    </cfRule>
    <cfRule type="containsText" priority="97" operator="containsText" dxfId="5" text="The value of this indicator comes from an out-of the box estimate ">
      <formula>NOT(ISERROR(SEARCH("The value of this indicator comes from an out-of the box estimate ",K83)))</formula>
    </cfRule>
  </conditionalFormatting>
  <conditionalFormatting sqref="K84:K85">
    <cfRule type="containsText" priority="123" operator="containsText" dxfId="3" text="Not known how to inform this cell">
      <formula>NOT(ISERROR(SEARCH("Not known how to inform this cell",K84)))</formula>
    </cfRule>
    <cfRule type="containsText" priority="131" operator="containsText" dxfId="4" text="Out-of-the-box estimate">
      <formula>NOT(ISERROR(SEARCH("Out-of-the-box estimate",K84)))</formula>
    </cfRule>
    <cfRule type="containsText" priority="120" operator="containsText" dxfId="1" text="Not relevant to inform this cell">
      <formula>NOT(ISERROR(SEARCH("Not relevant to inform this cell",K84)))</formula>
    </cfRule>
    <cfRule type="containsText" priority="121" operator="containsText" dxfId="0" text="Direct model output">
      <formula>NOT(ISERROR(SEARCH("Direct model output",K84)))</formula>
    </cfRule>
    <cfRule type="containsText" priority="122" operator="containsText" dxfId="4" text="Out-of-the-box estimate">
      <formula>NOT(ISERROR(SEARCH("Out-of-the-box estimate",K84)))</formula>
    </cfRule>
    <cfRule type="containsText" priority="132" operator="containsText" dxfId="3" text="Not known how to inform this cell">
      <formula>NOT(ISERROR(SEARCH("Not known how to inform this cell",K84)))</formula>
    </cfRule>
    <cfRule type="containsText" priority="124" operator="containsText" dxfId="9" text="This indicator is not relevant in my analysis">
      <formula>NOT(ISERROR(SEARCH("This indicator is not relevant in my analysis",K84)))</formula>
    </cfRule>
    <cfRule type="containsText" priority="125" operator="containsText" dxfId="8" text="I don’t know how to inform the value of this indicator">
      <formula>NOT(ISERROR(SEARCH("I don’t know how to inform the value of this indicator",K84)))</formula>
    </cfRule>
    <cfRule type="containsText" priority="126" operator="containsText" dxfId="5" text="The value of this indicator comes from an out-of the box estimate ">
      <formula>NOT(ISERROR(SEARCH("The value of this indicator comes from an out-of the box estimate ",K84)))</formula>
    </cfRule>
    <cfRule type="containsText" priority="127" operator="containsText" dxfId="6" text="The value of this indicator is an endogenous model result ">
      <formula>NOT(ISERROR(SEARCH("The value of this indicator is an endogenous model result ",K84)))</formula>
    </cfRule>
    <cfRule type="containsText" priority="128" operator="containsText" dxfId="2" text="The value of this indicator is directly taken from a database">
      <formula>NOT(ISERROR(SEARCH("The value of this indicator is directly taken from a database",K84)))</formula>
    </cfRule>
    <cfRule type="containsText" priority="129" operator="containsText" dxfId="1" text="Not relevant to inform this cell">
      <formula>NOT(ISERROR(SEARCH("Not relevant to inform this cell",K84)))</formula>
    </cfRule>
    <cfRule type="containsText" priority="130" operator="containsText" dxfId="0" text="Direct model output">
      <formula>NOT(ISERROR(SEARCH("Direct model output",K84)))</formula>
    </cfRule>
  </conditionalFormatting>
  <conditionalFormatting sqref="K86:K94">
    <cfRule type="containsText" priority="90" operator="containsText" dxfId="9" text="This indicator is not relevant in my analysis">
      <formula>NOT(ISERROR(SEARCH("This indicator is not relevant in my analysis",K86)))</formula>
    </cfRule>
    <cfRule type="containsText" priority="94" operator="containsText" dxfId="2" text="The value of this indicator is directly taken from a database">
      <formula>NOT(ISERROR(SEARCH("The value of this indicator is directly taken from a database",K86)))</formula>
    </cfRule>
    <cfRule type="containsText" priority="92" operator="containsText" dxfId="5" text="The value of this indicator comes from an out-of the box estimate ">
      <formula>NOT(ISERROR(SEARCH("The value of this indicator comes from an out-of the box estimate ",K86)))</formula>
    </cfRule>
    <cfRule type="containsText" priority="93" operator="containsText" dxfId="6" text="The value of this indicator is an endogenous model result ">
      <formula>NOT(ISERROR(SEARCH("The value of this indicator is an endogenous model result ",K86)))</formula>
    </cfRule>
    <cfRule type="containsText" priority="91" operator="containsText" dxfId="8" text="I don’t know how to inform the value of this indicator">
      <formula>NOT(ISERROR(SEARCH("I don’t know how to inform the value of this indicator",K86)))</formula>
    </cfRule>
  </conditionalFormatting>
  <conditionalFormatting sqref="K95:K96">
    <cfRule type="containsText" priority="173" operator="containsText" dxfId="3" text="Not known how to inform this cell">
      <formula>NOT(ISERROR(SEARCH("Not known how to inform this cell",K95)))</formula>
    </cfRule>
    <cfRule type="containsText" priority="172" operator="containsText" dxfId="4" text="Out-of-the-box estimate">
      <formula>NOT(ISERROR(SEARCH("Out-of-the-box estimate",K95)))</formula>
    </cfRule>
    <cfRule type="containsText" priority="171" operator="containsText" dxfId="0" text="Direct model output">
      <formula>NOT(ISERROR(SEARCH("Direct model output",K95)))</formula>
    </cfRule>
    <cfRule type="containsText" priority="148" operator="containsText" dxfId="3" text="Not known how to inform this cell">
      <formula>NOT(ISERROR(SEARCH("Not known how to inform this cell",K95)))</formula>
    </cfRule>
    <cfRule type="containsText" priority="147" operator="containsText" dxfId="4" text="Out-of-the-box estimate">
      <formula>NOT(ISERROR(SEARCH("Out-of-the-box estimate",K95)))</formula>
    </cfRule>
    <cfRule type="containsText" priority="146" operator="containsText" dxfId="0" text="Direct model output">
      <formula>NOT(ISERROR(SEARCH("Direct model output",K95)))</formula>
    </cfRule>
    <cfRule type="containsText" priority="170" operator="containsText" dxfId="1" text="Not relevant to inform this cell">
      <formula>NOT(ISERROR(SEARCH("Not relevant to inform this cell",K95)))</formula>
    </cfRule>
    <cfRule type="containsText" priority="145" operator="containsText" dxfId="1" text="Not relevant to inform this cell">
      <formula>NOT(ISERROR(SEARCH("Not relevant to inform this cell",K95)))</formula>
    </cfRule>
  </conditionalFormatting>
  <conditionalFormatting sqref="K97:K115">
    <cfRule type="containsText" priority="89" operator="containsText" dxfId="2" text="The value of this indicator is directly taken from a database">
      <formula>NOT(ISERROR(SEARCH("The value of this indicator is directly taken from a database",K97)))</formula>
    </cfRule>
    <cfRule type="containsText" priority="88" operator="containsText" dxfId="6" text="The value of this indicator is an endogenous model result ">
      <formula>NOT(ISERROR(SEARCH("The value of this indicator is an endogenous model result ",K97)))</formula>
    </cfRule>
    <cfRule type="containsText" priority="87" operator="containsText" dxfId="5" text="The value of this indicator comes from an out-of the box estimate ">
      <formula>NOT(ISERROR(SEARCH("The value of this indicator comes from an out-of the box estimate ",K97)))</formula>
    </cfRule>
    <cfRule type="containsText" priority="86" operator="containsText" dxfId="8" text="I don’t know how to inform the value of this indicator">
      <formula>NOT(ISERROR(SEARCH("I don’t know how to inform the value of this indicator",K97)))</formula>
    </cfRule>
    <cfRule type="containsText" priority="85" operator="containsText" dxfId="9" text="This indicator is not relevant in my analysis">
      <formula>NOT(ISERROR(SEARCH("This indicator is not relevant in my analysis",K97)))</formula>
    </cfRule>
  </conditionalFormatting>
  <conditionalFormatting sqref="K116">
    <cfRule type="containsText" priority="143" operator="containsText" dxfId="4" text="Out-of-the-box estimate">
      <formula>NOT(ISERROR(SEARCH("Out-of-the-box estimate",K116)))</formula>
    </cfRule>
    <cfRule type="containsText" priority="142" operator="containsText" dxfId="0" text="Direct model output">
      <formula>NOT(ISERROR(SEARCH("Direct model output",K116)))</formula>
    </cfRule>
    <cfRule type="containsText" priority="141" operator="containsText" dxfId="1" text="Not relevant to inform this cell">
      <formula>NOT(ISERROR(SEARCH("Not relevant to inform this cell",K116)))</formula>
    </cfRule>
    <cfRule type="containsText" priority="167" operator="containsText" dxfId="0" text="Direct model output">
      <formula>NOT(ISERROR(SEARCH("Direct model output",K116)))</formula>
    </cfRule>
    <cfRule type="containsText" priority="166" operator="containsText" dxfId="1" text="Not relevant to inform this cell">
      <formula>NOT(ISERROR(SEARCH("Not relevant to inform this cell",K116)))</formula>
    </cfRule>
    <cfRule type="containsText" priority="168" operator="containsText" dxfId="4" text="Out-of-the-box estimate">
      <formula>NOT(ISERROR(SEARCH("Out-of-the-box estimate",K116)))</formula>
    </cfRule>
    <cfRule type="containsText" priority="169" operator="containsText" dxfId="3" text="Not known how to inform this cell">
      <formula>NOT(ISERROR(SEARCH("Not known how to inform this cell",K116)))</formula>
    </cfRule>
    <cfRule type="containsText" priority="144" operator="containsText" dxfId="3" text="Not known how to inform this cell">
      <formula>NOT(ISERROR(SEARCH("Not known how to inform this cell",K116)))</formula>
    </cfRule>
  </conditionalFormatting>
  <conditionalFormatting sqref="K117:K132">
    <cfRule type="containsText" priority="81" operator="containsText" dxfId="8" text="I don’t know how to inform the value of this indicator">
      <formula>NOT(ISERROR(SEARCH("I don’t know how to inform the value of this indicator",K117)))</formula>
    </cfRule>
    <cfRule type="containsText" priority="80" operator="containsText" dxfId="9" text="This indicator is not relevant in my analysis">
      <formula>NOT(ISERROR(SEARCH("This indicator is not relevant in my analysis",K117)))</formula>
    </cfRule>
    <cfRule type="containsText" priority="84" operator="containsText" dxfId="2" text="The value of this indicator is directly taken from a database">
      <formula>NOT(ISERROR(SEARCH("The value of this indicator is directly taken from a database",K117)))</formula>
    </cfRule>
    <cfRule type="containsText" priority="82" operator="containsText" dxfId="5" text="The value of this indicator comes from an out-of the box estimate ">
      <formula>NOT(ISERROR(SEARCH("The value of this indicator comes from an out-of the box estimate ",K117)))</formula>
    </cfRule>
    <cfRule type="containsText" priority="83" operator="containsText" dxfId="6" text="The value of this indicator is an endogenous model result ">
      <formula>NOT(ISERROR(SEARCH("The value of this indicator is an endogenous model result ",K117)))</formula>
    </cfRule>
  </conditionalFormatting>
  <conditionalFormatting sqref="K133">
    <cfRule type="containsText" priority="133" operator="containsText" dxfId="1" text="Not relevant to inform this cell">
      <formula>NOT(ISERROR(SEARCH("Not relevant to inform this cell",K133)))</formula>
    </cfRule>
    <cfRule type="containsText" priority="134" operator="containsText" dxfId="0" text="Direct model output">
      <formula>NOT(ISERROR(SEARCH("Direct model output",K133)))</formula>
    </cfRule>
    <cfRule type="containsText" priority="135" operator="containsText" dxfId="4" text="Out-of-the-box estimate">
      <formula>NOT(ISERROR(SEARCH("Out-of-the-box estimate",K133)))</formula>
    </cfRule>
    <cfRule type="containsText" priority="136" operator="containsText" dxfId="3" text="Not known how to inform this cell">
      <formula>NOT(ISERROR(SEARCH("Not known how to inform this cell",K133)))</formula>
    </cfRule>
  </conditionalFormatting>
  <conditionalFormatting sqref="K134:K149">
    <cfRule type="containsText" priority="75" operator="containsText" dxfId="9" text="This indicator is not relevant in my analysis">
      <formula>NOT(ISERROR(SEARCH("This indicator is not relevant in my analysis",K134)))</formula>
    </cfRule>
    <cfRule type="containsText" priority="79" operator="containsText" dxfId="2" text="The value of this indicator is directly taken from a database">
      <formula>NOT(ISERROR(SEARCH("The value of this indicator is directly taken from a database",K134)))</formula>
    </cfRule>
    <cfRule type="containsText" priority="78" operator="containsText" dxfId="6" text="The value of this indicator is an endogenous model result ">
      <formula>NOT(ISERROR(SEARCH("The value of this indicator is an endogenous model result ",K134)))</formula>
    </cfRule>
    <cfRule type="containsText" priority="76" operator="containsText" dxfId="8" text="I don’t know how to inform the value of this indicator">
      <formula>NOT(ISERROR(SEARCH("I don’t know how to inform the value of this indicator",K134)))</formula>
    </cfRule>
    <cfRule type="containsText" priority="77" operator="containsText" dxfId="5" text="The value of this indicator comes from an out-of the box estimate ">
      <formula>NOT(ISERROR(SEARCH("The value of this indicator comes from an out-of the box estimate ",K134)))</formula>
    </cfRule>
  </conditionalFormatting>
  <conditionalFormatting sqref="K150">
    <cfRule type="containsText" priority="140" operator="containsText" dxfId="3" text="Not known how to inform this cell">
      <formula>NOT(ISERROR(SEARCH("Not known how to inform this cell",K150)))</formula>
    </cfRule>
    <cfRule type="containsText" priority="139" operator="containsText" dxfId="4" text="Out-of-the-box estimate">
      <formula>NOT(ISERROR(SEARCH("Out-of-the-box estimate",K150)))</formula>
    </cfRule>
    <cfRule type="containsText" priority="138" operator="containsText" dxfId="0" text="Direct model output">
      <formula>NOT(ISERROR(SEARCH("Direct model output",K150)))</formula>
    </cfRule>
    <cfRule type="containsText" priority="137" operator="containsText" dxfId="1" text="Not relevant to inform this cell">
      <formula>NOT(ISERROR(SEARCH("Not relevant to inform this cell",K150)))</formula>
    </cfRule>
  </conditionalFormatting>
  <conditionalFormatting sqref="K151:K166">
    <cfRule type="containsText" priority="70" operator="containsText" dxfId="9" text="This indicator is not relevant in my analysis">
      <formula>NOT(ISERROR(SEARCH("This indicator is not relevant in my analysis",K151)))</formula>
    </cfRule>
    <cfRule type="containsText" priority="71" operator="containsText" dxfId="8" text="I don’t know how to inform the value of this indicator">
      <formula>NOT(ISERROR(SEARCH("I don’t know how to inform the value of this indicator",K151)))</formula>
    </cfRule>
    <cfRule type="containsText" priority="74" operator="containsText" dxfId="2" text="The value of this indicator is directly taken from a database">
      <formula>NOT(ISERROR(SEARCH("The value of this indicator is directly taken from a database",K151)))</formula>
    </cfRule>
    <cfRule type="containsText" priority="73" operator="containsText" dxfId="6" text="The value of this indicator is an endogenous model result ">
      <formula>NOT(ISERROR(SEARCH("The value of this indicator is an endogenous model result ",K151)))</formula>
    </cfRule>
    <cfRule type="containsText" priority="72" operator="containsText" dxfId="5" text="The value of this indicator comes from an out-of the box estimate ">
      <formula>NOT(ISERROR(SEARCH("The value of this indicator comes from an out-of the box estimate ",K151)))</formula>
    </cfRule>
  </conditionalFormatting>
  <conditionalFormatting sqref="K167">
    <cfRule type="containsText" priority="4" operator="containsText" dxfId="4" text="Out-of-the-box estimate">
      <formula>NOT(ISERROR(SEARCH("Out-of-the-box estimate",K167)))</formula>
    </cfRule>
    <cfRule type="containsText" priority="5" operator="containsText" dxfId="3" text="Not known how to inform this cell">
      <formula>NOT(ISERROR(SEARCH("Not known how to inform this cell",K167)))</formula>
    </cfRule>
    <cfRule type="containsText" priority="1" operator="containsText" dxfId="2" text="The value of this indicator is directly taken from a database">
      <formula>NOT(ISERROR(SEARCH("The value of this indicator is directly taken from a database",K167)))</formula>
    </cfRule>
    <cfRule type="containsText" priority="2" operator="containsText" dxfId="1" text="Not relevant to inform this cell">
      <formula>NOT(ISERROR(SEARCH("Not relevant to inform this cell",K167)))</formula>
    </cfRule>
    <cfRule type="containsText" priority="3" operator="containsText" dxfId="0" text="Direct model output">
      <formula>NOT(ISERROR(SEARCH("Direct model output",K167)))</formula>
    </cfRule>
  </conditionalFormatting>
  <pageMargins left="0.7" right="0.7" top="0.75" bottom="0.75" header="0.3" footer="0.3"/>
</worksheet>
</file>

<file path=xl/worksheets/sheet7.xml><?xml version="1.0" encoding="utf-8"?>
<worksheet xmlns="http://schemas.openxmlformats.org/spreadsheetml/2006/main">
  <sheetPr>
    <tabColor rgb="FF7030A0"/>
    <outlinePr summaryBelow="1" summaryRight="1"/>
    <pageSetUpPr/>
  </sheetPr>
  <dimension ref="A1:E10"/>
  <sheetViews>
    <sheetView zoomScale="85" zoomScaleNormal="85" workbookViewId="0">
      <selection activeCell="B3" sqref="B3"/>
    </sheetView>
  </sheetViews>
  <sheetFormatPr baseColWidth="8" defaultColWidth="11.44140625" defaultRowHeight="14.4"/>
  <cols>
    <col width="33.44140625" customWidth="1" style="218" min="1" max="1"/>
    <col width="59.44140625" customWidth="1" style="218" min="2" max="2"/>
    <col width="58" customWidth="1" style="218" min="3" max="3"/>
    <col width="96.6640625" customWidth="1" style="218" min="4" max="4"/>
    <col width="33.44140625" customWidth="1" style="218" min="5" max="5"/>
  </cols>
  <sheetData>
    <row r="1" ht="15.75" customHeight="1" s="218">
      <c r="A1" s="1" t="inlineStr">
        <is>
          <t>The Pathways Design Framework: TRANSPORT PASSENGER STORYLINE</t>
        </is>
      </c>
      <c r="B1" s="1" t="n"/>
      <c r="C1" s="1" t="n"/>
      <c r="D1" s="1" t="n"/>
      <c r="E1" s="1" t="n"/>
    </row>
    <row r="2" ht="15.75" customHeight="1" s="218">
      <c r="A2" s="2" t="inlineStr">
        <is>
          <t>version Aug 2023</t>
        </is>
      </c>
      <c r="B2" s="1" t="n"/>
      <c r="C2" s="1" t="n"/>
      <c r="D2" s="1" t="n"/>
      <c r="E2" s="1" t="n"/>
    </row>
    <row r="3" ht="15.75" customHeight="1" s="218">
      <c r="A3" s="16" t="inlineStr">
        <is>
          <t>Scenario Name:</t>
        </is>
      </c>
      <c r="B3" s="186">
        <f>'User guide'!B12</f>
        <v/>
      </c>
      <c r="C3" s="16" t="n"/>
      <c r="D3" s="16" t="n"/>
      <c r="E3" s="16" t="n"/>
    </row>
    <row r="5" ht="104.25" customHeight="1" s="218">
      <c r="A5" s="176" t="inlineStr">
        <is>
          <t>Parts of the narratives</t>
        </is>
      </c>
      <c r="B5" s="176" t="inlineStr">
        <is>
          <t>Descriptions of changes over the time period 1: from short to medium term (now to 2030-35)</t>
        </is>
      </c>
      <c r="C5" s="176" t="inlineStr">
        <is>
          <t>Descriptions of changes over the time period 2: from medium to long-term (2030-35 to 2050-70)</t>
        </is>
      </c>
      <c r="D5" s="47" t="inlineStr">
        <is>
          <t>Guiding questions &amp; elements to support your "descriptions of changes" (Column B &amp; C)</t>
        </is>
      </c>
      <c r="E5" s="176" t="inlineStr">
        <is>
          <t>Notes/comments</t>
        </is>
      </c>
    </row>
    <row r="6" ht="360" customHeight="1" s="218">
      <c r="A6" s="48" t="inlineStr">
        <is>
          <t>1) The demographic, economic, spatial and socio-cultural structure of mobility demand</t>
        </is>
      </c>
      <c r="B6" s="49" t="n"/>
      <c r="C6" s="49" t="n"/>
      <c r="D6" s="50" t="inlineStr">
        <is>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is>
      </c>
      <c r="E6" s="51" t="n"/>
    </row>
    <row r="7" ht="219.75" customHeight="1" s="218">
      <c r="A7" s="65" t="inlineStr">
        <is>
          <t>2) The development and management of transport infrastructures in urban and rural areas</t>
        </is>
      </c>
      <c r="B7" s="49" t="n"/>
      <c r="C7" s="49" t="n"/>
      <c r="D7" s="66" t="inlineStr">
        <is>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is>
      </c>
      <c r="E7" s="51" t="n"/>
    </row>
    <row r="8" ht="201" customHeight="1" s="218">
      <c r="A8" s="65" t="inlineStr">
        <is>
          <t>3) The operations of private mobility and collective transport services in urban and rural areas</t>
        </is>
      </c>
      <c r="B8" s="49" t="n"/>
      <c r="C8" s="49" t="n"/>
      <c r="D8" s="66" t="inlineStr">
        <is>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is>
      </c>
      <c r="E8" s="51" t="n"/>
    </row>
    <row r="9" ht="162.75" customHeight="1" s="218">
      <c r="A9" s="65" t="inlineStr">
        <is>
          <t>4) The development and penetration of zero emission vehicles and cars</t>
        </is>
      </c>
      <c r="B9" s="49" t="n"/>
      <c r="C9" s="49" t="n"/>
      <c r="D9" s="67" t="inlineStr">
        <is>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is>
      </c>
      <c r="E9" s="51" t="n"/>
    </row>
    <row r="10" ht="120" customHeight="1" s="218">
      <c r="A10" s="65" t="inlineStr">
        <is>
          <t>5) The production and distribution of fuels</t>
        </is>
      </c>
      <c r="B10" s="49" t="n"/>
      <c r="C10" s="49" t="n"/>
      <c r="D10" s="67" t="inlineStr">
        <is>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is>
      </c>
      <c r="E10" s="51" t="n"/>
    </row>
  </sheetData>
  <pageMargins left="0.7" right="0.7" top="0.75" bottom="0.75" header="0.3" footer="0.3"/>
  <pageSetup orientation="portrait" paperSize="9"/>
</worksheet>
</file>

<file path=xl/worksheets/sheet8.xml><?xml version="1.0" encoding="utf-8"?>
<worksheet xmlns="http://schemas.openxmlformats.org/spreadsheetml/2006/main">
  <sheetPr>
    <tabColor theme="9" tint="-0.499984740745262"/>
    <outlinePr summaryBelow="1" summaryRight="1"/>
    <pageSetUpPr/>
  </sheetPr>
  <dimension ref="A1:L406"/>
  <sheetViews>
    <sheetView topLeftCell="A238" zoomScale="130" zoomScaleNormal="130" workbookViewId="0">
      <selection activeCell="F244" sqref="F244"/>
    </sheetView>
  </sheetViews>
  <sheetFormatPr baseColWidth="8" defaultColWidth="11.44140625" defaultRowHeight="14.4"/>
  <cols>
    <col width="72.6640625" customWidth="1" style="218" min="1" max="1"/>
    <col width="26.5546875" customWidth="1" style="218" min="2" max="2"/>
    <col width="12.88671875" customWidth="1" style="218" min="4" max="4"/>
    <col width="20.6640625" customWidth="1" style="218" min="10" max="10"/>
    <col width="17.6640625" customWidth="1" style="218" min="11" max="11"/>
    <col width="20" customWidth="1" style="218" min="12" max="12"/>
  </cols>
  <sheetData>
    <row r="1" ht="15.75" customHeight="1" s="218">
      <c r="A1" s="68" t="inlineStr">
        <is>
          <t>The Pathways Design Framework: PASSENGER TRANSPORT DASHBOARD</t>
        </is>
      </c>
      <c r="B1" s="68" t="n"/>
      <c r="C1" s="68" t="n"/>
      <c r="D1" s="68" t="n"/>
      <c r="E1" s="68" t="n"/>
      <c r="F1" s="68" t="n"/>
      <c r="G1" s="68" t="n"/>
      <c r="H1" s="68" t="n"/>
      <c r="I1" s="68" t="n"/>
      <c r="J1" s="68" t="n"/>
    </row>
    <row r="2" ht="15.75" customHeight="1" s="218">
      <c r="A2" s="2" t="inlineStr">
        <is>
          <t>version Aug 2023</t>
        </is>
      </c>
      <c r="B2" s="68" t="n"/>
      <c r="C2" s="68" t="n"/>
      <c r="D2" s="68" t="n"/>
      <c r="E2" s="68" t="n"/>
      <c r="F2" s="68" t="n"/>
      <c r="G2" s="68" t="n"/>
      <c r="H2" s="68" t="n"/>
      <c r="I2" s="68" t="n"/>
      <c r="J2" s="68" t="n"/>
    </row>
    <row r="3" ht="15.75" customHeight="1" s="218">
      <c r="A3" s="16" t="inlineStr">
        <is>
          <t>Scenario Name:</t>
        </is>
      </c>
      <c r="B3" s="186">
        <f>'User guide'!B12</f>
        <v/>
      </c>
      <c r="C3" s="16" t="n"/>
      <c r="D3" s="16" t="n"/>
      <c r="E3" s="16" t="n"/>
      <c r="F3" s="16" t="n"/>
      <c r="G3" s="16" t="n"/>
      <c r="H3" s="16" t="n"/>
      <c r="I3" s="16" t="n"/>
      <c r="J3" s="16" t="n"/>
    </row>
    <row r="4">
      <c r="A4" s="187" t="n"/>
    </row>
    <row r="5" ht="15.75" customHeight="1" s="218" thickBot="1">
      <c r="A5" s="188" t="n"/>
      <c r="B5" s="188" t="n"/>
      <c r="C5" s="188" t="n"/>
      <c r="D5" s="188" t="n"/>
      <c r="E5" s="188" t="n"/>
      <c r="F5" s="188" t="n"/>
      <c r="G5" s="188" t="n"/>
      <c r="H5" s="188" t="n"/>
      <c r="I5" s="188" t="n"/>
      <c r="J5" s="188" t="n"/>
    </row>
    <row r="6">
      <c r="A6" s="70" t="n"/>
      <c r="B6" s="70" t="n"/>
      <c r="C6" s="70" t="n"/>
      <c r="D6" s="70" t="n"/>
      <c r="E6" s="70" t="n"/>
      <c r="F6" s="70" t="n"/>
      <c r="G6" s="70" t="n"/>
      <c r="H6" s="70" t="n"/>
      <c r="I6" s="70" t="n"/>
      <c r="J6" s="70" t="n"/>
    </row>
    <row r="7">
      <c r="A7" s="71" t="inlineStr">
        <is>
          <t>Extract of the Economy-wide DB TAB relevant rows for this sub-sector</t>
        </is>
      </c>
      <c r="B7" s="72" t="n"/>
      <c r="C7" s="72" t="n"/>
      <c r="D7" s="72" t="n"/>
      <c r="E7" s="72" t="n"/>
      <c r="F7" s="72" t="n"/>
      <c r="G7" s="72" t="n"/>
      <c r="H7" s="72" t="n"/>
      <c r="I7" s="72" t="n"/>
      <c r="J7" s="72" t="n"/>
    </row>
    <row r="8">
      <c r="A8" s="22" t="inlineStr">
        <is>
          <t>Mobility per capita</t>
        </is>
      </c>
      <c r="B8" s="24" t="inlineStr">
        <is>
          <t>pkm/cap</t>
        </is>
      </c>
      <c r="C8" s="162">
        <f>C29</f>
        <v/>
      </c>
      <c r="D8" s="162">
        <f>D29</f>
        <v/>
      </c>
      <c r="E8" s="162">
        <f>E29</f>
        <v/>
      </c>
      <c r="F8" s="162">
        <f>F29</f>
        <v/>
      </c>
      <c r="G8" s="162">
        <f>G29</f>
        <v/>
      </c>
      <c r="H8" s="162">
        <f>H29</f>
        <v/>
      </c>
      <c r="I8" s="162">
        <f>I29</f>
        <v/>
      </c>
    </row>
    <row r="9">
      <c r="A9" s="24" t="inlineStr">
        <is>
          <t>Energy use per pkm</t>
        </is>
      </c>
      <c r="B9" s="24" t="inlineStr">
        <is>
          <t>MJ/pkm</t>
        </is>
      </c>
      <c r="C9" s="162">
        <f>C253*10^12/(C29*(C21+C23)*10^6)</f>
        <v/>
      </c>
      <c r="D9" s="162">
        <f>D253*10^12/(D29*(D21+D23)*10^6)</f>
        <v/>
      </c>
      <c r="E9" s="162">
        <f>E253*10^12/(E29*(E21+E23)*10^6)</f>
        <v/>
      </c>
      <c r="F9" s="162">
        <f>F253*10^12/(F29*(F21+F23)*10^6)</f>
        <v/>
      </c>
      <c r="G9" s="162">
        <f>G253*10^12/(G29*(G21+G23)*10^6)</f>
        <v/>
      </c>
      <c r="H9" s="162">
        <f>H253*10^12/(H29*(H21+H23)*10^6)</f>
        <v/>
      </c>
      <c r="I9" s="162">
        <f>I253*10^12/(I29*(I21+I23)*10^6)</f>
        <v/>
      </c>
    </row>
    <row r="10">
      <c r="A10" s="24" t="inlineStr">
        <is>
          <t>CO2 emissions per energy unit</t>
        </is>
      </c>
      <c r="B10" s="24" t="inlineStr">
        <is>
          <t>gCO2/MJ</t>
        </is>
      </c>
      <c r="C10" s="162">
        <f>C263*10^12/(C253*10^12)</f>
        <v/>
      </c>
      <c r="D10" s="162">
        <f>D263*10^12/(D253*10^12)</f>
        <v/>
      </c>
      <c r="E10" s="162">
        <f>E263*10^12/(E253*10^12)</f>
        <v/>
      </c>
      <c r="F10" s="162">
        <f>F263*10^12/(F253*10^12)</f>
        <v/>
      </c>
      <c r="G10" s="162">
        <f>G263*10^12/(G253*10^12)</f>
        <v/>
      </c>
      <c r="H10" s="162">
        <f>H263*10^12/(H253*10^12)</f>
        <v/>
      </c>
      <c r="I10" s="162">
        <f>I263*10^12/(I253*10^12)</f>
        <v/>
      </c>
    </row>
    <row r="11">
      <c r="A11" s="24" t="inlineStr">
        <is>
          <t>Energy consumption</t>
        </is>
      </c>
      <c r="B11" s="24" t="inlineStr">
        <is>
          <t>PJ</t>
        </is>
      </c>
      <c r="C11" s="162">
        <f>C253*10^3</f>
        <v/>
      </c>
      <c r="D11" s="162">
        <f>D253*10^3</f>
        <v/>
      </c>
      <c r="E11" s="162">
        <f>E253*10^3</f>
        <v/>
      </c>
      <c r="F11" s="162">
        <f>F253*10^3</f>
        <v/>
      </c>
      <c r="G11" s="162">
        <f>G253*10^3</f>
        <v/>
      </c>
      <c r="H11" s="162">
        <f>H253*10^3</f>
        <v/>
      </c>
      <c r="I11" s="162">
        <f>I253*10^3</f>
        <v/>
      </c>
    </row>
    <row r="12">
      <c r="A12" s="24" t="inlineStr">
        <is>
          <t>Total CO2 emissions</t>
        </is>
      </c>
      <c r="B12" s="24" t="inlineStr">
        <is>
          <t>MtCO2</t>
        </is>
      </c>
      <c r="C12" s="162">
        <f>C263</f>
        <v/>
      </c>
      <c r="D12" s="162">
        <f>D263</f>
        <v/>
      </c>
      <c r="E12" s="162">
        <f>E263</f>
        <v/>
      </c>
      <c r="F12" s="162">
        <f>F263</f>
        <v/>
      </c>
      <c r="G12" s="162">
        <f>G263</f>
        <v/>
      </c>
      <c r="H12" s="162">
        <f>H263</f>
        <v/>
      </c>
      <c r="I12" s="162">
        <f>I263</f>
        <v/>
      </c>
    </row>
    <row r="13">
      <c r="A13" s="24" t="inlineStr">
        <is>
          <t>Total non-CO2 GHG emissions</t>
        </is>
      </c>
      <c r="B13" s="24" t="inlineStr">
        <is>
          <t>MtCO2e</t>
        </is>
      </c>
      <c r="C13" s="162">
        <f>C288</f>
        <v/>
      </c>
      <c r="D13" s="162">
        <f>D288</f>
        <v/>
      </c>
      <c r="E13" s="162">
        <f>E288</f>
        <v/>
      </c>
      <c r="F13" s="162">
        <f>F288</f>
        <v/>
      </c>
      <c r="G13" s="162">
        <f>G288</f>
        <v/>
      </c>
      <c r="H13" s="162">
        <f>H288</f>
        <v/>
      </c>
      <c r="I13" s="162">
        <f>I288</f>
        <v/>
      </c>
    </row>
    <row r="14">
      <c r="A14" s="24" t="inlineStr">
        <is>
          <t>International passenger-related shipping emissions</t>
        </is>
      </c>
      <c r="B14" s="24" t="inlineStr">
        <is>
          <t>MtCO2e</t>
        </is>
      </c>
      <c r="C14" s="162">
        <f>C312</f>
        <v/>
      </c>
      <c r="D14" s="162">
        <f>D312</f>
        <v/>
      </c>
      <c r="E14" s="162">
        <f>E312</f>
        <v/>
      </c>
      <c r="F14" s="162">
        <f>F312</f>
        <v/>
      </c>
      <c r="G14" s="162">
        <f>G312</f>
        <v/>
      </c>
      <c r="H14" s="162">
        <f>H312</f>
        <v/>
      </c>
      <c r="I14" s="162">
        <f>I312</f>
        <v/>
      </c>
    </row>
    <row r="15">
      <c r="A15" s="24" t="inlineStr">
        <is>
          <t>International passenger-related air emissions</t>
        </is>
      </c>
      <c r="B15" s="24" t="inlineStr">
        <is>
          <t>MtCO2e</t>
        </is>
      </c>
      <c r="C15" s="162">
        <f>C313</f>
        <v/>
      </c>
      <c r="D15" s="162">
        <f>D313</f>
        <v/>
      </c>
      <c r="E15" s="162">
        <f>E313</f>
        <v/>
      </c>
      <c r="F15" s="162">
        <f>F313</f>
        <v/>
      </c>
      <c r="G15" s="162">
        <f>G313</f>
        <v/>
      </c>
      <c r="H15" s="162">
        <f>H313</f>
        <v/>
      </c>
      <c r="I15" s="162">
        <f>I313</f>
        <v/>
      </c>
    </row>
    <row r="16">
      <c r="A16" s="72" t="n"/>
      <c r="B16" s="72" t="n"/>
      <c r="C16" s="72" t="n"/>
      <c r="D16" s="72" t="n"/>
      <c r="E16" s="72" t="n"/>
      <c r="F16" s="72" t="n"/>
      <c r="G16" s="72" t="n"/>
      <c r="H16" s="72" t="n"/>
      <c r="I16" s="72" t="n"/>
      <c r="J16" s="72" t="n"/>
    </row>
    <row r="17">
      <c r="A17" s="73" t="n"/>
      <c r="B17" s="73" t="n"/>
      <c r="C17" s="73" t="n"/>
      <c r="D17" s="73" t="n"/>
      <c r="E17" s="73" t="n"/>
      <c r="F17" s="73" t="n"/>
      <c r="G17" s="73" t="n"/>
      <c r="H17" s="73" t="n"/>
      <c r="I17" s="73" t="n"/>
      <c r="J17" s="73" t="n"/>
    </row>
    <row r="18">
      <c r="A18" s="73" t="n"/>
      <c r="B18" s="73" t="n"/>
      <c r="C18" s="73" t="n"/>
      <c r="D18" s="73" t="n"/>
      <c r="E18" s="73" t="n"/>
      <c r="F18" s="73" t="n"/>
      <c r="G18" s="73" t="n"/>
      <c r="H18" s="73" t="n"/>
      <c r="I18" s="73" t="n"/>
      <c r="J18" s="73" t="n"/>
    </row>
    <row r="19" ht="45" customHeight="1" s="218">
      <c r="A19" s="75" t="inlineStr">
        <is>
          <t>Variable</t>
        </is>
      </c>
      <c r="B19" s="75" t="inlineStr">
        <is>
          <t>Unit</t>
        </is>
      </c>
      <c r="C19" s="75" t="n">
        <v>2010</v>
      </c>
      <c r="D19" s="191">
        <f>'User guide'!B16</f>
        <v/>
      </c>
      <c r="E19" s="75" t="n">
        <v>2030</v>
      </c>
      <c r="F19" s="75" t="n">
        <v>2040</v>
      </c>
      <c r="G19" s="75" t="n">
        <v>2050</v>
      </c>
      <c r="H19" s="75" t="n">
        <v>2060</v>
      </c>
      <c r="I19" s="192" t="n">
        <v>2070</v>
      </c>
      <c r="J19" s="74" t="inlineStr">
        <is>
          <t>Consistency checks</t>
        </is>
      </c>
      <c r="K19" s="74" t="inlineStr">
        <is>
          <t>Method category</t>
        </is>
      </c>
      <c r="L19" s="74" t="inlineStr">
        <is>
          <t>Note &amp; comments</t>
        </is>
      </c>
    </row>
    <row r="20">
      <c r="A20" s="20" t="inlineStr">
        <is>
          <t>Socio-economic indicators</t>
        </is>
      </c>
      <c r="B20" s="20" t="n"/>
      <c r="C20" s="20" t="n"/>
      <c r="D20" s="20" t="n"/>
      <c r="E20" s="20" t="n"/>
      <c r="F20" s="20" t="n"/>
      <c r="G20" s="20" t="n"/>
      <c r="H20" s="20" t="n"/>
      <c r="I20" s="20" t="n"/>
      <c r="J20" s="199" t="n"/>
      <c r="K20" s="51" t="n"/>
      <c r="L20" s="51" t="n"/>
    </row>
    <row r="21">
      <c r="A21" s="22" t="inlineStr">
        <is>
          <t>Urban areas (&gt;50 000 inhab.)</t>
        </is>
      </c>
      <c r="B21" s="22" t="inlineStr">
        <is>
          <t>Million inhab.</t>
        </is>
      </c>
      <c r="C21" s="78" t="n"/>
      <c r="D21" s="78" t="n"/>
      <c r="E21" s="78" t="n"/>
      <c r="F21" s="78" t="n"/>
      <c r="G21" s="78" t="n"/>
      <c r="H21" s="78" t="n"/>
      <c r="I21" s="78" t="n"/>
      <c r="J21" s="196" t="inlineStr">
        <is>
          <t>Macro - demo _ eco</t>
        </is>
      </c>
      <c r="K21" s="51" t="n"/>
      <c r="L21" s="51" t="n"/>
    </row>
    <row r="22" ht="13.5" customHeight="1" s="218">
      <c r="A22" s="22" t="inlineStr">
        <is>
          <t>- of which living in metropolitan areas (&gt;500 000 inhab.)</t>
        </is>
      </c>
      <c r="B22" s="22" t="inlineStr">
        <is>
          <t>Million inhab.</t>
        </is>
      </c>
      <c r="C22" s="78" t="n"/>
      <c r="D22" s="78" t="n"/>
      <c r="E22" s="78" t="n"/>
      <c r="F22" s="78" t="n"/>
      <c r="G22" s="78" t="n"/>
      <c r="H22" s="78" t="n"/>
      <c r="I22" s="78" t="n"/>
      <c r="J22" s="196" t="inlineStr">
        <is>
          <t>Macro - demo _ eco</t>
        </is>
      </c>
      <c r="K22" s="51" t="n"/>
      <c r="L22" s="51" t="n"/>
    </row>
    <row r="23">
      <c r="A23" s="22" t="inlineStr">
        <is>
          <t>Rural areas (&lt;50 000 inhab.)</t>
        </is>
      </c>
      <c r="B23" s="22" t="inlineStr">
        <is>
          <t>Million inhab.</t>
        </is>
      </c>
      <c r="C23" s="78" t="n"/>
      <c r="D23" s="78" t="n"/>
      <c r="E23" s="78" t="n"/>
      <c r="F23" s="78" t="n"/>
      <c r="G23" s="78" t="n"/>
      <c r="H23" s="78" t="n"/>
      <c r="I23" s="78" t="n"/>
      <c r="J23" s="196" t="inlineStr">
        <is>
          <t>Macro - demo _ eco</t>
        </is>
      </c>
      <c r="K23" s="51" t="n"/>
      <c r="L23" s="51" t="n"/>
    </row>
    <row r="24">
      <c r="A24" s="22" t="inlineStr">
        <is>
          <t>- of which living in towns (&lt;5000 inhab.)</t>
        </is>
      </c>
      <c r="B24" s="22" t="inlineStr">
        <is>
          <t>Million inhab.</t>
        </is>
      </c>
      <c r="C24" s="78" t="n"/>
      <c r="D24" s="78" t="n"/>
      <c r="E24" s="78" t="n"/>
      <c r="F24" s="78" t="n"/>
      <c r="G24" s="78" t="n"/>
      <c r="H24" s="78" t="n"/>
      <c r="I24" s="78" t="n"/>
      <c r="J24" s="196" t="inlineStr">
        <is>
          <t>Macro - demo _ eco</t>
        </is>
      </c>
      <c r="K24" s="51" t="n"/>
      <c r="L24" s="51" t="n"/>
    </row>
    <row r="25">
      <c r="A25" s="22" t="inlineStr">
        <is>
          <t>Average per capita income - urban average</t>
        </is>
      </c>
      <c r="B25" s="22" t="inlineStr">
        <is>
          <t>2015 USD / year / cap</t>
        </is>
      </c>
      <c r="C25" s="44" t="n"/>
      <c r="D25" s="44" t="n"/>
      <c r="E25" s="44" t="n"/>
      <c r="F25" s="44" t="n"/>
      <c r="G25" s="44" t="n"/>
      <c r="H25" s="44" t="n"/>
      <c r="I25" s="44" t="n"/>
      <c r="J25" s="196" t="inlineStr">
        <is>
          <t>Macro - demo _ eco</t>
        </is>
      </c>
      <c r="K25" s="51" t="n"/>
      <c r="L25" s="51" t="n"/>
    </row>
    <row r="26">
      <c r="A26" s="24" t="inlineStr">
        <is>
          <t>Average per capita income - rural average</t>
        </is>
      </c>
      <c r="B26" s="22" t="inlineStr">
        <is>
          <t>2015 USD / year / cap</t>
        </is>
      </c>
      <c r="C26" s="44" t="n"/>
      <c r="D26" s="44" t="n"/>
      <c r="E26" s="44" t="n"/>
      <c r="F26" s="44" t="n"/>
      <c r="G26" s="44" t="n"/>
      <c r="H26" s="44" t="n"/>
      <c r="I26" s="44" t="n"/>
      <c r="J26" s="196" t="inlineStr">
        <is>
          <t>Macro - demo _ eco</t>
        </is>
      </c>
      <c r="K26" s="51" t="n"/>
      <c r="L26" s="51" t="n"/>
    </row>
    <row r="27">
      <c r="A27" s="79" t="inlineStr">
        <is>
          <t>Passenger activities and mobility (pkm)</t>
        </is>
      </c>
      <c r="B27" s="79" t="n"/>
      <c r="C27" s="80" t="n"/>
      <c r="D27" s="80" t="n"/>
      <c r="E27" s="80" t="n"/>
      <c r="F27" s="80" t="n"/>
      <c r="G27" s="80" t="n"/>
      <c r="H27" s="80" t="n"/>
      <c r="I27" s="80" t="n"/>
      <c r="J27" s="199" t="n"/>
      <c r="K27" s="51" t="n"/>
      <c r="L27" s="51" t="n"/>
    </row>
    <row r="28">
      <c r="A28" s="81" t="inlineStr">
        <is>
          <t>Average aggregated</t>
        </is>
      </c>
      <c r="B28" s="82" t="n"/>
      <c r="C28" s="83" t="n"/>
      <c r="D28" s="83" t="n"/>
      <c r="E28" s="83" t="n"/>
      <c r="F28" s="83" t="n"/>
      <c r="G28" s="83" t="n"/>
      <c r="H28" s="83" t="n"/>
      <c r="I28" s="83" t="n"/>
      <c r="J28" s="199" t="n"/>
      <c r="K28" s="51" t="n"/>
      <c r="L28" s="51" t="n"/>
    </row>
    <row r="29">
      <c r="A29" s="76" t="inlineStr">
        <is>
          <t>Passenger mobility - national average</t>
        </is>
      </c>
      <c r="B29" s="84" t="inlineStr">
        <is>
          <t>pkm/cap/year</t>
        </is>
      </c>
      <c r="C29" s="78" t="n"/>
      <c r="D29" s="78" t="n"/>
      <c r="E29" s="78" t="n"/>
      <c r="F29" s="78" t="n"/>
      <c r="G29" s="78" t="n"/>
      <c r="H29" s="78" t="n"/>
      <c r="I29" s="78" t="n"/>
      <c r="J29" s="199" t="n"/>
      <c r="K29" s="51" t="n"/>
      <c r="L29" s="51" t="n"/>
    </row>
    <row r="30">
      <c r="A30" s="81" t="inlineStr">
        <is>
          <t>For metropolitan population: constrained and non constrained mobility</t>
        </is>
      </c>
      <c r="B30" s="82" t="n"/>
      <c r="C30" s="83" t="n"/>
      <c r="D30" s="83" t="n"/>
      <c r="E30" s="83" t="n"/>
      <c r="F30" s="83" t="n"/>
      <c r="G30" s="83" t="n"/>
      <c r="H30" s="83" t="n"/>
      <c r="I30" s="83" t="n"/>
      <c r="J30" s="199" t="n"/>
      <c r="K30" s="51" t="n"/>
      <c r="L30" s="51" t="n"/>
    </row>
    <row r="31">
      <c r="A31" s="76" t="inlineStr">
        <is>
          <t>Passenger mobility - metropolitan average</t>
        </is>
      </c>
      <c r="B31" s="84" t="inlineStr">
        <is>
          <t>pkm/cap-Metrop/year</t>
        </is>
      </c>
      <c r="C31" s="78" t="n"/>
      <c r="D31" s="78" t="n"/>
      <c r="E31" s="78" t="n"/>
      <c r="F31" s="78" t="n"/>
      <c r="G31" s="78" t="n"/>
      <c r="H31" s="78" t="n"/>
      <c r="I31" s="78" t="n"/>
      <c r="J31" s="199" t="n"/>
      <c r="K31" s="51" t="n"/>
      <c r="L31" s="51" t="n"/>
    </row>
    <row r="32" ht="30" customHeight="1" s="218">
      <c r="A32" s="158" t="inlineStr">
        <is>
          <t>- of which CONSTRAINED-led mobility (work, school, shopping, health, public administration...)</t>
        </is>
      </c>
      <c r="B32" s="84" t="inlineStr">
        <is>
          <t>pkm/cap-Metrop/year</t>
        </is>
      </c>
      <c r="C32" s="78" t="n"/>
      <c r="D32" s="78" t="n"/>
      <c r="E32" s="78" t="n"/>
      <c r="F32" s="78" t="n"/>
      <c r="G32" s="78" t="n"/>
      <c r="H32" s="78" t="n"/>
      <c r="I32" s="78" t="n"/>
      <c r="J32" s="199" t="n"/>
      <c r="K32" s="51" t="n"/>
      <c r="L32" s="51" t="n"/>
    </row>
    <row r="33">
      <c r="A33" s="158" t="inlineStr">
        <is>
          <t>- of which NON CONSTRAINED-led mobility (leisure activities)</t>
        </is>
      </c>
      <c r="B33" s="84" t="inlineStr">
        <is>
          <t>pkm/cap-Metrop/year</t>
        </is>
      </c>
      <c r="C33" s="78" t="n"/>
      <c r="D33" s="78" t="n"/>
      <c r="E33" s="78" t="n"/>
      <c r="F33" s="78" t="n"/>
      <c r="G33" s="78" t="n"/>
      <c r="H33" s="78" t="n"/>
      <c r="I33" s="78" t="n"/>
      <c r="J33" s="199" t="n"/>
      <c r="K33" s="51" t="n"/>
      <c r="L33" s="51" t="n"/>
    </row>
    <row r="34">
      <c r="A34" s="81" t="inlineStr">
        <is>
          <t>For non-metropolitan population: constrained and non constrained mobility</t>
        </is>
      </c>
      <c r="B34" s="82" t="n"/>
      <c r="C34" s="83" t="n"/>
      <c r="D34" s="83" t="n"/>
      <c r="E34" s="83" t="n"/>
      <c r="F34" s="83" t="n"/>
      <c r="G34" s="83" t="n"/>
      <c r="H34" s="83" t="n"/>
      <c r="I34" s="83" t="n"/>
      <c r="J34" s="199" t="n"/>
      <c r="K34" s="51" t="n"/>
      <c r="L34" s="51" t="n"/>
    </row>
    <row r="35">
      <c r="A35" s="76" t="inlineStr">
        <is>
          <t>Passenger mobility - non metropolitan average</t>
        </is>
      </c>
      <c r="B35" s="84" t="inlineStr">
        <is>
          <t>pkm/cap-Non Metrop/year</t>
        </is>
      </c>
      <c r="C35" s="78" t="n"/>
      <c r="D35" s="78" t="n"/>
      <c r="E35" s="78" t="n"/>
      <c r="F35" s="78" t="n"/>
      <c r="G35" s="78" t="n"/>
      <c r="H35" s="78" t="n"/>
      <c r="I35" s="78" t="n"/>
      <c r="J35" s="199" t="n"/>
      <c r="K35" s="51" t="n"/>
      <c r="L35" s="51" t="n"/>
    </row>
    <row r="36" ht="30" customHeight="1" s="218">
      <c r="A36" s="158" t="inlineStr">
        <is>
          <t>- of which CONSTRAINED-led mobility (work, school, shopping, health, public administration...)</t>
        </is>
      </c>
      <c r="B36" s="84" t="inlineStr">
        <is>
          <t>pkm/cap-Non Metrop/year</t>
        </is>
      </c>
      <c r="C36" s="78" t="n"/>
      <c r="D36" s="78" t="n"/>
      <c r="E36" s="78" t="n"/>
      <c r="F36" s="78" t="n"/>
      <c r="G36" s="78" t="n"/>
      <c r="H36" s="78" t="n"/>
      <c r="I36" s="78" t="n"/>
      <c r="J36" s="199" t="n"/>
      <c r="K36" s="51" t="n"/>
      <c r="L36" s="51" t="n"/>
    </row>
    <row r="37">
      <c r="A37" s="158" t="inlineStr">
        <is>
          <t>- of which NON CONSTRAINED-led mobility (leisure activities)</t>
        </is>
      </c>
      <c r="B37" s="84" t="inlineStr">
        <is>
          <t>pkm/cap-Non Metrop/year</t>
        </is>
      </c>
      <c r="C37" s="78" t="n"/>
      <c r="D37" s="78" t="n"/>
      <c r="E37" s="78" t="n"/>
      <c r="F37" s="78" t="n"/>
      <c r="G37" s="78" t="n"/>
      <c r="H37" s="78" t="n"/>
      <c r="I37" s="78" t="n"/>
      <c r="J37" s="199" t="n"/>
      <c r="K37" s="51" t="n"/>
      <c r="L37" s="51" t="n"/>
    </row>
    <row r="38">
      <c r="A38" s="79" t="inlineStr">
        <is>
          <t>Modal choices for passenger mobility (pkm)</t>
        </is>
      </c>
      <c r="B38" s="79" t="n"/>
      <c r="C38" s="80" t="n"/>
      <c r="D38" s="80" t="n"/>
      <c r="E38" s="80" t="n"/>
      <c r="F38" s="80" t="n"/>
      <c r="G38" s="80" t="n"/>
      <c r="H38" s="80" t="n"/>
      <c r="I38" s="80" t="n"/>
      <c r="J38" s="199" t="n"/>
      <c r="K38" s="51" t="n"/>
      <c r="L38" s="51" t="n"/>
    </row>
    <row r="39">
      <c r="A39" s="81" t="inlineStr">
        <is>
          <t>Average aggregated</t>
        </is>
      </c>
      <c r="B39" s="81" t="n"/>
      <c r="C39" s="83" t="n"/>
      <c r="D39" s="83" t="n"/>
      <c r="E39" s="83" t="n"/>
      <c r="F39" s="83" t="n"/>
      <c r="G39" s="83" t="n"/>
      <c r="H39" s="83" t="n"/>
      <c r="I39" s="83" t="n"/>
      <c r="J39" s="199" t="n"/>
      <c r="K39" s="51" t="n"/>
      <c r="L39" s="51" t="n"/>
    </row>
    <row r="40">
      <c r="A40" s="84" t="inlineStr">
        <is>
          <t>Non-motorized transport (Walking, Biking)</t>
        </is>
      </c>
      <c r="B40" s="84" t="inlineStr">
        <is>
          <t>pkm/cap/year</t>
        </is>
      </c>
      <c r="C40" s="78" t="n"/>
      <c r="D40" s="78" t="n"/>
      <c r="E40" s="78" t="n"/>
      <c r="F40" s="78" t="n"/>
      <c r="G40" s="78" t="n"/>
      <c r="H40" s="78" t="n"/>
      <c r="I40" s="78" t="n"/>
      <c r="J40" s="51" t="n"/>
      <c r="K40" s="51" t="n"/>
      <c r="L40" s="51" t="n"/>
    </row>
    <row r="41">
      <c r="A41" s="84" t="inlineStr">
        <is>
          <t>Public transport - Bus</t>
        </is>
      </c>
      <c r="B41" s="84" t="inlineStr">
        <is>
          <t>pkm/cap/year</t>
        </is>
      </c>
      <c r="C41" s="78" t="n"/>
      <c r="D41" s="78" t="n"/>
      <c r="E41" s="78" t="n"/>
      <c r="F41" s="78" t="n"/>
      <c r="G41" s="78" t="n"/>
      <c r="H41" s="78" t="n"/>
      <c r="I41" s="78" t="n"/>
      <c r="J41" s="51" t="n"/>
      <c r="K41" s="51" t="n"/>
      <c r="L41" s="51" t="n"/>
    </row>
    <row r="42">
      <c r="A42" s="84" t="inlineStr">
        <is>
          <t>Public transport - Trains</t>
        </is>
      </c>
      <c r="B42" s="84" t="inlineStr">
        <is>
          <t>pkm/cap/year</t>
        </is>
      </c>
      <c r="C42" s="78" t="n"/>
      <c r="D42" s="78" t="n"/>
      <c r="E42" s="78" t="n"/>
      <c r="F42" s="78" t="n"/>
      <c r="G42" s="78" t="n"/>
      <c r="H42" s="78" t="n"/>
      <c r="I42" s="78" t="n"/>
      <c r="J42" s="51" t="n"/>
      <c r="K42" s="51" t="n"/>
      <c r="L42" s="51" t="n"/>
    </row>
    <row r="43">
      <c r="A43" s="84" t="inlineStr">
        <is>
          <t>Public transport - Boats</t>
        </is>
      </c>
      <c r="B43" s="84" t="inlineStr">
        <is>
          <t>pkm/cap/year</t>
        </is>
      </c>
      <c r="C43" s="78" t="n"/>
      <c r="D43" s="78" t="n"/>
      <c r="E43" s="78" t="n"/>
      <c r="F43" s="78" t="n"/>
      <c r="G43" s="78" t="n"/>
      <c r="H43" s="78" t="n"/>
      <c r="I43" s="78" t="n"/>
      <c r="J43" s="51" t="n"/>
      <c r="K43" s="51" t="n"/>
      <c r="L43" s="51" t="n"/>
    </row>
    <row r="44">
      <c r="A44" s="84" t="inlineStr">
        <is>
          <t>Public transport - Other road vehicles (e.g. taxis…)</t>
        </is>
      </c>
      <c r="B44" s="84" t="inlineStr">
        <is>
          <t>pkm/cap/year</t>
        </is>
      </c>
      <c r="C44" s="78" t="n"/>
      <c r="D44" s="78" t="n"/>
      <c r="E44" s="78" t="n"/>
      <c r="F44" s="78" t="n"/>
      <c r="G44" s="78" t="n"/>
      <c r="H44" s="78" t="n"/>
      <c r="I44" s="78" t="n"/>
      <c r="J44" s="51" t="n"/>
      <c r="K44" s="51" t="n"/>
      <c r="L44" s="51" t="n"/>
    </row>
    <row r="45">
      <c r="A45" s="84" t="inlineStr">
        <is>
          <t>Private mobility - 2/3W</t>
        </is>
      </c>
      <c r="B45" s="84" t="inlineStr">
        <is>
          <t>pkm/cap/year</t>
        </is>
      </c>
      <c r="C45" s="78" t="n"/>
      <c r="D45" s="78" t="n"/>
      <c r="E45" s="78" t="n"/>
      <c r="F45" s="78" t="n"/>
      <c r="G45" s="78" t="n"/>
      <c r="H45" s="78" t="n"/>
      <c r="I45" s="78" t="n"/>
      <c r="J45" s="51" t="n"/>
      <c r="K45" s="51" t="n"/>
      <c r="L45" s="51" t="n"/>
    </row>
    <row r="46">
      <c r="A46" s="84" t="inlineStr">
        <is>
          <t>Private mobility - Cars</t>
        </is>
      </c>
      <c r="B46" s="84" t="inlineStr">
        <is>
          <t>pkm/cap/year</t>
        </is>
      </c>
      <c r="C46" s="78" t="n"/>
      <c r="D46" s="78" t="n"/>
      <c r="E46" s="78" t="n"/>
      <c r="F46" s="78" t="n"/>
      <c r="G46" s="78" t="n"/>
      <c r="H46" s="78" t="n"/>
      <c r="I46" s="78" t="n"/>
      <c r="J46" s="51" t="n"/>
      <c r="K46" s="51" t="n"/>
      <c r="L46" s="51" t="n"/>
    </row>
    <row r="47">
      <c r="A47" s="84" t="inlineStr">
        <is>
          <t>Public and private mobility - Aircrafts</t>
        </is>
      </c>
      <c r="B47" s="84" t="inlineStr">
        <is>
          <t>pkm/cap/year</t>
        </is>
      </c>
      <c r="C47" s="78" t="n"/>
      <c r="D47" s="78" t="n"/>
      <c r="E47" s="78" t="n"/>
      <c r="F47" s="78" t="n"/>
      <c r="G47" s="78" t="n"/>
      <c r="H47" s="78" t="n"/>
      <c r="I47" s="78" t="n"/>
      <c r="J47" s="51" t="n"/>
      <c r="K47" s="51" t="n"/>
      <c r="L47" s="51" t="n"/>
    </row>
    <row r="48">
      <c r="A48" s="81" t="inlineStr">
        <is>
          <t>For metropolitan population: by modes</t>
        </is>
      </c>
      <c r="B48" s="81" t="n"/>
      <c r="C48" s="83" t="n"/>
      <c r="D48" s="83" t="n"/>
      <c r="E48" s="83" t="n"/>
      <c r="F48" s="83" t="n"/>
      <c r="G48" s="83" t="n"/>
      <c r="H48" s="83" t="n"/>
      <c r="I48" s="83" t="n"/>
      <c r="J48" s="199" t="n"/>
      <c r="K48" s="51" t="n"/>
      <c r="L48" s="51" t="n"/>
    </row>
    <row r="49">
      <c r="A49" s="84" t="inlineStr">
        <is>
          <t>Non-motorized transport (Walking, Biking)</t>
        </is>
      </c>
      <c r="B49" s="84" t="inlineStr">
        <is>
          <t>pkm/cap-Metrop/year</t>
        </is>
      </c>
      <c r="C49" s="78" t="n"/>
      <c r="D49" s="78" t="n"/>
      <c r="E49" s="78" t="n"/>
      <c r="F49" s="78" t="n"/>
      <c r="G49" s="78" t="n"/>
      <c r="H49" s="78" t="n"/>
      <c r="I49" s="78" t="n"/>
      <c r="J49" s="51" t="n"/>
      <c r="K49" s="51" t="n"/>
      <c r="L49" s="51" t="n"/>
    </row>
    <row r="50">
      <c r="A50" s="84" t="inlineStr">
        <is>
          <t>Public transport - Bus</t>
        </is>
      </c>
      <c r="B50" s="84" t="inlineStr">
        <is>
          <t>pkm/cap-Metrop/year</t>
        </is>
      </c>
      <c r="C50" s="78" t="n"/>
      <c r="D50" s="78" t="n"/>
      <c r="E50" s="78" t="n"/>
      <c r="F50" s="78" t="n"/>
      <c r="G50" s="78" t="n"/>
      <c r="H50" s="78" t="n"/>
      <c r="I50" s="78" t="n"/>
      <c r="J50" s="51" t="n"/>
      <c r="K50" s="51" t="n"/>
      <c r="L50" s="51" t="n"/>
    </row>
    <row r="51">
      <c r="A51" s="84" t="inlineStr">
        <is>
          <t>Public transport - Trains</t>
        </is>
      </c>
      <c r="B51" s="84" t="inlineStr">
        <is>
          <t>pkm/cap-Metrop/year</t>
        </is>
      </c>
      <c r="C51" s="78" t="n"/>
      <c r="D51" s="78" t="n"/>
      <c r="E51" s="78" t="n"/>
      <c r="F51" s="78" t="n"/>
      <c r="G51" s="78" t="n"/>
      <c r="H51" s="78" t="n"/>
      <c r="I51" s="78" t="n"/>
      <c r="J51" s="51" t="n"/>
      <c r="K51" s="51" t="n"/>
      <c r="L51" s="51" t="n"/>
    </row>
    <row r="52">
      <c r="A52" s="84" t="inlineStr">
        <is>
          <t>Public transport - Boats</t>
        </is>
      </c>
      <c r="B52" s="84" t="inlineStr">
        <is>
          <t>pkm/cap-Metrop/year</t>
        </is>
      </c>
      <c r="C52" s="78" t="n"/>
      <c r="D52" s="78" t="n"/>
      <c r="E52" s="78" t="n"/>
      <c r="F52" s="78" t="n"/>
      <c r="G52" s="78" t="n"/>
      <c r="H52" s="78" t="n"/>
      <c r="I52" s="78" t="n"/>
      <c r="J52" s="51" t="n"/>
      <c r="K52" s="51" t="n"/>
      <c r="L52" s="51" t="n"/>
    </row>
    <row r="53">
      <c r="A53" s="84" t="inlineStr">
        <is>
          <t>Public transport - Other road vehicles (e.g. taxis…)</t>
        </is>
      </c>
      <c r="B53" s="84" t="inlineStr">
        <is>
          <t>pkm/cap-Metrop/year</t>
        </is>
      </c>
      <c r="C53" s="78" t="n"/>
      <c r="D53" s="78" t="n"/>
      <c r="E53" s="78" t="n"/>
      <c r="F53" s="78" t="n"/>
      <c r="G53" s="78" t="n"/>
      <c r="H53" s="78" t="n"/>
      <c r="I53" s="78" t="n"/>
      <c r="J53" s="51" t="n"/>
      <c r="K53" s="51" t="n"/>
      <c r="L53" s="51" t="n"/>
    </row>
    <row r="54">
      <c r="A54" s="84" t="inlineStr">
        <is>
          <t>Private mobility - 2/3W</t>
        </is>
      </c>
      <c r="B54" s="84" t="inlineStr">
        <is>
          <t>pkm/cap-Metrop/year</t>
        </is>
      </c>
      <c r="C54" s="78" t="n"/>
      <c r="D54" s="78" t="n"/>
      <c r="E54" s="78" t="n"/>
      <c r="F54" s="78" t="n"/>
      <c r="G54" s="78" t="n"/>
      <c r="H54" s="78" t="n"/>
      <c r="I54" s="78" t="n"/>
      <c r="J54" s="51" t="n"/>
      <c r="K54" s="51" t="n"/>
      <c r="L54" s="51" t="n"/>
    </row>
    <row r="55">
      <c r="A55" s="84" t="inlineStr">
        <is>
          <t>Private mobility - Cars</t>
        </is>
      </c>
      <c r="B55" s="84" t="inlineStr">
        <is>
          <t>pkm/cap-Metrop/year</t>
        </is>
      </c>
      <c r="C55" s="78" t="n"/>
      <c r="D55" s="78" t="n"/>
      <c r="E55" s="78" t="n"/>
      <c r="F55" s="78" t="n"/>
      <c r="G55" s="78" t="n"/>
      <c r="H55" s="78" t="n"/>
      <c r="I55" s="78" t="n"/>
      <c r="J55" s="51" t="n"/>
      <c r="K55" s="51" t="n"/>
      <c r="L55" s="51" t="n"/>
    </row>
    <row r="56">
      <c r="A56" s="84" t="inlineStr">
        <is>
          <t>Public and private mobility - Aircrafts</t>
        </is>
      </c>
      <c r="B56" s="84" t="inlineStr">
        <is>
          <t>pkm/cap-Metrop/year</t>
        </is>
      </c>
      <c r="C56" s="78" t="n"/>
      <c r="D56" s="78" t="n"/>
      <c r="E56" s="78" t="n"/>
      <c r="F56" s="78" t="n"/>
      <c r="G56" s="78" t="n"/>
      <c r="H56" s="78" t="n"/>
      <c r="I56" s="78" t="n"/>
      <c r="J56" s="51" t="n"/>
      <c r="K56" s="51" t="n"/>
      <c r="L56" s="51" t="n"/>
    </row>
    <row r="57">
      <c r="A57" s="81" t="inlineStr">
        <is>
          <t>For non-metropolitan population: by modes</t>
        </is>
      </c>
      <c r="B57" s="81" t="n"/>
      <c r="C57" s="83" t="n"/>
      <c r="D57" s="83" t="n"/>
      <c r="E57" s="83" t="n"/>
      <c r="F57" s="83" t="n"/>
      <c r="G57" s="83" t="n"/>
      <c r="H57" s="83" t="n"/>
      <c r="I57" s="83" t="n"/>
      <c r="J57" s="51" t="n"/>
      <c r="K57" s="51" t="n"/>
      <c r="L57" s="51" t="n"/>
    </row>
    <row r="58">
      <c r="A58" s="84" t="inlineStr">
        <is>
          <t>Non-motorized transport (Walking, Biking)</t>
        </is>
      </c>
      <c r="B58" s="84" t="inlineStr">
        <is>
          <t>pkm/cap-Non Metrop/year</t>
        </is>
      </c>
      <c r="C58" s="78" t="n"/>
      <c r="D58" s="78" t="n"/>
      <c r="E58" s="78" t="n"/>
      <c r="F58" s="78" t="n"/>
      <c r="G58" s="78" t="n"/>
      <c r="H58" s="78" t="n"/>
      <c r="I58" s="78" t="n"/>
      <c r="J58" s="51" t="n"/>
      <c r="K58" s="51" t="n"/>
      <c r="L58" s="51" t="n"/>
    </row>
    <row r="59">
      <c r="A59" s="84" t="inlineStr">
        <is>
          <t>Public transport - Bus</t>
        </is>
      </c>
      <c r="B59" s="84" t="inlineStr">
        <is>
          <t>pkm/cap-Non Metrop/year</t>
        </is>
      </c>
      <c r="C59" s="78" t="n"/>
      <c r="D59" s="78" t="n"/>
      <c r="E59" s="78" t="n"/>
      <c r="F59" s="78" t="n"/>
      <c r="G59" s="78" t="n"/>
      <c r="H59" s="78" t="n"/>
      <c r="I59" s="78" t="n"/>
      <c r="J59" s="51" t="n"/>
      <c r="K59" s="51" t="n"/>
      <c r="L59" s="51" t="n"/>
    </row>
    <row r="60">
      <c r="A60" s="84" t="inlineStr">
        <is>
          <t>Public transport - Trains</t>
        </is>
      </c>
      <c r="B60" s="84" t="inlineStr">
        <is>
          <t>pkm/cap-Non Metrop/year</t>
        </is>
      </c>
      <c r="C60" s="78" t="n"/>
      <c r="D60" s="78" t="n"/>
      <c r="E60" s="78" t="n"/>
      <c r="F60" s="78" t="n"/>
      <c r="G60" s="78" t="n"/>
      <c r="H60" s="78" t="n"/>
      <c r="I60" s="78" t="n"/>
      <c r="J60" s="51" t="n"/>
      <c r="K60" s="51" t="n"/>
      <c r="L60" s="51" t="n"/>
    </row>
    <row r="61">
      <c r="A61" s="84" t="inlineStr">
        <is>
          <t>Public transport - Boats</t>
        </is>
      </c>
      <c r="B61" s="84" t="inlineStr">
        <is>
          <t>pkm/cap-Non Metrop/year</t>
        </is>
      </c>
      <c r="C61" s="78" t="n"/>
      <c r="D61" s="78" t="n"/>
      <c r="E61" s="78" t="n"/>
      <c r="F61" s="78" t="n"/>
      <c r="G61" s="78" t="n"/>
      <c r="H61" s="78" t="n"/>
      <c r="I61" s="78" t="n"/>
      <c r="J61" s="51" t="n"/>
      <c r="K61" s="51" t="n"/>
      <c r="L61" s="51" t="n"/>
    </row>
    <row r="62">
      <c r="A62" s="84" t="inlineStr">
        <is>
          <t>Public transport - Other road vehicles (e.g. taxis…)</t>
        </is>
      </c>
      <c r="B62" s="84" t="inlineStr">
        <is>
          <t>pkm/cap-Non Metrop/year</t>
        </is>
      </c>
      <c r="C62" s="78" t="n"/>
      <c r="D62" s="78" t="n"/>
      <c r="E62" s="78" t="n"/>
      <c r="F62" s="78" t="n"/>
      <c r="G62" s="78" t="n"/>
      <c r="H62" s="78" t="n"/>
      <c r="I62" s="78" t="n"/>
      <c r="J62" s="51" t="n"/>
      <c r="K62" s="51" t="n"/>
      <c r="L62" s="51" t="n"/>
    </row>
    <row r="63">
      <c r="A63" s="84" t="inlineStr">
        <is>
          <t>Private mobility - 2/3W</t>
        </is>
      </c>
      <c r="B63" s="84" t="inlineStr">
        <is>
          <t>pkm/cap-Non Metrop/year</t>
        </is>
      </c>
      <c r="C63" s="78" t="n"/>
      <c r="D63" s="78" t="n"/>
      <c r="E63" s="78" t="n"/>
      <c r="F63" s="78" t="n"/>
      <c r="G63" s="78" t="n"/>
      <c r="H63" s="78" t="n"/>
      <c r="I63" s="78" t="n"/>
      <c r="J63" s="51" t="n"/>
      <c r="K63" s="51" t="n"/>
      <c r="L63" s="51" t="n"/>
    </row>
    <row r="64">
      <c r="A64" s="84" t="inlineStr">
        <is>
          <t>Private mobility - Cars</t>
        </is>
      </c>
      <c r="B64" s="84" t="inlineStr">
        <is>
          <t>pkm/cap-Non Metrop/year</t>
        </is>
      </c>
      <c r="C64" s="78" t="n"/>
      <c r="D64" s="78" t="n"/>
      <c r="E64" s="78" t="n"/>
      <c r="F64" s="78" t="n"/>
      <c r="G64" s="78" t="n"/>
      <c r="H64" s="78" t="n"/>
      <c r="I64" s="78" t="n"/>
      <c r="J64" s="51" t="n"/>
      <c r="K64" s="51" t="n"/>
      <c r="L64" s="51" t="n"/>
    </row>
    <row r="65">
      <c r="A65" s="84" t="inlineStr">
        <is>
          <t>Public and private mobility - Aircrafts</t>
        </is>
      </c>
      <c r="B65" s="84" t="inlineStr">
        <is>
          <t>pkm/cap-Non Metrop/year</t>
        </is>
      </c>
      <c r="C65" s="78" t="n"/>
      <c r="D65" s="78" t="n"/>
      <c r="E65" s="78" t="n"/>
      <c r="F65" s="78" t="n"/>
      <c r="G65" s="78" t="n"/>
      <c r="H65" s="78" t="n"/>
      <c r="I65" s="78" t="n"/>
      <c r="J65" s="51" t="n"/>
      <c r="K65" s="51" t="n"/>
      <c r="L65" s="51" t="n"/>
    </row>
    <row r="66">
      <c r="A66" s="81" t="inlineStr">
        <is>
          <t>For constrained-led mobility of the metropolitan population: by modes</t>
        </is>
      </c>
      <c r="B66" s="81" t="n"/>
      <c r="C66" s="83" t="n"/>
      <c r="D66" s="83" t="n"/>
      <c r="E66" s="83" t="n"/>
      <c r="F66" s="83" t="n"/>
      <c r="G66" s="83" t="n"/>
      <c r="H66" s="83" t="n"/>
      <c r="I66" s="83" t="n"/>
      <c r="J66" s="51" t="n"/>
      <c r="K66" s="51" t="n"/>
      <c r="L66" s="51" t="n"/>
    </row>
    <row r="67">
      <c r="A67" s="84" t="inlineStr">
        <is>
          <t>Non-motorized transport (Walking, Biking)</t>
        </is>
      </c>
      <c r="B67" s="84" t="inlineStr">
        <is>
          <t>pkm/cap-Metrop/year</t>
        </is>
      </c>
      <c r="C67" s="78" t="n"/>
      <c r="D67" s="78" t="n"/>
      <c r="E67" s="78" t="n"/>
      <c r="F67" s="78" t="n"/>
      <c r="G67" s="78" t="n"/>
      <c r="H67" s="78" t="n"/>
      <c r="I67" s="78" t="n"/>
      <c r="J67" s="51" t="n"/>
      <c r="K67" s="51" t="n"/>
      <c r="L67" s="51" t="n"/>
    </row>
    <row r="68">
      <c r="A68" s="84" t="inlineStr">
        <is>
          <t>Public transport - Bus</t>
        </is>
      </c>
      <c r="B68" s="84" t="inlineStr">
        <is>
          <t>pkm/cap-Metrop/year</t>
        </is>
      </c>
      <c r="C68" s="78" t="n"/>
      <c r="D68" s="78" t="n"/>
      <c r="E68" s="78" t="n"/>
      <c r="F68" s="78" t="n"/>
      <c r="G68" s="78" t="n"/>
      <c r="H68" s="78" t="n"/>
      <c r="I68" s="78" t="n"/>
      <c r="J68" s="51" t="n"/>
      <c r="K68" s="51" t="n"/>
      <c r="L68" s="51" t="n"/>
    </row>
    <row r="69">
      <c r="A69" s="84" t="inlineStr">
        <is>
          <t>Public transport - Trains</t>
        </is>
      </c>
      <c r="B69" s="84" t="inlineStr">
        <is>
          <t>pkm/cap-Metrop/year</t>
        </is>
      </c>
      <c r="C69" s="78" t="n"/>
      <c r="D69" s="78" t="n"/>
      <c r="E69" s="78" t="n"/>
      <c r="F69" s="78" t="n"/>
      <c r="G69" s="78" t="n"/>
      <c r="H69" s="78" t="n"/>
      <c r="I69" s="78" t="n"/>
      <c r="J69" s="51" t="n"/>
      <c r="K69" s="51" t="n"/>
      <c r="L69" s="51" t="n"/>
    </row>
    <row r="70">
      <c r="A70" s="84" t="inlineStr">
        <is>
          <t>Public transport - Boats</t>
        </is>
      </c>
      <c r="B70" s="84" t="inlineStr">
        <is>
          <t>pkm/cap-Metrop/year</t>
        </is>
      </c>
      <c r="C70" s="78" t="n"/>
      <c r="D70" s="78" t="n"/>
      <c r="E70" s="78" t="n"/>
      <c r="F70" s="78" t="n"/>
      <c r="G70" s="78" t="n"/>
      <c r="H70" s="78" t="n"/>
      <c r="I70" s="78" t="n"/>
      <c r="J70" s="51" t="n"/>
      <c r="K70" s="51" t="n"/>
      <c r="L70" s="51" t="n"/>
    </row>
    <row r="71">
      <c r="A71" s="84" t="inlineStr">
        <is>
          <t>Public transport - Other road vehicles (e.g. taxis…)</t>
        </is>
      </c>
      <c r="B71" s="84" t="inlineStr">
        <is>
          <t>pkm/cap-Metrop/year</t>
        </is>
      </c>
      <c r="C71" s="78" t="n"/>
      <c r="D71" s="78" t="n"/>
      <c r="E71" s="78" t="n"/>
      <c r="F71" s="78" t="n"/>
      <c r="G71" s="78" t="n"/>
      <c r="H71" s="78" t="n"/>
      <c r="I71" s="78" t="n"/>
      <c r="J71" s="51" t="n"/>
      <c r="K71" s="51" t="n"/>
      <c r="L71" s="51" t="n"/>
    </row>
    <row r="72">
      <c r="A72" s="84" t="inlineStr">
        <is>
          <t>Private mobility - 2/3W</t>
        </is>
      </c>
      <c r="B72" s="84" t="inlineStr">
        <is>
          <t>pkm/cap-Metrop/year</t>
        </is>
      </c>
      <c r="C72" s="78" t="n"/>
      <c r="D72" s="78" t="n"/>
      <c r="E72" s="78" t="n"/>
      <c r="F72" s="78" t="n"/>
      <c r="G72" s="78" t="n"/>
      <c r="H72" s="78" t="n"/>
      <c r="I72" s="78" t="n"/>
      <c r="J72" s="51" t="n"/>
      <c r="K72" s="51" t="n"/>
      <c r="L72" s="51" t="n"/>
    </row>
    <row r="73">
      <c r="A73" s="84" t="inlineStr">
        <is>
          <t>Private mobility - Cars</t>
        </is>
      </c>
      <c r="B73" s="84" t="inlineStr">
        <is>
          <t>pkm/cap-Metrop/year</t>
        </is>
      </c>
      <c r="C73" s="78" t="n"/>
      <c r="D73" s="78" t="n"/>
      <c r="E73" s="78" t="n"/>
      <c r="F73" s="78" t="n"/>
      <c r="G73" s="78" t="n"/>
      <c r="H73" s="78" t="n"/>
      <c r="I73" s="78" t="n"/>
      <c r="J73" s="51" t="n"/>
      <c r="K73" s="51" t="n"/>
      <c r="L73" s="51" t="n"/>
    </row>
    <row r="74">
      <c r="A74" s="84" t="inlineStr">
        <is>
          <t>Public and private mobility - Aircrafts</t>
        </is>
      </c>
      <c r="B74" s="84" t="inlineStr">
        <is>
          <t>pkm/cap-Metrop/year</t>
        </is>
      </c>
      <c r="C74" s="78" t="n"/>
      <c r="D74" s="78" t="n"/>
      <c r="E74" s="78" t="n"/>
      <c r="F74" s="78" t="n"/>
      <c r="G74" s="78" t="n"/>
      <c r="H74" s="78" t="n"/>
      <c r="I74" s="78" t="n"/>
      <c r="J74" s="51" t="n"/>
      <c r="K74" s="51" t="n"/>
      <c r="L74" s="51" t="n"/>
    </row>
    <row r="75">
      <c r="A75" s="81" t="inlineStr">
        <is>
          <t>For NON-constrained-led mobility of the metropolitan population: by modes</t>
        </is>
      </c>
      <c r="B75" s="81" t="n"/>
      <c r="C75" s="83" t="n"/>
      <c r="D75" s="83" t="n"/>
      <c r="E75" s="83" t="n"/>
      <c r="F75" s="83" t="n"/>
      <c r="G75" s="83" t="n"/>
      <c r="H75" s="83" t="n"/>
      <c r="I75" s="83" t="n"/>
      <c r="J75" s="51" t="n"/>
      <c r="K75" s="51" t="n"/>
      <c r="L75" s="51" t="n"/>
    </row>
    <row r="76">
      <c r="A76" s="84" t="inlineStr">
        <is>
          <t>Non-motorized transport (Walking, Biking)</t>
        </is>
      </c>
      <c r="B76" s="84" t="inlineStr">
        <is>
          <t>pkm/cap-Metrop/year</t>
        </is>
      </c>
      <c r="C76" s="78" t="n"/>
      <c r="D76" s="78" t="n"/>
      <c r="E76" s="78" t="n"/>
      <c r="F76" s="78" t="n"/>
      <c r="G76" s="78" t="n"/>
      <c r="H76" s="78" t="n"/>
      <c r="I76" s="78" t="n"/>
      <c r="J76" s="51" t="n"/>
      <c r="K76" s="51" t="n"/>
      <c r="L76" s="51" t="n"/>
    </row>
    <row r="77">
      <c r="A77" s="84" t="inlineStr">
        <is>
          <t>Public transport - Bus</t>
        </is>
      </c>
      <c r="B77" s="84" t="inlineStr">
        <is>
          <t>pkm/cap-Metrop/year</t>
        </is>
      </c>
      <c r="C77" s="78" t="n"/>
      <c r="D77" s="78" t="n"/>
      <c r="E77" s="78" t="n"/>
      <c r="F77" s="78" t="n"/>
      <c r="G77" s="78" t="n"/>
      <c r="H77" s="78" t="n"/>
      <c r="I77" s="78" t="n"/>
      <c r="J77" s="51" t="n"/>
      <c r="K77" s="51" t="n"/>
      <c r="L77" s="51" t="n"/>
    </row>
    <row r="78">
      <c r="A78" s="84" t="inlineStr">
        <is>
          <t>Public transport - Trains</t>
        </is>
      </c>
      <c r="B78" s="84" t="inlineStr">
        <is>
          <t>pkm/cap-Metrop/year</t>
        </is>
      </c>
      <c r="C78" s="78" t="n"/>
      <c r="D78" s="78" t="n"/>
      <c r="E78" s="78" t="n"/>
      <c r="F78" s="78" t="n"/>
      <c r="G78" s="78" t="n"/>
      <c r="H78" s="78" t="n"/>
      <c r="I78" s="78" t="n"/>
      <c r="J78" s="51" t="n"/>
      <c r="K78" s="51" t="n"/>
      <c r="L78" s="51" t="n"/>
    </row>
    <row r="79">
      <c r="A79" s="84" t="inlineStr">
        <is>
          <t>Public transport - Boats</t>
        </is>
      </c>
      <c r="B79" s="84" t="inlineStr">
        <is>
          <t>pkm/cap-Metrop/year</t>
        </is>
      </c>
      <c r="C79" s="78" t="n"/>
      <c r="D79" s="78" t="n"/>
      <c r="E79" s="78" t="n"/>
      <c r="F79" s="78" t="n"/>
      <c r="G79" s="78" t="n"/>
      <c r="H79" s="78" t="n"/>
      <c r="I79" s="78" t="n"/>
      <c r="J79" s="51" t="n"/>
      <c r="K79" s="51" t="n"/>
      <c r="L79" s="51" t="n"/>
    </row>
    <row r="80">
      <c r="A80" s="84" t="inlineStr">
        <is>
          <t>Public transport - Other road vehicles (e.g. taxis…)</t>
        </is>
      </c>
      <c r="B80" s="84" t="inlineStr">
        <is>
          <t>pkm/cap-Metrop/year</t>
        </is>
      </c>
      <c r="C80" s="78" t="n"/>
      <c r="D80" s="78" t="n"/>
      <c r="E80" s="78" t="n"/>
      <c r="F80" s="78" t="n"/>
      <c r="G80" s="78" t="n"/>
      <c r="H80" s="78" t="n"/>
      <c r="I80" s="78" t="n"/>
      <c r="J80" s="51" t="n"/>
      <c r="K80" s="51" t="n"/>
      <c r="L80" s="51" t="n"/>
    </row>
    <row r="81">
      <c r="A81" s="84" t="inlineStr">
        <is>
          <t>Private mobility - 2/3W</t>
        </is>
      </c>
      <c r="B81" s="84" t="inlineStr">
        <is>
          <t>pkm/cap-Metrop/year</t>
        </is>
      </c>
      <c r="C81" s="78" t="n"/>
      <c r="D81" s="78" t="n"/>
      <c r="E81" s="78" t="n"/>
      <c r="F81" s="78" t="n"/>
      <c r="G81" s="78" t="n"/>
      <c r="H81" s="78" t="n"/>
      <c r="I81" s="78" t="n"/>
      <c r="J81" s="51" t="n"/>
      <c r="K81" s="51" t="n"/>
      <c r="L81" s="51" t="n"/>
    </row>
    <row r="82">
      <c r="A82" s="84" t="inlineStr">
        <is>
          <t>Private mobility - Cars</t>
        </is>
      </c>
      <c r="B82" s="84" t="inlineStr">
        <is>
          <t>pkm/cap-Metrop/year</t>
        </is>
      </c>
      <c r="C82" s="78" t="n"/>
      <c r="D82" s="78" t="n"/>
      <c r="E82" s="78" t="n"/>
      <c r="F82" s="78" t="n"/>
      <c r="G82" s="78" t="n"/>
      <c r="H82" s="78" t="n"/>
      <c r="I82" s="78" t="n"/>
      <c r="J82" s="51" t="n"/>
      <c r="K82" s="51" t="n"/>
      <c r="L82" s="51" t="n"/>
    </row>
    <row r="83">
      <c r="A83" s="84" t="inlineStr">
        <is>
          <t>Public and private mobility - Aircrafts</t>
        </is>
      </c>
      <c r="B83" s="84" t="inlineStr">
        <is>
          <t>pkm/cap-Metrop/year</t>
        </is>
      </c>
      <c r="C83" s="78" t="n"/>
      <c r="D83" s="78" t="n"/>
      <c r="E83" s="78" t="n"/>
      <c r="F83" s="78" t="n"/>
      <c r="G83" s="78" t="n"/>
      <c r="H83" s="78" t="n"/>
      <c r="I83" s="78" t="n"/>
      <c r="J83" s="51" t="n"/>
      <c r="K83" s="51" t="n"/>
      <c r="L83" s="51" t="n"/>
    </row>
    <row r="84">
      <c r="A84" s="81" t="inlineStr">
        <is>
          <t>For constrained-led mobility of the NON-metropolitan population: by modes</t>
        </is>
      </c>
      <c r="B84" s="81" t="n"/>
      <c r="C84" s="83" t="n"/>
      <c r="D84" s="83" t="n"/>
      <c r="E84" s="83" t="n"/>
      <c r="F84" s="83" t="n"/>
      <c r="G84" s="83" t="n"/>
      <c r="H84" s="83" t="n"/>
      <c r="I84" s="83" t="n"/>
      <c r="J84" s="51" t="n"/>
      <c r="K84" s="51" t="n"/>
      <c r="L84" s="51" t="n"/>
    </row>
    <row r="85">
      <c r="A85" s="84" t="inlineStr">
        <is>
          <t>Non-motorized transport (Walking, Biking)</t>
        </is>
      </c>
      <c r="B85" s="84" t="inlineStr">
        <is>
          <t>pkm/cap-Non Metrop/year</t>
        </is>
      </c>
      <c r="C85" s="78" t="n"/>
      <c r="D85" s="78" t="n"/>
      <c r="E85" s="78" t="n"/>
      <c r="F85" s="78" t="n"/>
      <c r="G85" s="78" t="n"/>
      <c r="H85" s="78" t="n"/>
      <c r="I85" s="78" t="n"/>
      <c r="J85" s="51" t="n"/>
      <c r="K85" s="51" t="n"/>
      <c r="L85" s="51" t="n"/>
    </row>
    <row r="86">
      <c r="A86" s="84" t="inlineStr">
        <is>
          <t>Public transport - Bus</t>
        </is>
      </c>
      <c r="B86" s="84" t="inlineStr">
        <is>
          <t>pkm/cap-Non Metrop/year</t>
        </is>
      </c>
      <c r="C86" s="78" t="n"/>
      <c r="D86" s="78" t="n"/>
      <c r="E86" s="78" t="n"/>
      <c r="F86" s="78" t="n"/>
      <c r="G86" s="78" t="n"/>
      <c r="H86" s="78" t="n"/>
      <c r="I86" s="78" t="n"/>
      <c r="J86" s="51" t="n"/>
      <c r="K86" s="51" t="n"/>
      <c r="L86" s="51" t="n"/>
    </row>
    <row r="87">
      <c r="A87" s="84" t="inlineStr">
        <is>
          <t>Public transport - Trains</t>
        </is>
      </c>
      <c r="B87" s="84" t="inlineStr">
        <is>
          <t>pkm/cap-Non Metrop/year</t>
        </is>
      </c>
      <c r="C87" s="78" t="n"/>
      <c r="D87" s="78" t="n"/>
      <c r="E87" s="78" t="n"/>
      <c r="F87" s="78" t="n"/>
      <c r="G87" s="78" t="n"/>
      <c r="H87" s="78" t="n"/>
      <c r="I87" s="78" t="n"/>
      <c r="J87" s="51" t="n"/>
      <c r="K87" s="51" t="n"/>
      <c r="L87" s="51" t="n"/>
    </row>
    <row r="88">
      <c r="A88" s="84" t="inlineStr">
        <is>
          <t>Public transport - Boats</t>
        </is>
      </c>
      <c r="B88" s="84" t="inlineStr">
        <is>
          <t>pkm/cap-Non Metrop/year</t>
        </is>
      </c>
      <c r="C88" s="78" t="n"/>
      <c r="D88" s="78" t="n"/>
      <c r="E88" s="78" t="n"/>
      <c r="F88" s="78" t="n"/>
      <c r="G88" s="78" t="n"/>
      <c r="H88" s="78" t="n"/>
      <c r="I88" s="78" t="n"/>
      <c r="J88" s="51" t="n"/>
      <c r="K88" s="51" t="n"/>
      <c r="L88" s="51" t="n"/>
    </row>
    <row r="89">
      <c r="A89" s="84" t="inlineStr">
        <is>
          <t>Public transport - Other road vehicles</t>
        </is>
      </c>
      <c r="B89" s="84" t="inlineStr">
        <is>
          <t>pkm/cap-Non Metrop/year</t>
        </is>
      </c>
      <c r="C89" s="78" t="n"/>
      <c r="D89" s="78" t="n"/>
      <c r="E89" s="78" t="n"/>
      <c r="F89" s="78" t="n"/>
      <c r="G89" s="78" t="n"/>
      <c r="H89" s="78" t="n"/>
      <c r="I89" s="78" t="n"/>
      <c r="J89" s="51" t="n"/>
      <c r="K89" s="51" t="n"/>
      <c r="L89" s="51" t="n"/>
    </row>
    <row r="90">
      <c r="A90" s="84" t="inlineStr">
        <is>
          <t>Private mobility - 2/3W</t>
        </is>
      </c>
      <c r="B90" s="84" t="inlineStr">
        <is>
          <t>pkm/cap-Non Metrop/year</t>
        </is>
      </c>
      <c r="C90" s="78" t="n"/>
      <c r="D90" s="78" t="n"/>
      <c r="E90" s="78" t="n"/>
      <c r="F90" s="78" t="n"/>
      <c r="G90" s="78" t="n"/>
      <c r="H90" s="78" t="n"/>
      <c r="I90" s="78" t="n"/>
      <c r="J90" s="51" t="n"/>
      <c r="K90" s="51" t="n"/>
      <c r="L90" s="51" t="n"/>
    </row>
    <row r="91">
      <c r="A91" s="84" t="inlineStr">
        <is>
          <t>Private mobility - Cars</t>
        </is>
      </c>
      <c r="B91" s="84" t="inlineStr">
        <is>
          <t>pkm/cap-Non Metrop/year</t>
        </is>
      </c>
      <c r="C91" s="78" t="n"/>
      <c r="D91" s="78" t="n"/>
      <c r="E91" s="78" t="n"/>
      <c r="F91" s="78" t="n"/>
      <c r="G91" s="78" t="n"/>
      <c r="H91" s="78" t="n"/>
      <c r="I91" s="78" t="n"/>
      <c r="J91" s="51" t="n"/>
      <c r="K91" s="51" t="n"/>
      <c r="L91" s="51" t="n"/>
    </row>
    <row r="92">
      <c r="A92" s="84" t="inlineStr">
        <is>
          <t>Public and private mobility - Aircrafts</t>
        </is>
      </c>
      <c r="B92" s="84" t="inlineStr">
        <is>
          <t>pkm/cap-Non Metrop/year</t>
        </is>
      </c>
      <c r="C92" s="78" t="n"/>
      <c r="D92" s="78" t="n"/>
      <c r="E92" s="78" t="n"/>
      <c r="F92" s="78" t="n"/>
      <c r="G92" s="78" t="n"/>
      <c r="H92" s="78" t="n"/>
      <c r="I92" s="78" t="n"/>
      <c r="J92" s="51" t="n"/>
      <c r="K92" s="51" t="n"/>
      <c r="L92" s="51" t="n"/>
    </row>
    <row r="93">
      <c r="A93" s="81" t="inlineStr">
        <is>
          <t>For NON-constrained-led mobility of the NON-metropolitan population: by modes</t>
        </is>
      </c>
      <c r="B93" s="81" t="n"/>
      <c r="C93" s="83" t="n"/>
      <c r="D93" s="83" t="n"/>
      <c r="E93" s="83" t="n"/>
      <c r="F93" s="83" t="n"/>
      <c r="G93" s="83" t="n"/>
      <c r="H93" s="83" t="n"/>
      <c r="I93" s="83" t="n"/>
      <c r="J93" s="51" t="n"/>
      <c r="K93" s="51" t="n"/>
      <c r="L93" s="51" t="n"/>
    </row>
    <row r="94">
      <c r="A94" s="84" t="inlineStr">
        <is>
          <t>Non-motorized transport (Walking, Biking)</t>
        </is>
      </c>
      <c r="B94" s="84" t="inlineStr">
        <is>
          <t>pkm/cap-Non Metrop/year</t>
        </is>
      </c>
      <c r="C94" s="78" t="n"/>
      <c r="D94" s="78" t="n"/>
      <c r="E94" s="78" t="n"/>
      <c r="F94" s="78" t="n"/>
      <c r="G94" s="78" t="n"/>
      <c r="H94" s="78" t="n"/>
      <c r="I94" s="78" t="n"/>
      <c r="J94" s="51" t="n"/>
      <c r="K94" s="51" t="n"/>
      <c r="L94" s="51" t="n"/>
    </row>
    <row r="95">
      <c r="A95" s="84" t="inlineStr">
        <is>
          <t>Public transport - Bus</t>
        </is>
      </c>
      <c r="B95" s="84" t="inlineStr">
        <is>
          <t>pkm/cap-Non Metrop/year</t>
        </is>
      </c>
      <c r="C95" s="78" t="n"/>
      <c r="D95" s="78" t="n"/>
      <c r="E95" s="78" t="n"/>
      <c r="F95" s="78" t="n"/>
      <c r="G95" s="78" t="n"/>
      <c r="H95" s="78" t="n"/>
      <c r="I95" s="78" t="n"/>
      <c r="J95" s="51" t="n"/>
      <c r="K95" s="51" t="n"/>
      <c r="L95" s="51" t="n"/>
    </row>
    <row r="96">
      <c r="A96" s="84" t="inlineStr">
        <is>
          <t>Public transport - Trains</t>
        </is>
      </c>
      <c r="B96" s="84" t="inlineStr">
        <is>
          <t>pkm/cap-Non Metrop/year</t>
        </is>
      </c>
      <c r="C96" s="78" t="n"/>
      <c r="D96" s="78" t="n"/>
      <c r="E96" s="78" t="n"/>
      <c r="F96" s="78" t="n"/>
      <c r="G96" s="78" t="n"/>
      <c r="H96" s="78" t="n"/>
      <c r="I96" s="78" t="n"/>
      <c r="J96" s="51" t="n"/>
      <c r="K96" s="51" t="n"/>
      <c r="L96" s="51" t="n"/>
    </row>
    <row r="97">
      <c r="A97" s="84" t="inlineStr">
        <is>
          <t>Public transport - Boats</t>
        </is>
      </c>
      <c r="B97" s="84" t="inlineStr">
        <is>
          <t>pkm/cap-Non Metrop/year</t>
        </is>
      </c>
      <c r="C97" s="78" t="n"/>
      <c r="D97" s="78" t="n"/>
      <c r="E97" s="78" t="n"/>
      <c r="F97" s="78" t="n"/>
      <c r="G97" s="78" t="n"/>
      <c r="H97" s="78" t="n"/>
      <c r="I97" s="78" t="n"/>
      <c r="J97" s="51" t="n"/>
      <c r="K97" s="51" t="n"/>
      <c r="L97" s="51" t="n"/>
    </row>
    <row r="98">
      <c r="A98" s="84" t="inlineStr">
        <is>
          <t>Public transport - Other road vehicles (e.g. taxis…)</t>
        </is>
      </c>
      <c r="B98" s="84" t="inlineStr">
        <is>
          <t>pkm/cap-Non Metrop/year</t>
        </is>
      </c>
      <c r="C98" s="78" t="n"/>
      <c r="D98" s="78" t="n"/>
      <c r="E98" s="78" t="n"/>
      <c r="F98" s="78" t="n"/>
      <c r="G98" s="78" t="n"/>
      <c r="H98" s="78" t="n"/>
      <c r="I98" s="78" t="n"/>
      <c r="J98" s="51" t="n"/>
      <c r="K98" s="51" t="n"/>
      <c r="L98" s="51" t="n"/>
    </row>
    <row r="99">
      <c r="A99" s="84" t="inlineStr">
        <is>
          <t>Private mobility - 2/3W</t>
        </is>
      </c>
      <c r="B99" s="84" t="inlineStr">
        <is>
          <t>pkm/cap-Non Metrop/year</t>
        </is>
      </c>
      <c r="C99" s="78" t="n"/>
      <c r="D99" s="78" t="n"/>
      <c r="E99" s="78" t="n"/>
      <c r="F99" s="78" t="n"/>
      <c r="G99" s="78" t="n"/>
      <c r="H99" s="78" t="n"/>
      <c r="I99" s="78" t="n"/>
      <c r="J99" s="51" t="n"/>
      <c r="K99" s="51" t="n"/>
      <c r="L99" s="51" t="n"/>
    </row>
    <row r="100">
      <c r="A100" s="84" t="inlineStr">
        <is>
          <t>Private mobility - Cars</t>
        </is>
      </c>
      <c r="B100" s="84" t="inlineStr">
        <is>
          <t>pkm/cap-Non Metrop/year</t>
        </is>
      </c>
      <c r="C100" s="78" t="n"/>
      <c r="D100" s="78" t="n"/>
      <c r="E100" s="78" t="n"/>
      <c r="F100" s="78" t="n"/>
      <c r="G100" s="78" t="n"/>
      <c r="H100" s="78" t="n"/>
      <c r="I100" s="78" t="n"/>
      <c r="J100" s="51" t="n"/>
      <c r="K100" s="51" t="n"/>
      <c r="L100" s="51" t="n"/>
    </row>
    <row r="101">
      <c r="A101" s="84" t="inlineStr">
        <is>
          <t>Public and private mobility - Aircrafts</t>
        </is>
      </c>
      <c r="B101" s="84" t="inlineStr">
        <is>
          <t>pkm/cap-Non Metrop/year</t>
        </is>
      </c>
      <c r="C101" s="78" t="n"/>
      <c r="D101" s="78" t="n"/>
      <c r="E101" s="78" t="n"/>
      <c r="F101" s="78" t="n"/>
      <c r="G101" s="78" t="n"/>
      <c r="H101" s="78" t="n"/>
      <c r="I101" s="78" t="n"/>
      <c r="J101" s="51" t="n"/>
      <c r="K101" s="51" t="n"/>
      <c r="L101" s="51" t="n"/>
    </row>
    <row r="102">
      <c r="A102" s="79" t="inlineStr">
        <is>
          <t>Vehicle traffics (vkm)</t>
        </is>
      </c>
      <c r="B102" s="79" t="n"/>
      <c r="C102" s="80" t="n"/>
      <c r="D102" s="80" t="n"/>
      <c r="E102" s="80" t="n"/>
      <c r="F102" s="80" t="n"/>
      <c r="G102" s="80" t="n"/>
      <c r="H102" s="80" t="n"/>
      <c r="I102" s="80" t="n"/>
      <c r="J102" s="199" t="n"/>
      <c r="K102" s="51" t="n"/>
      <c r="L102" s="51" t="n"/>
    </row>
    <row r="103">
      <c r="A103" s="81" t="inlineStr">
        <is>
          <t>Average aggregated</t>
        </is>
      </c>
      <c r="B103" s="81" t="n"/>
      <c r="C103" s="83" t="n"/>
      <c r="D103" s="83" t="n"/>
      <c r="E103" s="83" t="n"/>
      <c r="F103" s="83" t="n"/>
      <c r="G103" s="83" t="n"/>
      <c r="H103" s="83" t="n"/>
      <c r="I103" s="83" t="n"/>
      <c r="J103" s="199" t="n"/>
      <c r="K103" s="51" t="n"/>
      <c r="L103" s="51" t="n"/>
    </row>
    <row r="104">
      <c r="A104" s="84" t="inlineStr">
        <is>
          <t>Non-motorized transport (Walking, Biking)</t>
        </is>
      </c>
      <c r="B104" s="84" t="inlineStr">
        <is>
          <t>Gvkm/year</t>
        </is>
      </c>
      <c r="C104" s="78" t="n"/>
      <c r="D104" s="78" t="n"/>
      <c r="E104" s="78" t="n"/>
      <c r="F104" s="78" t="n"/>
      <c r="G104" s="78" t="n"/>
      <c r="H104" s="78" t="n"/>
      <c r="I104" s="78" t="n"/>
      <c r="J104" s="51" t="n"/>
      <c r="K104" s="51" t="n"/>
      <c r="L104" s="51" t="n"/>
    </row>
    <row r="105">
      <c r="A105" s="84" t="inlineStr">
        <is>
          <t>Public transport - Bus</t>
        </is>
      </c>
      <c r="B105" s="84" t="inlineStr">
        <is>
          <t>Gvkm/year</t>
        </is>
      </c>
      <c r="C105" s="78" t="n"/>
      <c r="D105" s="78" t="n"/>
      <c r="E105" s="78" t="n"/>
      <c r="F105" s="78" t="n"/>
      <c r="G105" s="78" t="n"/>
      <c r="H105" s="78" t="n"/>
      <c r="I105" s="78" t="n"/>
      <c r="J105" s="51" t="n"/>
      <c r="K105" s="51" t="n"/>
      <c r="L105" s="51" t="n"/>
    </row>
    <row r="106">
      <c r="A106" s="84" t="inlineStr">
        <is>
          <t>Public transport - Trains</t>
        </is>
      </c>
      <c r="B106" s="84" t="inlineStr">
        <is>
          <t>Gvkm/year</t>
        </is>
      </c>
      <c r="C106" s="78" t="n"/>
      <c r="D106" s="78" t="n"/>
      <c r="E106" s="78" t="n"/>
      <c r="F106" s="78" t="n"/>
      <c r="G106" s="78" t="n"/>
      <c r="H106" s="78" t="n"/>
      <c r="I106" s="78" t="n"/>
      <c r="J106" s="51" t="n"/>
      <c r="K106" s="51" t="n"/>
      <c r="L106" s="51" t="n"/>
    </row>
    <row r="107">
      <c r="A107" s="84" t="inlineStr">
        <is>
          <t>Public transport - Boats</t>
        </is>
      </c>
      <c r="B107" s="84" t="inlineStr">
        <is>
          <t>Gvkm/year</t>
        </is>
      </c>
      <c r="C107" s="78" t="n"/>
      <c r="D107" s="78" t="n"/>
      <c r="E107" s="78" t="n"/>
      <c r="F107" s="78" t="n"/>
      <c r="G107" s="78" t="n"/>
      <c r="H107" s="78" t="n"/>
      <c r="I107" s="78" t="n"/>
      <c r="J107" s="51" t="n"/>
      <c r="K107" s="51" t="n"/>
      <c r="L107" s="51" t="n"/>
    </row>
    <row r="108">
      <c r="A108" s="84" t="inlineStr">
        <is>
          <t>Public transport - Other road vehicles (e.g. taxis…)</t>
        </is>
      </c>
      <c r="B108" s="84" t="inlineStr">
        <is>
          <t>Gvkm/year</t>
        </is>
      </c>
      <c r="C108" s="78" t="n"/>
      <c r="D108" s="78" t="n"/>
      <c r="E108" s="78" t="n"/>
      <c r="F108" s="78" t="n"/>
      <c r="G108" s="78" t="n"/>
      <c r="H108" s="78" t="n"/>
      <c r="I108" s="78" t="n"/>
      <c r="J108" s="51" t="n"/>
      <c r="K108" s="51" t="n"/>
      <c r="L108" s="51" t="n"/>
    </row>
    <row r="109">
      <c r="A109" s="84" t="inlineStr">
        <is>
          <t>Private mobility - 2/3W</t>
        </is>
      </c>
      <c r="B109" s="84" t="inlineStr">
        <is>
          <t>Gvkm/year</t>
        </is>
      </c>
      <c r="C109" s="78" t="n"/>
      <c r="D109" s="78" t="n"/>
      <c r="E109" s="78" t="n"/>
      <c r="F109" s="78" t="n"/>
      <c r="G109" s="78" t="n"/>
      <c r="H109" s="78" t="n"/>
      <c r="I109" s="78" t="n"/>
      <c r="J109" s="51" t="n"/>
      <c r="K109" s="51" t="n"/>
      <c r="L109" s="51" t="n"/>
    </row>
    <row r="110">
      <c r="A110" s="84" t="inlineStr">
        <is>
          <t>Private mobility - Cars</t>
        </is>
      </c>
      <c r="B110" s="84" t="inlineStr">
        <is>
          <t>Gvkm/year</t>
        </is>
      </c>
      <c r="C110" s="78" t="n"/>
      <c r="D110" s="78" t="n"/>
      <c r="E110" s="78" t="n"/>
      <c r="F110" s="78" t="n"/>
      <c r="G110" s="78" t="n"/>
      <c r="H110" s="78" t="n"/>
      <c r="I110" s="78" t="n"/>
      <c r="J110" s="51" t="n"/>
      <c r="K110" s="51" t="n"/>
      <c r="L110" s="51" t="n"/>
    </row>
    <row r="111">
      <c r="A111" s="84" t="inlineStr">
        <is>
          <t>Public and private mobility - Aircrafts</t>
        </is>
      </c>
      <c r="B111" s="84" t="inlineStr">
        <is>
          <t>Gvkm/year</t>
        </is>
      </c>
      <c r="C111" s="78" t="n"/>
      <c r="D111" s="78" t="n"/>
      <c r="E111" s="78" t="n"/>
      <c r="F111" s="78" t="n"/>
      <c r="G111" s="78" t="n"/>
      <c r="H111" s="78" t="n"/>
      <c r="I111" s="78" t="n"/>
      <c r="J111" s="51" t="n"/>
      <c r="K111" s="51" t="n"/>
      <c r="L111" s="51" t="n"/>
    </row>
    <row r="112">
      <c r="A112" s="81" t="inlineStr">
        <is>
          <t>For metropolitan population: by modes</t>
        </is>
      </c>
      <c r="B112" s="81" t="n"/>
      <c r="C112" s="83" t="n"/>
      <c r="D112" s="83" t="n"/>
      <c r="E112" s="83" t="n"/>
      <c r="F112" s="83" t="n"/>
      <c r="G112" s="83" t="n"/>
      <c r="H112" s="83" t="n"/>
      <c r="I112" s="83" t="n"/>
      <c r="J112" s="199" t="n"/>
      <c r="K112" s="51" t="n"/>
      <c r="L112" s="51" t="n"/>
    </row>
    <row r="113">
      <c r="A113" s="84" t="inlineStr">
        <is>
          <t>Non-motorized transport (Walking, Biking)</t>
        </is>
      </c>
      <c r="B113" s="84" t="inlineStr">
        <is>
          <t>Gvkm/year</t>
        </is>
      </c>
      <c r="C113" s="78" t="n"/>
      <c r="D113" s="78" t="n"/>
      <c r="E113" s="78" t="n"/>
      <c r="F113" s="78" t="n"/>
      <c r="G113" s="78" t="n"/>
      <c r="H113" s="78" t="n"/>
      <c r="I113" s="78" t="n"/>
      <c r="J113" s="51" t="n"/>
      <c r="K113" s="51" t="n"/>
      <c r="L113" s="51" t="n"/>
    </row>
    <row r="114">
      <c r="A114" s="84" t="inlineStr">
        <is>
          <t>Public transport - Bus</t>
        </is>
      </c>
      <c r="B114" s="84" t="inlineStr">
        <is>
          <t>Gvkm/year</t>
        </is>
      </c>
      <c r="C114" s="78" t="n"/>
      <c r="D114" s="78" t="n"/>
      <c r="E114" s="78" t="n"/>
      <c r="F114" s="78" t="n"/>
      <c r="G114" s="78" t="n"/>
      <c r="H114" s="78" t="n"/>
      <c r="I114" s="78" t="n"/>
      <c r="J114" s="51" t="n"/>
      <c r="K114" s="51" t="n"/>
      <c r="L114" s="51" t="n"/>
    </row>
    <row r="115">
      <c r="A115" s="84" t="inlineStr">
        <is>
          <t>Public transport - Trains</t>
        </is>
      </c>
      <c r="B115" s="84" t="inlineStr">
        <is>
          <t>Gvkm/year</t>
        </is>
      </c>
      <c r="C115" s="78" t="n"/>
      <c r="D115" s="78" t="n"/>
      <c r="E115" s="78" t="n"/>
      <c r="F115" s="78" t="n"/>
      <c r="G115" s="78" t="n"/>
      <c r="H115" s="78" t="n"/>
      <c r="I115" s="78" t="n"/>
      <c r="J115" s="51" t="n"/>
      <c r="K115" s="51" t="n"/>
      <c r="L115" s="51" t="n"/>
    </row>
    <row r="116">
      <c r="A116" s="84" t="inlineStr">
        <is>
          <t>Public transport - Boats</t>
        </is>
      </c>
      <c r="B116" s="84" t="inlineStr">
        <is>
          <t>Gvkm/year</t>
        </is>
      </c>
      <c r="C116" s="78" t="n"/>
      <c r="D116" s="78" t="n"/>
      <c r="E116" s="78" t="n"/>
      <c r="F116" s="78" t="n"/>
      <c r="G116" s="78" t="n"/>
      <c r="H116" s="78" t="n"/>
      <c r="I116" s="78" t="n"/>
      <c r="J116" s="51" t="n"/>
      <c r="K116" s="51" t="n"/>
      <c r="L116" s="51" t="n"/>
    </row>
    <row r="117">
      <c r="A117" s="84" t="inlineStr">
        <is>
          <t>Public transport - Other road vehicles (e.g. taxis…)</t>
        </is>
      </c>
      <c r="B117" s="84" t="inlineStr">
        <is>
          <t>Gvkm/year</t>
        </is>
      </c>
      <c r="C117" s="78" t="n"/>
      <c r="D117" s="78" t="n"/>
      <c r="E117" s="78" t="n"/>
      <c r="F117" s="78" t="n"/>
      <c r="G117" s="78" t="n"/>
      <c r="H117" s="78" t="n"/>
      <c r="I117" s="78" t="n"/>
      <c r="J117" s="51" t="n"/>
      <c r="K117" s="51" t="n"/>
      <c r="L117" s="51" t="n"/>
    </row>
    <row r="118">
      <c r="A118" s="84" t="inlineStr">
        <is>
          <t>Private mobility - 2/3W</t>
        </is>
      </c>
      <c r="B118" s="84" t="inlineStr">
        <is>
          <t>Gvkm/year</t>
        </is>
      </c>
      <c r="C118" s="78" t="n"/>
      <c r="D118" s="78" t="n"/>
      <c r="E118" s="78" t="n"/>
      <c r="F118" s="78" t="n"/>
      <c r="G118" s="78" t="n"/>
      <c r="H118" s="78" t="n"/>
      <c r="I118" s="78" t="n"/>
      <c r="J118" s="51" t="n"/>
      <c r="K118" s="51" t="n"/>
      <c r="L118" s="51" t="n"/>
    </row>
    <row r="119">
      <c r="A119" s="84" t="inlineStr">
        <is>
          <t>Private mobility - Cars</t>
        </is>
      </c>
      <c r="B119" s="84" t="inlineStr">
        <is>
          <t>Gvkm/year</t>
        </is>
      </c>
      <c r="C119" s="78" t="n"/>
      <c r="D119" s="78" t="n"/>
      <c r="E119" s="78" t="n"/>
      <c r="F119" s="78" t="n"/>
      <c r="G119" s="78" t="n"/>
      <c r="H119" s="78" t="n"/>
      <c r="I119" s="78" t="n"/>
      <c r="J119" s="51" t="n"/>
      <c r="K119" s="51" t="n"/>
      <c r="L119" s="51" t="n"/>
    </row>
    <row r="120">
      <c r="A120" s="84" t="inlineStr">
        <is>
          <t>Public and private mobility - Aircrafts</t>
        </is>
      </c>
      <c r="B120" s="84" t="inlineStr">
        <is>
          <t>Gvkm/year</t>
        </is>
      </c>
      <c r="C120" s="78" t="n"/>
      <c r="D120" s="78" t="n"/>
      <c r="E120" s="78" t="n"/>
      <c r="F120" s="78" t="n"/>
      <c r="G120" s="78" t="n"/>
      <c r="H120" s="78" t="n"/>
      <c r="I120" s="78" t="n"/>
      <c r="J120" s="51" t="n"/>
      <c r="K120" s="51" t="n"/>
      <c r="L120" s="51" t="n"/>
    </row>
    <row r="121">
      <c r="A121" s="81" t="inlineStr">
        <is>
          <t>For non-metropolitan population: by modes</t>
        </is>
      </c>
      <c r="B121" s="81" t="n"/>
      <c r="C121" s="83" t="n"/>
      <c r="D121" s="83" t="n"/>
      <c r="E121" s="83" t="n"/>
      <c r="F121" s="83" t="n"/>
      <c r="G121" s="83" t="n"/>
      <c r="H121" s="83" t="n"/>
      <c r="I121" s="83" t="n"/>
      <c r="J121" s="51" t="n"/>
      <c r="K121" s="51" t="n"/>
      <c r="L121" s="51" t="n"/>
    </row>
    <row r="122">
      <c r="A122" s="84" t="inlineStr">
        <is>
          <t>Non-motorized transport (Walking, Biking)</t>
        </is>
      </c>
      <c r="B122" s="84" t="inlineStr">
        <is>
          <t>Gvkm/year</t>
        </is>
      </c>
      <c r="C122" s="78" t="n"/>
      <c r="D122" s="78" t="n"/>
      <c r="E122" s="78" t="n"/>
      <c r="F122" s="78" t="n"/>
      <c r="G122" s="78" t="n"/>
      <c r="H122" s="78" t="n"/>
      <c r="I122" s="78" t="n"/>
      <c r="J122" s="51" t="n"/>
      <c r="K122" s="51" t="n"/>
      <c r="L122" s="51" t="n"/>
    </row>
    <row r="123">
      <c r="A123" s="84" t="inlineStr">
        <is>
          <t>Public transport - Bus</t>
        </is>
      </c>
      <c r="B123" s="84" t="inlineStr">
        <is>
          <t>Gvkm/year</t>
        </is>
      </c>
      <c r="C123" s="78" t="n"/>
      <c r="D123" s="78" t="n"/>
      <c r="E123" s="78" t="n"/>
      <c r="F123" s="78" t="n"/>
      <c r="G123" s="78" t="n"/>
      <c r="H123" s="78" t="n"/>
      <c r="I123" s="78" t="n"/>
      <c r="J123" s="51" t="n"/>
      <c r="K123" s="51" t="n"/>
      <c r="L123" s="51" t="n"/>
    </row>
    <row r="124">
      <c r="A124" s="84" t="inlineStr">
        <is>
          <t>Public transport - Trains</t>
        </is>
      </c>
      <c r="B124" s="84" t="inlineStr">
        <is>
          <t>Gvkm/year</t>
        </is>
      </c>
      <c r="C124" s="78" t="n"/>
      <c r="D124" s="78" t="n"/>
      <c r="E124" s="78" t="n"/>
      <c r="F124" s="78" t="n"/>
      <c r="G124" s="78" t="n"/>
      <c r="H124" s="78" t="n"/>
      <c r="I124" s="78" t="n"/>
      <c r="J124" s="51" t="n"/>
      <c r="K124" s="51" t="n"/>
      <c r="L124" s="51" t="n"/>
    </row>
    <row r="125">
      <c r="A125" s="84" t="inlineStr">
        <is>
          <t>Public transport - Boats</t>
        </is>
      </c>
      <c r="B125" s="84" t="inlineStr">
        <is>
          <t>Gvkm/year</t>
        </is>
      </c>
      <c r="C125" s="78" t="n"/>
      <c r="D125" s="78" t="n"/>
      <c r="E125" s="78" t="n"/>
      <c r="F125" s="78" t="n"/>
      <c r="G125" s="78" t="n"/>
      <c r="H125" s="78" t="n"/>
      <c r="I125" s="78" t="n"/>
      <c r="J125" s="51" t="n"/>
      <c r="K125" s="51" t="n"/>
      <c r="L125" s="51" t="n"/>
    </row>
    <row r="126">
      <c r="A126" s="84" t="inlineStr">
        <is>
          <t>Public transport - Other road vehicles (e.g. taxis…)</t>
        </is>
      </c>
      <c r="B126" s="84" t="inlineStr">
        <is>
          <t>Gvkm/year</t>
        </is>
      </c>
      <c r="C126" s="78" t="n"/>
      <c r="D126" s="78" t="n"/>
      <c r="E126" s="78" t="n"/>
      <c r="F126" s="78" t="n"/>
      <c r="G126" s="78" t="n"/>
      <c r="H126" s="78" t="n"/>
      <c r="I126" s="78" t="n"/>
      <c r="J126" s="51" t="n"/>
      <c r="K126" s="51" t="n"/>
      <c r="L126" s="51" t="n"/>
    </row>
    <row r="127">
      <c r="A127" s="84" t="inlineStr">
        <is>
          <t>Private mobility - 2/3W</t>
        </is>
      </c>
      <c r="B127" s="84" t="inlineStr">
        <is>
          <t>Gvkm/year</t>
        </is>
      </c>
      <c r="C127" s="78" t="n"/>
      <c r="D127" s="78" t="n"/>
      <c r="E127" s="78" t="n"/>
      <c r="F127" s="78" t="n"/>
      <c r="G127" s="78" t="n"/>
      <c r="H127" s="78" t="n"/>
      <c r="I127" s="78" t="n"/>
      <c r="J127" s="51" t="n"/>
      <c r="K127" s="51" t="n"/>
      <c r="L127" s="51" t="n"/>
    </row>
    <row r="128">
      <c r="A128" s="84" t="inlineStr">
        <is>
          <t>Private mobility - Cars</t>
        </is>
      </c>
      <c r="B128" s="84" t="inlineStr">
        <is>
          <t>Gvkm/year</t>
        </is>
      </c>
      <c r="C128" s="78" t="n"/>
      <c r="D128" s="78" t="n"/>
      <c r="E128" s="78" t="n"/>
      <c r="F128" s="78" t="n"/>
      <c r="G128" s="78" t="n"/>
      <c r="H128" s="78" t="n"/>
      <c r="I128" s="78" t="n"/>
      <c r="J128" s="51" t="n"/>
      <c r="K128" s="51" t="n"/>
      <c r="L128" s="51" t="n"/>
    </row>
    <row r="129">
      <c r="A129" s="84" t="inlineStr">
        <is>
          <t>Public and private mobility - Aircrafts</t>
        </is>
      </c>
      <c r="B129" s="84" t="inlineStr">
        <is>
          <t>Gvkm/year</t>
        </is>
      </c>
      <c r="C129" s="78" t="n"/>
      <c r="D129" s="78" t="n"/>
      <c r="E129" s="78" t="n"/>
      <c r="F129" s="78" t="n"/>
      <c r="G129" s="78" t="n"/>
      <c r="H129" s="78" t="n"/>
      <c r="I129" s="78" t="n"/>
      <c r="J129" s="51" t="n"/>
      <c r="K129" s="51" t="n"/>
      <c r="L129" s="51" t="n"/>
    </row>
    <row r="130">
      <c r="A130" s="81" t="inlineStr">
        <is>
          <t>For constrained-led mobility of the metropolitan population: by modes</t>
        </is>
      </c>
      <c r="B130" s="81" t="n"/>
      <c r="C130" s="83" t="n"/>
      <c r="D130" s="83" t="n"/>
      <c r="E130" s="83" t="n"/>
      <c r="F130" s="83" t="n"/>
      <c r="G130" s="83" t="n"/>
      <c r="H130" s="83" t="n"/>
      <c r="I130" s="83" t="n"/>
      <c r="J130" s="199" t="n"/>
      <c r="K130" s="51" t="n"/>
      <c r="L130" s="51" t="n"/>
    </row>
    <row r="131">
      <c r="A131" s="84" t="inlineStr">
        <is>
          <t>Non-motorized transport (Walking, Biking)</t>
        </is>
      </c>
      <c r="B131" s="84" t="inlineStr">
        <is>
          <t>Gvkm/year</t>
        </is>
      </c>
      <c r="C131" s="78" t="n"/>
      <c r="D131" s="78" t="n"/>
      <c r="E131" s="78" t="n"/>
      <c r="F131" s="78" t="n"/>
      <c r="G131" s="78" t="n"/>
      <c r="H131" s="78" t="n"/>
      <c r="I131" s="78" t="n"/>
      <c r="J131" s="51" t="n"/>
      <c r="K131" s="51" t="n"/>
      <c r="L131" s="51" t="n"/>
    </row>
    <row r="132">
      <c r="A132" s="84" t="inlineStr">
        <is>
          <t>Public transport - Bus</t>
        </is>
      </c>
      <c r="B132" s="84" t="inlineStr">
        <is>
          <t>Gvkm/year</t>
        </is>
      </c>
      <c r="C132" s="78" t="n"/>
      <c r="D132" s="78" t="n"/>
      <c r="E132" s="78" t="n"/>
      <c r="F132" s="78" t="n"/>
      <c r="G132" s="78" t="n"/>
      <c r="H132" s="78" t="n"/>
      <c r="I132" s="78" t="n"/>
      <c r="J132" s="51" t="n"/>
      <c r="K132" s="51" t="n"/>
      <c r="L132" s="51" t="n"/>
    </row>
    <row r="133">
      <c r="A133" s="84" t="inlineStr">
        <is>
          <t>Public transport - Trains</t>
        </is>
      </c>
      <c r="B133" s="84" t="inlineStr">
        <is>
          <t>Gvkm/year</t>
        </is>
      </c>
      <c r="C133" s="78" t="n"/>
      <c r="D133" s="78" t="n"/>
      <c r="E133" s="78" t="n"/>
      <c r="F133" s="78" t="n"/>
      <c r="G133" s="78" t="n"/>
      <c r="H133" s="78" t="n"/>
      <c r="I133" s="78" t="n"/>
      <c r="J133" s="51" t="n"/>
      <c r="K133" s="51" t="n"/>
      <c r="L133" s="51" t="n"/>
    </row>
    <row r="134">
      <c r="A134" s="84" t="inlineStr">
        <is>
          <t>Public transport - Boats</t>
        </is>
      </c>
      <c r="B134" s="84" t="inlineStr">
        <is>
          <t>Gvkm/year</t>
        </is>
      </c>
      <c r="C134" s="78" t="n"/>
      <c r="D134" s="78" t="n"/>
      <c r="E134" s="78" t="n"/>
      <c r="F134" s="78" t="n"/>
      <c r="G134" s="78" t="n"/>
      <c r="H134" s="78" t="n"/>
      <c r="I134" s="78" t="n"/>
      <c r="J134" s="51" t="n"/>
      <c r="K134" s="51" t="n"/>
      <c r="L134" s="51" t="n"/>
    </row>
    <row r="135">
      <c r="A135" s="84" t="inlineStr">
        <is>
          <t>Public transport - Other road vehicles (e.g. taxis…)</t>
        </is>
      </c>
      <c r="B135" s="84" t="inlineStr">
        <is>
          <t>Gvkm/year</t>
        </is>
      </c>
      <c r="C135" s="78" t="n"/>
      <c r="D135" s="78" t="n"/>
      <c r="E135" s="78" t="n"/>
      <c r="F135" s="78" t="n"/>
      <c r="G135" s="78" t="n"/>
      <c r="H135" s="78" t="n"/>
      <c r="I135" s="78" t="n"/>
      <c r="J135" s="51" t="n"/>
      <c r="K135" s="51" t="n"/>
      <c r="L135" s="51" t="n"/>
    </row>
    <row r="136">
      <c r="A136" s="84" t="inlineStr">
        <is>
          <t>Private mobility - 2/3W</t>
        </is>
      </c>
      <c r="B136" s="84" t="inlineStr">
        <is>
          <t>Gvkm/year</t>
        </is>
      </c>
      <c r="C136" s="78" t="n"/>
      <c r="D136" s="78" t="n"/>
      <c r="E136" s="78" t="n"/>
      <c r="F136" s="78" t="n"/>
      <c r="G136" s="78" t="n"/>
      <c r="H136" s="78" t="n"/>
      <c r="I136" s="78" t="n"/>
      <c r="J136" s="51" t="n"/>
      <c r="K136" s="51" t="n"/>
      <c r="L136" s="51" t="n"/>
    </row>
    <row r="137">
      <c r="A137" s="84" t="inlineStr">
        <is>
          <t>Private mobility - Cars</t>
        </is>
      </c>
      <c r="B137" s="84" t="inlineStr">
        <is>
          <t>Gvkm/year</t>
        </is>
      </c>
      <c r="C137" s="78" t="n"/>
      <c r="D137" s="78" t="n"/>
      <c r="E137" s="78" t="n"/>
      <c r="F137" s="78" t="n"/>
      <c r="G137" s="78" t="n"/>
      <c r="H137" s="78" t="n"/>
      <c r="I137" s="78" t="n"/>
      <c r="J137" s="51" t="n"/>
      <c r="K137" s="51" t="n"/>
      <c r="L137" s="51" t="n"/>
    </row>
    <row r="138">
      <c r="A138" s="84" t="inlineStr">
        <is>
          <t>Public and private mobility - Aircrafts</t>
        </is>
      </c>
      <c r="B138" s="84" t="inlineStr">
        <is>
          <t>Gvkm/year</t>
        </is>
      </c>
      <c r="C138" s="78" t="n"/>
      <c r="D138" s="78" t="n"/>
      <c r="E138" s="78" t="n"/>
      <c r="F138" s="78" t="n"/>
      <c r="G138" s="78" t="n"/>
      <c r="H138" s="78" t="n"/>
      <c r="I138" s="78" t="n"/>
      <c r="J138" s="51" t="n"/>
      <c r="K138" s="51" t="n"/>
      <c r="L138" s="51" t="n"/>
    </row>
    <row r="139">
      <c r="A139" s="81" t="inlineStr">
        <is>
          <t>For NON-constrained-led mobility of the metropolitan population: by modes</t>
        </is>
      </c>
      <c r="B139" s="81" t="n"/>
      <c r="C139" s="83" t="n"/>
      <c r="D139" s="83" t="n"/>
      <c r="E139" s="83" t="n"/>
      <c r="F139" s="83" t="n"/>
      <c r="G139" s="83" t="n"/>
      <c r="H139" s="83" t="n"/>
      <c r="I139" s="83" t="n"/>
      <c r="J139" s="51" t="n"/>
      <c r="K139" s="51" t="n"/>
      <c r="L139" s="51" t="n"/>
    </row>
    <row r="140">
      <c r="A140" s="84" t="inlineStr">
        <is>
          <t>Non-motorized transport (Walking, Biking)</t>
        </is>
      </c>
      <c r="B140" s="84" t="inlineStr">
        <is>
          <t>Gvkm/year</t>
        </is>
      </c>
      <c r="C140" s="78" t="n"/>
      <c r="D140" s="78" t="n"/>
      <c r="E140" s="78" t="n"/>
      <c r="F140" s="78" t="n"/>
      <c r="G140" s="78" t="n"/>
      <c r="H140" s="78" t="n"/>
      <c r="I140" s="78" t="n"/>
      <c r="J140" s="51" t="n"/>
      <c r="K140" s="51" t="n"/>
      <c r="L140" s="51" t="n"/>
    </row>
    <row r="141">
      <c r="A141" s="84" t="inlineStr">
        <is>
          <t>Public transport - Bus</t>
        </is>
      </c>
      <c r="B141" s="84" t="inlineStr">
        <is>
          <t>Gvkm/year</t>
        </is>
      </c>
      <c r="C141" s="78" t="n"/>
      <c r="D141" s="78" t="n"/>
      <c r="E141" s="78" t="n"/>
      <c r="F141" s="78" t="n"/>
      <c r="G141" s="78" t="n"/>
      <c r="H141" s="78" t="n"/>
      <c r="I141" s="78" t="n"/>
      <c r="J141" s="51" t="n"/>
      <c r="K141" s="51" t="n"/>
      <c r="L141" s="51" t="n"/>
    </row>
    <row r="142">
      <c r="A142" s="84" t="inlineStr">
        <is>
          <t>Public transport - Trains</t>
        </is>
      </c>
      <c r="B142" s="84" t="inlineStr">
        <is>
          <t>Gvkm/year</t>
        </is>
      </c>
      <c r="C142" s="78" t="n"/>
      <c r="D142" s="78" t="n"/>
      <c r="E142" s="78" t="n"/>
      <c r="F142" s="78" t="n"/>
      <c r="G142" s="78" t="n"/>
      <c r="H142" s="78" t="n"/>
      <c r="I142" s="78" t="n"/>
      <c r="J142" s="51" t="n"/>
      <c r="K142" s="51" t="n"/>
      <c r="L142" s="51" t="n"/>
    </row>
    <row r="143">
      <c r="A143" s="84" t="inlineStr">
        <is>
          <t>Public transport - Boats</t>
        </is>
      </c>
      <c r="B143" s="84" t="inlineStr">
        <is>
          <t>Gvkm/year</t>
        </is>
      </c>
      <c r="C143" s="78" t="n"/>
      <c r="D143" s="78" t="n"/>
      <c r="E143" s="78" t="n"/>
      <c r="F143" s="78" t="n"/>
      <c r="G143" s="78" t="n"/>
      <c r="H143" s="78" t="n"/>
      <c r="I143" s="78" t="n"/>
      <c r="J143" s="51" t="n"/>
      <c r="K143" s="51" t="n"/>
      <c r="L143" s="51" t="n"/>
    </row>
    <row r="144">
      <c r="A144" s="84" t="inlineStr">
        <is>
          <t>Public transport - Other road vehicles (e.g. taxis…)</t>
        </is>
      </c>
      <c r="B144" s="84" t="inlineStr">
        <is>
          <t>Gvkm/year</t>
        </is>
      </c>
      <c r="C144" s="78" t="n"/>
      <c r="D144" s="78" t="n"/>
      <c r="E144" s="78" t="n"/>
      <c r="F144" s="78" t="n"/>
      <c r="G144" s="78" t="n"/>
      <c r="H144" s="78" t="n"/>
      <c r="I144" s="78" t="n"/>
      <c r="J144" s="51" t="n"/>
      <c r="K144" s="51" t="n"/>
      <c r="L144" s="51" t="n"/>
    </row>
    <row r="145">
      <c r="A145" s="84" t="inlineStr">
        <is>
          <t>Private mobility - 2/3W</t>
        </is>
      </c>
      <c r="B145" s="84" t="inlineStr">
        <is>
          <t>Gvkm/year</t>
        </is>
      </c>
      <c r="C145" s="78" t="n"/>
      <c r="D145" s="78" t="n"/>
      <c r="E145" s="78" t="n"/>
      <c r="F145" s="78" t="n"/>
      <c r="G145" s="78" t="n"/>
      <c r="H145" s="78" t="n"/>
      <c r="I145" s="78" t="n"/>
      <c r="J145" s="51" t="n"/>
      <c r="K145" s="51" t="n"/>
      <c r="L145" s="51" t="n"/>
    </row>
    <row r="146">
      <c r="A146" s="84" t="inlineStr">
        <is>
          <t>Private mobility - Cars</t>
        </is>
      </c>
      <c r="B146" s="84" t="inlineStr">
        <is>
          <t>Gvkm/year</t>
        </is>
      </c>
      <c r="C146" s="78" t="n"/>
      <c r="D146" s="78" t="n"/>
      <c r="E146" s="78" t="n"/>
      <c r="F146" s="78" t="n"/>
      <c r="G146" s="78" t="n"/>
      <c r="H146" s="78" t="n"/>
      <c r="I146" s="78" t="n"/>
      <c r="J146" s="51" t="n"/>
      <c r="K146" s="51" t="n"/>
      <c r="L146" s="51" t="n"/>
    </row>
    <row r="147">
      <c r="A147" s="84" t="inlineStr">
        <is>
          <t>Public and private mobility - Aircrafts</t>
        </is>
      </c>
      <c r="B147" s="84" t="inlineStr">
        <is>
          <t>Gvkm/year</t>
        </is>
      </c>
      <c r="C147" s="78" t="n"/>
      <c r="D147" s="78" t="n"/>
      <c r="E147" s="78" t="n"/>
      <c r="F147" s="78" t="n"/>
      <c r="G147" s="78" t="n"/>
      <c r="H147" s="78" t="n"/>
      <c r="I147" s="78" t="n"/>
      <c r="J147" s="51" t="n"/>
      <c r="K147" s="51" t="n"/>
      <c r="L147" s="51" t="n"/>
    </row>
    <row r="148">
      <c r="A148" s="81" t="inlineStr">
        <is>
          <t>For constrained-led mobility of the NON-metropolitan population: by modes</t>
        </is>
      </c>
      <c r="B148" s="81" t="n"/>
      <c r="C148" s="83" t="n"/>
      <c r="D148" s="83" t="n"/>
      <c r="E148" s="83" t="n"/>
      <c r="F148" s="83" t="n"/>
      <c r="G148" s="83" t="n"/>
      <c r="H148" s="83" t="n"/>
      <c r="I148" s="83" t="n"/>
      <c r="J148" s="51" t="n"/>
      <c r="K148" s="51" t="n"/>
      <c r="L148" s="51" t="n"/>
    </row>
    <row r="149">
      <c r="A149" s="84" t="inlineStr">
        <is>
          <t>Non-motorized transport (Walking, Biking)</t>
        </is>
      </c>
      <c r="B149" s="84" t="inlineStr">
        <is>
          <t>Gvkm/year</t>
        </is>
      </c>
      <c r="C149" s="78" t="n"/>
      <c r="D149" s="78" t="n"/>
      <c r="E149" s="78" t="n"/>
      <c r="F149" s="78" t="n"/>
      <c r="G149" s="78" t="n"/>
      <c r="H149" s="78" t="n"/>
      <c r="I149" s="78" t="n"/>
      <c r="J149" s="51" t="n"/>
      <c r="K149" s="51" t="n"/>
      <c r="L149" s="51" t="n"/>
    </row>
    <row r="150">
      <c r="A150" s="84" t="inlineStr">
        <is>
          <t>Public transport - Bus</t>
        </is>
      </c>
      <c r="B150" s="84" t="inlineStr">
        <is>
          <t>Gvkm/year</t>
        </is>
      </c>
      <c r="C150" s="78" t="n"/>
      <c r="D150" s="78" t="n"/>
      <c r="E150" s="78" t="n"/>
      <c r="F150" s="78" t="n"/>
      <c r="G150" s="78" t="n"/>
      <c r="H150" s="78" t="n"/>
      <c r="I150" s="78" t="n"/>
      <c r="J150" s="51" t="n"/>
      <c r="K150" s="51" t="n"/>
      <c r="L150" s="51" t="n"/>
    </row>
    <row r="151">
      <c r="A151" s="84" t="inlineStr">
        <is>
          <t>Public transport - Trains</t>
        </is>
      </c>
      <c r="B151" s="84" t="inlineStr">
        <is>
          <t>Gvkm/year</t>
        </is>
      </c>
      <c r="C151" s="78" t="n"/>
      <c r="D151" s="78" t="n"/>
      <c r="E151" s="78" t="n"/>
      <c r="F151" s="78" t="n"/>
      <c r="G151" s="78" t="n"/>
      <c r="H151" s="78" t="n"/>
      <c r="I151" s="78" t="n"/>
      <c r="J151" s="51" t="n"/>
      <c r="K151" s="51" t="n"/>
      <c r="L151" s="51" t="n"/>
    </row>
    <row r="152">
      <c r="A152" s="84" t="inlineStr">
        <is>
          <t>Public transport - Boats</t>
        </is>
      </c>
      <c r="B152" s="84" t="inlineStr">
        <is>
          <t>Gvkm/year</t>
        </is>
      </c>
      <c r="C152" s="78" t="n"/>
      <c r="D152" s="78" t="n"/>
      <c r="E152" s="78" t="n"/>
      <c r="F152" s="78" t="n"/>
      <c r="G152" s="78" t="n"/>
      <c r="H152" s="78" t="n"/>
      <c r="I152" s="78" t="n"/>
      <c r="J152" s="51" t="n"/>
      <c r="K152" s="51" t="n"/>
      <c r="L152" s="51" t="n"/>
    </row>
    <row r="153">
      <c r="A153" s="84" t="inlineStr">
        <is>
          <t>Public transport - Other road vehicles (e.g. taxis…)</t>
        </is>
      </c>
      <c r="B153" s="84" t="inlineStr">
        <is>
          <t>Gvkm/year</t>
        </is>
      </c>
      <c r="C153" s="78" t="n"/>
      <c r="D153" s="78" t="n"/>
      <c r="E153" s="78" t="n"/>
      <c r="F153" s="78" t="n"/>
      <c r="G153" s="78" t="n"/>
      <c r="H153" s="78" t="n"/>
      <c r="I153" s="78" t="n"/>
      <c r="J153" s="51" t="n"/>
      <c r="K153" s="51" t="n"/>
      <c r="L153" s="51" t="n"/>
    </row>
    <row r="154">
      <c r="A154" s="84" t="inlineStr">
        <is>
          <t>Private mobility - 2/3W</t>
        </is>
      </c>
      <c r="B154" s="84" t="inlineStr">
        <is>
          <t>Gvkm/year</t>
        </is>
      </c>
      <c r="C154" s="78" t="n"/>
      <c r="D154" s="78" t="n"/>
      <c r="E154" s="78" t="n"/>
      <c r="F154" s="78" t="n"/>
      <c r="G154" s="78" t="n"/>
      <c r="H154" s="78" t="n"/>
      <c r="I154" s="78" t="n"/>
      <c r="J154" s="51" t="n"/>
      <c r="K154" s="51" t="n"/>
      <c r="L154" s="51" t="n"/>
    </row>
    <row r="155">
      <c r="A155" s="84" t="inlineStr">
        <is>
          <t>Private mobility - Cars</t>
        </is>
      </c>
      <c r="B155" s="84" t="inlineStr">
        <is>
          <t>Gvkm/year</t>
        </is>
      </c>
      <c r="C155" s="78" t="n"/>
      <c r="D155" s="78" t="n"/>
      <c r="E155" s="78" t="n"/>
      <c r="F155" s="78" t="n"/>
      <c r="G155" s="78" t="n"/>
      <c r="H155" s="78" t="n"/>
      <c r="I155" s="78" t="n"/>
      <c r="J155" s="51" t="n"/>
      <c r="K155" s="51" t="n"/>
      <c r="L155" s="51" t="n"/>
    </row>
    <row r="156">
      <c r="A156" s="84" t="inlineStr">
        <is>
          <t>Public and private mobility - Aircrafts</t>
        </is>
      </c>
      <c r="B156" s="84" t="inlineStr">
        <is>
          <t>Gvkm/year</t>
        </is>
      </c>
      <c r="C156" s="78" t="n"/>
      <c r="D156" s="78" t="n"/>
      <c r="E156" s="78" t="n"/>
      <c r="F156" s="78" t="n"/>
      <c r="G156" s="78" t="n"/>
      <c r="H156" s="78" t="n"/>
      <c r="I156" s="78" t="n"/>
      <c r="J156" s="51" t="n"/>
      <c r="K156" s="51" t="n"/>
      <c r="L156" s="51" t="n"/>
    </row>
    <row r="157">
      <c r="A157" s="81" t="inlineStr">
        <is>
          <t>For NON-constrained-led mobility of the NON-metropolitan population: by modes</t>
        </is>
      </c>
      <c r="B157" s="81" t="n"/>
      <c r="C157" s="83" t="n"/>
      <c r="D157" s="83" t="n"/>
      <c r="E157" s="83" t="n"/>
      <c r="F157" s="83" t="n"/>
      <c r="G157" s="83" t="n"/>
      <c r="H157" s="83" t="n"/>
      <c r="I157" s="83" t="n"/>
      <c r="J157" s="51" t="n"/>
      <c r="K157" s="51" t="n"/>
      <c r="L157" s="51" t="n"/>
    </row>
    <row r="158">
      <c r="A158" s="84" t="inlineStr">
        <is>
          <t>Non-motorized transport (Walking, Biking)</t>
        </is>
      </c>
      <c r="B158" s="84" t="inlineStr">
        <is>
          <t>Gvkm/year</t>
        </is>
      </c>
      <c r="C158" s="78" t="n"/>
      <c r="D158" s="78" t="n"/>
      <c r="E158" s="78" t="n"/>
      <c r="F158" s="78" t="n"/>
      <c r="G158" s="78" t="n"/>
      <c r="H158" s="78" t="n"/>
      <c r="I158" s="78" t="n"/>
      <c r="J158" s="51" t="n"/>
      <c r="K158" s="51" t="n"/>
      <c r="L158" s="51" t="n"/>
    </row>
    <row r="159">
      <c r="A159" s="84" t="inlineStr">
        <is>
          <t>Public transport - Bus</t>
        </is>
      </c>
      <c r="B159" s="84" t="inlineStr">
        <is>
          <t>Gvkm/year</t>
        </is>
      </c>
      <c r="C159" s="78" t="n"/>
      <c r="D159" s="78" t="n"/>
      <c r="E159" s="78" t="n"/>
      <c r="F159" s="78" t="n"/>
      <c r="G159" s="78" t="n"/>
      <c r="H159" s="78" t="n"/>
      <c r="I159" s="78" t="n"/>
      <c r="J159" s="51" t="n"/>
      <c r="K159" s="51" t="n"/>
      <c r="L159" s="51" t="n"/>
    </row>
    <row r="160">
      <c r="A160" s="84" t="inlineStr">
        <is>
          <t>Public transport - Trains</t>
        </is>
      </c>
      <c r="B160" s="84" t="inlineStr">
        <is>
          <t>Gvkm/year</t>
        </is>
      </c>
      <c r="C160" s="78" t="n"/>
      <c r="D160" s="78" t="n"/>
      <c r="E160" s="78" t="n"/>
      <c r="F160" s="78" t="n"/>
      <c r="G160" s="78" t="n"/>
      <c r="H160" s="78" t="n"/>
      <c r="I160" s="78" t="n"/>
      <c r="J160" s="51" t="n"/>
      <c r="K160" s="51" t="n"/>
      <c r="L160" s="51" t="n"/>
    </row>
    <row r="161">
      <c r="A161" s="84" t="inlineStr">
        <is>
          <t>Public transport - Boats</t>
        </is>
      </c>
      <c r="B161" s="84" t="inlineStr">
        <is>
          <t>Gvkm/year</t>
        </is>
      </c>
      <c r="C161" s="78" t="n"/>
      <c r="D161" s="78" t="n"/>
      <c r="E161" s="78" t="n"/>
      <c r="F161" s="78" t="n"/>
      <c r="G161" s="78" t="n"/>
      <c r="H161" s="78" t="n"/>
      <c r="I161" s="78" t="n"/>
      <c r="J161" s="51" t="n"/>
      <c r="K161" s="51" t="n"/>
      <c r="L161" s="51" t="n"/>
    </row>
    <row r="162">
      <c r="A162" s="84" t="inlineStr">
        <is>
          <t>Public transport - Other road vehicles (e.g. taxis…)</t>
        </is>
      </c>
      <c r="B162" s="84" t="inlineStr">
        <is>
          <t>Gvkm/year</t>
        </is>
      </c>
      <c r="C162" s="78" t="n"/>
      <c r="D162" s="78" t="n"/>
      <c r="E162" s="78" t="n"/>
      <c r="F162" s="78" t="n"/>
      <c r="G162" s="78" t="n"/>
      <c r="H162" s="78" t="n"/>
      <c r="I162" s="78" t="n"/>
      <c r="J162" s="51" t="n"/>
      <c r="K162" s="51" t="n"/>
      <c r="L162" s="51" t="n"/>
    </row>
    <row r="163">
      <c r="A163" s="84" t="inlineStr">
        <is>
          <t>Private mobility - 2/3W</t>
        </is>
      </c>
      <c r="B163" s="84" t="inlineStr">
        <is>
          <t>Gvkm/year</t>
        </is>
      </c>
      <c r="C163" s="78" t="n"/>
      <c r="D163" s="78" t="n"/>
      <c r="E163" s="78" t="n"/>
      <c r="F163" s="78" t="n"/>
      <c r="G163" s="78" t="n"/>
      <c r="H163" s="78" t="n"/>
      <c r="I163" s="78" t="n"/>
      <c r="J163" s="51" t="n"/>
      <c r="K163" s="51" t="n"/>
      <c r="L163" s="51" t="n"/>
    </row>
    <row r="164">
      <c r="A164" s="84" t="inlineStr">
        <is>
          <t>Private mobility - Cars</t>
        </is>
      </c>
      <c r="B164" s="84" t="inlineStr">
        <is>
          <t>Gvkm/year</t>
        </is>
      </c>
      <c r="C164" s="78" t="n"/>
      <c r="D164" s="78" t="n"/>
      <c r="E164" s="78" t="n"/>
      <c r="F164" s="78" t="n"/>
      <c r="G164" s="78" t="n"/>
      <c r="H164" s="78" t="n"/>
      <c r="I164" s="78" t="n"/>
      <c r="J164" s="51" t="n"/>
      <c r="K164" s="51" t="n"/>
      <c r="L164" s="51" t="n"/>
    </row>
    <row r="165">
      <c r="A165" s="84" t="inlineStr">
        <is>
          <t>Public and private mobility - Aircrafts</t>
        </is>
      </c>
      <c r="B165" s="84" t="inlineStr">
        <is>
          <t>Gvkm/year</t>
        </is>
      </c>
      <c r="C165" s="78" t="n"/>
      <c r="D165" s="78" t="n"/>
      <c r="E165" s="78" t="n"/>
      <c r="F165" s="78" t="n"/>
      <c r="G165" s="78" t="n"/>
      <c r="H165" s="78" t="n"/>
      <c r="I165" s="78" t="n"/>
      <c r="J165" s="51" t="n"/>
      <c r="K165" s="51" t="n"/>
      <c r="L165" s="51" t="n"/>
    </row>
    <row r="166">
      <c r="A166" s="79" t="inlineStr">
        <is>
          <t>Private vehicles - Car stock</t>
        </is>
      </c>
      <c r="B166" s="80" t="n"/>
      <c r="C166" s="80" t="n"/>
      <c r="D166" s="80" t="n"/>
      <c r="E166" s="80" t="n"/>
      <c r="F166" s="80" t="n"/>
      <c r="G166" s="80" t="n"/>
      <c r="H166" s="80" t="n"/>
      <c r="I166" s="80" t="n"/>
      <c r="J166" s="199" t="n"/>
      <c r="K166" s="51" t="n"/>
      <c r="L166" s="51" t="n"/>
    </row>
    <row r="167">
      <c r="A167" s="81" t="inlineStr">
        <is>
          <t>Average</t>
        </is>
      </c>
      <c r="B167" s="81" t="n"/>
      <c r="C167" s="83" t="n"/>
      <c r="D167" s="83" t="n"/>
      <c r="E167" s="83" t="n"/>
      <c r="F167" s="83" t="n"/>
      <c r="G167" s="83" t="n"/>
      <c r="H167" s="83" t="n"/>
      <c r="I167" s="83" t="n"/>
      <c r="J167" s="51" t="n"/>
      <c r="K167" s="51" t="n"/>
      <c r="L167" s="51" t="n"/>
    </row>
    <row r="168">
      <c r="A168" s="77" t="inlineStr">
        <is>
          <t>Total car stock</t>
        </is>
      </c>
      <c r="B168" s="77" t="inlineStr">
        <is>
          <t>Million (Mio) vehicle</t>
        </is>
      </c>
      <c r="C168" s="78" t="n"/>
      <c r="D168" s="78" t="n"/>
      <c r="E168" s="78" t="n"/>
      <c r="F168" s="78" t="n"/>
      <c r="G168" s="78" t="n"/>
      <c r="H168" s="78" t="n"/>
      <c r="I168" s="78" t="n"/>
      <c r="J168" s="51" t="n"/>
      <c r="K168" s="51" t="n"/>
      <c r="L168" s="51" t="n"/>
    </row>
    <row r="169">
      <c r="A169" s="76" t="inlineStr">
        <is>
          <t>Car stock of the metropolitan population</t>
        </is>
      </c>
      <c r="B169" s="77" t="inlineStr">
        <is>
          <t>Million (Mio) vehicle</t>
        </is>
      </c>
      <c r="C169" s="78" t="n"/>
      <c r="D169" s="78" t="n"/>
      <c r="E169" s="78" t="n"/>
      <c r="F169" s="78" t="n"/>
      <c r="G169" s="78" t="n"/>
      <c r="H169" s="78" t="n"/>
      <c r="I169" s="78" t="n"/>
      <c r="J169" s="51" t="n"/>
      <c r="K169" s="51" t="n"/>
      <c r="L169" s="51" t="n"/>
    </row>
    <row r="170">
      <c r="A170" s="76" t="inlineStr">
        <is>
          <t>Car stock of the non-metropolitan population</t>
        </is>
      </c>
      <c r="B170" s="77" t="inlineStr">
        <is>
          <t>Million (Mio) vehicle</t>
        </is>
      </c>
      <c r="C170" s="78" t="n"/>
      <c r="D170" s="78" t="n"/>
      <c r="E170" s="78" t="n"/>
      <c r="F170" s="78" t="n"/>
      <c r="G170" s="78" t="n"/>
      <c r="H170" s="78" t="n"/>
      <c r="I170" s="78" t="n"/>
      <c r="J170" s="51" t="n"/>
      <c r="K170" s="51" t="n"/>
      <c r="L170" s="51" t="n"/>
    </row>
    <row r="171">
      <c r="A171" s="82" t="inlineStr">
        <is>
          <t>Car stock at year X by technologies</t>
        </is>
      </c>
      <c r="B171" s="82" t="n"/>
      <c r="C171" s="83" t="n"/>
      <c r="D171" s="83" t="n"/>
      <c r="E171" s="83" t="n"/>
      <c r="F171" s="83" t="n"/>
      <c r="G171" s="83" t="n"/>
      <c r="H171" s="83" t="n"/>
      <c r="I171" s="83" t="n"/>
      <c r="J171" s="51" t="n"/>
      <c r="K171" s="51" t="n"/>
      <c r="L171" s="51" t="n"/>
    </row>
    <row r="172">
      <c r="A172" s="77" t="inlineStr">
        <is>
          <t>Liquid ICE (Internal Combustion Engine) + HEV</t>
        </is>
      </c>
      <c r="B172" s="77" t="inlineStr">
        <is>
          <t>Mio vehicle</t>
        </is>
      </c>
      <c r="C172" s="78" t="n"/>
      <c r="D172" s="78" t="n"/>
      <c r="E172" s="78" t="n"/>
      <c r="F172" s="78" t="n"/>
      <c r="G172" s="78" t="n"/>
      <c r="H172" s="78" t="n"/>
      <c r="I172" s="78" t="n"/>
      <c r="J172" s="51" t="n"/>
      <c r="K172" s="51" t="n"/>
      <c r="L172" s="51" t="n"/>
    </row>
    <row r="173">
      <c r="A173" s="77" t="inlineStr">
        <is>
          <t>Gas ICE (Internal Combustion Engine) + HEV</t>
        </is>
      </c>
      <c r="B173" s="77" t="inlineStr">
        <is>
          <t>Mio vehicle</t>
        </is>
      </c>
      <c r="C173" s="78" t="n"/>
      <c r="D173" s="78" t="n"/>
      <c r="E173" s="78" t="n"/>
      <c r="F173" s="78" t="n"/>
      <c r="G173" s="78" t="n"/>
      <c r="H173" s="78" t="n"/>
      <c r="I173" s="78" t="n"/>
      <c r="J173" s="51" t="n"/>
      <c r="K173" s="51" t="n"/>
      <c r="L173" s="51" t="n"/>
    </row>
    <row r="174">
      <c r="A174" s="77" t="inlineStr">
        <is>
          <t>BEV (Battery Electric Vehicle)</t>
        </is>
      </c>
      <c r="B174" s="77" t="inlineStr">
        <is>
          <t>Mio vehicle</t>
        </is>
      </c>
      <c r="C174" s="78" t="n"/>
      <c r="D174" s="78" t="n"/>
      <c r="E174" s="78" t="n"/>
      <c r="F174" s="78" t="n"/>
      <c r="G174" s="78" t="n"/>
      <c r="H174" s="78" t="n"/>
      <c r="I174" s="78" t="n"/>
      <c r="J174" s="51" t="n"/>
      <c r="K174" s="51" t="n"/>
      <c r="L174" s="51" t="n"/>
    </row>
    <row r="175">
      <c r="A175" s="84" t="inlineStr">
        <is>
          <t>PHEV (Plug-and-Hybrid Electric Vehicle)</t>
        </is>
      </c>
      <c r="B175" s="77" t="inlineStr">
        <is>
          <t>Mio vehicle</t>
        </is>
      </c>
      <c r="C175" s="78" t="n"/>
      <c r="D175" s="78" t="n"/>
      <c r="E175" s="78" t="n"/>
      <c r="F175" s="78" t="n"/>
      <c r="G175" s="78" t="n"/>
      <c r="H175" s="78" t="n"/>
      <c r="I175" s="78" t="n"/>
      <c r="J175" s="51" t="n"/>
      <c r="K175" s="51" t="n"/>
      <c r="L175" s="51" t="n"/>
    </row>
    <row r="176">
      <c r="A176" s="84" t="inlineStr">
        <is>
          <t>FCEV (Fuel-Cell Electric Vehicle)</t>
        </is>
      </c>
      <c r="B176" s="77" t="inlineStr">
        <is>
          <t>Mio vehicle</t>
        </is>
      </c>
      <c r="C176" s="78" t="n"/>
      <c r="D176" s="78" t="n"/>
      <c r="E176" s="78" t="n"/>
      <c r="F176" s="78" t="n"/>
      <c r="G176" s="78" t="n"/>
      <c r="H176" s="78" t="n"/>
      <c r="I176" s="78" t="n"/>
      <c r="J176" s="51" t="n"/>
      <c r="K176" s="51" t="n"/>
      <c r="L176" s="51" t="n"/>
    </row>
    <row r="177">
      <c r="A177" s="82" t="inlineStr">
        <is>
          <t>Car new sales over (X-9; X) by technologies</t>
        </is>
      </c>
      <c r="B177" s="82" t="n"/>
      <c r="C177" s="83" t="n"/>
      <c r="D177" s="83" t="n"/>
      <c r="E177" s="83" t="n"/>
      <c r="F177" s="83" t="n"/>
      <c r="G177" s="83" t="n"/>
      <c r="H177" s="83" t="n"/>
      <c r="I177" s="83" t="n"/>
      <c r="J177" s="51" t="n"/>
      <c r="K177" s="51" t="n"/>
      <c r="L177" s="51" t="n"/>
    </row>
    <row r="178">
      <c r="A178" s="77" t="inlineStr">
        <is>
          <t>Liquid ICE (Internal Combustion Engine) + HEV</t>
        </is>
      </c>
      <c r="B178" s="77" t="inlineStr">
        <is>
          <t>Mio vehicle</t>
        </is>
      </c>
      <c r="C178" s="78" t="n"/>
      <c r="D178" s="78" t="n"/>
      <c r="E178" s="78" t="n"/>
      <c r="F178" s="78" t="n"/>
      <c r="G178" s="78" t="n"/>
      <c r="H178" s="78" t="n"/>
      <c r="I178" s="78" t="n"/>
      <c r="J178" s="51" t="n"/>
      <c r="K178" s="51" t="n"/>
      <c r="L178" s="51" t="n"/>
    </row>
    <row r="179">
      <c r="A179" s="77" t="inlineStr">
        <is>
          <t>Gas ICE (Internal Combustion Engine) + HEV</t>
        </is>
      </c>
      <c r="B179" s="77" t="inlineStr">
        <is>
          <t>Mio vehicle</t>
        </is>
      </c>
      <c r="C179" s="78" t="n"/>
      <c r="D179" s="78" t="n"/>
      <c r="E179" s="78" t="n"/>
      <c r="F179" s="78" t="n"/>
      <c r="G179" s="78" t="n"/>
      <c r="H179" s="78" t="n"/>
      <c r="I179" s="78" t="n"/>
      <c r="J179" s="51" t="n"/>
      <c r="K179" s="51" t="n"/>
      <c r="L179" s="51" t="n"/>
    </row>
    <row r="180">
      <c r="A180" s="77" t="inlineStr">
        <is>
          <t>BEV (Battery Electric Vehicle)</t>
        </is>
      </c>
      <c r="B180" s="77" t="inlineStr">
        <is>
          <t>Mio vehicle</t>
        </is>
      </c>
      <c r="C180" s="78" t="n"/>
      <c r="D180" s="78" t="n"/>
      <c r="E180" s="78" t="n"/>
      <c r="F180" s="78" t="n"/>
      <c r="G180" s="78" t="n"/>
      <c r="H180" s="78" t="n"/>
      <c r="I180" s="78" t="n"/>
      <c r="J180" s="51" t="n"/>
      <c r="K180" s="51" t="n"/>
      <c r="L180" s="51" t="n"/>
    </row>
    <row r="181">
      <c r="A181" s="84" t="inlineStr">
        <is>
          <t>PHEV (Plug-and-Hybrid Electric Vehicle)</t>
        </is>
      </c>
      <c r="B181" s="77" t="inlineStr">
        <is>
          <t>Mio vehicle</t>
        </is>
      </c>
      <c r="C181" s="78" t="n"/>
      <c r="D181" s="78" t="n"/>
      <c r="E181" s="78" t="n"/>
      <c r="F181" s="78" t="n"/>
      <c r="G181" s="78" t="n"/>
      <c r="H181" s="78" t="n"/>
      <c r="I181" s="78" t="n"/>
      <c r="J181" s="51" t="n"/>
      <c r="K181" s="51" t="n"/>
      <c r="L181" s="51" t="n"/>
    </row>
    <row r="182">
      <c r="A182" s="84" t="inlineStr">
        <is>
          <t>FCEV (Fuel-Cell Electric Vehicle)</t>
        </is>
      </c>
      <c r="B182" s="77" t="inlineStr">
        <is>
          <t>Mio vehicle</t>
        </is>
      </c>
      <c r="C182" s="78" t="n"/>
      <c r="D182" s="78" t="n"/>
      <c r="E182" s="78" t="n"/>
      <c r="F182" s="78" t="n"/>
      <c r="G182" s="78" t="n"/>
      <c r="H182" s="78" t="n"/>
      <c r="I182" s="78" t="n"/>
      <c r="J182" s="51" t="n"/>
      <c r="K182" s="51" t="n"/>
      <c r="L182" s="51" t="n"/>
    </row>
    <row r="183">
      <c r="A183" s="79" t="inlineStr">
        <is>
          <t>Private vehicles - Car stock energy consumption</t>
        </is>
      </c>
      <c r="B183" s="80" t="n"/>
      <c r="C183" s="80" t="n"/>
      <c r="D183" s="80" t="n"/>
      <c r="E183" s="80" t="n"/>
      <c r="F183" s="80" t="n"/>
      <c r="G183" s="80" t="n"/>
      <c r="H183" s="80" t="n"/>
      <c r="I183" s="80" t="n"/>
      <c r="J183" s="199" t="n"/>
      <c r="K183" s="51" t="n"/>
      <c r="L183" s="51" t="n"/>
    </row>
    <row r="184">
      <c r="A184" s="82" t="inlineStr">
        <is>
          <t>Vkm by technologies</t>
        </is>
      </c>
      <c r="B184" s="82" t="n"/>
      <c r="C184" s="83" t="n"/>
      <c r="D184" s="83" t="n"/>
      <c r="E184" s="83" t="n"/>
      <c r="F184" s="83" t="n"/>
      <c r="G184" s="83" t="n"/>
      <c r="H184" s="83" t="n"/>
      <c r="I184" s="83" t="n"/>
      <c r="J184" s="199" t="n"/>
      <c r="K184" s="51" t="n"/>
      <c r="L184" s="51" t="n"/>
    </row>
    <row r="185">
      <c r="A185" s="77" t="inlineStr">
        <is>
          <t>Liquid ICE (Internal Combustion Engine) + HEV</t>
        </is>
      </c>
      <c r="B185" s="77" t="inlineStr">
        <is>
          <t>Gvkm</t>
        </is>
      </c>
      <c r="C185" s="78" t="n"/>
      <c r="D185" s="78" t="n"/>
      <c r="E185" s="78" t="n"/>
      <c r="F185" s="78" t="n"/>
      <c r="G185" s="78" t="n"/>
      <c r="H185" s="78" t="n"/>
      <c r="I185" s="78" t="n"/>
      <c r="J185" s="51" t="n"/>
      <c r="K185" s="51" t="n"/>
      <c r="L185" s="51" t="n"/>
    </row>
    <row r="186">
      <c r="A186" s="77" t="inlineStr">
        <is>
          <t>Gas ICE (Internal Combustion Engine) + HEV</t>
        </is>
      </c>
      <c r="B186" s="77" t="inlineStr">
        <is>
          <t>Gvkm</t>
        </is>
      </c>
      <c r="C186" s="78" t="n"/>
      <c r="D186" s="78" t="n"/>
      <c r="E186" s="78" t="n"/>
      <c r="F186" s="78" t="n"/>
      <c r="G186" s="78" t="n"/>
      <c r="H186" s="78" t="n"/>
      <c r="I186" s="78" t="n"/>
      <c r="J186" s="51" t="n"/>
      <c r="K186" s="51" t="n"/>
      <c r="L186" s="51" t="n"/>
    </row>
    <row r="187">
      <c r="A187" s="77" t="inlineStr">
        <is>
          <t>BEV (Battery Electric Vehicle)</t>
        </is>
      </c>
      <c r="B187" s="77" t="inlineStr">
        <is>
          <t>Gvkm</t>
        </is>
      </c>
      <c r="C187" s="78" t="n"/>
      <c r="D187" s="78" t="n"/>
      <c r="E187" s="78" t="n"/>
      <c r="F187" s="78" t="n"/>
      <c r="G187" s="78" t="n"/>
      <c r="H187" s="78" t="n"/>
      <c r="I187" s="78" t="n"/>
      <c r="J187" s="51" t="n"/>
      <c r="K187" s="51" t="n"/>
      <c r="L187" s="51" t="n"/>
    </row>
    <row r="188">
      <c r="A188" s="84" t="inlineStr">
        <is>
          <t>PHEV (Plug-and-Hybrid Electric Vehicle)</t>
        </is>
      </c>
      <c r="B188" s="77" t="inlineStr">
        <is>
          <t>Gvkm</t>
        </is>
      </c>
      <c r="C188" s="78" t="n"/>
      <c r="D188" s="78" t="n"/>
      <c r="E188" s="78" t="n"/>
      <c r="F188" s="78" t="n"/>
      <c r="G188" s="78" t="n"/>
      <c r="H188" s="78" t="n"/>
      <c r="I188" s="78" t="n"/>
      <c r="J188" s="51" t="n"/>
      <c r="K188" s="51" t="n"/>
      <c r="L188" s="51" t="n"/>
    </row>
    <row r="189">
      <c r="A189" s="84" t="inlineStr">
        <is>
          <t>FCEV (Fuel-Cell Electric Vehicle)</t>
        </is>
      </c>
      <c r="B189" s="77" t="inlineStr">
        <is>
          <t>Gvkm</t>
        </is>
      </c>
      <c r="C189" s="78" t="n"/>
      <c r="D189" s="78" t="n"/>
      <c r="E189" s="78" t="n"/>
      <c r="F189" s="78" t="n"/>
      <c r="G189" s="78" t="n"/>
      <c r="H189" s="78" t="n"/>
      <c r="I189" s="78" t="n"/>
      <c r="J189" s="51" t="n"/>
      <c r="K189" s="51" t="n"/>
      <c r="L189" s="51" t="n"/>
    </row>
    <row r="190">
      <c r="A190" s="82" t="inlineStr">
        <is>
          <t>EJ by technologies</t>
        </is>
      </c>
      <c r="B190" s="81" t="n"/>
      <c r="C190" s="83" t="n"/>
      <c r="D190" s="83" t="n"/>
      <c r="E190" s="83" t="n"/>
      <c r="F190" s="83" t="n"/>
      <c r="G190" s="83" t="n"/>
      <c r="H190" s="83" t="n"/>
      <c r="I190" s="83" t="n"/>
      <c r="J190" s="51" t="n"/>
      <c r="K190" s="51" t="n"/>
      <c r="L190" s="51" t="n"/>
    </row>
    <row r="191">
      <c r="A191" s="77" t="inlineStr">
        <is>
          <t>Liquid ICE (Internal Combustion Engine) + HEV</t>
        </is>
      </c>
      <c r="B191" s="77" t="inlineStr">
        <is>
          <t>EJ</t>
        </is>
      </c>
      <c r="C191" s="78" t="n"/>
      <c r="D191" s="78" t="n"/>
      <c r="E191" s="78" t="n"/>
      <c r="F191" s="78" t="n"/>
      <c r="G191" s="78" t="n"/>
      <c r="H191" s="78" t="n"/>
      <c r="I191" s="78" t="n"/>
      <c r="J191" s="51" t="n"/>
      <c r="K191" s="51" t="n"/>
      <c r="L191" s="51" t="n"/>
    </row>
    <row r="192">
      <c r="A192" s="77" t="inlineStr">
        <is>
          <t>Gas ICE (Internal Combustion Engine) + HEV</t>
        </is>
      </c>
      <c r="B192" s="77" t="inlineStr">
        <is>
          <t>EJ</t>
        </is>
      </c>
      <c r="C192" s="78" t="n"/>
      <c r="D192" s="78" t="n"/>
      <c r="E192" s="78" t="n"/>
      <c r="F192" s="78" t="n"/>
      <c r="G192" s="78" t="n"/>
      <c r="H192" s="78" t="n"/>
      <c r="I192" s="78" t="n"/>
      <c r="J192" s="51" t="n"/>
      <c r="K192" s="51" t="n"/>
      <c r="L192" s="51" t="n"/>
    </row>
    <row r="193">
      <c r="A193" s="77" t="inlineStr">
        <is>
          <t>BEV (Battery Electric Vehicle)</t>
        </is>
      </c>
      <c r="B193" s="77" t="inlineStr">
        <is>
          <t>EJ</t>
        </is>
      </c>
      <c r="C193" s="78" t="n"/>
      <c r="D193" s="78" t="n"/>
      <c r="E193" s="78" t="n"/>
      <c r="F193" s="78" t="n"/>
      <c r="G193" s="78" t="n"/>
      <c r="H193" s="78" t="n"/>
      <c r="I193" s="78" t="n"/>
      <c r="J193" s="51" t="n"/>
      <c r="K193" s="51" t="n"/>
      <c r="L193" s="51" t="n"/>
    </row>
    <row r="194">
      <c r="A194" s="84" t="inlineStr">
        <is>
          <t>PHEV (Plug-and-Hybrid Electric Vehicle) - liquid fuels use</t>
        </is>
      </c>
      <c r="B194" s="77" t="inlineStr">
        <is>
          <t>EJ</t>
        </is>
      </c>
      <c r="C194" s="78" t="n"/>
      <c r="D194" s="78" t="n"/>
      <c r="E194" s="78" t="n"/>
      <c r="F194" s="78" t="n"/>
      <c r="G194" s="78" t="n"/>
      <c r="H194" s="78" t="n"/>
      <c r="I194" s="78" t="n"/>
      <c r="J194" s="51" t="n"/>
      <c r="K194" s="51" t="n"/>
      <c r="L194" s="51" t="n"/>
    </row>
    <row r="195">
      <c r="A195" s="84" t="inlineStr">
        <is>
          <t>PHEV (Plug-and-Hybrid Electric Vehicle) - electricity use</t>
        </is>
      </c>
      <c r="B195" s="77" t="inlineStr">
        <is>
          <t>EJ</t>
        </is>
      </c>
      <c r="C195" s="78" t="n"/>
      <c r="D195" s="78" t="n"/>
      <c r="E195" s="78" t="n"/>
      <c r="F195" s="78" t="n"/>
      <c r="G195" s="78" t="n"/>
      <c r="H195" s="78" t="n"/>
      <c r="I195" s="78" t="n"/>
      <c r="J195" s="51" t="n"/>
      <c r="K195" s="51" t="n"/>
      <c r="L195" s="51" t="n"/>
    </row>
    <row r="196">
      <c r="A196" s="84" t="inlineStr">
        <is>
          <t>FCEV (Fuel-Cell Electric Vehicle)</t>
        </is>
      </c>
      <c r="B196" s="77" t="inlineStr">
        <is>
          <t>EJ</t>
        </is>
      </c>
      <c r="C196" s="78" t="n"/>
      <c r="D196" s="78" t="n"/>
      <c r="E196" s="78" t="n"/>
      <c r="F196" s="78" t="n"/>
      <c r="G196" s="78" t="n"/>
      <c r="H196" s="78" t="n"/>
      <c r="I196" s="78" t="n"/>
      <c r="J196" s="51" t="n"/>
      <c r="K196" s="51" t="n"/>
      <c r="L196" s="51" t="n"/>
    </row>
    <row r="197">
      <c r="A197" s="79" t="inlineStr">
        <is>
          <t>Private vehicles - 2/3W stock</t>
        </is>
      </c>
      <c r="B197" s="80" t="n"/>
      <c r="C197" s="80" t="n"/>
      <c r="D197" s="80" t="n"/>
      <c r="E197" s="80" t="n"/>
      <c r="F197" s="80" t="n"/>
      <c r="G197" s="80" t="n"/>
      <c r="H197" s="80" t="n"/>
      <c r="I197" s="80" t="n"/>
      <c r="J197" s="199" t="n"/>
      <c r="K197" s="51" t="n"/>
      <c r="L197" s="51" t="n"/>
    </row>
    <row r="198">
      <c r="A198" s="81" t="inlineStr">
        <is>
          <t>Average</t>
        </is>
      </c>
      <c r="B198" s="81" t="n"/>
      <c r="C198" s="83" t="n"/>
      <c r="D198" s="83" t="n"/>
      <c r="E198" s="83" t="n"/>
      <c r="F198" s="83" t="n"/>
      <c r="G198" s="83" t="n"/>
      <c r="H198" s="83" t="n"/>
      <c r="I198" s="83" t="n"/>
      <c r="J198" s="199" t="n"/>
      <c r="K198" s="51" t="n"/>
      <c r="L198" s="51" t="n"/>
    </row>
    <row r="199">
      <c r="A199" s="77" t="inlineStr">
        <is>
          <t>Total 2/3W stock</t>
        </is>
      </c>
      <c r="B199" s="77" t="inlineStr">
        <is>
          <t>Million (Mio) vehicle</t>
        </is>
      </c>
      <c r="C199" s="78" t="n"/>
      <c r="D199" s="78" t="n"/>
      <c r="E199" s="78" t="n"/>
      <c r="F199" s="78" t="n"/>
      <c r="G199" s="78" t="n"/>
      <c r="H199" s="78" t="n"/>
      <c r="I199" s="78" t="n"/>
      <c r="J199" s="51" t="n"/>
      <c r="K199" s="51" t="n"/>
      <c r="L199" s="51" t="n"/>
    </row>
    <row r="200">
      <c r="A200" s="76" t="inlineStr">
        <is>
          <t>2/3W stock of the metropolitan population</t>
        </is>
      </c>
      <c r="B200" s="77" t="inlineStr">
        <is>
          <t>Million (Mio) vehicle</t>
        </is>
      </c>
      <c r="C200" s="78" t="n"/>
      <c r="D200" s="78" t="n"/>
      <c r="E200" s="78" t="n"/>
      <c r="F200" s="78" t="n"/>
      <c r="G200" s="78" t="n"/>
      <c r="H200" s="78" t="n"/>
      <c r="I200" s="78" t="n"/>
      <c r="J200" s="51" t="n"/>
      <c r="K200" s="51" t="n"/>
      <c r="L200" s="51" t="n"/>
    </row>
    <row r="201">
      <c r="A201" s="76" t="inlineStr">
        <is>
          <t>2/3W stock of the non-metropolitan population</t>
        </is>
      </c>
      <c r="B201" s="77" t="inlineStr">
        <is>
          <t>Million (Mio) vehicle</t>
        </is>
      </c>
      <c r="C201" s="78" t="n"/>
      <c r="D201" s="78" t="n"/>
      <c r="E201" s="78" t="n"/>
      <c r="F201" s="78" t="n"/>
      <c r="G201" s="78" t="n"/>
      <c r="H201" s="78" t="n"/>
      <c r="I201" s="78" t="n"/>
      <c r="J201" s="51" t="n"/>
      <c r="K201" s="51" t="n"/>
      <c r="L201" s="51" t="n"/>
    </row>
    <row r="202">
      <c r="A202" s="82" t="inlineStr">
        <is>
          <t>2/3W stock at year X by technologies</t>
        </is>
      </c>
      <c r="B202" s="82" t="n"/>
      <c r="C202" s="83" t="n"/>
      <c r="D202" s="83" t="n"/>
      <c r="E202" s="83" t="n"/>
      <c r="F202" s="83" t="n"/>
      <c r="G202" s="83" t="n"/>
      <c r="H202" s="83" t="n"/>
      <c r="I202" s="83" t="n"/>
      <c r="J202" s="51" t="n"/>
      <c r="K202" s="51" t="n"/>
      <c r="L202" s="51" t="n"/>
    </row>
    <row r="203">
      <c r="A203" s="77" t="inlineStr">
        <is>
          <t>Liquid ICE (Internal Combustion Engine) + HEV</t>
        </is>
      </c>
      <c r="B203" s="77" t="inlineStr">
        <is>
          <t>Mio vehicle</t>
        </is>
      </c>
      <c r="C203" s="78" t="n"/>
      <c r="D203" s="78" t="n"/>
      <c r="E203" s="78" t="n"/>
      <c r="F203" s="78" t="n"/>
      <c r="G203" s="78" t="n"/>
      <c r="H203" s="78" t="n"/>
      <c r="I203" s="78" t="n"/>
      <c r="J203" s="51" t="n"/>
      <c r="K203" s="51" t="n"/>
      <c r="L203" s="51" t="n"/>
    </row>
    <row r="204">
      <c r="A204" s="77" t="inlineStr">
        <is>
          <t>Gas ICE (Internal Combustion Engine) + HEV</t>
        </is>
      </c>
      <c r="B204" s="77" t="inlineStr">
        <is>
          <t>Mio vehicle</t>
        </is>
      </c>
      <c r="C204" s="78" t="n"/>
      <c r="D204" s="78" t="n"/>
      <c r="E204" s="78" t="n"/>
      <c r="F204" s="78" t="n"/>
      <c r="G204" s="78" t="n"/>
      <c r="H204" s="78" t="n"/>
      <c r="I204" s="78" t="n"/>
      <c r="J204" s="51" t="n"/>
      <c r="K204" s="51" t="n"/>
      <c r="L204" s="51" t="n"/>
    </row>
    <row r="205">
      <c r="A205" s="77" t="inlineStr">
        <is>
          <t>BEV (Battery Electric Vehicle)</t>
        </is>
      </c>
      <c r="B205" s="77" t="inlineStr">
        <is>
          <t>Mio vehicle</t>
        </is>
      </c>
      <c r="C205" s="78" t="n"/>
      <c r="D205" s="78" t="n"/>
      <c r="E205" s="78" t="n"/>
      <c r="F205" s="78" t="n"/>
      <c r="G205" s="78" t="n"/>
      <c r="H205" s="78" t="n"/>
      <c r="I205" s="78" t="n"/>
      <c r="J205" s="51" t="n"/>
      <c r="K205" s="51" t="n"/>
      <c r="L205" s="51" t="n"/>
    </row>
    <row r="206">
      <c r="A206" s="84" t="inlineStr">
        <is>
          <t>PHEV (Plug-and-Hybrid Electric Vehicle)</t>
        </is>
      </c>
      <c r="B206" s="77" t="inlineStr">
        <is>
          <t>Mio vehicle</t>
        </is>
      </c>
      <c r="C206" s="78" t="n"/>
      <c r="D206" s="78" t="n"/>
      <c r="E206" s="78" t="n"/>
      <c r="F206" s="78" t="n"/>
      <c r="G206" s="78" t="n"/>
      <c r="H206" s="78" t="n"/>
      <c r="I206" s="78" t="n"/>
      <c r="J206" s="51" t="n"/>
      <c r="K206" s="51" t="n"/>
      <c r="L206" s="51" t="n"/>
    </row>
    <row r="207">
      <c r="A207" s="84" t="inlineStr">
        <is>
          <t>FCEV (Fuel-Cell Electric Vehicle)</t>
        </is>
      </c>
      <c r="B207" s="77" t="inlineStr">
        <is>
          <t>Mio vehicle</t>
        </is>
      </c>
      <c r="C207" s="78" t="n"/>
      <c r="D207" s="78" t="n"/>
      <c r="E207" s="78" t="n"/>
      <c r="F207" s="78" t="n"/>
      <c r="G207" s="78" t="n"/>
      <c r="H207" s="78" t="n"/>
      <c r="I207" s="78" t="n"/>
      <c r="J207" s="51" t="n"/>
      <c r="K207" s="51" t="n"/>
      <c r="L207" s="51" t="n"/>
    </row>
    <row r="208">
      <c r="A208" s="82" t="inlineStr">
        <is>
          <t>2/3W sales over (X-9; X) by technologies</t>
        </is>
      </c>
      <c r="B208" s="82" t="n"/>
      <c r="C208" s="83" t="n"/>
      <c r="D208" s="83" t="n"/>
      <c r="E208" s="83" t="n"/>
      <c r="F208" s="83" t="n"/>
      <c r="G208" s="83" t="n"/>
      <c r="H208" s="83" t="n"/>
      <c r="I208" s="83" t="n"/>
      <c r="J208" s="51" t="n"/>
      <c r="K208" s="51" t="n"/>
      <c r="L208" s="51" t="n"/>
    </row>
    <row r="209">
      <c r="A209" s="77" t="inlineStr">
        <is>
          <t>Liquid ICE (Internal Combustion Engine) + HEV</t>
        </is>
      </c>
      <c r="B209" s="77" t="inlineStr">
        <is>
          <t>Mio vehicle</t>
        </is>
      </c>
      <c r="C209" s="78" t="n"/>
      <c r="D209" s="78" t="n"/>
      <c r="E209" s="78" t="n"/>
      <c r="F209" s="78" t="n"/>
      <c r="G209" s="78" t="n"/>
      <c r="H209" s="78" t="n"/>
      <c r="I209" s="78" t="n"/>
      <c r="J209" s="51" t="n"/>
      <c r="K209" s="51" t="n"/>
      <c r="L209" s="51" t="n"/>
    </row>
    <row r="210">
      <c r="A210" s="77" t="inlineStr">
        <is>
          <t>Gas ICE (Internal Combustion Engine) + HEV</t>
        </is>
      </c>
      <c r="B210" s="77" t="inlineStr">
        <is>
          <t>Mio vehicle</t>
        </is>
      </c>
      <c r="C210" s="78" t="n"/>
      <c r="D210" s="78" t="n"/>
      <c r="E210" s="78" t="n"/>
      <c r="F210" s="78" t="n"/>
      <c r="G210" s="78" t="n"/>
      <c r="H210" s="78" t="n"/>
      <c r="I210" s="78" t="n"/>
      <c r="J210" s="51" t="n"/>
      <c r="K210" s="51" t="n"/>
      <c r="L210" s="51" t="n"/>
    </row>
    <row r="211">
      <c r="A211" s="77" t="inlineStr">
        <is>
          <t>BEV (Battery Electric Vehicle)</t>
        </is>
      </c>
      <c r="B211" s="77" t="inlineStr">
        <is>
          <t>Mio vehicle</t>
        </is>
      </c>
      <c r="C211" s="78" t="n"/>
      <c r="D211" s="78" t="n"/>
      <c r="E211" s="78" t="n"/>
      <c r="F211" s="78" t="n"/>
      <c r="G211" s="78" t="n"/>
      <c r="H211" s="78" t="n"/>
      <c r="I211" s="78" t="n"/>
      <c r="J211" s="51" t="n"/>
      <c r="K211" s="51" t="n"/>
      <c r="L211" s="51" t="n"/>
    </row>
    <row r="212">
      <c r="A212" s="84" t="inlineStr">
        <is>
          <t>PHEV (Plug-and-Hybrid Electric Vehicle)</t>
        </is>
      </c>
      <c r="B212" s="77" t="inlineStr">
        <is>
          <t>Mio vehicle</t>
        </is>
      </c>
      <c r="C212" s="78" t="n"/>
      <c r="D212" s="78" t="n"/>
      <c r="E212" s="78" t="n"/>
      <c r="F212" s="78" t="n"/>
      <c r="G212" s="78" t="n"/>
      <c r="H212" s="78" t="n"/>
      <c r="I212" s="78" t="n"/>
      <c r="J212" s="51" t="n"/>
      <c r="K212" s="51" t="n"/>
      <c r="L212" s="51" t="n"/>
    </row>
    <row r="213">
      <c r="A213" s="84" t="inlineStr">
        <is>
          <t>FCEV (Fuel-Cell Electric Vehicle)</t>
        </is>
      </c>
      <c r="B213" s="77" t="inlineStr">
        <is>
          <t>Mio vehicle</t>
        </is>
      </c>
      <c r="C213" s="78" t="n"/>
      <c r="D213" s="78" t="n"/>
      <c r="E213" s="78" t="n"/>
      <c r="F213" s="78" t="n"/>
      <c r="G213" s="78" t="n"/>
      <c r="H213" s="78" t="n"/>
      <c r="I213" s="78" t="n"/>
      <c r="J213" s="51" t="n"/>
      <c r="K213" s="51" t="n"/>
      <c r="L213" s="51" t="n"/>
    </row>
    <row r="214">
      <c r="A214" s="79" t="inlineStr">
        <is>
          <t>Private vehicles - 2/3W stock energy consumption</t>
        </is>
      </c>
      <c r="B214" s="80" t="n"/>
      <c r="C214" s="80" t="n"/>
      <c r="D214" s="80" t="n"/>
      <c r="E214" s="80" t="n"/>
      <c r="F214" s="80" t="n"/>
      <c r="G214" s="80" t="n"/>
      <c r="H214" s="80" t="n"/>
      <c r="I214" s="80" t="n"/>
      <c r="J214" s="199" t="n"/>
      <c r="K214" s="51" t="n"/>
      <c r="L214" s="51" t="n"/>
    </row>
    <row r="215">
      <c r="A215" s="82" t="inlineStr">
        <is>
          <t>Vkm by technologies</t>
        </is>
      </c>
      <c r="B215" s="82" t="n"/>
      <c r="C215" s="83" t="n"/>
      <c r="D215" s="83" t="n"/>
      <c r="E215" s="83" t="n"/>
      <c r="F215" s="83" t="n"/>
      <c r="G215" s="83" t="n"/>
      <c r="H215" s="83" t="n"/>
      <c r="I215" s="83" t="n"/>
      <c r="J215" s="199" t="n"/>
      <c r="K215" s="51" t="n"/>
      <c r="L215" s="51" t="n"/>
    </row>
    <row r="216">
      <c r="A216" s="77" t="inlineStr">
        <is>
          <t>Liquid ICE (Internal Combustion Engine) + HEV</t>
        </is>
      </c>
      <c r="B216" s="77" t="inlineStr">
        <is>
          <t>Gvkm</t>
        </is>
      </c>
      <c r="C216" s="78" t="n"/>
      <c r="D216" s="78" t="n"/>
      <c r="E216" s="78" t="n"/>
      <c r="F216" s="78" t="n"/>
      <c r="G216" s="78" t="n"/>
      <c r="H216" s="78" t="n"/>
      <c r="I216" s="78" t="n"/>
      <c r="J216" s="51" t="n"/>
      <c r="K216" s="51" t="n"/>
      <c r="L216" s="51" t="n"/>
    </row>
    <row r="217">
      <c r="A217" s="77" t="inlineStr">
        <is>
          <t>Gas ICE (Internal Combustion Engine) + HEV</t>
        </is>
      </c>
      <c r="B217" s="77" t="inlineStr">
        <is>
          <t>Gvkm</t>
        </is>
      </c>
      <c r="C217" s="78" t="n"/>
      <c r="D217" s="78" t="n"/>
      <c r="E217" s="78" t="n"/>
      <c r="F217" s="78" t="n"/>
      <c r="G217" s="78" t="n"/>
      <c r="H217" s="78" t="n"/>
      <c r="I217" s="78" t="n"/>
      <c r="J217" s="51" t="n"/>
      <c r="K217" s="51" t="n"/>
      <c r="L217" s="51" t="n"/>
    </row>
    <row r="218">
      <c r="A218" s="77" t="inlineStr">
        <is>
          <t>BEV (Battery Electric Vehicle)</t>
        </is>
      </c>
      <c r="B218" s="77" t="inlineStr">
        <is>
          <t>Gvkm</t>
        </is>
      </c>
      <c r="C218" s="78" t="n"/>
      <c r="D218" s="78" t="n"/>
      <c r="E218" s="78" t="n"/>
      <c r="F218" s="78" t="n"/>
      <c r="G218" s="78" t="n"/>
      <c r="H218" s="78" t="n"/>
      <c r="I218" s="78" t="n"/>
      <c r="J218" s="51" t="n"/>
      <c r="K218" s="51" t="n"/>
      <c r="L218" s="51" t="n"/>
    </row>
    <row r="219">
      <c r="A219" s="84" t="inlineStr">
        <is>
          <t>PHEV (Plug-and-Hybrid Electric Vehicle)</t>
        </is>
      </c>
      <c r="B219" s="77" t="inlineStr">
        <is>
          <t>Gvkm</t>
        </is>
      </c>
      <c r="C219" s="78" t="n"/>
      <c r="D219" s="78" t="n"/>
      <c r="E219" s="78" t="n"/>
      <c r="F219" s="78" t="n"/>
      <c r="G219" s="78" t="n"/>
      <c r="H219" s="78" t="n"/>
      <c r="I219" s="78" t="n"/>
      <c r="J219" s="51" t="n"/>
      <c r="K219" s="51" t="n"/>
      <c r="L219" s="51" t="n"/>
    </row>
    <row r="220">
      <c r="A220" s="84" t="inlineStr">
        <is>
          <t>FCEV (Fuel-Cell Electric Vehicle)</t>
        </is>
      </c>
      <c r="B220" s="77" t="inlineStr">
        <is>
          <t>Gvkm</t>
        </is>
      </c>
      <c r="C220" s="78" t="n"/>
      <c r="D220" s="78" t="n"/>
      <c r="E220" s="78" t="n"/>
      <c r="F220" s="78" t="n"/>
      <c r="G220" s="78" t="n"/>
      <c r="H220" s="78" t="n"/>
      <c r="I220" s="78" t="n"/>
      <c r="J220" s="51" t="n"/>
      <c r="K220" s="51" t="n"/>
      <c r="L220" s="51" t="n"/>
    </row>
    <row r="221">
      <c r="A221" s="82" t="inlineStr">
        <is>
          <t>EJ by technologies</t>
        </is>
      </c>
      <c r="B221" s="81" t="n"/>
      <c r="C221" s="83" t="n"/>
      <c r="D221" s="83" t="n"/>
      <c r="E221" s="83" t="n"/>
      <c r="F221" s="83" t="n"/>
      <c r="G221" s="83" t="n"/>
      <c r="H221" s="83" t="n"/>
      <c r="I221" s="83" t="n"/>
      <c r="J221" s="51" t="n"/>
      <c r="K221" s="51" t="n"/>
      <c r="L221" s="51" t="n"/>
    </row>
    <row r="222">
      <c r="A222" s="77" t="inlineStr">
        <is>
          <t>Liquid ICE (Internal Combustion Engine) + HEV</t>
        </is>
      </c>
      <c r="B222" s="77" t="inlineStr">
        <is>
          <t>EJ</t>
        </is>
      </c>
      <c r="C222" s="78" t="n"/>
      <c r="D222" s="78" t="n"/>
      <c r="E222" s="78" t="n"/>
      <c r="F222" s="78" t="n"/>
      <c r="G222" s="78" t="n"/>
      <c r="H222" s="78" t="n"/>
      <c r="I222" s="78" t="n"/>
      <c r="J222" s="51" t="n"/>
      <c r="K222" s="51" t="n"/>
      <c r="L222" s="51" t="n"/>
    </row>
    <row r="223">
      <c r="A223" s="77" t="inlineStr">
        <is>
          <t>Gas ICE (Internal Combustion Engine) + HEV</t>
        </is>
      </c>
      <c r="B223" s="77" t="inlineStr">
        <is>
          <t>EJ</t>
        </is>
      </c>
      <c r="C223" s="78" t="n"/>
      <c r="D223" s="78" t="n"/>
      <c r="E223" s="78" t="n"/>
      <c r="F223" s="78" t="n"/>
      <c r="G223" s="78" t="n"/>
      <c r="H223" s="78" t="n"/>
      <c r="I223" s="78" t="n"/>
      <c r="J223" s="51" t="n"/>
      <c r="K223" s="51" t="n"/>
      <c r="L223" s="51" t="n"/>
    </row>
    <row r="224">
      <c r="A224" s="77" t="inlineStr">
        <is>
          <t>BEV (Battery Electric Vehicle)</t>
        </is>
      </c>
      <c r="B224" s="77" t="inlineStr">
        <is>
          <t>EJ</t>
        </is>
      </c>
      <c r="C224" s="78" t="n"/>
      <c r="D224" s="78" t="n"/>
      <c r="E224" s="78" t="n"/>
      <c r="F224" s="78" t="n"/>
      <c r="G224" s="78" t="n"/>
      <c r="H224" s="78" t="n"/>
      <c r="I224" s="78" t="n"/>
      <c r="J224" s="51" t="n"/>
      <c r="K224" s="51" t="n"/>
      <c r="L224" s="51" t="n"/>
    </row>
    <row r="225">
      <c r="A225" s="84" t="inlineStr">
        <is>
          <t>PHEV (Plug-and-Hybrid Electric Vehicle)</t>
        </is>
      </c>
      <c r="B225" s="77" t="inlineStr">
        <is>
          <t>EJ - liquid fuels</t>
        </is>
      </c>
      <c r="C225" s="78" t="n"/>
      <c r="D225" s="78" t="n"/>
      <c r="E225" s="78" t="n"/>
      <c r="F225" s="78" t="n"/>
      <c r="G225" s="78" t="n"/>
      <c r="H225" s="78" t="n"/>
      <c r="I225" s="78" t="n"/>
      <c r="J225" s="51" t="n"/>
      <c r="K225" s="51" t="n"/>
      <c r="L225" s="51" t="n"/>
    </row>
    <row r="226">
      <c r="A226" s="84" t="inlineStr">
        <is>
          <t>PHEV (Plug-and-Hybrid Electric Vehicle)</t>
        </is>
      </c>
      <c r="B226" s="77" t="inlineStr">
        <is>
          <t>EJ - electricity</t>
        </is>
      </c>
      <c r="C226" s="78" t="n"/>
      <c r="D226" s="78" t="n"/>
      <c r="E226" s="78" t="n"/>
      <c r="F226" s="78" t="n"/>
      <c r="G226" s="78" t="n"/>
      <c r="H226" s="78" t="n"/>
      <c r="I226" s="78" t="n"/>
      <c r="J226" s="51" t="n"/>
      <c r="K226" s="51" t="n"/>
      <c r="L226" s="51" t="n"/>
    </row>
    <row r="227">
      <c r="A227" s="84" t="inlineStr">
        <is>
          <t>FCEV (Fuel-Cell Electric Vehicle)</t>
        </is>
      </c>
      <c r="B227" s="77" t="inlineStr">
        <is>
          <t>EJ</t>
        </is>
      </c>
      <c r="C227" s="78" t="n"/>
      <c r="D227" s="78" t="n"/>
      <c r="E227" s="78" t="n"/>
      <c r="F227" s="78" t="n"/>
      <c r="G227" s="78" t="n"/>
      <c r="H227" s="78" t="n"/>
      <c r="I227" s="78" t="n"/>
      <c r="J227" s="51" t="n"/>
      <c r="K227" s="51" t="n"/>
      <c r="L227" s="51" t="n"/>
    </row>
    <row r="228">
      <c r="A228" s="79" t="inlineStr">
        <is>
          <t>Other vehicles - stock</t>
        </is>
      </c>
      <c r="B228" s="80" t="n"/>
      <c r="C228" s="80" t="n"/>
      <c r="D228" s="80" t="n"/>
      <c r="E228" s="80" t="n"/>
      <c r="F228" s="80" t="n"/>
      <c r="G228" s="80" t="n"/>
      <c r="H228" s="80" t="n"/>
      <c r="I228" s="80" t="n"/>
      <c r="J228" s="51" t="n"/>
      <c r="K228" s="51" t="n"/>
      <c r="L228" s="51" t="n"/>
    </row>
    <row r="229">
      <c r="A229" s="84" t="inlineStr">
        <is>
          <t>Public transport - Bus</t>
        </is>
      </c>
      <c r="B229" s="77" t="inlineStr">
        <is>
          <t>Mio vehicle</t>
        </is>
      </c>
      <c r="C229" s="78" t="n"/>
      <c r="D229" s="78" t="n"/>
      <c r="E229" s="78" t="n"/>
      <c r="F229" s="78" t="n"/>
      <c r="G229" s="78" t="n"/>
      <c r="H229" s="78" t="n"/>
      <c r="I229" s="78" t="n"/>
      <c r="J229" s="51" t="n"/>
      <c r="K229" s="51" t="n"/>
      <c r="L229" s="51" t="n"/>
    </row>
    <row r="230">
      <c r="A230" s="84" t="inlineStr">
        <is>
          <t>Public transport - Trains</t>
        </is>
      </c>
      <c r="B230" s="77" t="inlineStr">
        <is>
          <t>Mio vehicle</t>
        </is>
      </c>
      <c r="C230" s="78" t="n"/>
      <c r="D230" s="78" t="n"/>
      <c r="E230" s="78" t="n"/>
      <c r="F230" s="78" t="n"/>
      <c r="G230" s="78" t="n"/>
      <c r="H230" s="78" t="n"/>
      <c r="I230" s="78" t="n"/>
      <c r="J230" s="51" t="n"/>
      <c r="K230" s="51" t="n"/>
      <c r="L230" s="51" t="n"/>
    </row>
    <row r="231">
      <c r="A231" s="84" t="inlineStr">
        <is>
          <t>Public transport - Boats</t>
        </is>
      </c>
      <c r="B231" s="77" t="inlineStr">
        <is>
          <t>Mio vehicle</t>
        </is>
      </c>
      <c r="C231" s="78" t="n"/>
      <c r="D231" s="78" t="n"/>
      <c r="E231" s="78" t="n"/>
      <c r="F231" s="78" t="n"/>
      <c r="G231" s="78" t="n"/>
      <c r="H231" s="78" t="n"/>
      <c r="I231" s="78" t="n"/>
      <c r="J231" s="51" t="n"/>
      <c r="K231" s="51" t="n"/>
      <c r="L231" s="51" t="n"/>
    </row>
    <row r="232">
      <c r="A232" s="84" t="inlineStr">
        <is>
          <t>Public transport - Other road vehicles (e.g. taxis…)</t>
        </is>
      </c>
      <c r="B232" s="77" t="inlineStr">
        <is>
          <t>Mio vehicle</t>
        </is>
      </c>
      <c r="C232" s="78" t="n"/>
      <c r="D232" s="78" t="n"/>
      <c r="E232" s="78" t="n"/>
      <c r="F232" s="78" t="n"/>
      <c r="G232" s="78" t="n"/>
      <c r="H232" s="78" t="n"/>
      <c r="I232" s="78" t="n"/>
      <c r="J232" s="51" t="n"/>
      <c r="K232" s="51" t="n"/>
      <c r="L232" s="51" t="n"/>
    </row>
    <row r="233">
      <c r="A233" s="84" t="inlineStr">
        <is>
          <t>Public and private mobility - Aircrafts</t>
        </is>
      </c>
      <c r="B233" s="77" t="inlineStr">
        <is>
          <t>Mio vehicle</t>
        </is>
      </c>
      <c r="C233" s="78" t="n"/>
      <c r="D233" s="78" t="n"/>
      <c r="E233" s="78" t="n"/>
      <c r="F233" s="78" t="n"/>
      <c r="G233" s="78" t="n"/>
      <c r="H233" s="78" t="n"/>
      <c r="I233" s="78" t="n"/>
      <c r="J233" s="51" t="n"/>
      <c r="K233" s="51" t="n"/>
      <c r="L233" s="51" t="n"/>
    </row>
    <row r="234">
      <c r="A234" s="79" t="inlineStr">
        <is>
          <t>Other vehicles - stock energy consumption</t>
        </is>
      </c>
      <c r="B234" s="80" t="n"/>
      <c r="C234" s="80" t="n"/>
      <c r="D234" s="80" t="n"/>
      <c r="E234" s="80" t="n"/>
      <c r="F234" s="80" t="n"/>
      <c r="G234" s="80" t="n"/>
      <c r="H234" s="80" t="n"/>
      <c r="I234" s="80" t="n"/>
      <c r="J234" s="51" t="n"/>
      <c r="K234" s="51" t="n"/>
      <c r="L234" s="51" t="n"/>
    </row>
    <row r="235">
      <c r="A235" s="82" t="inlineStr">
        <is>
          <t>Vkm by technologies</t>
        </is>
      </c>
      <c r="B235" s="82" t="n"/>
      <c r="C235" s="83" t="n"/>
      <c r="D235" s="83" t="n"/>
      <c r="E235" s="83" t="n"/>
      <c r="F235" s="83" t="n"/>
      <c r="G235" s="83" t="n"/>
      <c r="H235" s="83" t="n"/>
      <c r="I235" s="83" t="n"/>
      <c r="J235" s="51" t="n"/>
      <c r="K235" s="51" t="n"/>
      <c r="L235" s="51" t="n"/>
    </row>
    <row r="236">
      <c r="A236" s="84" t="inlineStr">
        <is>
          <t>Public transport - Bus</t>
        </is>
      </c>
      <c r="B236" s="77" t="inlineStr">
        <is>
          <t>Gvkm</t>
        </is>
      </c>
      <c r="C236" s="78" t="n"/>
      <c r="D236" s="78" t="n"/>
      <c r="E236" s="78" t="n"/>
      <c r="F236" s="78" t="n"/>
      <c r="G236" s="78" t="n"/>
      <c r="H236" s="78" t="n"/>
      <c r="I236" s="78" t="n"/>
      <c r="J236" s="51" t="n"/>
      <c r="K236" s="51" t="n"/>
      <c r="L236" s="51" t="n"/>
    </row>
    <row r="237">
      <c r="A237" s="84" t="inlineStr">
        <is>
          <t>Public transport - Trains</t>
        </is>
      </c>
      <c r="B237" s="77" t="inlineStr">
        <is>
          <t>Gvkm</t>
        </is>
      </c>
      <c r="C237" s="78" t="n"/>
      <c r="D237" s="78" t="n"/>
      <c r="E237" s="78" t="n"/>
      <c r="F237" s="78" t="n"/>
      <c r="G237" s="78" t="n"/>
      <c r="H237" s="78" t="n"/>
      <c r="I237" s="78" t="n"/>
      <c r="J237" s="51" t="n"/>
      <c r="K237" s="51" t="n"/>
      <c r="L237" s="51" t="n"/>
    </row>
    <row r="238">
      <c r="A238" s="84" t="inlineStr">
        <is>
          <t>Public transport - Boats</t>
        </is>
      </c>
      <c r="B238" s="77" t="inlineStr">
        <is>
          <t>Gvkm</t>
        </is>
      </c>
      <c r="C238" s="78" t="n"/>
      <c r="D238" s="78" t="n"/>
      <c r="E238" s="78" t="n"/>
      <c r="F238" s="78" t="n"/>
      <c r="G238" s="78" t="n"/>
      <c r="H238" s="78" t="n"/>
      <c r="I238" s="78" t="n"/>
      <c r="J238" s="51" t="n"/>
      <c r="K238" s="51" t="n"/>
      <c r="L238" s="51" t="n"/>
    </row>
    <row r="239">
      <c r="A239" s="84" t="inlineStr">
        <is>
          <t>Public transport - Other road vehicles (e.g. taxis…)</t>
        </is>
      </c>
      <c r="B239" s="77" t="inlineStr">
        <is>
          <t>Gvkm</t>
        </is>
      </c>
      <c r="C239" s="78" t="n"/>
      <c r="D239" s="78" t="n"/>
      <c r="E239" s="78" t="n"/>
      <c r="F239" s="78" t="n"/>
      <c r="G239" s="78" t="n"/>
      <c r="H239" s="78" t="n"/>
      <c r="I239" s="78" t="n"/>
      <c r="J239" s="51" t="n"/>
      <c r="K239" s="51" t="n"/>
      <c r="L239" s="51" t="n"/>
    </row>
    <row r="240">
      <c r="A240" s="84" t="inlineStr">
        <is>
          <t>Public and private mobility - Aircrafts</t>
        </is>
      </c>
      <c r="B240" s="77" t="inlineStr">
        <is>
          <t>Gvkm</t>
        </is>
      </c>
      <c r="C240" s="78" t="n"/>
      <c r="D240" s="78" t="n"/>
      <c r="E240" s="78" t="n"/>
      <c r="F240" s="78" t="n"/>
      <c r="G240" s="78" t="n"/>
      <c r="H240" s="78" t="n"/>
      <c r="I240" s="78" t="n"/>
      <c r="J240" s="51" t="n"/>
      <c r="K240" s="51" t="n"/>
      <c r="L240" s="51" t="n"/>
    </row>
    <row r="241">
      <c r="A241" s="82" t="inlineStr">
        <is>
          <t>EJ by technologies</t>
        </is>
      </c>
      <c r="B241" s="81" t="n"/>
      <c r="C241" s="83" t="n"/>
      <c r="D241" s="83" t="n"/>
      <c r="E241" s="83" t="n"/>
      <c r="F241" s="83" t="n"/>
      <c r="G241" s="83" t="n"/>
      <c r="H241" s="83" t="n"/>
      <c r="I241" s="83" t="n"/>
      <c r="J241" s="51" t="n"/>
      <c r="K241" s="51" t="n"/>
      <c r="L241" s="51" t="n"/>
    </row>
    <row r="242">
      <c r="A242" s="84" t="inlineStr">
        <is>
          <t>Public transport - Bus - Electrified</t>
        </is>
      </c>
      <c r="B242" s="22" t="inlineStr">
        <is>
          <t>EJ</t>
        </is>
      </c>
      <c r="C242" s="78" t="n"/>
      <c r="D242" s="78" t="n"/>
      <c r="E242" s="78" t="n"/>
      <c r="F242" s="78" t="n"/>
      <c r="G242" s="78" t="n"/>
      <c r="H242" s="78" t="n"/>
      <c r="I242" s="78" t="n"/>
      <c r="J242" s="51" t="n"/>
      <c r="K242" s="51" t="n"/>
      <c r="L242" s="51" t="n"/>
    </row>
    <row r="243">
      <c r="A243" s="84" t="inlineStr">
        <is>
          <t>Public transport - Bus - Non Electrified</t>
        </is>
      </c>
      <c r="B243" s="22" t="inlineStr">
        <is>
          <t>EJ</t>
        </is>
      </c>
      <c r="C243" s="78" t="n"/>
      <c r="D243" s="78" t="n"/>
      <c r="E243" s="78" t="n"/>
      <c r="F243" s="78" t="n"/>
      <c r="G243" s="78" t="n"/>
      <c r="H243" s="78" t="n"/>
      <c r="I243" s="78" t="n"/>
      <c r="J243" s="51" t="n"/>
      <c r="K243" s="51" t="n"/>
      <c r="L243" s="51" t="n"/>
    </row>
    <row r="244">
      <c r="A244" s="84" t="inlineStr">
        <is>
          <t>Public transport - Trains - Electrified</t>
        </is>
      </c>
      <c r="B244" s="22" t="inlineStr">
        <is>
          <t>EJ</t>
        </is>
      </c>
      <c r="C244" s="78" t="n"/>
      <c r="D244" s="78" t="n"/>
      <c r="E244" s="78" t="n"/>
      <c r="F244" s="78" t="n"/>
      <c r="G244" s="78" t="n"/>
      <c r="H244" s="78" t="n"/>
      <c r="I244" s="78" t="n"/>
      <c r="J244" s="51" t="n"/>
      <c r="K244" s="51" t="n"/>
      <c r="L244" s="51" t="n"/>
    </row>
    <row r="245">
      <c r="A245" s="84" t="inlineStr">
        <is>
          <t>Public transport - Trains - Non Electrified</t>
        </is>
      </c>
      <c r="B245" s="22" t="inlineStr">
        <is>
          <t>EJ</t>
        </is>
      </c>
      <c r="C245" s="78" t="n"/>
      <c r="D245" s="78" t="n"/>
      <c r="E245" s="78" t="n"/>
      <c r="F245" s="78" t="n"/>
      <c r="G245" s="78" t="n"/>
      <c r="H245" s="78" t="n"/>
      <c r="I245" s="78" t="n"/>
      <c r="J245" s="51" t="n"/>
      <c r="K245" s="51" t="n"/>
      <c r="L245" s="51" t="n"/>
    </row>
    <row r="246">
      <c r="A246" s="84" t="inlineStr">
        <is>
          <t>Public transport - Boats - Non-fossil fuels</t>
        </is>
      </c>
      <c r="B246" s="22" t="inlineStr">
        <is>
          <t>EJ</t>
        </is>
      </c>
      <c r="C246" s="78" t="n"/>
      <c r="D246" s="78" t="n"/>
      <c r="E246" s="78" t="n"/>
      <c r="F246" s="78" t="n"/>
      <c r="G246" s="78" t="n"/>
      <c r="H246" s="78" t="n"/>
      <c r="I246" s="78" t="n"/>
      <c r="J246" s="51" t="n"/>
      <c r="K246" s="51" t="n"/>
      <c r="L246" s="51" t="n"/>
    </row>
    <row r="247">
      <c r="A247" s="84" t="inlineStr">
        <is>
          <t>Public transport - Boats - Fossil fuels</t>
        </is>
      </c>
      <c r="B247" s="22" t="inlineStr">
        <is>
          <t>EJ</t>
        </is>
      </c>
      <c r="C247" s="78" t="n"/>
      <c r="D247" s="78" t="n"/>
      <c r="E247" s="78" t="n"/>
      <c r="F247" s="78" t="n"/>
      <c r="G247" s="78" t="n"/>
      <c r="H247" s="78" t="n"/>
      <c r="I247" s="78" t="n"/>
      <c r="J247" s="51" t="n"/>
      <c r="K247" s="51" t="n"/>
      <c r="L247" s="51" t="n"/>
    </row>
    <row r="248">
      <c r="A248" s="84" t="inlineStr">
        <is>
          <t>Public transport - Other road vehicles (e.g. taxis…) - Electrified</t>
        </is>
      </c>
      <c r="B248" s="22" t="inlineStr">
        <is>
          <t>EJ</t>
        </is>
      </c>
      <c r="C248" s="78" t="n"/>
      <c r="D248" s="78" t="n"/>
      <c r="E248" s="78" t="n"/>
      <c r="F248" s="78" t="n"/>
      <c r="G248" s="78" t="n"/>
      <c r="H248" s="78" t="n"/>
      <c r="I248" s="78" t="n"/>
      <c r="J248" s="51" t="n"/>
      <c r="K248" s="51" t="n"/>
      <c r="L248" s="51" t="n"/>
    </row>
    <row r="249">
      <c r="A249" s="84" t="inlineStr">
        <is>
          <t>Public transport - Other road vehicles (e.g. taxis…) - Non electrified</t>
        </is>
      </c>
      <c r="B249" s="22" t="inlineStr">
        <is>
          <t>EJ</t>
        </is>
      </c>
      <c r="C249" s="78" t="n"/>
      <c r="D249" s="78" t="n"/>
      <c r="E249" s="78" t="n"/>
      <c r="F249" s="78" t="n"/>
      <c r="G249" s="78" t="n"/>
      <c r="H249" s="78" t="n"/>
      <c r="I249" s="78" t="n"/>
      <c r="J249" s="51" t="n"/>
      <c r="K249" s="51" t="n"/>
      <c r="L249" s="51" t="n"/>
    </row>
    <row r="250">
      <c r="A250" s="84" t="inlineStr">
        <is>
          <t>Public and private mobility - Aircrafts - Non-fossil fuels</t>
        </is>
      </c>
      <c r="B250" s="22" t="inlineStr">
        <is>
          <t>EJ</t>
        </is>
      </c>
      <c r="C250" s="78" t="n"/>
      <c r="D250" s="78" t="n"/>
      <c r="E250" s="78" t="n"/>
      <c r="F250" s="78" t="n"/>
      <c r="G250" s="78" t="n"/>
      <c r="H250" s="78" t="n"/>
      <c r="I250" s="78" t="n"/>
      <c r="J250" s="51" t="n"/>
      <c r="K250" s="51" t="n"/>
      <c r="L250" s="51" t="n"/>
    </row>
    <row r="251">
      <c r="A251" s="84" t="inlineStr">
        <is>
          <t>Public and private mobility - Aircrafts - Fossil fuels</t>
        </is>
      </c>
      <c r="B251" s="22" t="inlineStr">
        <is>
          <t>EJ</t>
        </is>
      </c>
      <c r="C251" s="78" t="n"/>
      <c r="D251" s="78" t="n"/>
      <c r="E251" s="78" t="n"/>
      <c r="F251" s="78" t="n"/>
      <c r="G251" s="78" t="n"/>
      <c r="H251" s="78" t="n"/>
      <c r="I251" s="78" t="n"/>
      <c r="J251" s="51" t="n"/>
      <c r="K251" s="51" t="n"/>
      <c r="L251" s="51" t="n"/>
    </row>
    <row r="252">
      <c r="A252" s="79" t="inlineStr">
        <is>
          <t>TOTAL Final energy consumption</t>
        </is>
      </c>
      <c r="B252" s="80" t="n"/>
      <c r="C252" s="80" t="n"/>
      <c r="D252" s="80" t="n"/>
      <c r="E252" s="80" t="n"/>
      <c r="F252" s="80" t="n"/>
      <c r="G252" s="80" t="n"/>
      <c r="H252" s="80" t="n"/>
      <c r="I252" s="80" t="n"/>
      <c r="J252" s="51" t="n"/>
      <c r="K252" s="51" t="n"/>
      <c r="L252" s="51" t="n"/>
    </row>
    <row r="253">
      <c r="A253" s="85" t="inlineStr">
        <is>
          <t>Total</t>
        </is>
      </c>
      <c r="B253" s="77" t="inlineStr">
        <is>
          <t>EJ</t>
        </is>
      </c>
      <c r="C253" s="151">
        <f>SUM(C254:C261)</f>
        <v/>
      </c>
      <c r="D253" s="151">
        <f>SUM(D254:D261)</f>
        <v/>
      </c>
      <c r="E253" s="151">
        <f>SUM(E254:E261)</f>
        <v/>
      </c>
      <c r="F253" s="151">
        <f>SUM(F254:F261)</f>
        <v/>
      </c>
      <c r="G253" s="151">
        <f>SUM(G254:G261)</f>
        <v/>
      </c>
      <c r="H253" s="151">
        <f>SUM(H254:H261)</f>
        <v/>
      </c>
      <c r="I253" s="151">
        <f>SUM(I254:I261)</f>
        <v/>
      </c>
      <c r="J253" s="51" t="n"/>
      <c r="K253" s="51" t="n"/>
      <c r="L253" s="51" t="n"/>
    </row>
    <row r="254">
      <c r="A254" s="86" t="inlineStr">
        <is>
          <t>Liquid fossil</t>
        </is>
      </c>
      <c r="B254" s="77" t="inlineStr">
        <is>
          <t>EJ</t>
        </is>
      </c>
      <c r="C254" s="78" t="n"/>
      <c r="D254" s="78" t="n"/>
      <c r="E254" s="78" t="n"/>
      <c r="F254" s="78" t="n"/>
      <c r="G254" s="78" t="n"/>
      <c r="H254" s="78" t="n"/>
      <c r="I254" s="78" t="n"/>
      <c r="J254" s="51" t="n"/>
      <c r="K254" s="51" t="n"/>
      <c r="L254" s="51" t="n"/>
    </row>
    <row r="255">
      <c r="A255" s="86" t="inlineStr">
        <is>
          <t>Natural gas</t>
        </is>
      </c>
      <c r="B255" s="77" t="inlineStr">
        <is>
          <t>EJ</t>
        </is>
      </c>
      <c r="C255" s="78" t="n"/>
      <c r="D255" s="78" t="n"/>
      <c r="E255" s="78" t="n"/>
      <c r="F255" s="78" t="n"/>
      <c r="G255" s="78" t="n"/>
      <c r="H255" s="78" t="n"/>
      <c r="I255" s="78" t="n"/>
      <c r="J255" s="51" t="n"/>
      <c r="K255" s="51" t="n"/>
      <c r="L255" s="51" t="n"/>
    </row>
    <row r="256">
      <c r="A256" s="86" t="inlineStr">
        <is>
          <t>Grey hydrogen</t>
        </is>
      </c>
      <c r="B256" s="77" t="inlineStr">
        <is>
          <t>EJ</t>
        </is>
      </c>
      <c r="C256" s="78" t="n"/>
      <c r="D256" s="78" t="n"/>
      <c r="E256" s="78" t="n"/>
      <c r="F256" s="78" t="n"/>
      <c r="G256" s="78" t="n"/>
      <c r="H256" s="78" t="n"/>
      <c r="I256" s="78" t="n"/>
      <c r="J256" s="51" t="n"/>
      <c r="K256" s="51" t="n"/>
      <c r="L256" s="51" t="n"/>
    </row>
    <row r="257">
      <c r="A257" s="86" t="inlineStr">
        <is>
          <t>Electricity</t>
        </is>
      </c>
      <c r="B257" s="77" t="inlineStr">
        <is>
          <t>EJ</t>
        </is>
      </c>
      <c r="C257" s="78" t="n"/>
      <c r="D257" s="78" t="n"/>
      <c r="E257" s="78" t="n"/>
      <c r="F257" s="78" t="n"/>
      <c r="G257" s="78" t="n"/>
      <c r="H257" s="78" t="n"/>
      <c r="I257" s="78" t="n"/>
      <c r="J257" s="51" t="n"/>
      <c r="K257" s="51" t="n"/>
      <c r="L257" s="51" t="n"/>
    </row>
    <row r="258">
      <c r="A258" s="86" t="inlineStr">
        <is>
          <t>Liquid biofuels</t>
        </is>
      </c>
      <c r="B258" s="77" t="inlineStr">
        <is>
          <t>EJ</t>
        </is>
      </c>
      <c r="C258" s="78" t="n"/>
      <c r="D258" s="78" t="n"/>
      <c r="E258" s="78" t="n"/>
      <c r="F258" s="78" t="n"/>
      <c r="G258" s="78" t="n"/>
      <c r="H258" s="78" t="n"/>
      <c r="I258" s="78" t="n"/>
      <c r="J258" s="51" t="n"/>
      <c r="K258" s="51" t="n"/>
      <c r="L258" s="51" t="n"/>
    </row>
    <row r="259">
      <c r="A259" s="86" t="inlineStr">
        <is>
          <t>Biogas</t>
        </is>
      </c>
      <c r="B259" s="77" t="inlineStr">
        <is>
          <t>EJ</t>
        </is>
      </c>
      <c r="C259" s="78" t="n"/>
      <c r="D259" s="78" t="n"/>
      <c r="E259" s="78" t="n"/>
      <c r="F259" s="78" t="n"/>
      <c r="G259" s="78" t="n"/>
      <c r="H259" s="78" t="n"/>
      <c r="I259" s="78" t="n"/>
      <c r="J259" s="51" t="n"/>
      <c r="K259" s="51" t="n"/>
      <c r="L259" s="51" t="n"/>
    </row>
    <row r="260">
      <c r="A260" s="86" t="inlineStr">
        <is>
          <t>Renewable hydrogen</t>
        </is>
      </c>
      <c r="B260" s="77" t="inlineStr">
        <is>
          <t>EJ</t>
        </is>
      </c>
      <c r="C260" s="78" t="n"/>
      <c r="D260" s="78" t="n"/>
      <c r="E260" s="78" t="n"/>
      <c r="F260" s="78" t="n"/>
      <c r="G260" s="78" t="n"/>
      <c r="H260" s="78" t="n"/>
      <c r="I260" s="78" t="n"/>
      <c r="J260" s="51" t="n"/>
      <c r="K260" s="51" t="n"/>
      <c r="L260" s="51" t="n"/>
    </row>
    <row r="261">
      <c r="A261" s="86" t="inlineStr">
        <is>
          <t>Others (please specify)</t>
        </is>
      </c>
      <c r="B261" s="77" t="inlineStr">
        <is>
          <t>EJ</t>
        </is>
      </c>
      <c r="C261" s="78" t="n"/>
      <c r="D261" s="78" t="n"/>
      <c r="E261" s="78" t="n"/>
      <c r="F261" s="78" t="n"/>
      <c r="G261" s="78" t="n"/>
      <c r="H261" s="78" t="n"/>
      <c r="I261" s="78" t="n"/>
      <c r="J261" s="51" t="n"/>
      <c r="K261" s="51" t="n"/>
      <c r="L261" s="51" t="n"/>
    </row>
    <row r="262">
      <c r="A262" s="79" t="inlineStr">
        <is>
          <t>CO2 emissions from fuel combustion</t>
        </is>
      </c>
      <c r="B262" s="80" t="n"/>
      <c r="C262" s="80" t="n"/>
      <c r="D262" s="80" t="n"/>
      <c r="E262" s="80" t="n"/>
      <c r="F262" s="80" t="n"/>
      <c r="G262" s="80" t="n"/>
      <c r="H262" s="80" t="n"/>
      <c r="I262" s="80" t="n"/>
      <c r="J262" s="199" t="n"/>
      <c r="K262" s="51" t="n"/>
      <c r="L262" s="51" t="n"/>
    </row>
    <row r="263">
      <c r="A263" s="85" t="inlineStr">
        <is>
          <t>Total</t>
        </is>
      </c>
      <c r="B263" s="77" t="inlineStr">
        <is>
          <t>MtCO2</t>
        </is>
      </c>
      <c r="C263" s="78" t="n"/>
      <c r="D263" s="78" t="n"/>
      <c r="E263" s="78" t="n"/>
      <c r="F263" s="78" t="n"/>
      <c r="G263" s="78" t="n"/>
      <c r="H263" s="78" t="n"/>
      <c r="I263" s="78" t="n"/>
      <c r="J263" s="199" t="n"/>
      <c r="K263" s="51" t="n"/>
      <c r="L263" s="51" t="n"/>
    </row>
    <row r="264">
      <c r="A264" s="81" t="inlineStr">
        <is>
          <t>by modes</t>
        </is>
      </c>
      <c r="B264" s="81" t="n"/>
      <c r="C264" s="83" t="n"/>
      <c r="D264" s="83" t="n"/>
      <c r="E264" s="83" t="n"/>
      <c r="F264" s="83" t="n"/>
      <c r="G264" s="83" t="n"/>
      <c r="H264" s="83" t="n"/>
      <c r="I264" s="83" t="n"/>
      <c r="J264" s="51" t="n"/>
      <c r="K264" s="51" t="n"/>
      <c r="L264" s="51" t="n"/>
    </row>
    <row r="265">
      <c r="A265" s="84" t="inlineStr">
        <is>
          <t>Public transport - Bus</t>
        </is>
      </c>
      <c r="B265" s="77" t="inlineStr">
        <is>
          <t>MtCO2</t>
        </is>
      </c>
      <c r="C265" s="78" t="n"/>
      <c r="D265" s="78" t="n"/>
      <c r="E265" s="78" t="n"/>
      <c r="F265" s="78" t="n"/>
      <c r="G265" s="78" t="n"/>
      <c r="H265" s="78" t="n"/>
      <c r="I265" s="78" t="n"/>
      <c r="J265" s="51" t="n"/>
      <c r="K265" s="51" t="n"/>
      <c r="L265" s="51" t="n"/>
    </row>
    <row r="266">
      <c r="A266" s="84" t="inlineStr">
        <is>
          <t>Public transport - Trains</t>
        </is>
      </c>
      <c r="B266" s="77" t="inlineStr">
        <is>
          <t>MtCO2</t>
        </is>
      </c>
      <c r="C266" s="78" t="n"/>
      <c r="D266" s="78" t="n"/>
      <c r="E266" s="78" t="n"/>
      <c r="F266" s="78" t="n"/>
      <c r="G266" s="78" t="n"/>
      <c r="H266" s="78" t="n"/>
      <c r="I266" s="78" t="n"/>
      <c r="J266" s="51" t="n"/>
      <c r="K266" s="51" t="n"/>
      <c r="L266" s="51" t="n"/>
    </row>
    <row r="267">
      <c r="A267" s="84" t="inlineStr">
        <is>
          <t>Public transport - Boats</t>
        </is>
      </c>
      <c r="B267" s="77" t="inlineStr">
        <is>
          <t>MtCO2</t>
        </is>
      </c>
      <c r="C267" s="78" t="n"/>
      <c r="D267" s="78" t="n"/>
      <c r="E267" s="78" t="n"/>
      <c r="F267" s="78" t="n"/>
      <c r="G267" s="78" t="n"/>
      <c r="H267" s="78" t="n"/>
      <c r="I267" s="78" t="n"/>
      <c r="J267" s="51" t="n"/>
      <c r="K267" s="51" t="n"/>
      <c r="L267" s="51" t="n"/>
    </row>
    <row r="268">
      <c r="A268" s="84" t="inlineStr">
        <is>
          <t>Public transport - Other road vehicles (e.g. taxis…)</t>
        </is>
      </c>
      <c r="B268" s="77" t="inlineStr">
        <is>
          <t>MtCO2</t>
        </is>
      </c>
      <c r="C268" s="78" t="n"/>
      <c r="D268" s="78" t="n"/>
      <c r="E268" s="78" t="n"/>
      <c r="F268" s="78" t="n"/>
      <c r="G268" s="78" t="n"/>
      <c r="H268" s="78" t="n"/>
      <c r="I268" s="78" t="n"/>
      <c r="J268" s="51" t="n"/>
      <c r="K268" s="51" t="n"/>
      <c r="L268" s="51" t="n"/>
    </row>
    <row r="269">
      <c r="A269" s="84" t="inlineStr">
        <is>
          <t>Private mobility - 2/3W</t>
        </is>
      </c>
      <c r="B269" s="77" t="inlineStr">
        <is>
          <t>MtCO2</t>
        </is>
      </c>
      <c r="C269" s="78" t="n"/>
      <c r="D269" s="78" t="n"/>
      <c r="E269" s="78" t="n"/>
      <c r="F269" s="78" t="n"/>
      <c r="G269" s="78" t="n"/>
      <c r="H269" s="78" t="n"/>
      <c r="I269" s="78" t="n"/>
      <c r="J269" s="51" t="n"/>
      <c r="K269" s="51" t="n"/>
      <c r="L269" s="51" t="n"/>
    </row>
    <row r="270">
      <c r="A270" s="84" t="inlineStr">
        <is>
          <t>Private mobility - Cars</t>
        </is>
      </c>
      <c r="B270" s="77" t="inlineStr">
        <is>
          <t>MtCO2</t>
        </is>
      </c>
      <c r="C270" s="78" t="n"/>
      <c r="D270" s="78" t="n"/>
      <c r="E270" s="78" t="n"/>
      <c r="F270" s="78" t="n"/>
      <c r="G270" s="78" t="n"/>
      <c r="H270" s="78" t="n"/>
      <c r="I270" s="78" t="n"/>
      <c r="J270" s="51" t="n"/>
      <c r="K270" s="51" t="n"/>
      <c r="L270" s="51" t="n"/>
    </row>
    <row r="271">
      <c r="A271" s="84" t="inlineStr">
        <is>
          <t>Public and private mobility - Aircrafts</t>
        </is>
      </c>
      <c r="B271" s="77" t="inlineStr">
        <is>
          <t>MtCO2</t>
        </is>
      </c>
      <c r="C271" s="78" t="n"/>
      <c r="D271" s="78" t="n"/>
      <c r="E271" s="78" t="n"/>
      <c r="F271" s="78" t="n"/>
      <c r="G271" s="78" t="n"/>
      <c r="H271" s="78" t="n"/>
      <c r="I271" s="78" t="n"/>
      <c r="J271" s="51" t="n"/>
      <c r="K271" s="51" t="n"/>
      <c r="L271" s="51" t="n"/>
    </row>
    <row r="272">
      <c r="A272" s="81" t="inlineStr">
        <is>
          <t>by ROAD fuels</t>
        </is>
      </c>
      <c r="B272" s="81" t="n"/>
      <c r="C272" s="83" t="n"/>
      <c r="D272" s="83" t="n"/>
      <c r="E272" s="83" t="n"/>
      <c r="F272" s="83" t="n"/>
      <c r="G272" s="83" t="n"/>
      <c r="H272" s="83" t="n"/>
      <c r="I272" s="83" t="n"/>
      <c r="J272" s="51" t="n"/>
      <c r="K272" s="51" t="n"/>
      <c r="L272" s="51" t="n"/>
    </row>
    <row r="273">
      <c r="A273" s="22" t="inlineStr">
        <is>
          <t>ROAD  - Car - Liquid fossil fuels</t>
        </is>
      </c>
      <c r="B273" s="22" t="inlineStr">
        <is>
          <t>MtCO2</t>
        </is>
      </c>
      <c r="C273" s="78" t="n"/>
      <c r="D273" s="78" t="n"/>
      <c r="E273" s="78" t="n"/>
      <c r="F273" s="78" t="n"/>
      <c r="G273" s="78" t="n"/>
      <c r="H273" s="78" t="n"/>
      <c r="I273" s="78" t="n"/>
      <c r="J273" s="51" t="n"/>
      <c r="K273" s="51" t="n"/>
      <c r="L273" s="51" t="n"/>
    </row>
    <row r="274">
      <c r="A274" s="22" t="inlineStr">
        <is>
          <t xml:space="preserve">ROAD  - Car - Natural gas </t>
        </is>
      </c>
      <c r="B274" s="22" t="inlineStr">
        <is>
          <t>MtCO2</t>
        </is>
      </c>
      <c r="C274" s="78" t="n"/>
      <c r="D274" s="78" t="n"/>
      <c r="E274" s="78" t="n"/>
      <c r="F274" s="78" t="n"/>
      <c r="G274" s="78" t="n"/>
      <c r="H274" s="78" t="n"/>
      <c r="I274" s="78" t="n"/>
      <c r="J274" s="51" t="n"/>
      <c r="K274" s="51" t="n"/>
      <c r="L274" s="51" t="n"/>
    </row>
    <row r="275">
      <c r="A275" s="22" t="inlineStr">
        <is>
          <t>ROAD  - Car - Liquid biofuel</t>
        </is>
      </c>
      <c r="B275" s="22" t="inlineStr">
        <is>
          <t>MtCO2</t>
        </is>
      </c>
      <c r="C275" s="78" t="n"/>
      <c r="D275" s="78" t="n"/>
      <c r="E275" s="78" t="n"/>
      <c r="F275" s="78" t="n"/>
      <c r="G275" s="78" t="n"/>
      <c r="H275" s="78" t="n"/>
      <c r="I275" s="78" t="n"/>
      <c r="J275" s="51" t="n"/>
      <c r="K275" s="51" t="n"/>
      <c r="L275" s="51" t="n"/>
    </row>
    <row r="276">
      <c r="A276" s="22" t="inlineStr">
        <is>
          <t>ROAD  - Car - CH4 biogas</t>
        </is>
      </c>
      <c r="B276" s="22" t="inlineStr">
        <is>
          <t>MtCO2</t>
        </is>
      </c>
      <c r="C276" s="78" t="n"/>
      <c r="D276" s="78" t="n"/>
      <c r="E276" s="78" t="n"/>
      <c r="F276" s="78" t="n"/>
      <c r="G276" s="78" t="n"/>
      <c r="H276" s="78" t="n"/>
      <c r="I276" s="78" t="n"/>
      <c r="J276" s="51" t="n"/>
      <c r="K276" s="51" t="n"/>
      <c r="L276" s="51" t="n"/>
    </row>
    <row r="277">
      <c r="A277" s="22" t="inlineStr">
        <is>
          <t>ROAD - 2/3W - Liquid Fuels</t>
        </is>
      </c>
      <c r="B277" s="22" t="inlineStr">
        <is>
          <t>MtCO2</t>
        </is>
      </c>
      <c r="C277" s="78" t="n"/>
      <c r="D277" s="78" t="n"/>
      <c r="E277" s="78" t="n"/>
      <c r="F277" s="78" t="n"/>
      <c r="G277" s="78" t="n"/>
      <c r="H277" s="78" t="n"/>
      <c r="I277" s="78" t="n"/>
      <c r="J277" s="51" t="n"/>
      <c r="K277" s="51" t="n"/>
      <c r="L277" s="51" t="n"/>
    </row>
    <row r="278">
      <c r="A278" s="22" t="inlineStr">
        <is>
          <t>ROAD - 2/3W - CH4 Fuels</t>
        </is>
      </c>
      <c r="B278" s="22" t="inlineStr">
        <is>
          <t>MtCO2</t>
        </is>
      </c>
      <c r="C278" s="78" t="n"/>
      <c r="D278" s="78" t="n"/>
      <c r="E278" s="78" t="n"/>
      <c r="F278" s="78" t="n"/>
      <c r="G278" s="78" t="n"/>
      <c r="H278" s="78" t="n"/>
      <c r="I278" s="78" t="n"/>
      <c r="J278" s="51" t="n"/>
      <c r="K278" s="51" t="n"/>
      <c r="L278" s="51" t="n"/>
    </row>
    <row r="279">
      <c r="A279" s="22" t="inlineStr">
        <is>
          <t>ROAD - 2/3W - Liquid biofuel</t>
        </is>
      </c>
      <c r="B279" s="22" t="inlineStr">
        <is>
          <t>MtCO2</t>
        </is>
      </c>
      <c r="C279" s="78" t="n"/>
      <c r="D279" s="78" t="n"/>
      <c r="E279" s="78" t="n"/>
      <c r="F279" s="78" t="n"/>
      <c r="G279" s="78" t="n"/>
      <c r="H279" s="78" t="n"/>
      <c r="I279" s="78" t="n"/>
      <c r="J279" s="51" t="n"/>
      <c r="K279" s="51" t="n"/>
      <c r="L279" s="51" t="n"/>
    </row>
    <row r="280">
      <c r="A280" s="22" t="inlineStr">
        <is>
          <t>ROAD - 2/3W - CH4 biogas</t>
        </is>
      </c>
      <c r="B280" s="22" t="inlineStr">
        <is>
          <t>MtCO2</t>
        </is>
      </c>
      <c r="C280" s="78" t="n"/>
      <c r="D280" s="78" t="n"/>
      <c r="E280" s="78" t="n"/>
      <c r="F280" s="78" t="n"/>
      <c r="G280" s="78" t="n"/>
      <c r="H280" s="78" t="n"/>
      <c r="I280" s="78" t="n"/>
      <c r="J280" s="51" t="n"/>
      <c r="K280" s="51" t="n"/>
      <c r="L280" s="51" t="n"/>
    </row>
    <row r="281">
      <c r="A281" s="81" t="inlineStr">
        <is>
          <t>by types of fuels</t>
        </is>
      </c>
      <c r="B281" s="81" t="n"/>
      <c r="C281" s="83" t="n"/>
      <c r="D281" s="83" t="n"/>
      <c r="E281" s="83" t="n"/>
      <c r="F281" s="83" t="n"/>
      <c r="G281" s="83" t="n"/>
      <c r="H281" s="83" t="n"/>
      <c r="I281" s="83" t="n"/>
      <c r="J281" s="51" t="n"/>
      <c r="K281" s="51" t="n"/>
      <c r="L281" s="51" t="n"/>
    </row>
    <row r="282">
      <c r="A282" s="22" t="inlineStr">
        <is>
          <t>Total Liquid fossil fuels</t>
        </is>
      </c>
      <c r="B282" s="77" t="inlineStr">
        <is>
          <t>MtCO2</t>
        </is>
      </c>
      <c r="C282" s="78" t="n"/>
      <c r="D282" s="78" t="n"/>
      <c r="E282" s="78" t="n"/>
      <c r="F282" s="78" t="n"/>
      <c r="G282" s="78" t="n"/>
      <c r="H282" s="78" t="n"/>
      <c r="I282" s="78" t="n"/>
      <c r="J282" s="51" t="n"/>
      <c r="K282" s="51" t="n"/>
      <c r="L282" s="51" t="n"/>
    </row>
    <row r="283">
      <c r="A283" s="22" t="inlineStr">
        <is>
          <t xml:space="preserve">Total Natural gas </t>
        </is>
      </c>
      <c r="B283" s="77" t="inlineStr">
        <is>
          <t>MtCO2</t>
        </is>
      </c>
      <c r="C283" s="78" t="n"/>
      <c r="D283" s="78" t="n"/>
      <c r="E283" s="78" t="n"/>
      <c r="F283" s="78" t="n"/>
      <c r="G283" s="78" t="n"/>
      <c r="H283" s="78" t="n"/>
      <c r="I283" s="78" t="n"/>
      <c r="J283" s="51" t="n"/>
      <c r="K283" s="51" t="n"/>
      <c r="L283" s="51" t="n"/>
    </row>
    <row r="284">
      <c r="A284" s="22" t="inlineStr">
        <is>
          <t>Total Liquid biofuel</t>
        </is>
      </c>
      <c r="B284" s="77" t="inlineStr">
        <is>
          <t>MtCO2</t>
        </is>
      </c>
      <c r="C284" s="78" t="n"/>
      <c r="D284" s="78" t="n"/>
      <c r="E284" s="78" t="n"/>
      <c r="F284" s="78" t="n"/>
      <c r="G284" s="78" t="n"/>
      <c r="H284" s="78" t="n"/>
      <c r="I284" s="78" t="n"/>
      <c r="J284" s="51" t="n"/>
      <c r="K284" s="51" t="n"/>
      <c r="L284" s="51" t="n"/>
    </row>
    <row r="285">
      <c r="A285" s="22" t="inlineStr">
        <is>
          <t>Total CH4 biogas</t>
        </is>
      </c>
      <c r="B285" s="77" t="inlineStr">
        <is>
          <t>MtCO2</t>
        </is>
      </c>
      <c r="C285" s="78" t="n"/>
      <c r="D285" s="78" t="n"/>
      <c r="E285" s="78" t="n"/>
      <c r="F285" s="78" t="n"/>
      <c r="G285" s="78" t="n"/>
      <c r="H285" s="78" t="n"/>
      <c r="I285" s="78" t="n"/>
      <c r="J285" s="51" t="n"/>
      <c r="K285" s="51" t="n"/>
      <c r="L285" s="51" t="n"/>
    </row>
    <row r="286">
      <c r="A286" s="22" t="inlineStr">
        <is>
          <t>Total Other (please specify)</t>
        </is>
      </c>
      <c r="B286" s="77" t="inlineStr">
        <is>
          <t>MtCO2</t>
        </is>
      </c>
      <c r="C286" s="78" t="n"/>
      <c r="D286" s="78" t="n"/>
      <c r="E286" s="78" t="n"/>
      <c r="F286" s="78" t="n"/>
      <c r="G286" s="78" t="n"/>
      <c r="H286" s="78" t="n"/>
      <c r="I286" s="78" t="n"/>
      <c r="J286" s="51" t="n"/>
      <c r="K286" s="51" t="n"/>
      <c r="L286" s="51" t="n"/>
    </row>
    <row r="287">
      <c r="A287" s="79" t="inlineStr">
        <is>
          <t>Non-CO2 GHG emissions from fuel combustion</t>
        </is>
      </c>
      <c r="B287" s="80" t="n"/>
      <c r="C287" s="80" t="n"/>
      <c r="D287" s="80" t="n"/>
      <c r="E287" s="80" t="n"/>
      <c r="F287" s="80" t="n"/>
      <c r="G287" s="80" t="n"/>
      <c r="H287" s="80" t="n"/>
      <c r="I287" s="80" t="n"/>
      <c r="J287" s="51" t="n"/>
      <c r="K287" s="51" t="n"/>
      <c r="L287" s="51" t="n"/>
    </row>
    <row r="288">
      <c r="A288" s="84" t="inlineStr">
        <is>
          <t>Total non-CO2 GHG emissions</t>
        </is>
      </c>
      <c r="B288" s="77" t="inlineStr">
        <is>
          <t>MtCO2e</t>
        </is>
      </c>
      <c r="C288" s="78" t="n"/>
      <c r="D288" s="78" t="n"/>
      <c r="E288" s="78" t="n"/>
      <c r="F288" s="78" t="n"/>
      <c r="G288" s="78" t="n"/>
      <c r="H288" s="78" t="n"/>
      <c r="I288" s="78" t="n"/>
      <c r="J288" s="51" t="n"/>
      <c r="K288" s="51" t="n"/>
      <c r="L288" s="51" t="n"/>
    </row>
    <row r="289">
      <c r="A289" s="84" t="inlineStr">
        <is>
          <t xml:space="preserve"> of which from Cars</t>
        </is>
      </c>
      <c r="B289" s="77" t="inlineStr">
        <is>
          <t>MtCO2e</t>
        </is>
      </c>
      <c r="C289" s="78" t="n"/>
      <c r="D289" s="78" t="n"/>
      <c r="E289" s="78" t="n"/>
      <c r="F289" s="78" t="n"/>
      <c r="G289" s="78" t="n"/>
      <c r="H289" s="78" t="n"/>
      <c r="I289" s="78" t="n"/>
      <c r="J289" s="51" t="n"/>
      <c r="K289" s="51" t="n"/>
      <c r="L289" s="51" t="n"/>
    </row>
    <row r="290">
      <c r="A290" s="79" t="inlineStr">
        <is>
          <t>Other non-GHG polluants related to air pollution</t>
        </is>
      </c>
      <c r="B290" s="80" t="n"/>
      <c r="C290" s="80" t="n"/>
      <c r="D290" s="80" t="n"/>
      <c r="E290" s="80" t="n"/>
      <c r="F290" s="80" t="n"/>
      <c r="G290" s="80" t="n"/>
      <c r="H290" s="80" t="n"/>
      <c r="I290" s="80" t="n"/>
      <c r="J290" s="51" t="n"/>
      <c r="K290" s="51" t="n"/>
      <c r="L290" s="51" t="n"/>
    </row>
    <row r="291">
      <c r="A291" s="85" t="inlineStr">
        <is>
          <t xml:space="preserve">Total NOx </t>
        </is>
      </c>
      <c r="B291" s="77" t="inlineStr">
        <is>
          <t>kt NOx</t>
        </is>
      </c>
      <c r="C291" s="78" t="n"/>
      <c r="D291" s="78" t="n"/>
      <c r="E291" s="78" t="n"/>
      <c r="F291" s="78" t="n"/>
      <c r="G291" s="78" t="n"/>
      <c r="H291" s="78" t="n"/>
      <c r="I291" s="78" t="n"/>
      <c r="J291" s="51" t="n"/>
      <c r="K291" s="51" t="n"/>
      <c r="L291" s="51" t="n"/>
    </row>
    <row r="292">
      <c r="A292" s="85" t="inlineStr">
        <is>
          <t xml:space="preserve">Total SOx </t>
        </is>
      </c>
      <c r="B292" s="77" t="inlineStr">
        <is>
          <t>kt SOx</t>
        </is>
      </c>
      <c r="C292" s="78" t="n"/>
      <c r="D292" s="78" t="n"/>
      <c r="E292" s="78" t="n"/>
      <c r="F292" s="78" t="n"/>
      <c r="G292" s="78" t="n"/>
      <c r="H292" s="78" t="n"/>
      <c r="I292" s="78" t="n"/>
      <c r="J292" s="51" t="n"/>
      <c r="K292" s="51" t="n"/>
      <c r="L292" s="51" t="n"/>
    </row>
    <row r="293">
      <c r="A293" s="85" t="inlineStr">
        <is>
          <t>Total Particles &lt;10micron</t>
        </is>
      </c>
      <c r="B293" s="77" t="inlineStr">
        <is>
          <t>kt PM</t>
        </is>
      </c>
      <c r="C293" s="78" t="n"/>
      <c r="D293" s="78" t="n"/>
      <c r="E293" s="78" t="n"/>
      <c r="F293" s="78" t="n"/>
      <c r="G293" s="78" t="n"/>
      <c r="H293" s="78" t="n"/>
      <c r="I293" s="78" t="n"/>
      <c r="J293" s="51" t="n"/>
      <c r="K293" s="51" t="n"/>
      <c r="L293" s="51" t="n"/>
    </row>
    <row r="294">
      <c r="A294" s="88" t="n"/>
      <c r="B294" s="89" t="n"/>
      <c r="C294" s="89" t="n"/>
      <c r="D294" s="89" t="n"/>
      <c r="E294" s="89" t="n"/>
      <c r="F294" s="89" t="n"/>
      <c r="G294" s="89" t="n"/>
      <c r="H294" s="89" t="n"/>
      <c r="I294" s="89" t="n"/>
      <c r="J294" s="199" t="n"/>
      <c r="K294" s="51" t="n"/>
      <c r="L294" s="51" t="n"/>
    </row>
    <row r="295">
      <c r="A295" s="20" t="inlineStr">
        <is>
          <t>International transport &amp; bunkers</t>
        </is>
      </c>
      <c r="B295" s="20" t="n"/>
      <c r="C295" s="20" t="n"/>
      <c r="D295" s="20" t="n"/>
      <c r="E295" s="20" t="n"/>
      <c r="F295" s="20" t="n"/>
      <c r="G295" s="20" t="n"/>
      <c r="H295" s="20" t="n"/>
      <c r="I295" s="20" t="n"/>
      <c r="J295" s="199" t="n"/>
      <c r="K295" s="51" t="n"/>
      <c r="L295" s="51" t="n"/>
    </row>
    <row r="296">
      <c r="A296" s="36" t="inlineStr">
        <is>
          <t>International passenger coming in (by shipping and air)</t>
        </is>
      </c>
      <c r="B296" s="36" t="inlineStr">
        <is>
          <t>Million passenger</t>
        </is>
      </c>
      <c r="C296" s="78" t="n"/>
      <c r="D296" s="78" t="n"/>
      <c r="E296" s="78" t="n"/>
      <c r="F296" s="78" t="n"/>
      <c r="G296" s="78" t="n"/>
      <c r="H296" s="78" t="n"/>
      <c r="I296" s="78" t="n"/>
      <c r="J296" s="199" t="n"/>
      <c r="K296" s="51" t="n"/>
      <c r="L296" s="51" t="n"/>
    </row>
    <row r="297">
      <c r="A297" s="22" t="inlineStr">
        <is>
          <t>of which by international shipping</t>
        </is>
      </c>
      <c r="B297" s="22" t="inlineStr">
        <is>
          <t>Million passenger</t>
        </is>
      </c>
      <c r="C297" s="78" t="n"/>
      <c r="D297" s="78" t="n"/>
      <c r="E297" s="78" t="n"/>
      <c r="F297" s="78" t="n"/>
      <c r="G297" s="78" t="n"/>
      <c r="H297" s="78" t="n"/>
      <c r="I297" s="78" t="n"/>
      <c r="J297" s="199" t="n"/>
      <c r="K297" s="51" t="n"/>
      <c r="L297" s="51" t="n"/>
    </row>
    <row r="298">
      <c r="A298" s="22" t="inlineStr">
        <is>
          <t>of which by international air</t>
        </is>
      </c>
      <c r="B298" s="22" t="inlineStr">
        <is>
          <t>Million passenger</t>
        </is>
      </c>
      <c r="C298" s="78" t="n"/>
      <c r="D298" s="78" t="n"/>
      <c r="E298" s="78" t="n"/>
      <c r="F298" s="78" t="n"/>
      <c r="G298" s="78" t="n"/>
      <c r="H298" s="78" t="n"/>
      <c r="I298" s="78" t="n"/>
      <c r="J298" s="199" t="n"/>
      <c r="K298" s="51" t="n"/>
      <c r="L298" s="51" t="n"/>
    </row>
    <row r="299">
      <c r="A299" s="36" t="inlineStr">
        <is>
          <t>International passenger coming out (by shipping and air)</t>
        </is>
      </c>
      <c r="B299" s="36" t="inlineStr">
        <is>
          <t>Million passenger</t>
        </is>
      </c>
      <c r="C299" s="78" t="n"/>
      <c r="D299" s="78" t="n"/>
      <c r="E299" s="78" t="n"/>
      <c r="F299" s="78" t="n"/>
      <c r="G299" s="78" t="n"/>
      <c r="H299" s="78" t="n"/>
      <c r="I299" s="78" t="n"/>
      <c r="J299" s="199" t="n"/>
      <c r="K299" s="51" t="n"/>
      <c r="L299" s="51" t="n"/>
    </row>
    <row r="300">
      <c r="A300" s="22" t="inlineStr">
        <is>
          <t>of which by international shipping</t>
        </is>
      </c>
      <c r="B300" s="22" t="inlineStr">
        <is>
          <t>Million passenger</t>
        </is>
      </c>
      <c r="C300" s="78" t="n"/>
      <c r="D300" s="78" t="n"/>
      <c r="E300" s="78" t="n"/>
      <c r="F300" s="78" t="n"/>
      <c r="G300" s="78" t="n"/>
      <c r="H300" s="78" t="n"/>
      <c r="I300" s="78" t="n"/>
      <c r="J300" s="199" t="n"/>
      <c r="K300" s="51" t="n"/>
      <c r="L300" s="51" t="n"/>
    </row>
    <row r="301">
      <c r="A301" s="22" t="inlineStr">
        <is>
          <t>of which by international air</t>
        </is>
      </c>
      <c r="B301" s="22" t="inlineStr">
        <is>
          <t>Million passenger</t>
        </is>
      </c>
      <c r="C301" s="78" t="n"/>
      <c r="D301" s="78" t="n"/>
      <c r="E301" s="78" t="n"/>
      <c r="F301" s="78" t="n"/>
      <c r="G301" s="78" t="n"/>
      <c r="H301" s="78" t="n"/>
      <c r="I301" s="78" t="n"/>
      <c r="J301" s="199" t="n"/>
      <c r="K301" s="51" t="n"/>
      <c r="L301" s="51" t="n"/>
    </row>
    <row r="302">
      <c r="A302" s="36" t="inlineStr">
        <is>
          <t>International pkm generated by international passenger travel by shipping &amp; air</t>
        </is>
      </c>
      <c r="B302" s="36" t="inlineStr">
        <is>
          <t>pkm</t>
        </is>
      </c>
      <c r="C302" s="78" t="n"/>
      <c r="D302" s="78" t="n"/>
      <c r="E302" s="78" t="n"/>
      <c r="F302" s="78" t="n"/>
      <c r="G302" s="78" t="n"/>
      <c r="H302" s="78" t="n"/>
      <c r="I302" s="78" t="n"/>
      <c r="J302" s="199" t="n"/>
      <c r="K302" s="51" t="n"/>
      <c r="L302" s="51" t="n"/>
    </row>
    <row r="303">
      <c r="A303" s="22" t="inlineStr">
        <is>
          <t>of which by international shipping</t>
        </is>
      </c>
      <c r="B303" s="22" t="inlineStr">
        <is>
          <t>pkm</t>
        </is>
      </c>
      <c r="C303" s="78" t="n"/>
      <c r="D303" s="78" t="n"/>
      <c r="E303" s="78" t="n"/>
      <c r="F303" s="78" t="n"/>
      <c r="G303" s="78" t="n"/>
      <c r="H303" s="78" t="n"/>
      <c r="I303" s="78" t="n"/>
      <c r="J303" s="199" t="n"/>
      <c r="K303" s="51" t="n"/>
      <c r="L303" s="51" t="n"/>
    </row>
    <row r="304">
      <c r="A304" s="22" t="inlineStr">
        <is>
          <t>of which by international air</t>
        </is>
      </c>
      <c r="B304" s="22" t="inlineStr">
        <is>
          <t>pkm</t>
        </is>
      </c>
      <c r="C304" s="78" t="n"/>
      <c r="D304" s="78" t="n"/>
      <c r="E304" s="78" t="n"/>
      <c r="F304" s="78" t="n"/>
      <c r="G304" s="78" t="n"/>
      <c r="H304" s="78" t="n"/>
      <c r="I304" s="78" t="n"/>
      <c r="J304" s="199" t="n"/>
      <c r="K304" s="51" t="n"/>
      <c r="L304" s="51" t="n"/>
    </row>
    <row r="305">
      <c r="A305" s="36" t="inlineStr">
        <is>
          <t>International shipping bunker fuels for passenger mobility</t>
        </is>
      </c>
      <c r="B305" s="36" t="inlineStr">
        <is>
          <t>EJ</t>
        </is>
      </c>
      <c r="C305" s="78" t="n"/>
      <c r="D305" s="78" t="n"/>
      <c r="E305" s="78" t="n"/>
      <c r="F305" s="78" t="n"/>
      <c r="G305" s="78" t="n"/>
      <c r="H305" s="78" t="n"/>
      <c r="I305" s="78" t="n"/>
      <c r="J305" s="199" t="n"/>
      <c r="K305" s="51" t="n"/>
      <c r="L305" s="51" t="n"/>
    </row>
    <row r="306">
      <c r="A306" s="22" t="inlineStr">
        <is>
          <t>of which: fossil fuels</t>
        </is>
      </c>
      <c r="B306" s="22" t="inlineStr">
        <is>
          <t>EJ</t>
        </is>
      </c>
      <c r="C306" s="78" t="n"/>
      <c r="D306" s="78" t="n"/>
      <c r="E306" s="78" t="n"/>
      <c r="F306" s="78" t="n"/>
      <c r="G306" s="78" t="n"/>
      <c r="H306" s="78" t="n"/>
      <c r="I306" s="78" t="n"/>
      <c r="J306" s="199" t="n"/>
      <c r="K306" s="51" t="n"/>
      <c r="L306" s="51" t="n"/>
    </row>
    <row r="307">
      <c r="A307" s="22" t="inlineStr">
        <is>
          <t>of which: zero or near zero fuels (please specify)</t>
        </is>
      </c>
      <c r="B307" s="22" t="inlineStr">
        <is>
          <t>EJ</t>
        </is>
      </c>
      <c r="C307" s="78" t="n"/>
      <c r="D307" s="78" t="n"/>
      <c r="E307" s="78" t="n"/>
      <c r="F307" s="78" t="n"/>
      <c r="G307" s="78" t="n"/>
      <c r="H307" s="78" t="n"/>
      <c r="I307" s="78" t="n"/>
      <c r="J307" s="199" t="n"/>
      <c r="K307" s="51" t="n"/>
      <c r="L307" s="51" t="n"/>
    </row>
    <row r="308">
      <c r="A308" s="36" t="inlineStr">
        <is>
          <t>International air bunker fuels for passenger mobility</t>
        </is>
      </c>
      <c r="B308" s="36" t="inlineStr">
        <is>
          <t>EJ</t>
        </is>
      </c>
      <c r="C308" s="78" t="n"/>
      <c r="D308" s="78" t="n"/>
      <c r="E308" s="78" t="n"/>
      <c r="F308" s="78" t="n"/>
      <c r="G308" s="78" t="n"/>
      <c r="H308" s="78" t="n"/>
      <c r="I308" s="78" t="n"/>
      <c r="J308" s="199" t="n"/>
      <c r="K308" s="51" t="n"/>
      <c r="L308" s="51" t="n"/>
    </row>
    <row r="309">
      <c r="A309" s="22" t="inlineStr">
        <is>
          <t>of which: fossil fuels</t>
        </is>
      </c>
      <c r="B309" s="22" t="inlineStr">
        <is>
          <t>EJ</t>
        </is>
      </c>
      <c r="C309" s="78" t="n"/>
      <c r="D309" s="78" t="n"/>
      <c r="E309" s="78" t="n"/>
      <c r="F309" s="78" t="n"/>
      <c r="G309" s="78" t="n"/>
      <c r="H309" s="78" t="n"/>
      <c r="I309" s="78" t="n"/>
      <c r="J309" s="199" t="n"/>
      <c r="K309" s="51" t="n"/>
      <c r="L309" s="51" t="n"/>
    </row>
    <row r="310">
      <c r="A310" s="22" t="inlineStr">
        <is>
          <t>of which: zero or near zero fuels (please specify)</t>
        </is>
      </c>
      <c r="B310" s="22" t="inlineStr">
        <is>
          <t>EJ</t>
        </is>
      </c>
      <c r="C310" s="78" t="n"/>
      <c r="D310" s="78" t="n"/>
      <c r="E310" s="78" t="n"/>
      <c r="F310" s="78" t="n"/>
      <c r="G310" s="78" t="n"/>
      <c r="H310" s="78" t="n"/>
      <c r="I310" s="78" t="n"/>
      <c r="J310" s="199" t="n"/>
      <c r="K310" s="51" t="n"/>
      <c r="L310" s="51" t="n"/>
    </row>
    <row r="311">
      <c r="A311" s="36" t="inlineStr">
        <is>
          <t>International transport emissions for passenger mobility</t>
        </is>
      </c>
      <c r="B311" s="36" t="inlineStr">
        <is>
          <t>MtCO2e</t>
        </is>
      </c>
      <c r="C311" s="78" t="n"/>
      <c r="D311" s="78" t="n"/>
      <c r="E311" s="78" t="n"/>
      <c r="F311" s="78" t="n"/>
      <c r="G311" s="78" t="n"/>
      <c r="H311" s="78" t="n"/>
      <c r="I311" s="78" t="n"/>
      <c r="J311" s="199" t="n"/>
      <c r="K311" s="51" t="n"/>
      <c r="L311" s="51" t="n"/>
    </row>
    <row r="312">
      <c r="A312" s="22" t="inlineStr">
        <is>
          <t>of which: shipping</t>
        </is>
      </c>
      <c r="B312" s="22" t="inlineStr">
        <is>
          <t>MtCO2e</t>
        </is>
      </c>
      <c r="C312" s="78" t="n"/>
      <c r="D312" s="78" t="n"/>
      <c r="E312" s="78" t="n"/>
      <c r="F312" s="78" t="n"/>
      <c r="G312" s="78" t="n"/>
      <c r="H312" s="78" t="n"/>
      <c r="I312" s="78" t="n"/>
      <c r="J312" s="199" t="n"/>
      <c r="K312" s="51" t="n"/>
      <c r="L312" s="51" t="n"/>
    </row>
    <row r="313">
      <c r="A313" s="22" t="inlineStr">
        <is>
          <t xml:space="preserve">of which: air </t>
        </is>
      </c>
      <c r="B313" s="22" t="inlineStr">
        <is>
          <t>MtCO2e</t>
        </is>
      </c>
      <c r="C313" s="78" t="n"/>
      <c r="D313" s="78" t="n"/>
      <c r="E313" s="78" t="n"/>
      <c r="F313" s="78" t="n"/>
      <c r="G313" s="78" t="n"/>
      <c r="H313" s="78" t="n"/>
      <c r="I313" s="78" t="n"/>
      <c r="J313" s="199" t="n"/>
      <c r="K313" s="51" t="n"/>
      <c r="L313" s="51" t="n"/>
    </row>
    <row r="314">
      <c r="A314" s="88" t="n"/>
      <c r="B314" s="89" t="n"/>
      <c r="C314" s="89" t="n"/>
      <c r="D314" s="89" t="n"/>
      <c r="E314" s="89" t="n"/>
      <c r="F314" s="89" t="n"/>
      <c r="G314" s="89" t="n"/>
      <c r="H314" s="89" t="n"/>
      <c r="I314" s="89" t="n"/>
      <c r="J314" s="69" t="n"/>
    </row>
    <row r="315">
      <c r="A315" s="88" t="n"/>
      <c r="B315" s="89" t="n"/>
      <c r="C315" s="89" t="n"/>
      <c r="D315" s="89" t="n"/>
      <c r="E315" s="89" t="n"/>
      <c r="F315" s="89" t="n"/>
      <c r="G315" s="89" t="n"/>
      <c r="H315" s="89" t="n"/>
      <c r="I315" s="89" t="n"/>
      <c r="J315" s="69" t="n"/>
    </row>
    <row r="316">
      <c r="A316" s="88" t="n"/>
      <c r="B316" s="89" t="n"/>
      <c r="C316" s="89" t="n"/>
      <c r="D316" s="89" t="n"/>
      <c r="E316" s="89" t="n"/>
      <c r="F316" s="89" t="n"/>
      <c r="G316" s="89" t="n"/>
      <c r="H316" s="89" t="n"/>
      <c r="I316" s="89" t="n"/>
      <c r="J316" s="69" t="n"/>
    </row>
    <row r="317">
      <c r="A317" s="88" t="n"/>
      <c r="B317" s="89" t="n"/>
      <c r="C317" s="89" t="n"/>
      <c r="D317" s="89" t="n"/>
      <c r="E317" s="89" t="n"/>
      <c r="F317" s="89" t="n"/>
      <c r="G317" s="89" t="n"/>
      <c r="H317" s="89" t="n"/>
      <c r="I317" s="89" t="n"/>
      <c r="J317" s="69" t="n"/>
    </row>
    <row r="318">
      <c r="A318" s="231" t="inlineStr">
        <is>
          <t>List of abbreviations used</t>
        </is>
      </c>
      <c r="B318" s="226" t="n"/>
      <c r="C318" s="89" t="n"/>
      <c r="D318" s="89" t="n"/>
      <c r="E318" s="89" t="n"/>
      <c r="F318" s="89" t="n"/>
      <c r="G318" s="89" t="n"/>
      <c r="H318" s="89" t="n"/>
      <c r="I318" s="89" t="n"/>
      <c r="J318" s="69" t="n"/>
    </row>
    <row r="319">
      <c r="A319" s="230" t="inlineStr">
        <is>
          <t>M: for people living in Metropolitan areas</t>
        </is>
      </c>
      <c r="B319" s="226" t="n"/>
      <c r="C319" s="89" t="n"/>
      <c r="D319" s="89" t="n"/>
      <c r="E319" s="89" t="n"/>
      <c r="F319" s="89" t="n"/>
      <c r="G319" s="89" t="n"/>
      <c r="H319" s="89" t="n"/>
      <c r="I319" s="89" t="n"/>
      <c r="J319" s="69" t="n"/>
    </row>
    <row r="320">
      <c r="A320" s="230" t="inlineStr">
        <is>
          <t>NM: for people living in Non-Metropolitan areas</t>
        </is>
      </c>
      <c r="B320" s="226" t="n"/>
      <c r="C320" s="89" t="n"/>
      <c r="D320" s="89" t="n"/>
      <c r="E320" s="89" t="n"/>
      <c r="F320" s="89" t="n"/>
      <c r="G320" s="89" t="n"/>
      <c r="H320" s="89" t="n"/>
      <c r="I320" s="89" t="n"/>
      <c r="J320" s="69" t="n"/>
    </row>
    <row r="321">
      <c r="A321" s="230" t="inlineStr">
        <is>
          <t>C : for Constrained activities (work, school, shopping, health, admin…)</t>
        </is>
      </c>
      <c r="B321" s="226" t="n"/>
      <c r="C321" s="89" t="n"/>
      <c r="D321" s="89" t="n"/>
      <c r="E321" s="89" t="n"/>
      <c r="F321" s="89" t="n"/>
      <c r="G321" s="89" t="n"/>
      <c r="H321" s="89" t="n"/>
      <c r="I321" s="89" t="n"/>
      <c r="J321" s="69" t="n"/>
    </row>
    <row r="322">
      <c r="A322" s="230" t="inlineStr">
        <is>
          <t>NC : for Non-Constrained activities (leisure)</t>
        </is>
      </c>
      <c r="B322" s="226" t="n"/>
      <c r="C322" s="89" t="n"/>
      <c r="D322" s="89" t="n"/>
      <c r="E322" s="89" t="n"/>
      <c r="F322" s="89" t="n"/>
      <c r="G322" s="89" t="n"/>
      <c r="H322" s="89" t="n"/>
      <c r="I322" s="89" t="n"/>
      <c r="J322" s="69" t="n"/>
    </row>
    <row r="323">
      <c r="A323" s="230" t="inlineStr">
        <is>
          <t>ICE : Internal Combustion Engine</t>
        </is>
      </c>
      <c r="B323" s="226" t="n"/>
      <c r="C323" s="89" t="n"/>
      <c r="D323" s="89" t="n"/>
      <c r="E323" s="89" t="n"/>
      <c r="F323" s="89" t="n"/>
      <c r="G323" s="89" t="n"/>
      <c r="H323" s="89" t="n"/>
      <c r="I323" s="89" t="n"/>
      <c r="J323" s="69" t="n"/>
    </row>
    <row r="324">
      <c r="A324" s="230" t="inlineStr">
        <is>
          <t>LF : Liquid fuels</t>
        </is>
      </c>
      <c r="B324" s="226" t="n"/>
      <c r="C324" s="89" t="n"/>
      <c r="D324" s="89" t="n"/>
      <c r="E324" s="89" t="n"/>
      <c r="F324" s="89" t="n"/>
      <c r="G324" s="89" t="n"/>
      <c r="H324" s="89" t="n"/>
      <c r="I324" s="89" t="n"/>
      <c r="J324" s="69" t="n"/>
    </row>
    <row r="325">
      <c r="A325" s="230" t="inlineStr">
        <is>
          <t>NG : Natural gas (CH4)</t>
        </is>
      </c>
      <c r="B325" s="226" t="n"/>
      <c r="C325" s="89" t="n"/>
      <c r="D325" s="89" t="n"/>
      <c r="E325" s="89" t="n"/>
      <c r="F325" s="89" t="n"/>
      <c r="G325" s="89" t="n"/>
      <c r="H325" s="89" t="n"/>
      <c r="I325" s="89" t="n"/>
      <c r="J325" s="69" t="n"/>
    </row>
    <row r="326">
      <c r="A326" s="230" t="inlineStr">
        <is>
          <t>BEV : Battery Electric Vehicle (full electric cars)</t>
        </is>
      </c>
      <c r="B326" s="226" t="n"/>
      <c r="C326" s="89" t="n"/>
      <c r="D326" s="89" t="n"/>
      <c r="E326" s="89" t="n"/>
      <c r="F326" s="89" t="n"/>
      <c r="G326" s="89" t="n"/>
      <c r="H326" s="89" t="n"/>
      <c r="I326" s="89" t="n"/>
      <c r="J326" s="69" t="n"/>
    </row>
    <row r="327">
      <c r="A327" s="230" t="inlineStr">
        <is>
          <t>PHEV : Plug-in Hybrid Electric Vehicle (Dual engine: rechargeable electric motors and ICE)</t>
        </is>
      </c>
      <c r="B327" s="226" t="n"/>
      <c r="C327" s="89" t="n"/>
      <c r="D327" s="89" t="n"/>
      <c r="E327" s="89" t="n"/>
      <c r="F327" s="89" t="n"/>
      <c r="G327" s="89" t="n"/>
      <c r="H327" s="89" t="n"/>
      <c r="I327" s="89" t="n"/>
      <c r="J327" s="69" t="n"/>
    </row>
    <row r="328">
      <c r="A328" s="230" t="inlineStr">
        <is>
          <t>FCEV : Fuel-Cell Electric Vehicle (Electric engine powered by hydrogen-based electricity)</t>
        </is>
      </c>
      <c r="B328" s="226" t="n"/>
      <c r="C328" s="89" t="n"/>
      <c r="D328" s="89" t="n"/>
      <c r="E328" s="89" t="n"/>
      <c r="F328" s="89" t="n"/>
      <c r="G328" s="89" t="n"/>
      <c r="H328" s="89" t="n"/>
      <c r="I328" s="89" t="n"/>
      <c r="J328" s="69" t="n"/>
    </row>
    <row r="329">
      <c r="A329" s="230" t="inlineStr">
        <is>
          <t>Capita mobility : number of kilometers travelled by one person each year</t>
        </is>
      </c>
      <c r="B329" s="226" t="n"/>
      <c r="C329" s="89" t="n"/>
      <c r="D329" s="89" t="n"/>
      <c r="E329" s="89" t="n"/>
      <c r="F329" s="89" t="n"/>
      <c r="G329" s="89" t="n"/>
      <c r="H329" s="89" t="n"/>
      <c r="I329" s="89" t="n"/>
      <c r="J329" s="69" t="n"/>
    </row>
    <row r="330">
      <c r="A330" s="230" t="inlineStr">
        <is>
          <t>MC - Car capita mobility: number of kilometers travelled by one person each year, living in metropolitan areas, for constrained activities, using a car.</t>
        </is>
      </c>
      <c r="B330" s="226" t="n"/>
      <c r="C330" s="89" t="n"/>
      <c r="D330" s="89" t="n"/>
      <c r="E330" s="89" t="n"/>
      <c r="F330" s="89" t="n"/>
      <c r="G330" s="89" t="n"/>
      <c r="H330" s="89" t="n"/>
      <c r="I330" s="89" t="n"/>
      <c r="J330" s="69" t="n"/>
    </row>
    <row r="331">
      <c r="A331" s="88" t="n"/>
      <c r="B331" s="89" t="n"/>
      <c r="C331" s="89" t="n"/>
      <c r="D331" s="89" t="n"/>
      <c r="E331" s="89" t="n"/>
      <c r="F331" s="89" t="n"/>
      <c r="G331" s="89" t="n"/>
      <c r="H331" s="89" t="n"/>
      <c r="I331" s="89" t="n"/>
      <c r="J331" s="69" t="n"/>
    </row>
    <row r="332">
      <c r="A332" s="88" t="n"/>
      <c r="B332" s="89" t="n"/>
      <c r="C332" s="89" t="n"/>
      <c r="D332" s="89" t="n"/>
      <c r="E332" s="89" t="n"/>
      <c r="F332" s="89" t="n"/>
      <c r="G332" s="89" t="n"/>
      <c r="H332" s="89" t="n"/>
      <c r="I332" s="89" t="n"/>
      <c r="J332" s="69" t="n"/>
    </row>
    <row r="333">
      <c r="A333" s="233" t="inlineStr">
        <is>
          <t>Use and visualisation of Freight Transport indicators</t>
        </is>
      </c>
    </row>
    <row r="334" ht="33.75" customHeight="1" s="218">
      <c r="A334" s="232" t="inlineStr">
        <is>
          <t xml:space="preserve">All these indicators will be used to produce key graphs targeting specific sectoral transformations, see the graphs of the Mexican report at pages 20/21: 
https://www.iddri.org/sites/default/files/PDF/Publications/Hors%20catalogue%20Iddri/DDPPTR_MX.pdf </t>
        </is>
      </c>
    </row>
    <row r="335">
      <c r="A335" s="88" t="n"/>
      <c r="B335" s="89" t="n"/>
      <c r="C335" s="89" t="n"/>
      <c r="D335" s="89" t="n"/>
      <c r="E335" s="89" t="n"/>
      <c r="F335" s="89" t="n"/>
      <c r="G335" s="89" t="n"/>
      <c r="H335" s="89" t="n"/>
      <c r="I335" s="89" t="n"/>
      <c r="J335" s="69" t="n"/>
    </row>
    <row r="336">
      <c r="A336" s="159" t="inlineStr">
        <is>
          <t>Additional data</t>
        </is>
      </c>
      <c r="B336" s="89" t="n"/>
      <c r="C336" s="89" t="n"/>
      <c r="D336" s="89" t="n"/>
      <c r="E336" s="89" t="n"/>
      <c r="F336" s="89" t="n"/>
      <c r="G336" s="89" t="n"/>
      <c r="H336" s="89" t="n"/>
      <c r="I336" s="89" t="n"/>
      <c r="J336" s="88" t="n"/>
    </row>
    <row r="337">
      <c r="A337" s="81" t="inlineStr">
        <is>
          <t>Costs and speeds of modes for the metropolitan population</t>
        </is>
      </c>
      <c r="B337" s="81" t="n"/>
      <c r="C337" s="83" t="n"/>
      <c r="D337" s="83" t="n"/>
      <c r="E337" s="83" t="n"/>
      <c r="F337" s="83" t="n"/>
      <c r="G337" s="83" t="n"/>
      <c r="H337" s="83" t="n"/>
      <c r="I337" s="83" t="n"/>
    </row>
    <row r="338">
      <c r="A338" s="84" t="inlineStr">
        <is>
          <t>Non-motorized transport (Walking, Biking)</t>
        </is>
      </c>
      <c r="B338" s="84" t="inlineStr">
        <is>
          <t>km/h</t>
        </is>
      </c>
      <c r="C338" s="78" t="n"/>
      <c r="D338" s="78" t="n"/>
      <c r="E338" s="78" t="n"/>
      <c r="F338" s="78" t="n"/>
      <c r="G338" s="78" t="n"/>
      <c r="H338" s="78" t="n"/>
      <c r="I338" s="78" t="n"/>
    </row>
    <row r="339">
      <c r="A339" s="84" t="inlineStr">
        <is>
          <t>Public transport - Bus</t>
        </is>
      </c>
      <c r="B339" s="84" t="inlineStr">
        <is>
          <t>km/h</t>
        </is>
      </c>
      <c r="C339" s="78" t="n"/>
      <c r="D339" s="78" t="n"/>
      <c r="E339" s="78" t="n"/>
      <c r="F339" s="78" t="n"/>
      <c r="G339" s="78" t="n"/>
      <c r="H339" s="78" t="n"/>
      <c r="I339" s="78" t="n"/>
    </row>
    <row r="340">
      <c r="A340" s="84" t="inlineStr">
        <is>
          <t>Public transport - Trains</t>
        </is>
      </c>
      <c r="B340" s="84" t="inlineStr">
        <is>
          <t>km/h</t>
        </is>
      </c>
      <c r="C340" s="78" t="n"/>
      <c r="D340" s="78" t="n"/>
      <c r="E340" s="78" t="n"/>
      <c r="F340" s="78" t="n"/>
      <c r="G340" s="78" t="n"/>
      <c r="H340" s="78" t="n"/>
      <c r="I340" s="78" t="n"/>
    </row>
    <row r="341">
      <c r="A341" s="84" t="inlineStr">
        <is>
          <t>Public transport - Boats</t>
        </is>
      </c>
      <c r="B341" s="84" t="inlineStr">
        <is>
          <t>km/h</t>
        </is>
      </c>
      <c r="C341" s="78" t="n"/>
      <c r="D341" s="78" t="n"/>
      <c r="E341" s="78" t="n"/>
      <c r="F341" s="78" t="n"/>
      <c r="G341" s="78" t="n"/>
      <c r="H341" s="78" t="n"/>
      <c r="I341" s="78" t="n"/>
    </row>
    <row r="342">
      <c r="A342" s="84" t="inlineStr">
        <is>
          <t>Public transport - Other road vehicles (e.g. taxis…)</t>
        </is>
      </c>
      <c r="B342" s="84" t="inlineStr">
        <is>
          <t>km/h</t>
        </is>
      </c>
      <c r="C342" s="78" t="n"/>
      <c r="D342" s="78" t="n"/>
      <c r="E342" s="78" t="n"/>
      <c r="F342" s="78" t="n"/>
      <c r="G342" s="78" t="n"/>
      <c r="H342" s="78" t="n"/>
      <c r="I342" s="78" t="n"/>
    </row>
    <row r="343">
      <c r="A343" s="84" t="inlineStr">
        <is>
          <t>Private mobility - 2/3W</t>
        </is>
      </c>
      <c r="B343" s="84" t="inlineStr">
        <is>
          <t>km/h</t>
        </is>
      </c>
      <c r="C343" s="78" t="n"/>
      <c r="D343" s="78" t="n"/>
      <c r="E343" s="78" t="n"/>
      <c r="F343" s="78" t="n"/>
      <c r="G343" s="78" t="n"/>
      <c r="H343" s="78" t="n"/>
      <c r="I343" s="78" t="n"/>
    </row>
    <row r="344">
      <c r="A344" s="84" t="inlineStr">
        <is>
          <t>Private mobility - Cars</t>
        </is>
      </c>
      <c r="B344" s="84" t="inlineStr">
        <is>
          <t>km/h</t>
        </is>
      </c>
      <c r="C344" s="78" t="n"/>
      <c r="D344" s="78" t="n"/>
      <c r="E344" s="78" t="n"/>
      <c r="F344" s="78" t="n"/>
      <c r="G344" s="78" t="n"/>
      <c r="H344" s="78" t="n"/>
      <c r="I344" s="78" t="n"/>
    </row>
    <row r="345">
      <c r="A345" s="84" t="inlineStr">
        <is>
          <t>Public and private mobility - Aircrafts</t>
        </is>
      </c>
      <c r="B345" s="84" t="inlineStr">
        <is>
          <t>km/h</t>
        </is>
      </c>
      <c r="C345" s="78" t="n"/>
      <c r="D345" s="78" t="n"/>
      <c r="E345" s="78" t="n"/>
      <c r="F345" s="78" t="n"/>
      <c r="G345" s="78" t="n"/>
      <c r="H345" s="78" t="n"/>
      <c r="I345" s="78" t="n"/>
    </row>
    <row r="346">
      <c r="A346" s="84" t="inlineStr">
        <is>
          <t>Non-motorized transport (Walking, Biking)</t>
        </is>
      </c>
      <c r="B346" s="84" t="inlineStr">
        <is>
          <t>USD 2020/pkm</t>
        </is>
      </c>
      <c r="C346" s="78" t="n"/>
      <c r="D346" s="78" t="n"/>
      <c r="E346" s="78" t="n"/>
      <c r="F346" s="78" t="n"/>
      <c r="G346" s="78" t="n"/>
      <c r="H346" s="78" t="n"/>
      <c r="I346" s="78" t="n"/>
    </row>
    <row r="347">
      <c r="A347" s="84" t="inlineStr">
        <is>
          <t>Public transport - Bus</t>
        </is>
      </c>
      <c r="B347" s="84" t="inlineStr">
        <is>
          <t>USD 2020/pkm</t>
        </is>
      </c>
      <c r="C347" s="78" t="n"/>
      <c r="D347" s="78" t="n"/>
      <c r="E347" s="78" t="n"/>
      <c r="F347" s="78" t="n"/>
      <c r="G347" s="78" t="n"/>
      <c r="H347" s="78" t="n"/>
      <c r="I347" s="78" t="n"/>
    </row>
    <row r="348">
      <c r="A348" s="84" t="inlineStr">
        <is>
          <t>Public transport - Trains</t>
        </is>
      </c>
      <c r="B348" s="84" t="inlineStr">
        <is>
          <t>USD 2020/pkm</t>
        </is>
      </c>
      <c r="C348" s="78" t="n"/>
      <c r="D348" s="78" t="n"/>
      <c r="E348" s="78" t="n"/>
      <c r="F348" s="78" t="n"/>
      <c r="G348" s="78" t="n"/>
      <c r="H348" s="78" t="n"/>
      <c r="I348" s="78" t="n"/>
    </row>
    <row r="349">
      <c r="A349" s="84" t="inlineStr">
        <is>
          <t>Public transport - Boats</t>
        </is>
      </c>
      <c r="B349" s="84" t="inlineStr">
        <is>
          <t>USD 2020/pkm</t>
        </is>
      </c>
      <c r="C349" s="78" t="n"/>
      <c r="D349" s="78" t="n"/>
      <c r="E349" s="78" t="n"/>
      <c r="F349" s="78" t="n"/>
      <c r="G349" s="78" t="n"/>
      <c r="H349" s="78" t="n"/>
      <c r="I349" s="78" t="n"/>
    </row>
    <row r="350">
      <c r="A350" s="84" t="inlineStr">
        <is>
          <t>Public transport - Other road vehicles (e.g. taxis…)</t>
        </is>
      </c>
      <c r="B350" s="84" t="inlineStr">
        <is>
          <t>USD 2020/pkm</t>
        </is>
      </c>
      <c r="C350" s="78" t="n"/>
      <c r="D350" s="78" t="n"/>
      <c r="E350" s="78" t="n"/>
      <c r="F350" s="78" t="n"/>
      <c r="G350" s="78" t="n"/>
      <c r="H350" s="78" t="n"/>
      <c r="I350" s="78" t="n"/>
    </row>
    <row r="351">
      <c r="A351" s="84" t="inlineStr">
        <is>
          <t>Private mobility - 2/3W</t>
        </is>
      </c>
      <c r="B351" s="84" t="inlineStr">
        <is>
          <t>USD 2020/pkm</t>
        </is>
      </c>
      <c r="C351" s="78" t="n"/>
      <c r="D351" s="78" t="n"/>
      <c r="E351" s="78" t="n"/>
      <c r="F351" s="78" t="n"/>
      <c r="G351" s="78" t="n"/>
      <c r="H351" s="78" t="n"/>
      <c r="I351" s="78" t="n"/>
    </row>
    <row r="352">
      <c r="A352" s="84" t="inlineStr">
        <is>
          <t>Private mobility - Cars</t>
        </is>
      </c>
      <c r="B352" s="84" t="inlineStr">
        <is>
          <t>USD 2020/pkm</t>
        </is>
      </c>
      <c r="C352" s="78" t="n"/>
      <c r="D352" s="78" t="n"/>
      <c r="E352" s="78" t="n"/>
      <c r="F352" s="78" t="n"/>
      <c r="G352" s="78" t="n"/>
      <c r="H352" s="78" t="n"/>
      <c r="I352" s="78" t="n"/>
    </row>
    <row r="353">
      <c r="A353" s="84" t="inlineStr">
        <is>
          <t>Public and private mobility - Aircrafts</t>
        </is>
      </c>
      <c r="B353" s="84" t="inlineStr">
        <is>
          <t>USD 2020/pkm</t>
        </is>
      </c>
      <c r="C353" s="78" t="n"/>
      <c r="D353" s="78" t="n"/>
      <c r="E353" s="78" t="n"/>
      <c r="F353" s="78" t="n"/>
      <c r="G353" s="78" t="n"/>
      <c r="H353" s="78" t="n"/>
      <c r="I353" s="78" t="n"/>
    </row>
    <row r="354">
      <c r="A354" s="81" t="inlineStr">
        <is>
          <t>Costs and speeds of modes for the non-metropolitan population</t>
        </is>
      </c>
      <c r="B354" s="81" t="n"/>
      <c r="C354" s="83" t="n"/>
      <c r="D354" s="83" t="n"/>
      <c r="E354" s="83" t="n"/>
      <c r="F354" s="83" t="n"/>
      <c r="G354" s="83" t="n"/>
      <c r="H354" s="83" t="n"/>
      <c r="I354" s="83" t="n"/>
    </row>
    <row r="355">
      <c r="A355" s="84" t="inlineStr">
        <is>
          <t>Non-motorized transport (Walking, Biking)</t>
        </is>
      </c>
      <c r="B355" s="84" t="inlineStr">
        <is>
          <t>km/h</t>
        </is>
      </c>
      <c r="C355" s="78" t="n"/>
      <c r="D355" s="78" t="n"/>
      <c r="E355" s="78" t="n"/>
      <c r="F355" s="78" t="n"/>
      <c r="G355" s="78" t="n"/>
      <c r="H355" s="78" t="n"/>
      <c r="I355" s="78" t="n"/>
    </row>
    <row r="356">
      <c r="A356" s="84" t="inlineStr">
        <is>
          <t>Public transport - Bus</t>
        </is>
      </c>
      <c r="B356" s="84" t="inlineStr">
        <is>
          <t>km/h</t>
        </is>
      </c>
      <c r="C356" s="78" t="n"/>
      <c r="D356" s="78" t="n"/>
      <c r="E356" s="78" t="n"/>
      <c r="F356" s="78" t="n"/>
      <c r="G356" s="78" t="n"/>
      <c r="H356" s="78" t="n"/>
      <c r="I356" s="78" t="n"/>
    </row>
    <row r="357">
      <c r="A357" s="84" t="inlineStr">
        <is>
          <t>Public transport - Trains</t>
        </is>
      </c>
      <c r="B357" s="84" t="inlineStr">
        <is>
          <t>km/h</t>
        </is>
      </c>
      <c r="C357" s="78" t="n"/>
      <c r="D357" s="78" t="n"/>
      <c r="E357" s="78" t="n"/>
      <c r="F357" s="78" t="n"/>
      <c r="G357" s="78" t="n"/>
      <c r="H357" s="78" t="n"/>
      <c r="I357" s="78" t="n"/>
    </row>
    <row r="358">
      <c r="A358" s="84" t="inlineStr">
        <is>
          <t>Public transport - Boats</t>
        </is>
      </c>
      <c r="B358" s="84" t="inlineStr">
        <is>
          <t>km/h</t>
        </is>
      </c>
      <c r="C358" s="78" t="n"/>
      <c r="D358" s="78" t="n"/>
      <c r="E358" s="78" t="n"/>
      <c r="F358" s="78" t="n"/>
      <c r="G358" s="78" t="n"/>
      <c r="H358" s="78" t="n"/>
      <c r="I358" s="78" t="n"/>
    </row>
    <row r="359">
      <c r="A359" s="84" t="inlineStr">
        <is>
          <t>Public transport - Other road vehicles (e.g. taxis…)</t>
        </is>
      </c>
      <c r="B359" s="84" t="inlineStr">
        <is>
          <t>km/h</t>
        </is>
      </c>
      <c r="C359" s="78" t="n"/>
      <c r="D359" s="78" t="n"/>
      <c r="E359" s="78" t="n"/>
      <c r="F359" s="78" t="n"/>
      <c r="G359" s="78" t="n"/>
      <c r="H359" s="78" t="n"/>
      <c r="I359" s="78" t="n"/>
    </row>
    <row r="360">
      <c r="A360" s="84" t="inlineStr">
        <is>
          <t>Private mobility - 2/3W</t>
        </is>
      </c>
      <c r="B360" s="84" t="inlineStr">
        <is>
          <t>km/h</t>
        </is>
      </c>
      <c r="C360" s="78" t="n"/>
      <c r="D360" s="78" t="n"/>
      <c r="E360" s="78" t="n"/>
      <c r="F360" s="78" t="n"/>
      <c r="G360" s="78" t="n"/>
      <c r="H360" s="78" t="n"/>
      <c r="I360" s="78" t="n"/>
    </row>
    <row r="361">
      <c r="A361" s="84" t="inlineStr">
        <is>
          <t>Private mobility - Cars</t>
        </is>
      </c>
      <c r="B361" s="84" t="inlineStr">
        <is>
          <t>km/h</t>
        </is>
      </c>
      <c r="C361" s="78" t="n"/>
      <c r="D361" s="78" t="n"/>
      <c r="E361" s="78" t="n"/>
      <c r="F361" s="78" t="n"/>
      <c r="G361" s="78" t="n"/>
      <c r="H361" s="78" t="n"/>
      <c r="I361" s="78" t="n"/>
    </row>
    <row r="362">
      <c r="A362" s="84" t="inlineStr">
        <is>
          <t>Public and private mobility - Aircrafts</t>
        </is>
      </c>
      <c r="B362" s="84" t="inlineStr">
        <is>
          <t>km/h</t>
        </is>
      </c>
      <c r="C362" s="78" t="n"/>
      <c r="D362" s="78" t="n"/>
      <c r="E362" s="78" t="n"/>
      <c r="F362" s="78" t="n"/>
      <c r="G362" s="78" t="n"/>
      <c r="H362" s="78" t="n"/>
      <c r="I362" s="78" t="n"/>
    </row>
    <row r="363">
      <c r="A363" s="84" t="inlineStr">
        <is>
          <t>Non-motorized transport (Walking, Biking)</t>
        </is>
      </c>
      <c r="B363" s="84" t="inlineStr">
        <is>
          <t>USD 2020/pkm</t>
        </is>
      </c>
      <c r="C363" s="78" t="n"/>
      <c r="D363" s="78" t="n"/>
      <c r="E363" s="78" t="n"/>
      <c r="F363" s="78" t="n"/>
      <c r="G363" s="78" t="n"/>
      <c r="H363" s="78" t="n"/>
      <c r="I363" s="78" t="n"/>
    </row>
    <row r="364">
      <c r="A364" s="84" t="inlineStr">
        <is>
          <t>Public transport - Bus</t>
        </is>
      </c>
      <c r="B364" s="84" t="inlineStr">
        <is>
          <t>USD 2020/pkm</t>
        </is>
      </c>
      <c r="C364" s="78" t="n"/>
      <c r="D364" s="78" t="n"/>
      <c r="E364" s="78" t="n"/>
      <c r="F364" s="78" t="n"/>
      <c r="G364" s="78" t="n"/>
      <c r="H364" s="78" t="n"/>
      <c r="I364" s="78" t="n"/>
    </row>
    <row r="365">
      <c r="A365" s="84" t="inlineStr">
        <is>
          <t>Public transport - Trains</t>
        </is>
      </c>
      <c r="B365" s="84" t="inlineStr">
        <is>
          <t>USD 2020/pkm</t>
        </is>
      </c>
      <c r="C365" s="78" t="n"/>
      <c r="D365" s="78" t="n"/>
      <c r="E365" s="78" t="n"/>
      <c r="F365" s="78" t="n"/>
      <c r="G365" s="78" t="n"/>
      <c r="H365" s="78" t="n"/>
      <c r="I365" s="78" t="n"/>
    </row>
    <row r="366">
      <c r="A366" s="84" t="inlineStr">
        <is>
          <t>Public transport - Boats</t>
        </is>
      </c>
      <c r="B366" s="84" t="inlineStr">
        <is>
          <t>USD 2020/pkm</t>
        </is>
      </c>
      <c r="C366" s="78" t="n"/>
      <c r="D366" s="78" t="n"/>
      <c r="E366" s="78" t="n"/>
      <c r="F366" s="78" t="n"/>
      <c r="G366" s="78" t="n"/>
      <c r="H366" s="78" t="n"/>
      <c r="I366" s="78" t="n"/>
    </row>
    <row r="367">
      <c r="A367" s="84" t="inlineStr">
        <is>
          <t>Public transport - Other road vehicles (e.g. taxis…)</t>
        </is>
      </c>
      <c r="B367" s="84" t="inlineStr">
        <is>
          <t>USD 2020/pkm</t>
        </is>
      </c>
      <c r="C367" s="78" t="n"/>
      <c r="D367" s="78" t="n"/>
      <c r="E367" s="78" t="n"/>
      <c r="F367" s="78" t="n"/>
      <c r="G367" s="78" t="n"/>
      <c r="H367" s="78" t="n"/>
      <c r="I367" s="78" t="n"/>
    </row>
    <row r="368">
      <c r="A368" s="84" t="inlineStr">
        <is>
          <t>Private mobility - 2/3W</t>
        </is>
      </c>
      <c r="B368" s="84" t="inlineStr">
        <is>
          <t>USD 2020/pkm</t>
        </is>
      </c>
      <c r="C368" s="78" t="n"/>
      <c r="D368" s="78" t="n"/>
      <c r="E368" s="78" t="n"/>
      <c r="F368" s="78" t="n"/>
      <c r="G368" s="78" t="n"/>
      <c r="H368" s="78" t="n"/>
      <c r="I368" s="78" t="n"/>
    </row>
    <row r="369">
      <c r="A369" s="84" t="inlineStr">
        <is>
          <t>Private mobility - Cars</t>
        </is>
      </c>
      <c r="B369" s="84" t="inlineStr">
        <is>
          <t>USD 2020/pkm</t>
        </is>
      </c>
      <c r="C369" s="78" t="n"/>
      <c r="D369" s="78" t="n"/>
      <c r="E369" s="78" t="n"/>
      <c r="F369" s="78" t="n"/>
      <c r="G369" s="78" t="n"/>
      <c r="H369" s="78" t="n"/>
      <c r="I369" s="78" t="n"/>
    </row>
    <row r="370">
      <c r="A370" s="84" t="inlineStr">
        <is>
          <t>Public and private mobility - Aircrafts</t>
        </is>
      </c>
      <c r="B370" s="84" t="inlineStr">
        <is>
          <t>USD 2020/pkm</t>
        </is>
      </c>
      <c r="C370" s="78" t="n"/>
      <c r="D370" s="78" t="n"/>
      <c r="E370" s="78" t="n"/>
      <c r="F370" s="78" t="n"/>
      <c r="G370" s="78" t="n"/>
      <c r="H370" s="78" t="n"/>
      <c r="I370" s="78" t="n"/>
    </row>
    <row r="371">
      <c r="A371" s="88" t="n"/>
      <c r="B371" s="89" t="n"/>
      <c r="C371" s="89" t="n"/>
      <c r="D371" s="89" t="n"/>
      <c r="E371" s="89" t="n"/>
      <c r="F371" s="89" t="n"/>
      <c r="G371" s="89" t="n"/>
      <c r="H371" s="89" t="n"/>
      <c r="I371" s="89" t="n"/>
      <c r="J371" s="88" t="n"/>
    </row>
    <row r="372">
      <c r="A372" s="79" t="inlineStr">
        <is>
          <t>Other non-GHG polluants related to air pollution</t>
        </is>
      </c>
      <c r="B372" s="80" t="n"/>
      <c r="C372" s="80" t="n"/>
      <c r="D372" s="80" t="n"/>
      <c r="E372" s="80" t="n"/>
      <c r="F372" s="80" t="n"/>
      <c r="G372" s="80" t="n"/>
      <c r="H372" s="80" t="n"/>
      <c r="I372" s="80" t="n"/>
      <c r="J372" s="88" t="n"/>
    </row>
    <row r="373">
      <c r="A373" s="87" t="inlineStr">
        <is>
          <t>NOx by types of fuels</t>
        </is>
      </c>
      <c r="B373" s="87" t="n"/>
      <c r="C373" s="83" t="n"/>
      <c r="D373" s="83" t="n"/>
      <c r="E373" s="83" t="n"/>
      <c r="F373" s="83" t="n"/>
      <c r="G373" s="83" t="n"/>
      <c r="H373" s="83" t="n"/>
      <c r="I373" s="83" t="n"/>
    </row>
    <row r="374">
      <c r="A374" s="86" t="inlineStr">
        <is>
          <t>Liquid fossil</t>
        </is>
      </c>
      <c r="B374" s="77" t="inlineStr">
        <is>
          <t>kt NOx</t>
        </is>
      </c>
      <c r="C374" s="78" t="n"/>
      <c r="D374" s="78" t="n"/>
      <c r="E374" s="78" t="n"/>
      <c r="F374" s="78" t="n"/>
      <c r="G374" s="78" t="n"/>
      <c r="H374" s="78" t="n"/>
      <c r="I374" s="78" t="n"/>
    </row>
    <row r="375">
      <c r="A375" s="86" t="inlineStr">
        <is>
          <t>Natural gas</t>
        </is>
      </c>
      <c r="B375" s="77" t="inlineStr">
        <is>
          <t>kt NOx</t>
        </is>
      </c>
      <c r="C375" s="78" t="n"/>
      <c r="D375" s="78" t="n"/>
      <c r="E375" s="78" t="n"/>
      <c r="F375" s="78" t="n"/>
      <c r="G375" s="78" t="n"/>
      <c r="H375" s="78" t="n"/>
      <c r="I375" s="78" t="n"/>
    </row>
    <row r="376">
      <c r="A376" s="86" t="inlineStr">
        <is>
          <t>Grey hydrogen</t>
        </is>
      </c>
      <c r="B376" s="77" t="inlineStr">
        <is>
          <t>kt NOx</t>
        </is>
      </c>
      <c r="C376" s="78" t="n"/>
      <c r="D376" s="78" t="n"/>
      <c r="E376" s="78" t="n"/>
      <c r="F376" s="78" t="n"/>
      <c r="G376" s="78" t="n"/>
      <c r="H376" s="78" t="n"/>
      <c r="I376" s="78" t="n"/>
    </row>
    <row r="377">
      <c r="A377" s="86" t="inlineStr">
        <is>
          <t>Electricity</t>
        </is>
      </c>
      <c r="B377" s="77" t="inlineStr">
        <is>
          <t>kt NOx</t>
        </is>
      </c>
      <c r="C377" s="78" t="n"/>
      <c r="D377" s="78" t="n"/>
      <c r="E377" s="78" t="n"/>
      <c r="F377" s="78" t="n"/>
      <c r="G377" s="78" t="n"/>
      <c r="H377" s="78" t="n"/>
      <c r="I377" s="78" t="n"/>
    </row>
    <row r="378">
      <c r="A378" s="86" t="inlineStr">
        <is>
          <t>Liquid biofuels</t>
        </is>
      </c>
      <c r="B378" s="77" t="inlineStr">
        <is>
          <t>kt NOx</t>
        </is>
      </c>
      <c r="C378" s="78" t="n"/>
      <c r="D378" s="78" t="n"/>
      <c r="E378" s="78" t="n"/>
      <c r="F378" s="78" t="n"/>
      <c r="G378" s="78" t="n"/>
      <c r="H378" s="78" t="n"/>
      <c r="I378" s="78" t="n"/>
    </row>
    <row r="379">
      <c r="A379" s="86" t="inlineStr">
        <is>
          <t>Biogas</t>
        </is>
      </c>
      <c r="B379" s="77" t="inlineStr">
        <is>
          <t>kt NOx</t>
        </is>
      </c>
      <c r="C379" s="78" t="n"/>
      <c r="D379" s="78" t="n"/>
      <c r="E379" s="78" t="n"/>
      <c r="F379" s="78" t="n"/>
      <c r="G379" s="78" t="n"/>
      <c r="H379" s="78" t="n"/>
      <c r="I379" s="78" t="n"/>
    </row>
    <row r="380">
      <c r="A380" s="86" t="inlineStr">
        <is>
          <t>Renewable hydrogen</t>
        </is>
      </c>
      <c r="B380" s="77" t="inlineStr">
        <is>
          <t>kt NOx</t>
        </is>
      </c>
      <c r="C380" s="78" t="n"/>
      <c r="D380" s="78" t="n"/>
      <c r="E380" s="78" t="n"/>
      <c r="F380" s="78" t="n"/>
      <c r="G380" s="78" t="n"/>
      <c r="H380" s="78" t="n"/>
      <c r="I380" s="78" t="n"/>
    </row>
    <row r="381">
      <c r="A381" s="86" t="inlineStr">
        <is>
          <t>Others</t>
        </is>
      </c>
      <c r="B381" s="77" t="inlineStr">
        <is>
          <t>kt NOx</t>
        </is>
      </c>
      <c r="C381" s="78" t="n"/>
      <c r="D381" s="78" t="n"/>
      <c r="E381" s="78" t="n"/>
      <c r="F381" s="78" t="n"/>
      <c r="G381" s="78" t="n"/>
      <c r="H381" s="78" t="n"/>
      <c r="I381" s="78" t="n"/>
    </row>
    <row r="382">
      <c r="A382" s="87" t="inlineStr">
        <is>
          <t>NOx by modes</t>
        </is>
      </c>
      <c r="B382" s="87" t="n"/>
      <c r="C382" s="83" t="n"/>
      <c r="D382" s="83" t="n"/>
      <c r="E382" s="83" t="n"/>
      <c r="F382" s="83" t="n"/>
      <c r="G382" s="83" t="n"/>
      <c r="H382" s="83" t="n"/>
      <c r="I382" s="83" t="n"/>
    </row>
    <row r="383">
      <c r="A383" s="77" t="inlineStr">
        <is>
          <t>Public transport - Bus</t>
        </is>
      </c>
      <c r="B383" s="77" t="inlineStr">
        <is>
          <t>kt NOx</t>
        </is>
      </c>
      <c r="C383" s="78" t="n"/>
      <c r="D383" s="78" t="n"/>
      <c r="E383" s="78" t="n"/>
      <c r="F383" s="78" t="n"/>
      <c r="G383" s="78" t="n"/>
      <c r="H383" s="78" t="n"/>
      <c r="I383" s="78" t="n"/>
    </row>
    <row r="384">
      <c r="A384" s="77" t="inlineStr">
        <is>
          <t>Public transport - Trains</t>
        </is>
      </c>
      <c r="B384" s="77" t="inlineStr">
        <is>
          <t>kt NOx</t>
        </is>
      </c>
      <c r="C384" s="78" t="n"/>
      <c r="D384" s="78" t="n"/>
      <c r="E384" s="78" t="n"/>
      <c r="F384" s="78" t="n"/>
      <c r="G384" s="78" t="n"/>
      <c r="H384" s="78" t="n"/>
      <c r="I384" s="78" t="n"/>
    </row>
    <row r="385">
      <c r="A385" s="77" t="inlineStr">
        <is>
          <t>Public transport - Boats</t>
        </is>
      </c>
      <c r="B385" s="77" t="inlineStr">
        <is>
          <t>kt NOx</t>
        </is>
      </c>
      <c r="C385" s="78" t="n"/>
      <c r="D385" s="78" t="n"/>
      <c r="E385" s="78" t="n"/>
      <c r="F385" s="78" t="n"/>
      <c r="G385" s="78" t="n"/>
      <c r="H385" s="78" t="n"/>
      <c r="I385" s="78" t="n"/>
    </row>
    <row r="386">
      <c r="A386" s="77" t="inlineStr">
        <is>
          <t>Public transport - Other road vehicles (e.g. taxis…)</t>
        </is>
      </c>
      <c r="B386" s="77" t="inlineStr">
        <is>
          <t>kt NOx</t>
        </is>
      </c>
      <c r="C386" s="78" t="n"/>
      <c r="D386" s="78" t="n"/>
      <c r="E386" s="78" t="n"/>
      <c r="F386" s="78" t="n"/>
      <c r="G386" s="78" t="n"/>
      <c r="H386" s="78" t="n"/>
      <c r="I386" s="78" t="n"/>
    </row>
    <row r="387">
      <c r="A387" s="77" t="inlineStr">
        <is>
          <t>Private mobility - 2/3W</t>
        </is>
      </c>
      <c r="B387" s="77" t="inlineStr">
        <is>
          <t>kt NOx</t>
        </is>
      </c>
      <c r="C387" s="78" t="n"/>
      <c r="D387" s="78" t="n"/>
      <c r="E387" s="78" t="n"/>
      <c r="F387" s="78" t="n"/>
      <c r="G387" s="78" t="n"/>
      <c r="H387" s="78" t="n"/>
      <c r="I387" s="78" t="n"/>
    </row>
    <row r="388">
      <c r="A388" s="77" t="inlineStr">
        <is>
          <t>Private mobility - Cars</t>
        </is>
      </c>
      <c r="B388" s="77" t="inlineStr">
        <is>
          <t>kt NOx</t>
        </is>
      </c>
      <c r="C388" s="78" t="n"/>
      <c r="D388" s="78" t="n"/>
      <c r="E388" s="78" t="n"/>
      <c r="F388" s="78" t="n"/>
      <c r="G388" s="78" t="n"/>
      <c r="H388" s="78" t="n"/>
      <c r="I388" s="78" t="n"/>
    </row>
    <row r="389">
      <c r="A389" s="77" t="inlineStr">
        <is>
          <t>Public and private mobility - Aircrafts</t>
        </is>
      </c>
      <c r="B389" s="77" t="inlineStr">
        <is>
          <t>kt NOx</t>
        </is>
      </c>
      <c r="C389" s="78" t="n"/>
      <c r="D389" s="78" t="n"/>
      <c r="E389" s="78" t="n"/>
      <c r="F389" s="78" t="n"/>
      <c r="G389" s="78" t="n"/>
      <c r="H389" s="78" t="n"/>
      <c r="I389" s="78" t="n"/>
    </row>
    <row r="390">
      <c r="A390" s="88" t="n"/>
      <c r="B390" s="89" t="n"/>
      <c r="C390" s="89" t="n"/>
      <c r="D390" s="89" t="n"/>
      <c r="E390" s="89" t="n"/>
      <c r="F390" s="89" t="n"/>
      <c r="G390" s="89" t="n"/>
      <c r="H390" s="89" t="n"/>
      <c r="I390" s="89" t="n"/>
    </row>
    <row r="391">
      <c r="A391" s="88" t="n"/>
      <c r="B391" s="89" t="n"/>
      <c r="C391" s="89" t="n"/>
      <c r="D391" s="89" t="n"/>
      <c r="E391" s="89" t="n"/>
      <c r="F391" s="89" t="n"/>
      <c r="G391" s="89" t="n"/>
      <c r="H391" s="89" t="n"/>
      <c r="I391" s="89" t="n"/>
      <c r="J391" s="88" t="n"/>
    </row>
    <row r="392">
      <c r="A392" s="88" t="n"/>
      <c r="B392" s="89" t="n"/>
      <c r="C392" s="89" t="n"/>
      <c r="D392" s="89" t="n"/>
      <c r="E392" s="89" t="n"/>
      <c r="F392" s="89" t="n"/>
      <c r="G392" s="89" t="n"/>
      <c r="H392" s="89" t="n"/>
      <c r="I392" s="89" t="n"/>
      <c r="J392" s="88" t="n"/>
    </row>
    <row r="393">
      <c r="A393" s="88" t="n"/>
      <c r="B393" s="89" t="n"/>
      <c r="C393" s="89" t="n"/>
      <c r="D393" s="89" t="n"/>
      <c r="E393" s="89" t="n"/>
      <c r="F393" s="89" t="n"/>
      <c r="G393" s="89" t="n"/>
      <c r="H393" s="89" t="n"/>
      <c r="I393" s="89" t="n"/>
      <c r="J393" s="88" t="n"/>
    </row>
    <row r="394">
      <c r="A394" s="88" t="n"/>
      <c r="B394" s="89" t="n"/>
      <c r="C394" s="89" t="n"/>
      <c r="D394" s="89" t="n"/>
      <c r="E394" s="89" t="n"/>
      <c r="F394" s="89" t="n"/>
      <c r="G394" s="89" t="n"/>
      <c r="H394" s="89" t="n"/>
      <c r="I394" s="89" t="n"/>
      <c r="J394" s="88" t="n"/>
    </row>
    <row r="395">
      <c r="A395" s="88" t="n"/>
      <c r="B395" s="89" t="n"/>
      <c r="C395" s="89" t="n"/>
      <c r="D395" s="89" t="n"/>
      <c r="E395" s="89" t="n"/>
      <c r="F395" s="89" t="n"/>
      <c r="G395" s="89" t="n"/>
      <c r="H395" s="89" t="n"/>
      <c r="I395" s="89" t="n"/>
      <c r="J395" s="88" t="n"/>
    </row>
    <row r="396">
      <c r="A396" s="88" t="n"/>
      <c r="B396" s="89" t="n"/>
      <c r="C396" s="89" t="n"/>
      <c r="D396" s="89" t="n"/>
      <c r="E396" s="89" t="n"/>
      <c r="F396" s="89" t="n"/>
      <c r="G396" s="89" t="n"/>
      <c r="H396" s="89" t="n"/>
      <c r="I396" s="89" t="n"/>
      <c r="J396" s="88" t="n"/>
    </row>
    <row r="397">
      <c r="A397" s="88" t="n"/>
      <c r="B397" s="89" t="n"/>
      <c r="C397" s="89" t="n"/>
      <c r="D397" s="89" t="n"/>
      <c r="E397" s="89" t="n"/>
      <c r="F397" s="89" t="n"/>
      <c r="G397" s="89" t="n"/>
      <c r="H397" s="89" t="n"/>
      <c r="I397" s="89" t="n"/>
      <c r="J397" s="88" t="n"/>
    </row>
    <row r="398">
      <c r="A398" s="88" t="n"/>
      <c r="B398" s="89" t="n"/>
      <c r="C398" s="89" t="n"/>
      <c r="D398" s="89" t="n"/>
      <c r="E398" s="89" t="n"/>
      <c r="F398" s="89" t="n"/>
      <c r="G398" s="89" t="n"/>
      <c r="H398" s="89" t="n"/>
      <c r="I398" s="89" t="n"/>
      <c r="J398" s="88" t="n"/>
    </row>
    <row r="399">
      <c r="A399" s="88" t="n"/>
      <c r="B399" s="89" t="n"/>
      <c r="C399" s="89" t="n"/>
      <c r="D399" s="89" t="n"/>
      <c r="E399" s="89" t="n"/>
      <c r="F399" s="89" t="n"/>
      <c r="G399" s="89" t="n"/>
      <c r="H399" s="89" t="n"/>
      <c r="I399" s="89" t="n"/>
      <c r="J399" s="88" t="n"/>
    </row>
    <row r="400">
      <c r="A400" s="88" t="n"/>
      <c r="B400" s="89" t="n"/>
      <c r="C400" s="89" t="n"/>
      <c r="D400" s="89" t="n"/>
      <c r="E400" s="89" t="n"/>
      <c r="F400" s="89" t="n"/>
      <c r="G400" s="89" t="n"/>
      <c r="H400" s="89" t="n"/>
      <c r="I400" s="89" t="n"/>
      <c r="J400" s="88" t="n"/>
    </row>
    <row r="401">
      <c r="A401" s="88" t="n"/>
      <c r="B401" s="89" t="n"/>
      <c r="C401" s="89" t="n"/>
      <c r="D401" s="89" t="n"/>
      <c r="E401" s="89" t="n"/>
      <c r="F401" s="89" t="n"/>
      <c r="G401" s="89" t="n"/>
      <c r="H401" s="89" t="n"/>
      <c r="I401" s="89" t="n"/>
      <c r="J401" s="88" t="n"/>
    </row>
    <row r="402">
      <c r="A402" s="88" t="n"/>
      <c r="B402" s="89" t="n"/>
      <c r="C402" s="89" t="n"/>
      <c r="D402" s="89" t="n"/>
      <c r="E402" s="89" t="n"/>
      <c r="F402" s="89" t="n"/>
      <c r="G402" s="89" t="n"/>
      <c r="H402" s="89" t="n"/>
      <c r="I402" s="89" t="n"/>
      <c r="J402" s="88" t="n"/>
    </row>
    <row r="403">
      <c r="A403" s="88" t="n"/>
      <c r="B403" s="89" t="n"/>
      <c r="C403" s="89" t="n"/>
      <c r="D403" s="89" t="n"/>
      <c r="E403" s="89" t="n"/>
      <c r="F403" s="89" t="n"/>
      <c r="G403" s="89" t="n"/>
      <c r="H403" s="89" t="n"/>
      <c r="I403" s="89" t="n"/>
      <c r="J403" s="88" t="n"/>
    </row>
    <row r="404">
      <c r="A404" s="88" t="n"/>
      <c r="B404" s="89" t="n"/>
      <c r="C404" s="89" t="n"/>
      <c r="D404" s="89" t="n"/>
      <c r="E404" s="89" t="n"/>
      <c r="F404" s="89" t="n"/>
      <c r="G404" s="89" t="n"/>
      <c r="H404" s="89" t="n"/>
      <c r="I404" s="89" t="n"/>
      <c r="J404" s="88" t="n"/>
    </row>
    <row r="405">
      <c r="A405" s="88" t="n"/>
      <c r="B405" s="89" t="n"/>
      <c r="C405" s="89" t="n"/>
      <c r="D405" s="89" t="n"/>
      <c r="E405" s="89" t="n"/>
      <c r="F405" s="89" t="n"/>
      <c r="G405" s="89" t="n"/>
      <c r="H405" s="89" t="n"/>
      <c r="I405" s="89" t="n"/>
      <c r="J405" s="88" t="n"/>
    </row>
    <row r="406">
      <c r="A406" s="88" t="n"/>
      <c r="B406" s="89" t="n"/>
      <c r="C406" s="89" t="n"/>
      <c r="D406" s="89" t="n"/>
      <c r="E406" s="89" t="n"/>
      <c r="F406" s="89" t="n"/>
      <c r="G406" s="89" t="n"/>
      <c r="H406" s="89" t="n"/>
      <c r="I406" s="89" t="n"/>
      <c r="J406" s="88" t="n"/>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orientation="portrait" paperSize="9"/>
</worksheet>
</file>

<file path=xl/worksheets/sheet9.xml><?xml version="1.0" encoding="utf-8"?>
<worksheet xmlns="http://schemas.openxmlformats.org/spreadsheetml/2006/main">
  <sheetPr>
    <tabColor rgb="FF7030A0"/>
    <outlinePr summaryBelow="1" summaryRight="1"/>
    <pageSetUpPr/>
  </sheetPr>
  <dimension ref="A1:E12"/>
  <sheetViews>
    <sheetView zoomScale="85" zoomScaleNormal="85" workbookViewId="0">
      <selection activeCell="A2" sqref="A2"/>
    </sheetView>
  </sheetViews>
  <sheetFormatPr baseColWidth="8" defaultColWidth="11.44140625" defaultRowHeight="14.4"/>
  <cols>
    <col width="36.5546875" customWidth="1" style="218" min="1" max="1"/>
    <col width="56" customWidth="1" style="218" min="2" max="2"/>
    <col width="50.5546875" customWidth="1" style="218" min="3" max="3"/>
    <col width="98" customWidth="1" style="218" min="4" max="4"/>
    <col width="36.5546875" customWidth="1" style="218" min="5" max="5"/>
  </cols>
  <sheetData>
    <row r="1" ht="15.75" customHeight="1" s="218">
      <c r="A1" s="90" t="inlineStr">
        <is>
          <t>The Pathways Design Framework: FREIGHT STORYLINE</t>
        </is>
      </c>
      <c r="B1" s="90" t="n"/>
      <c r="C1" s="90" t="n"/>
      <c r="D1" s="90" t="n"/>
      <c r="E1" s="90" t="n"/>
    </row>
    <row r="2" ht="15.75" customHeight="1" s="218">
      <c r="A2" s="2" t="inlineStr">
        <is>
          <t>version Aug 2023</t>
        </is>
      </c>
      <c r="B2" s="90" t="n"/>
      <c r="C2" s="90" t="n"/>
      <c r="D2" s="90" t="n"/>
      <c r="E2" s="90" t="n"/>
    </row>
    <row r="3" ht="15.75" customHeight="1" s="218">
      <c r="A3" s="91" t="inlineStr">
        <is>
          <t>Scenario Name:</t>
        </is>
      </c>
      <c r="B3" s="186">
        <f>'User guide'!B12</f>
        <v/>
      </c>
      <c r="C3" s="92" t="n"/>
      <c r="D3" s="91" t="n"/>
      <c r="E3" s="91" t="n"/>
    </row>
    <row r="4">
      <c r="A4" s="93" t="n"/>
      <c r="B4" s="93" t="n"/>
      <c r="C4" s="93" t="n"/>
      <c r="D4" s="93" t="n"/>
      <c r="E4" s="94" t="n"/>
    </row>
    <row r="5" ht="31.5" customHeight="1" s="218">
      <c r="A5" s="47" t="inlineStr">
        <is>
          <t>Parts of the narratives</t>
        </is>
      </c>
      <c r="B5" s="95" t="inlineStr">
        <is>
          <t>Descriptions of changes over the time period 1: from short to medium term (now to 2030-35)</t>
        </is>
      </c>
      <c r="C5" s="95" t="inlineStr">
        <is>
          <t>Descriptions of changes over the time period 2: from medium to long-term (2030-35 to 2050-70)</t>
        </is>
      </c>
      <c r="D5" s="47" t="inlineStr">
        <is>
          <t>Guiding questions &amp; elements to support your "descriptions of changes" (Column B &amp; C)</t>
        </is>
      </c>
      <c r="E5" s="95" t="inlineStr">
        <is>
          <t>Notes/comments</t>
        </is>
      </c>
    </row>
    <row r="6" ht="287.25" customHeight="1" s="218">
      <c r="A6" s="48" t="inlineStr">
        <is>
          <t>1) The future demographic, economic, spatial and socio-cultural structure of consumption, production and trading patterns</t>
        </is>
      </c>
      <c r="B6" s="49" t="n"/>
      <c r="C6" s="49" t="n"/>
      <c r="D6" s="161" t="inlineStr">
        <is>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is>
      </c>
      <c r="E6" s="96" t="inlineStr">
        <is>
          <t>DOC POUR FRANCOIS TAINTURIER !!</t>
        </is>
      </c>
    </row>
    <row r="7" ht="270.75" customHeight="1" s="218">
      <c r="A7" s="48" t="inlineStr">
        <is>
          <t>2) The development and management of transport and logistics infrastructures</t>
        </is>
      </c>
      <c r="B7" s="49" t="n"/>
      <c r="C7" s="49" t="n"/>
      <c r="D7" s="161" t="inlineStr">
        <is>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is>
      </c>
      <c r="E7" s="181" t="n"/>
    </row>
    <row r="8" ht="217.5" customHeight="1" s="218">
      <c r="A8" s="48" t="inlineStr">
        <is>
          <t>3) The development of vehicles, trucks technologies and penetration in the stock</t>
        </is>
      </c>
      <c r="B8" s="49" t="n"/>
      <c r="C8" s="49" t="n"/>
      <c r="D8" s="161" t="inlineStr">
        <is>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is>
      </c>
      <c r="E8" s="96" t="n"/>
    </row>
    <row r="9" ht="379.5" customHeight="1" s="218">
      <c r="A9" s="65" t="inlineStr">
        <is>
          <t>4) The organisation of logistics operations (supply and delivery), modal and vehicle choices</t>
        </is>
      </c>
      <c r="B9" s="49" t="n"/>
      <c r="C9" s="49" t="n"/>
      <c r="D9" s="161" t="inlineStr">
        <is>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is>
      </c>
      <c r="E9" s="96" t="n"/>
    </row>
    <row r="10" ht="186.75" customHeight="1" s="218">
      <c r="A10" s="48" t="inlineStr">
        <is>
          <t>5) The production and distribution of fuels</t>
        </is>
      </c>
      <c r="B10" s="49" t="n"/>
      <c r="C10" s="49" t="n"/>
      <c r="D10" s="161" t="inlineStr">
        <is>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is>
      </c>
      <c r="E10" s="96" t="n"/>
    </row>
    <row r="11">
      <c r="A11" s="94" t="n"/>
      <c r="B11" s="94" t="n"/>
      <c r="C11" s="94" t="n"/>
      <c r="D11" s="93" t="n"/>
      <c r="E11" s="93" t="n"/>
    </row>
    <row r="12">
      <c r="A12" s="93" t="n"/>
      <c r="B12" s="93" t="n"/>
      <c r="C12" s="93" t="n"/>
      <c r="D12" s="93" t="n"/>
      <c r="E12" s="93"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2023-10-12T13:37:45Z</dcterms:modified>
  <cp:lastModifiedBy>Guy Cunliffe</cp:lastModifiedBy>
</cp:coreProperties>
</file>