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ontraintes de Hertz" sheetId="4" r:id="rId1"/>
    <sheet name="Chart1" sheetId="5" r:id="rId2"/>
    <sheet name="Chart2" sheetId="6" r:id="rId3"/>
  </sheets>
  <calcPr calcId="145621"/>
</workbook>
</file>

<file path=xl/calcChain.xml><?xml version="1.0" encoding="utf-8"?>
<calcChain xmlns="http://schemas.openxmlformats.org/spreadsheetml/2006/main">
  <c r="I2" i="4" l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/>
  <c r="G10" i="4"/>
  <c r="H10" i="4" s="1"/>
  <c r="G11" i="4"/>
  <c r="H11" i="4" s="1"/>
  <c r="G12" i="4"/>
  <c r="H12" i="4" s="1"/>
  <c r="G13" i="4"/>
  <c r="H13" i="4"/>
  <c r="G14" i="4"/>
  <c r="H14" i="4" s="1"/>
  <c r="G15" i="4"/>
  <c r="H15" i="4" s="1"/>
  <c r="G2" i="4"/>
  <c r="H2" i="4" s="1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C2" i="4"/>
  <c r="B2" i="4"/>
  <c r="J2" i="4"/>
  <c r="J17" i="4"/>
  <c r="J16" i="4"/>
  <c r="C65" i="4" l="1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I31" i="4"/>
  <c r="J31" i="4" s="1"/>
  <c r="I30" i="4"/>
  <c r="J30" i="4" s="1"/>
  <c r="J29" i="4"/>
  <c r="I29" i="4"/>
  <c r="I28" i="4"/>
  <c r="J28" i="4" s="1"/>
  <c r="I27" i="4"/>
  <c r="J27" i="4" s="1"/>
  <c r="I26" i="4"/>
  <c r="J26" i="4" s="1"/>
  <c r="J25" i="4"/>
  <c r="I25" i="4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I16" i="4"/>
  <c r="I15" i="4"/>
  <c r="I14" i="4"/>
  <c r="J14" i="4"/>
  <c r="I13" i="4"/>
  <c r="J13" i="4"/>
  <c r="I12" i="4"/>
  <c r="I11" i="4"/>
  <c r="I10" i="4"/>
  <c r="J10" i="4"/>
  <c r="I9" i="4"/>
  <c r="J9" i="4"/>
  <c r="I8" i="4"/>
  <c r="I7" i="4"/>
  <c r="I6" i="4"/>
  <c r="J6" i="4"/>
  <c r="I5" i="4"/>
  <c r="J5" i="4"/>
  <c r="I4" i="4"/>
  <c r="J4" i="4" s="1"/>
  <c r="I3" i="4"/>
  <c r="J3" i="4" s="1"/>
  <c r="D2" i="4"/>
  <c r="J7" i="4" l="1"/>
  <c r="J11" i="4"/>
  <c r="J8" i="4"/>
  <c r="J15" i="4"/>
  <c r="J12" i="4"/>
</calcChain>
</file>

<file path=xl/sharedStrings.xml><?xml version="1.0" encoding="utf-8"?>
<sst xmlns="http://schemas.openxmlformats.org/spreadsheetml/2006/main" count="10" uniqueCount="7">
  <si>
    <t>r/ae</t>
  </si>
  <si>
    <t>z/ae</t>
  </si>
  <si>
    <t>z stress</t>
  </si>
  <si>
    <t>orthoradial stress</t>
  </si>
  <si>
    <t>shear stress</t>
  </si>
  <si>
    <t>radial stress</t>
  </si>
  <si>
    <t>Poisson's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</si>
</sst>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b/>
      <sz val="13"/>
      <color rgb="FFC00000"/>
      <name val="Calibri"/>
      <family val="2"/>
      <scheme val="minor"/>
    </font>
    <font>
      <b/>
      <sz val="13"/>
      <color theme="6" tint="-0.499984740745262"/>
      <name val="Calibri"/>
      <family val="2"/>
      <scheme val="minor"/>
    </font>
    <font>
      <sz val="10"/>
      <color theme="6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theme="3" tint="-0.249977111117893"/>
      </bottom>
      <diagonal/>
    </border>
    <border>
      <left/>
      <right/>
      <top/>
      <bottom style="thick">
        <color theme="6" tint="-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/>
  </cellStyleXfs>
  <cellXfs count="11">
    <xf numFmtId="0" fontId="0" fillId="0" borderId="0" xfId="0"/>
    <xf numFmtId="0" fontId="2" fillId="0" borderId="0" xfId="2" applyAlignment="1">
      <alignment horizontal="center"/>
    </xf>
    <xf numFmtId="0" fontId="2" fillId="0" borderId="0" xfId="2"/>
    <xf numFmtId="0" fontId="2" fillId="0" borderId="0" xfId="2" applyFill="1" applyBorder="1" applyAlignment="1">
      <alignment horizontal="center"/>
    </xf>
    <xf numFmtId="0" fontId="2" fillId="2" borderId="0" xfId="2" applyFill="1" applyAlignment="1">
      <alignment horizontal="center"/>
    </xf>
    <xf numFmtId="0" fontId="2" fillId="3" borderId="0" xfId="2" applyFill="1" applyAlignment="1">
      <alignment horizontal="center"/>
    </xf>
    <xf numFmtId="0" fontId="2" fillId="3" borderId="0" xfId="2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5" fillId="4" borderId="0" xfId="2" applyFont="1" applyFill="1" applyAlignment="1">
      <alignment horizontal="center"/>
    </xf>
    <xf numFmtId="0" fontId="4" fillId="4" borderId="4" xfId="1" applyFont="1" applyFill="1" applyBorder="1" applyAlignment="1">
      <alignment horizontal="center"/>
    </xf>
  </cellXfs>
  <cellStyles count="3">
    <cellStyle name="Heading 2" xfId="1" builtinId="17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816596555568"/>
          <c:y val="4.3500000000000004E-2"/>
          <c:w val="0.78432490459240545"/>
          <c:h val="0.7796669291338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'Contraintes de Hertz'!$B$1</c:f>
              <c:strCache>
                <c:ptCount val="1"/>
                <c:pt idx="0">
                  <c:v>radial stress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'Contraintes de Hertz'!$A$2:$A$13</c:f>
              <c:numCache>
                <c:formatCode>General</c:formatCode>
                <c:ptCount val="12"/>
                <c:pt idx="0">
                  <c:v>9.9999999999999995E-8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xVal>
          <c:yVal>
            <c:numRef>
              <c:f>'Contraintes de Hertz'!$B$2:$B$13</c:f>
              <c:numCache>
                <c:formatCode>General</c:formatCode>
                <c:ptCount val="12"/>
                <c:pt idx="0">
                  <c:v>1.2002397833512002</c:v>
                </c:pt>
                <c:pt idx="1">
                  <c:v>1.1999324982499049</c:v>
                </c:pt>
                <c:pt idx="2">
                  <c:v>1.1997299719943046</c:v>
                </c:pt>
                <c:pt idx="3">
                  <c:v>1.1989195516348201</c:v>
                </c:pt>
                <c:pt idx="4">
                  <c:v>1.1975677278352255</c:v>
                </c:pt>
                <c:pt idx="5">
                  <c:v>1.1956728085580037</c:v>
                </c:pt>
                <c:pt idx="6">
                  <c:v>1.1932324103710052</c:v>
                </c:pt>
                <c:pt idx="7">
                  <c:v>1.1902434436173353</c:v>
                </c:pt>
                <c:pt idx="8">
                  <c:v>1.1867020929829812</c:v>
                </c:pt>
                <c:pt idx="9">
                  <c:v>1.1826037931754856</c:v>
                </c:pt>
                <c:pt idx="10">
                  <c:v>1.1779431993479108</c:v>
                </c:pt>
                <c:pt idx="11">
                  <c:v>1.1727141518136082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'Contraintes de Hertz'!$C$1</c:f>
              <c:strCache>
                <c:ptCount val="1"/>
                <c:pt idx="0">
                  <c:v>orthoradial stress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'Contraintes de Hertz'!$A$2:$A$65</c:f>
              <c:numCache>
                <c:formatCode>General</c:formatCode>
                <c:ptCount val="64"/>
                <c:pt idx="0">
                  <c:v>9.9999999999999995E-8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0.28000000000000003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0.99</c:v>
                </c:pt>
                <c:pt idx="52">
                  <c:v>1</c:v>
                </c:pt>
                <c:pt idx="53">
                  <c:v>1</c:v>
                </c:pt>
                <c:pt idx="54">
                  <c:v>1.1000000000000001</c:v>
                </c:pt>
                <c:pt idx="55">
                  <c:v>1.2</c:v>
                </c:pt>
                <c:pt idx="56">
                  <c:v>1.3</c:v>
                </c:pt>
                <c:pt idx="57">
                  <c:v>1.4</c:v>
                </c:pt>
                <c:pt idx="58">
                  <c:v>1.5</c:v>
                </c:pt>
                <c:pt idx="59">
                  <c:v>1.6</c:v>
                </c:pt>
                <c:pt idx="60">
                  <c:v>1.7</c:v>
                </c:pt>
                <c:pt idx="61">
                  <c:v>1.8</c:v>
                </c:pt>
                <c:pt idx="62">
                  <c:v>1.9</c:v>
                </c:pt>
                <c:pt idx="63">
                  <c:v>2</c:v>
                </c:pt>
              </c:numCache>
            </c:numRef>
          </c:xVal>
          <c:yVal>
            <c:numRef>
              <c:f>'Contraintes de Hertz'!$C$2:$C$65</c:f>
              <c:numCache>
                <c:formatCode>General</c:formatCode>
                <c:ptCount val="64"/>
                <c:pt idx="0">
                  <c:v>1.1997602166487877</c:v>
                </c:pt>
                <c:pt idx="1">
                  <c:v>1.1999474987499452</c:v>
                </c:pt>
                <c:pt idx="2">
                  <c:v>1.1997899799960927</c:v>
                </c:pt>
                <c:pt idx="3">
                  <c:v>1.1991596797501649</c:v>
                </c:pt>
                <c:pt idx="4">
                  <c:v>1.198108377150588</c:v>
                </c:pt>
                <c:pt idx="5">
                  <c:v>1.1966348639624016</c:v>
                </c:pt>
                <c:pt idx="6">
                  <c:v>1.1947374386848828</c:v>
                </c:pt>
                <c:pt idx="7">
                  <c:v>1.1924138964129094</c:v>
                </c:pt>
                <c:pt idx="8">
                  <c:v>1.1896615155584391</c:v>
                </c:pt>
                <c:pt idx="9">
                  <c:v>1.1864770412411032</c:v>
                </c:pt>
                <c:pt idx="10">
                  <c:v>1.1828566651048131</c:v>
                </c:pt>
                <c:pt idx="11">
                  <c:v>1.1787960012582426</c:v>
                </c:pt>
                <c:pt idx="12">
                  <c:v>1.1742900579698734</c:v>
                </c:pt>
                <c:pt idx="13">
                  <c:v>1.1693332046704659</c:v>
                </c:pt>
                <c:pt idx="14">
                  <c:v>1.1639191337247445</c:v>
                </c:pt>
                <c:pt idx="15">
                  <c:v>1.1580408163265306</c:v>
                </c:pt>
                <c:pt idx="16">
                  <c:v>1.1516904517432054</c:v>
                </c:pt>
                <c:pt idx="17">
                  <c:v>1.1448594089811817</c:v>
                </c:pt>
                <c:pt idx="18">
                  <c:v>1.1375381597571923</c:v>
                </c:pt>
                <c:pt idx="19">
                  <c:v>1.1297162014322046</c:v>
                </c:pt>
                <c:pt idx="20">
                  <c:v>1.1213819682844821</c:v>
                </c:pt>
                <c:pt idx="21">
                  <c:v>1.1125227291513249</c:v>
                </c:pt>
                <c:pt idx="22">
                  <c:v>1.1031244690362589</c:v>
                </c:pt>
                <c:pt idx="23">
                  <c:v>1.093171751734616</c:v>
                </c:pt>
                <c:pt idx="24">
                  <c:v>1.0826475598417129</c:v>
                </c:pt>
                <c:pt idx="25">
                  <c:v>1.0715331076283354</c:v>
                </c:pt>
                <c:pt idx="26">
                  <c:v>1.0598076211353316</c:v>
                </c:pt>
                <c:pt idx="27">
                  <c:v>1.0474480783662519</c:v>
                </c:pt>
                <c:pt idx="28">
                  <c:v>1.0344289005231273</c:v>
                </c:pt>
                <c:pt idx="29">
                  <c:v>1.0207215826642944</c:v>
                </c:pt>
                <c:pt idx="30">
                  <c:v>1.0062942487187809</c:v>
                </c:pt>
                <c:pt idx="31">
                  <c:v>0.99111111111111105</c:v>
                </c:pt>
                <c:pt idx="32">
                  <c:v>0.97513180880371653</c:v>
                </c:pt>
                <c:pt idx="33">
                  <c:v>0.95831058855405504</c:v>
                </c:pt>
                <c:pt idx="34">
                  <c:v>0.94059528138681281</c:v>
                </c:pt>
                <c:pt idx="35">
                  <c:v>0.92192600778241174</c:v>
                </c:pt>
                <c:pt idx="36">
                  <c:v>0.9022335178114339</c:v>
                </c:pt>
                <c:pt idx="37">
                  <c:v>0.88143703135413265</c:v>
                </c:pt>
                <c:pt idx="38">
                  <c:v>0.85944138010089</c:v>
                </c:pt>
                <c:pt idx="39">
                  <c:v>0.83613315233273022</c:v>
                </c:pt>
                <c:pt idx="40">
                  <c:v>0.81137537655504932</c:v>
                </c:pt>
                <c:pt idx="41">
                  <c:v>0.78499999999999992</c:v>
                </c:pt>
                <c:pt idx="42">
                  <c:v>0.75679692205768057</c:v>
                </c:pt>
                <c:pt idx="43">
                  <c:v>0.72649741985005156</c:v>
                </c:pt>
                <c:pt idx="44">
                  <c:v>0.69374798109532232</c:v>
                </c:pt>
                <c:pt idx="45">
                  <c:v>0.65806669142638419</c:v>
                </c:pt>
                <c:pt idx="46">
                  <c:v>0.61876532962797592</c:v>
                </c:pt>
                <c:pt idx="47">
                  <c:v>0.57479678290438829</c:v>
                </c:pt>
                <c:pt idx="48">
                  <c:v>0.52441491895524495</c:v>
                </c:pt>
                <c:pt idx="49">
                  <c:v>0.46425000000000005</c:v>
                </c:pt>
                <c:pt idx="50">
                  <c:v>0.3857032571086203</c:v>
                </c:pt>
                <c:pt idx="51">
                  <c:v>0.33044858617594552</c:v>
                </c:pt>
                <c:pt idx="52">
                  <c:v>0.2</c:v>
                </c:pt>
                <c:pt idx="53">
                  <c:v>0.20000000000000004</c:v>
                </c:pt>
                <c:pt idx="54">
                  <c:v>0.16528925619834708</c:v>
                </c:pt>
                <c:pt idx="55">
                  <c:v>0.1388888888888889</c:v>
                </c:pt>
                <c:pt idx="56">
                  <c:v>0.1183431952662722</c:v>
                </c:pt>
                <c:pt idx="57">
                  <c:v>0.10204081632653064</c:v>
                </c:pt>
                <c:pt idx="58">
                  <c:v>8.8888888888888906E-2</c:v>
                </c:pt>
                <c:pt idx="59">
                  <c:v>7.8125E-2</c:v>
                </c:pt>
                <c:pt idx="60">
                  <c:v>6.9204152249134968E-2</c:v>
                </c:pt>
                <c:pt idx="61">
                  <c:v>6.1728395061728399E-2</c:v>
                </c:pt>
                <c:pt idx="62">
                  <c:v>5.5401662049861501E-2</c:v>
                </c:pt>
                <c:pt idx="63">
                  <c:v>5.000000000000001E-2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'Contraintes de Hertz'!$D$1</c:f>
              <c:strCache>
                <c:ptCount val="1"/>
                <c:pt idx="0">
                  <c:v>z stress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'Contraintes de Hertz'!$A$2:$A$54</c:f>
              <c:numCache>
                <c:formatCode>General</c:formatCode>
                <c:ptCount val="53"/>
                <c:pt idx="0">
                  <c:v>9.9999999999999995E-8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0.28000000000000003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0.99</c:v>
                </c:pt>
                <c:pt idx="52">
                  <c:v>1</c:v>
                </c:pt>
              </c:numCache>
            </c:numRef>
          </c:xVal>
          <c:yVal>
            <c:numRef>
              <c:f>'Contraintes de Hertz'!$D$2:$D$54</c:f>
              <c:numCache>
                <c:formatCode>General</c:formatCode>
                <c:ptCount val="53"/>
                <c:pt idx="0">
                  <c:v>1.4999999999999925</c:v>
                </c:pt>
                <c:pt idx="1">
                  <c:v>1.4999249981249063</c:v>
                </c:pt>
                <c:pt idx="2">
                  <c:v>1.4996999699939986</c:v>
                </c:pt>
                <c:pt idx="3">
                  <c:v>1.4987995196156154</c:v>
                </c:pt>
                <c:pt idx="4">
                  <c:v>1.4972975656161336</c:v>
                </c:pt>
                <c:pt idx="5">
                  <c:v>1.4951922953252534</c:v>
                </c:pt>
                <c:pt idx="6">
                  <c:v>1.49248115565993</c:v>
                </c:pt>
                <c:pt idx="7">
                  <c:v>1.4891608375189027</c:v>
                </c:pt>
                <c:pt idx="8">
                  <c:v>1.4852272553383876</c:v>
                </c:pt>
                <c:pt idx="9">
                  <c:v>1.480675521510368</c:v>
                </c:pt>
                <c:pt idx="10">
                  <c:v>1.4754999152829524</c:v>
                </c:pt>
                <c:pt idx="11">
                  <c:v>1.4696938456699069</c:v>
                </c:pt>
                <c:pt idx="12">
                  <c:v>1.4632498077908638</c:v>
                </c:pt>
                <c:pt idx="13">
                  <c:v>1.4561593319413917</c:v>
                </c:pt>
                <c:pt idx="14">
                  <c:v>1.4484129245487973</c:v>
                </c:pt>
                <c:pt idx="15">
                  <c:v>1.44</c:v>
                </c:pt>
                <c:pt idx="16">
                  <c:v>1.4309088021254186</c:v>
                </c:pt>
                <c:pt idx="17">
                  <c:v>1.4211263138792414</c:v>
                </c:pt>
                <c:pt idx="18">
                  <c:v>1.4106381534610497</c:v>
                </c:pt>
                <c:pt idx="19">
                  <c:v>1.3994284547628721</c:v>
                </c:pt>
                <c:pt idx="20">
                  <c:v>1.3874797295816614</c:v>
                </c:pt>
                <c:pt idx="21">
                  <c:v>1.374772708486752</c:v>
                </c:pt>
                <c:pt idx="22">
                  <c:v>1.3612861565446113</c:v>
                </c:pt>
                <c:pt idx="23">
                  <c:v>1.3469966592386189</c:v>
                </c:pt>
                <c:pt idx="24">
                  <c:v>1.3318783728253869</c:v>
                </c:pt>
                <c:pt idx="25">
                  <c:v>1.3159027319676786</c:v>
                </c:pt>
                <c:pt idx="26">
                  <c:v>1.299038105676658</c:v>
                </c:pt>
                <c:pt idx="27">
                  <c:v>1.2812493902437574</c:v>
                </c:pt>
                <c:pt idx="28">
                  <c:v>1.2624975247500487</c:v>
                </c:pt>
                <c:pt idx="29">
                  <c:v>1.2427389106324787</c:v>
                </c:pt>
                <c:pt idx="30">
                  <c:v>1.221924711264978</c:v>
                </c:pt>
                <c:pt idx="31">
                  <c:v>1.2000000000000002</c:v>
                </c:pt>
                <c:pt idx="32">
                  <c:v>1.1769027147559818</c:v>
                </c:pt>
                <c:pt idx="33">
                  <c:v>1.1525623627379129</c:v>
                </c:pt>
                <c:pt idx="34">
                  <c:v>1.126898398259577</c:v>
                </c:pt>
                <c:pt idx="35">
                  <c:v>1.0998181667894014</c:v>
                </c:pt>
                <c:pt idx="36">
                  <c:v>1.0712142642814275</c:v>
                </c:pt>
                <c:pt idx="37">
                  <c:v>1.0409610943738483</c:v>
                </c:pt>
                <c:pt idx="38">
                  <c:v>1.0089103032480142</c:v>
                </c:pt>
                <c:pt idx="39">
                  <c:v>0.97488460855631531</c:v>
                </c:pt>
                <c:pt idx="40">
                  <c:v>0.93866927082972085</c:v>
                </c:pt>
                <c:pt idx="41">
                  <c:v>0.8999999999999998</c:v>
                </c:pt>
                <c:pt idx="42">
                  <c:v>0.8585452812752512</c:v>
                </c:pt>
                <c:pt idx="43">
                  <c:v>0.8138795979750324</c:v>
                </c:pt>
                <c:pt idx="44">
                  <c:v>0.76544104933038448</c:v>
                </c:pt>
                <c:pt idx="45">
                  <c:v>0.7124605252222751</c:v>
                </c:pt>
                <c:pt idx="46">
                  <c:v>0.65383484153110094</c:v>
                </c:pt>
                <c:pt idx="47">
                  <c:v>0.58787753826796263</c:v>
                </c:pt>
                <c:pt idx="48">
                  <c:v>0.5117616632769596</c:v>
                </c:pt>
                <c:pt idx="49">
                  <c:v>0.42000000000000004</c:v>
                </c:pt>
                <c:pt idx="50">
                  <c:v>0.29849623113198631</c:v>
                </c:pt>
                <c:pt idx="51">
                  <c:v>0.21160103969498839</c:v>
                </c:pt>
                <c:pt idx="5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'Contraintes de Hertz'!$B$1</c:f>
              <c:strCache>
                <c:ptCount val="1"/>
                <c:pt idx="0">
                  <c:v>radial stress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'Contraintes de Hertz'!$A$2:$A$65</c:f>
              <c:numCache>
                <c:formatCode>General</c:formatCode>
                <c:ptCount val="64"/>
                <c:pt idx="0">
                  <c:v>9.9999999999999995E-8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0.28000000000000003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0.99</c:v>
                </c:pt>
                <c:pt idx="52">
                  <c:v>1</c:v>
                </c:pt>
                <c:pt idx="53">
                  <c:v>1</c:v>
                </c:pt>
                <c:pt idx="54">
                  <c:v>1.1000000000000001</c:v>
                </c:pt>
                <c:pt idx="55">
                  <c:v>1.2</c:v>
                </c:pt>
                <c:pt idx="56">
                  <c:v>1.3</c:v>
                </c:pt>
                <c:pt idx="57">
                  <c:v>1.4</c:v>
                </c:pt>
                <c:pt idx="58">
                  <c:v>1.5</c:v>
                </c:pt>
                <c:pt idx="59">
                  <c:v>1.6</c:v>
                </c:pt>
                <c:pt idx="60">
                  <c:v>1.7</c:v>
                </c:pt>
                <c:pt idx="61">
                  <c:v>1.8</c:v>
                </c:pt>
                <c:pt idx="62">
                  <c:v>1.9</c:v>
                </c:pt>
                <c:pt idx="63">
                  <c:v>2</c:v>
                </c:pt>
              </c:numCache>
            </c:numRef>
          </c:xVal>
          <c:yVal>
            <c:numRef>
              <c:f>'Contraintes de Hertz'!$B$2:$B$65</c:f>
              <c:numCache>
                <c:formatCode>General</c:formatCode>
                <c:ptCount val="64"/>
                <c:pt idx="0">
                  <c:v>1.2002397833512002</c:v>
                </c:pt>
                <c:pt idx="1">
                  <c:v>1.1999324982499049</c:v>
                </c:pt>
                <c:pt idx="2">
                  <c:v>1.1997299719943046</c:v>
                </c:pt>
                <c:pt idx="3">
                  <c:v>1.1989195516348201</c:v>
                </c:pt>
                <c:pt idx="4">
                  <c:v>1.1975677278352255</c:v>
                </c:pt>
                <c:pt idx="5">
                  <c:v>1.1956728085580037</c:v>
                </c:pt>
                <c:pt idx="6">
                  <c:v>1.1932324103710052</c:v>
                </c:pt>
                <c:pt idx="7">
                  <c:v>1.1902434436173353</c:v>
                </c:pt>
                <c:pt idx="8">
                  <c:v>1.1867020929829812</c:v>
                </c:pt>
                <c:pt idx="9">
                  <c:v>1.1826037931754856</c:v>
                </c:pt>
                <c:pt idx="10">
                  <c:v>1.1779431993479108</c:v>
                </c:pt>
                <c:pt idx="11">
                  <c:v>1.1727141518136082</c:v>
                </c:pt>
                <c:pt idx="12">
                  <c:v>1.1669096344955086</c:v>
                </c:pt>
                <c:pt idx="13">
                  <c:v>1.1605217264357608</c:v>
                </c:pt>
                <c:pt idx="14">
                  <c:v>1.1535415455533313</c:v>
                </c:pt>
                <c:pt idx="15">
                  <c:v>1.1459591836734693</c:v>
                </c:pt>
                <c:pt idx="16">
                  <c:v>1.1377636316574642</c:v>
                </c:pt>
                <c:pt idx="17">
                  <c:v>1.1289426932256044</c:v>
                </c:pt>
                <c:pt idx="18">
                  <c:v>1.1194828857804873</c:v>
                </c:pt>
                <c:pt idx="19">
                  <c:v>1.1093693261883908</c:v>
                </c:pt>
                <c:pt idx="20">
                  <c:v>1.0985855990461759</c:v>
                </c:pt>
                <c:pt idx="21">
                  <c:v>1.0871136044274783</c:v>
                </c:pt>
                <c:pt idx="22">
                  <c:v>1.0749333814351192</c:v>
                </c:pt>
                <c:pt idx="23">
                  <c:v>1.0620229030471742</c:v>
                </c:pt>
                <c:pt idx="24">
                  <c:v>1.0483578366789059</c:v>
                </c:pt>
                <c:pt idx="25">
                  <c:v>1.0339112635199501</c:v>
                </c:pt>
                <c:pt idx="26">
                  <c:v>1.0186533479473212</c:v>
                </c:pt>
                <c:pt idx="27">
                  <c:v>1.00255094602376</c:v>
                </c:pt>
                <c:pt idx="28">
                  <c:v>0.9855671390769507</c:v>
                </c:pt>
                <c:pt idx="29">
                  <c:v>0.96766067434767122</c:v>
                </c:pt>
                <c:pt idx="30">
                  <c:v>0.94878528930518402</c:v>
                </c:pt>
                <c:pt idx="31">
                  <c:v>0.92888888888888888</c:v>
                </c:pt>
                <c:pt idx="32">
                  <c:v>0.90791253480585421</c:v>
                </c:pt>
                <c:pt idx="33">
                  <c:v>0.88578919182660543</c:v>
                </c:pt>
                <c:pt idx="34">
                  <c:v>0.86244215582851047</c:v>
                </c:pt>
                <c:pt idx="35">
                  <c:v>0.83778305908063055</c:v>
                </c:pt>
                <c:pt idx="36">
                  <c:v>0.81170930503884997</c:v>
                </c:pt>
                <c:pt idx="37">
                  <c:v>0.78410071964402461</c:v>
                </c:pt>
                <c:pt idx="38">
                  <c:v>0.75481510509593286</c:v>
                </c:pt>
                <c:pt idx="39">
                  <c:v>0.72368222135737426</c:v>
                </c:pt>
                <c:pt idx="40">
                  <c:v>0.6904954567725039</c:v>
                </c:pt>
                <c:pt idx="41">
                  <c:v>0.6549999999999998</c:v>
                </c:pt>
                <c:pt idx="42">
                  <c:v>0.61687552798272149</c:v>
                </c:pt>
                <c:pt idx="43">
                  <c:v>0.57570993691000028</c:v>
                </c:pt>
                <c:pt idx="44">
                  <c:v>0.53095769783329283</c:v>
                </c:pt>
                <c:pt idx="45">
                  <c:v>0.48187014892925595</c:v>
                </c:pt>
                <c:pt idx="46">
                  <c:v>0.42737041682178556</c:v>
                </c:pt>
                <c:pt idx="47">
                  <c:v>0.365807278324352</c:v>
                </c:pt>
                <c:pt idx="48">
                  <c:v>0.29440374228789035</c:v>
                </c:pt>
                <c:pt idx="49">
                  <c:v>0.20774999999999999</c:v>
                </c:pt>
                <c:pt idx="50">
                  <c:v>9.1890712702557817E-2</c:v>
                </c:pt>
                <c:pt idx="51">
                  <c:v>8.1130773360359593E-3</c:v>
                </c:pt>
                <c:pt idx="52">
                  <c:v>-0.2</c:v>
                </c:pt>
                <c:pt idx="53">
                  <c:v>-0.20000000000000004</c:v>
                </c:pt>
                <c:pt idx="54">
                  <c:v>-0.16528925619834708</c:v>
                </c:pt>
                <c:pt idx="55">
                  <c:v>-0.1388888888888889</c:v>
                </c:pt>
                <c:pt idx="56">
                  <c:v>-0.1183431952662722</c:v>
                </c:pt>
                <c:pt idx="57">
                  <c:v>-0.10204081632653064</c:v>
                </c:pt>
                <c:pt idx="58">
                  <c:v>-8.8888888888888906E-2</c:v>
                </c:pt>
                <c:pt idx="59">
                  <c:v>-7.8125E-2</c:v>
                </c:pt>
                <c:pt idx="60">
                  <c:v>-6.9204152249134968E-2</c:v>
                </c:pt>
                <c:pt idx="61">
                  <c:v>-6.1728395061728399E-2</c:v>
                </c:pt>
                <c:pt idx="62">
                  <c:v>-5.5401662049861501E-2</c:v>
                </c:pt>
                <c:pt idx="63">
                  <c:v>-5.000000000000001E-2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00160"/>
        <c:axId val="124701696"/>
      </c:scatterChart>
      <c:valAx>
        <c:axId val="124700160"/>
        <c:scaling>
          <c:orientation val="minMax"/>
          <c:max val="2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4701696"/>
        <c:crosses val="autoZero"/>
        <c:crossBetween val="midCat"/>
      </c:valAx>
      <c:valAx>
        <c:axId val="124701696"/>
        <c:scaling>
          <c:orientation val="minMax"/>
          <c:max val="1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Shear</a:t>
                </a:r>
              </a:p>
            </c:rich>
          </c:tx>
          <c:layout>
            <c:manualLayout>
              <c:xMode val="edge"/>
              <c:yMode val="edge"/>
              <c:x val="6.4794200696612667E-2"/>
              <c:y val="0.393925165156257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4700160"/>
        <c:crossesAt val="0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36323712960584"/>
          <c:y val="0.18716640419947597"/>
          <c:w val="0.74150690067851288"/>
          <c:h val="0.769333595800524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'Contraintes de Hertz'!$B$1</c:f>
              <c:strCache>
                <c:ptCount val="1"/>
                <c:pt idx="0">
                  <c:v>radial stress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'Contraintes de Hertz'!$G$2:$G$31</c:f>
              <c:numCache>
                <c:formatCode>General</c:formatCode>
                <c:ptCount val="30"/>
                <c:pt idx="0">
                  <c:v>-0.7997958144775168</c:v>
                </c:pt>
                <c:pt idx="1">
                  <c:v>-0.46214656982506519</c:v>
                </c:pt>
                <c:pt idx="2">
                  <c:v>-0.34234198606608318</c:v>
                </c:pt>
                <c:pt idx="3">
                  <c:v>-0.2500147434064629</c:v>
                </c:pt>
                <c:pt idx="4">
                  <c:v>-0.18035333343384119</c:v>
                </c:pt>
                <c:pt idx="5">
                  <c:v>-0.12865901648750694</c:v>
                </c:pt>
                <c:pt idx="6">
                  <c:v>-9.0765500412166189E-2</c:v>
                </c:pt>
                <c:pt idx="7">
                  <c:v>-6.3224351265314449E-2</c:v>
                </c:pt>
                <c:pt idx="8">
                  <c:v>-4.3318872817531717E-2</c:v>
                </c:pt>
                <c:pt idx="9">
                  <c:v>-2.8982387583317226E-2</c:v>
                </c:pt>
                <c:pt idx="10">
                  <c:v>-1.8680120136332329E-2</c:v>
                </c:pt>
                <c:pt idx="11">
                  <c:v>-1.1290256346257743E-2</c:v>
                </c:pt>
                <c:pt idx="12">
                  <c:v>-6.0007857038484325E-3</c:v>
                </c:pt>
                <c:pt idx="13">
                  <c:v>-2.2270165923460317E-3</c:v>
                </c:pt>
              </c:numCache>
            </c:numRef>
          </c:xVal>
          <c:yVal>
            <c:numRef>
              <c:f>'Contraintes de Hertz'!$F$2:$F$31</c:f>
              <c:numCache>
                <c:formatCode>General</c:formatCode>
                <c:ptCount val="30"/>
                <c:pt idx="0">
                  <c:v>1E-4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'Contraintes de Hertz'!$C$1</c:f>
              <c:strCache>
                <c:ptCount val="1"/>
                <c:pt idx="0">
                  <c:v>orthoradial stress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'Contraintes de Hertz'!$H$2:$H$31</c:f>
              <c:numCache>
                <c:formatCode>General</c:formatCode>
                <c:ptCount val="30"/>
                <c:pt idx="0">
                  <c:v>-0.7997958144775168</c:v>
                </c:pt>
                <c:pt idx="1">
                  <c:v>-0.46214656982506519</c:v>
                </c:pt>
                <c:pt idx="2">
                  <c:v>-0.34234198606608318</c:v>
                </c:pt>
                <c:pt idx="3">
                  <c:v>-0.2500147434064629</c:v>
                </c:pt>
                <c:pt idx="4">
                  <c:v>-0.18035333343384119</c:v>
                </c:pt>
                <c:pt idx="5">
                  <c:v>-0.12865901648750694</c:v>
                </c:pt>
                <c:pt idx="6">
                  <c:v>-9.0765500412166189E-2</c:v>
                </c:pt>
                <c:pt idx="7">
                  <c:v>-6.3224351265314449E-2</c:v>
                </c:pt>
                <c:pt idx="8">
                  <c:v>-4.3318872817531717E-2</c:v>
                </c:pt>
                <c:pt idx="9">
                  <c:v>-2.8982387583317226E-2</c:v>
                </c:pt>
                <c:pt idx="10">
                  <c:v>-1.8680120136332329E-2</c:v>
                </c:pt>
                <c:pt idx="11">
                  <c:v>-1.1290256346257743E-2</c:v>
                </c:pt>
                <c:pt idx="12">
                  <c:v>-6.0007857038484325E-3</c:v>
                </c:pt>
                <c:pt idx="13">
                  <c:v>-2.2270165923460317E-3</c:v>
                </c:pt>
              </c:numCache>
            </c:numRef>
          </c:xVal>
          <c:yVal>
            <c:numRef>
              <c:f>'Contraintes de Hertz'!$F$2:$F$31</c:f>
              <c:numCache>
                <c:formatCode>General</c:formatCode>
                <c:ptCount val="30"/>
                <c:pt idx="0">
                  <c:v>1E-4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'Contraintes de Hertz'!$D$1</c:f>
              <c:strCache>
                <c:ptCount val="1"/>
                <c:pt idx="0">
                  <c:v>z stress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'Contraintes de Hertz'!$I$2:$I$31</c:f>
              <c:numCache>
                <c:formatCode>General</c:formatCode>
                <c:ptCount val="30"/>
                <c:pt idx="0">
                  <c:v>-1.4999999850000003</c:v>
                </c:pt>
                <c:pt idx="1">
                  <c:v>-1.4423076923076921</c:v>
                </c:pt>
                <c:pt idx="2">
                  <c:v>-1.3761467889908257</c:v>
                </c:pt>
                <c:pt idx="3">
                  <c:v>-1.2931034482758621</c:v>
                </c:pt>
                <c:pt idx="4">
                  <c:v>-1.2000000000000002</c:v>
                </c:pt>
                <c:pt idx="5">
                  <c:v>-1.1029411764705883</c:v>
                </c:pt>
                <c:pt idx="6">
                  <c:v>-1.0067114093959733</c:v>
                </c:pt>
                <c:pt idx="7">
                  <c:v>-0.91463414634146334</c:v>
                </c:pt>
                <c:pt idx="8">
                  <c:v>-0.82872928176795591</c:v>
                </c:pt>
                <c:pt idx="9">
                  <c:v>-0.75</c:v>
                </c:pt>
                <c:pt idx="10">
                  <c:v>-0.67873303167420818</c:v>
                </c:pt>
                <c:pt idx="11">
                  <c:v>-0.61475409836065575</c:v>
                </c:pt>
                <c:pt idx="12">
                  <c:v>-0.55762081784386608</c:v>
                </c:pt>
                <c:pt idx="13">
                  <c:v>-0.5067567567567568</c:v>
                </c:pt>
                <c:pt idx="14">
                  <c:v>-0.46153846153846156</c:v>
                </c:pt>
                <c:pt idx="15">
                  <c:v>-0.42134831460674149</c:v>
                </c:pt>
                <c:pt idx="16">
                  <c:v>-0.38560411311053988</c:v>
                </c:pt>
                <c:pt idx="17">
                  <c:v>-0.35377358490566035</c:v>
                </c:pt>
                <c:pt idx="18">
                  <c:v>-0.3253796095444686</c:v>
                </c:pt>
                <c:pt idx="19">
                  <c:v>-0.30000000000000004</c:v>
                </c:pt>
                <c:pt idx="20">
                  <c:v>-0.27726432532347506</c:v>
                </c:pt>
                <c:pt idx="21">
                  <c:v>-0.25684931506849312</c:v>
                </c:pt>
                <c:pt idx="22">
                  <c:v>-0.23847376788553265</c:v>
                </c:pt>
                <c:pt idx="23">
                  <c:v>-0.22189349112426038</c:v>
                </c:pt>
                <c:pt idx="24">
                  <c:v>-0.20689655172413793</c:v>
                </c:pt>
                <c:pt idx="25">
                  <c:v>-0.19329896907216493</c:v>
                </c:pt>
                <c:pt idx="26">
                  <c:v>-0.18094089264173702</c:v>
                </c:pt>
                <c:pt idx="27">
                  <c:v>-0.16968325791855204</c:v>
                </c:pt>
                <c:pt idx="28">
                  <c:v>-0.1594048884165781</c:v>
                </c:pt>
                <c:pt idx="29">
                  <c:v>-0.15000000000000002</c:v>
                </c:pt>
              </c:numCache>
            </c:numRef>
          </c:xVal>
          <c:yVal>
            <c:numRef>
              <c:f>'Contraintes de Hertz'!$F$2:$F$31</c:f>
              <c:numCache>
                <c:formatCode>General</c:formatCode>
                <c:ptCount val="30"/>
                <c:pt idx="0">
                  <c:v>1E-4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'Contraintes de Hertz'!$J$1</c:f>
              <c:strCache>
                <c:ptCount val="1"/>
                <c:pt idx="0">
                  <c:v>shear stress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'Contraintes de Hertz'!$J$2:$J$31</c:f>
              <c:numCache>
                <c:formatCode>General</c:formatCode>
                <c:ptCount val="30"/>
                <c:pt idx="0">
                  <c:v>-0.35010208526124176</c:v>
                </c:pt>
                <c:pt idx="1">
                  <c:v>-0.49008056124131344</c:v>
                </c:pt>
                <c:pt idx="2">
                  <c:v>-0.51690240146237121</c:v>
                </c:pt>
                <c:pt idx="3">
                  <c:v>-0.52154435243469965</c:v>
                </c:pt>
                <c:pt idx="4">
                  <c:v>-0.50982333328307949</c:v>
                </c:pt>
                <c:pt idx="5">
                  <c:v>-0.48714107999154066</c:v>
                </c:pt>
                <c:pt idx="6">
                  <c:v>-0.45797295449190356</c:v>
                </c:pt>
                <c:pt idx="7">
                  <c:v>-0.42570489753807444</c:v>
                </c:pt>
                <c:pt idx="8">
                  <c:v>-0.39270520447521207</c:v>
                </c:pt>
                <c:pt idx="9">
                  <c:v>-0.36050880620834136</c:v>
                </c:pt>
                <c:pt idx="10">
                  <c:v>-0.33002645576893791</c:v>
                </c:pt>
                <c:pt idx="11">
                  <c:v>-0.30173192100719903</c:v>
                </c:pt>
                <c:pt idx="12">
                  <c:v>-0.27581001607000882</c:v>
                </c:pt>
                <c:pt idx="13">
                  <c:v>-0.25226487008220538</c:v>
                </c:pt>
                <c:pt idx="14">
                  <c:v>-0.23076923076923078</c:v>
                </c:pt>
                <c:pt idx="15">
                  <c:v>-0.21067415730337075</c:v>
                </c:pt>
                <c:pt idx="16">
                  <c:v>-0.19280205655526994</c:v>
                </c:pt>
                <c:pt idx="17">
                  <c:v>-0.17688679245283018</c:v>
                </c:pt>
                <c:pt idx="18">
                  <c:v>-0.1626898047722343</c:v>
                </c:pt>
                <c:pt idx="19">
                  <c:v>-0.15000000000000002</c:v>
                </c:pt>
                <c:pt idx="20">
                  <c:v>-0.13863216266173753</c:v>
                </c:pt>
                <c:pt idx="21">
                  <c:v>-0.12842465753424656</c:v>
                </c:pt>
                <c:pt idx="22">
                  <c:v>-0.11923688394276633</c:v>
                </c:pt>
                <c:pt idx="23">
                  <c:v>-0.11094674556213019</c:v>
                </c:pt>
                <c:pt idx="24">
                  <c:v>-0.10344827586206896</c:v>
                </c:pt>
                <c:pt idx="25">
                  <c:v>-9.6649484536082464E-2</c:v>
                </c:pt>
                <c:pt idx="26">
                  <c:v>-9.0470446320868508E-2</c:v>
                </c:pt>
                <c:pt idx="27">
                  <c:v>-8.4841628959276022E-2</c:v>
                </c:pt>
                <c:pt idx="28">
                  <c:v>-7.970244420828905E-2</c:v>
                </c:pt>
                <c:pt idx="29">
                  <c:v>-7.5000000000000011E-2</c:v>
                </c:pt>
              </c:numCache>
            </c:numRef>
          </c:xVal>
          <c:yVal>
            <c:numRef>
              <c:f>'Contraintes de Hertz'!$F$2:$F$31</c:f>
              <c:numCache>
                <c:formatCode>General</c:formatCode>
                <c:ptCount val="30"/>
                <c:pt idx="0">
                  <c:v>1E-4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69120"/>
        <c:axId val="143675392"/>
      </c:scatterChart>
      <c:valAx>
        <c:axId val="143669120"/>
        <c:scaling>
          <c:orientation val="maxMin"/>
          <c:max val="0"/>
          <c:min val="-1.5"/>
        </c:scaling>
        <c:delete val="0"/>
        <c:axPos val="t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Shear</a:t>
                </a:r>
              </a:p>
            </c:rich>
          </c:tx>
          <c:layout>
            <c:manualLayout>
              <c:xMode val="edge"/>
              <c:yMode val="edge"/>
              <c:x val="0.55477262679924166"/>
              <c:y val="7.082485314459451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3675392"/>
        <c:crossesAt val="-2"/>
        <c:crossBetween val="midCat"/>
        <c:majorUnit val="0.5"/>
      </c:valAx>
      <c:valAx>
        <c:axId val="143675392"/>
        <c:scaling>
          <c:orientation val="maxMin"/>
          <c:max val="3"/>
        </c:scaling>
        <c:delete val="0"/>
        <c:axPos val="r"/>
        <c:numFmt formatCode="General" sourceLinked="1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3669120"/>
        <c:crossesAt val="0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1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0.45463</cdr:x>
      <cdr:y>0.1625</cdr:y>
    </cdr:from>
    <cdr:to>
      <cdr:x>0.54888</cdr:x>
      <cdr:y>0.223</cdr:y>
    </cdr:to>
    <cdr:pic>
      <cdr:nvPicPr>
        <cdr:cNvPr id="2049" name="Object 1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943823" y="1023347"/>
          <a:ext cx="817603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0.74095</cdr:x>
      <cdr:y>0.6715</cdr:y>
    </cdr:from>
    <cdr:to>
      <cdr:x>0.83095</cdr:x>
      <cdr:y>0.735</cdr:y>
    </cdr:to>
    <cdr:pic>
      <cdr:nvPicPr>
        <cdr:cNvPr id="2050" name="Object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427588" y="4228785"/>
          <a:ext cx="780735" cy="3998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0.73923</cdr:x>
      <cdr:y>0.5195</cdr:y>
    </cdr:from>
    <cdr:to>
      <cdr:x>0.83273</cdr:x>
      <cdr:y>0.5785</cdr:y>
    </cdr:to>
    <cdr:pic>
      <cdr:nvPicPr>
        <cdr:cNvPr id="2051" name="Object 3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412738" y="3271561"/>
          <a:ext cx="811097" cy="3715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0.54238</cdr:x>
      <cdr:y>0.88525</cdr:y>
    </cdr:from>
    <cdr:to>
      <cdr:x>0.60713</cdr:x>
      <cdr:y>0.94275</cdr:y>
    </cdr:to>
    <cdr:pic>
      <cdr:nvPicPr>
        <cdr:cNvPr id="2052" name="Object 4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705040" y="5574880"/>
          <a:ext cx="561695" cy="3621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0.44694</cdr:x>
      <cdr:y>0.5685</cdr:y>
    </cdr:from>
    <cdr:to>
      <cdr:x>0.54144</cdr:x>
      <cdr:y>0.629</cdr:y>
    </cdr:to>
    <cdr:pic>
      <cdr:nvPicPr>
        <cdr:cNvPr id="3073" name="Object 1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877135" y="3580141"/>
          <a:ext cx="819772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0.52131</cdr:x>
      <cdr:y>0.2225</cdr:y>
    </cdr:from>
    <cdr:to>
      <cdr:x>0.67381</cdr:x>
      <cdr:y>0.271</cdr:y>
    </cdr:to>
    <cdr:pic>
      <cdr:nvPicPr>
        <cdr:cNvPr id="3074" name="Object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522309" y="1401198"/>
          <a:ext cx="1322913" cy="3054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0.38871</cdr:x>
      <cdr:y>0.4415</cdr:y>
    </cdr:from>
    <cdr:to>
      <cdr:x>0.47321</cdr:x>
      <cdr:y>0.5005</cdr:y>
    </cdr:to>
    <cdr:pic>
      <cdr:nvPicPr>
        <cdr:cNvPr id="3075" name="Object 3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371985" y="2780356"/>
          <a:ext cx="733023" cy="3715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0.07985</cdr:x>
      <cdr:y>0.53075</cdr:y>
    </cdr:from>
    <cdr:to>
      <cdr:x>0.1501</cdr:x>
      <cdr:y>0.59275</cdr:y>
    </cdr:to>
    <cdr:pic>
      <cdr:nvPicPr>
        <cdr:cNvPr id="3076" name="Object 4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92727" y="3342410"/>
          <a:ext cx="609407" cy="390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activeCell="M12" sqref="M12"/>
    </sheetView>
  </sheetViews>
  <sheetFormatPr defaultColWidth="11.42578125" defaultRowHeight="12.75" x14ac:dyDescent="0.2"/>
  <cols>
    <col min="1" max="1" width="13.140625" style="1" bestFit="1" customWidth="1"/>
    <col min="2" max="2" width="17.5703125" style="1" bestFit="1" customWidth="1"/>
    <col min="3" max="3" width="22.42578125" style="1" bestFit="1" customWidth="1"/>
    <col min="4" max="4" width="14.85546875" style="1" bestFit="1" customWidth="1"/>
    <col min="5" max="5" width="3.5703125" style="1" customWidth="1"/>
    <col min="6" max="6" width="13.140625" style="1" bestFit="1" customWidth="1"/>
    <col min="7" max="7" width="17.5703125" style="1" bestFit="1" customWidth="1"/>
    <col min="8" max="8" width="22.42578125" style="1" bestFit="1" customWidth="1"/>
    <col min="9" max="9" width="14.85546875" style="1" bestFit="1" customWidth="1"/>
    <col min="10" max="10" width="22.28515625" style="1" bestFit="1" customWidth="1"/>
    <col min="11" max="11" width="11.42578125" style="2"/>
    <col min="12" max="12" width="24.140625" style="2" customWidth="1"/>
    <col min="13" max="16384" width="11.42578125" style="2"/>
  </cols>
  <sheetData>
    <row r="1" spans="1:12" ht="18" thickBot="1" x14ac:dyDescent="0.35">
      <c r="A1" s="7" t="s">
        <v>0</v>
      </c>
      <c r="B1" s="7" t="s">
        <v>5</v>
      </c>
      <c r="C1" s="7" t="s">
        <v>3</v>
      </c>
      <c r="D1" s="7" t="s">
        <v>2</v>
      </c>
      <c r="F1" s="8" t="s">
        <v>1</v>
      </c>
      <c r="G1" s="8" t="s">
        <v>5</v>
      </c>
      <c r="H1" s="8" t="s">
        <v>3</v>
      </c>
      <c r="I1" s="8" t="s">
        <v>2</v>
      </c>
      <c r="J1" s="8" t="s">
        <v>4</v>
      </c>
      <c r="L1" s="10" t="s">
        <v>6</v>
      </c>
    </row>
    <row r="2" spans="1:12" ht="13.5" thickTop="1" x14ac:dyDescent="0.2">
      <c r="A2" s="5">
        <v>9.9999999999999995E-8</v>
      </c>
      <c r="B2" s="5">
        <f>-1.5*(((((1-(2*$L$2))/3)*(1/A2)^2)*(1-(1-(A2)^2)^1.5))-((1-(A2)^2)^0.5))</f>
        <v>1.2002397833512002</v>
      </c>
      <c r="C2" s="5">
        <f>-1.5*(-((((1-(2*$L$2))/3)*(1/A2)^2)*(1-(1-(A2)^2)^1.5))-(2*0.3)*((1-(A2)^2)^0.5))</f>
        <v>1.1997602166487877</v>
      </c>
      <c r="D2" s="5">
        <f>-1.5*(-((1-(A2)^2)^0.5))</f>
        <v>1.4999999999999925</v>
      </c>
      <c r="F2" s="4">
        <v>1E-4</v>
      </c>
      <c r="G2" s="4">
        <f>(-(1+$L$2)*(1-(F2)*ATAN(1/F2))+0.5*(1+(F2)^2)^-1)</f>
        <v>-0.7997958144775168</v>
      </c>
      <c r="H2" s="4">
        <f>G2</f>
        <v>-0.7997958144775168</v>
      </c>
      <c r="I2" s="4">
        <f>(-1.5*(1+(F2)^2)^-1)</f>
        <v>-1.4999999850000003</v>
      </c>
      <c r="J2" s="4">
        <f>(0.5*(I2-G2))</f>
        <v>-0.35010208526124176</v>
      </c>
      <c r="L2" s="9">
        <v>0.3</v>
      </c>
    </row>
    <row r="3" spans="1:12" x14ac:dyDescent="0.2">
      <c r="A3" s="5">
        <v>0.01</v>
      </c>
      <c r="B3" s="5">
        <f t="shared" ref="B3:B54" si="0">-1.5*(((((1-(2*$L$2))/3)*(1/A3)^2)*(1-(1-(A3)^2)^1.5))-((1-(A3)^2)^0.5))</f>
        <v>1.1999324982499049</v>
      </c>
      <c r="C3" s="5">
        <f t="shared" ref="C3:C54" si="1">-1.5*(-((((1-(2*$L$2))/3)*(1/A3)^2)*(1-(1-(A3)^2)^1.5))-(2*0.3)*((1-(A3)^2)^0.5))</f>
        <v>1.1999474987499452</v>
      </c>
      <c r="D3" s="5">
        <f t="shared" ref="D3:D54" si="2">-1.5*(-((1-(A3)^2)^0.5))</f>
        <v>1.4999249981249063</v>
      </c>
      <c r="F3" s="4">
        <v>0.2</v>
      </c>
      <c r="G3" s="4">
        <f t="shared" ref="G3:G24" si="3">(-(1+$L$2)*(1-(F3)*ATAN(1/F3))+0.5*(1+(F3)^2)^-1)</f>
        <v>-0.46214656982506519</v>
      </c>
      <c r="H3" s="4">
        <f t="shared" ref="H3:H24" si="4">G3</f>
        <v>-0.46214656982506519</v>
      </c>
      <c r="I3" s="4">
        <f t="shared" ref="I3:I31" si="5">(-1.5*(1+(F3)^2)^-1)</f>
        <v>-1.4423076923076921</v>
      </c>
      <c r="J3" s="4">
        <f t="shared" ref="J3:J31" si="6">(0.5*(I3-G3))</f>
        <v>-0.49008056124131344</v>
      </c>
    </row>
    <row r="4" spans="1:12" x14ac:dyDescent="0.2">
      <c r="A4" s="5">
        <v>0.02</v>
      </c>
      <c r="B4" s="5">
        <f t="shared" si="0"/>
        <v>1.1997299719943046</v>
      </c>
      <c r="C4" s="5">
        <f t="shared" si="1"/>
        <v>1.1997899799960927</v>
      </c>
      <c r="D4" s="5">
        <f t="shared" si="2"/>
        <v>1.4996999699939986</v>
      </c>
      <c r="F4" s="4">
        <v>0.3</v>
      </c>
      <c r="G4" s="4">
        <f t="shared" si="3"/>
        <v>-0.34234198606608318</v>
      </c>
      <c r="H4" s="4">
        <f t="shared" si="4"/>
        <v>-0.34234198606608318</v>
      </c>
      <c r="I4" s="4">
        <f t="shared" si="5"/>
        <v>-1.3761467889908257</v>
      </c>
      <c r="J4" s="4">
        <f t="shared" si="6"/>
        <v>-0.51690240146237121</v>
      </c>
    </row>
    <row r="5" spans="1:12" x14ac:dyDescent="0.2">
      <c r="A5" s="5">
        <v>0.04</v>
      </c>
      <c r="B5" s="5">
        <f t="shared" si="0"/>
        <v>1.1989195516348201</v>
      </c>
      <c r="C5" s="5">
        <f t="shared" si="1"/>
        <v>1.1991596797501649</v>
      </c>
      <c r="D5" s="5">
        <f t="shared" si="2"/>
        <v>1.4987995196156154</v>
      </c>
      <c r="F5" s="4">
        <v>0.4</v>
      </c>
      <c r="G5" s="4">
        <f t="shared" si="3"/>
        <v>-0.2500147434064629</v>
      </c>
      <c r="H5" s="4">
        <f t="shared" si="4"/>
        <v>-0.2500147434064629</v>
      </c>
      <c r="I5" s="4">
        <f t="shared" si="5"/>
        <v>-1.2931034482758621</v>
      </c>
      <c r="J5" s="4">
        <f t="shared" si="6"/>
        <v>-0.52154435243469965</v>
      </c>
    </row>
    <row r="6" spans="1:12" x14ac:dyDescent="0.2">
      <c r="A6" s="5">
        <v>0.06</v>
      </c>
      <c r="B6" s="5">
        <f t="shared" si="0"/>
        <v>1.1975677278352255</v>
      </c>
      <c r="C6" s="5">
        <f t="shared" si="1"/>
        <v>1.198108377150588</v>
      </c>
      <c r="D6" s="5">
        <f t="shared" si="2"/>
        <v>1.4972975656161336</v>
      </c>
      <c r="F6" s="4">
        <v>0.5</v>
      </c>
      <c r="G6" s="4">
        <f t="shared" si="3"/>
        <v>-0.18035333343384119</v>
      </c>
      <c r="H6" s="4">
        <f t="shared" si="4"/>
        <v>-0.18035333343384119</v>
      </c>
      <c r="I6" s="4">
        <f t="shared" si="5"/>
        <v>-1.2000000000000002</v>
      </c>
      <c r="J6" s="4">
        <f t="shared" si="6"/>
        <v>-0.50982333328307949</v>
      </c>
    </row>
    <row r="7" spans="1:12" x14ac:dyDescent="0.2">
      <c r="A7" s="5">
        <v>0.08</v>
      </c>
      <c r="B7" s="5">
        <f t="shared" si="0"/>
        <v>1.1956728085580037</v>
      </c>
      <c r="C7" s="5">
        <f t="shared" si="1"/>
        <v>1.1966348639624016</v>
      </c>
      <c r="D7" s="5">
        <f t="shared" si="2"/>
        <v>1.4951922953252534</v>
      </c>
      <c r="F7" s="4">
        <v>0.6</v>
      </c>
      <c r="G7" s="4">
        <f t="shared" si="3"/>
        <v>-0.12865901648750694</v>
      </c>
      <c r="H7" s="4">
        <f t="shared" si="4"/>
        <v>-0.12865901648750694</v>
      </c>
      <c r="I7" s="4">
        <f t="shared" si="5"/>
        <v>-1.1029411764705883</v>
      </c>
      <c r="J7" s="4">
        <f t="shared" si="6"/>
        <v>-0.48714107999154066</v>
      </c>
    </row>
    <row r="8" spans="1:12" x14ac:dyDescent="0.2">
      <c r="A8" s="5">
        <v>0.1</v>
      </c>
      <c r="B8" s="5">
        <f t="shared" si="0"/>
        <v>1.1932324103710052</v>
      </c>
      <c r="C8" s="5">
        <f t="shared" si="1"/>
        <v>1.1947374386848828</v>
      </c>
      <c r="D8" s="5">
        <f t="shared" si="2"/>
        <v>1.49248115565993</v>
      </c>
      <c r="F8" s="4">
        <v>0.7</v>
      </c>
      <c r="G8" s="4">
        <f t="shared" si="3"/>
        <v>-9.0765500412166189E-2</v>
      </c>
      <c r="H8" s="4">
        <f t="shared" si="4"/>
        <v>-9.0765500412166189E-2</v>
      </c>
      <c r="I8" s="4">
        <f t="shared" si="5"/>
        <v>-1.0067114093959733</v>
      </c>
      <c r="J8" s="4">
        <f t="shared" si="6"/>
        <v>-0.45797295449190356</v>
      </c>
    </row>
    <row r="9" spans="1:12" x14ac:dyDescent="0.2">
      <c r="A9" s="5">
        <v>0.12</v>
      </c>
      <c r="B9" s="5">
        <f t="shared" si="0"/>
        <v>1.1902434436173353</v>
      </c>
      <c r="C9" s="5">
        <f t="shared" si="1"/>
        <v>1.1924138964129094</v>
      </c>
      <c r="D9" s="5">
        <f t="shared" si="2"/>
        <v>1.4891608375189027</v>
      </c>
      <c r="F9" s="4">
        <v>0.8</v>
      </c>
      <c r="G9" s="4">
        <f t="shared" si="3"/>
        <v>-6.3224351265314449E-2</v>
      </c>
      <c r="H9" s="4">
        <f t="shared" si="4"/>
        <v>-6.3224351265314449E-2</v>
      </c>
      <c r="I9" s="4">
        <f t="shared" si="5"/>
        <v>-0.91463414634146334</v>
      </c>
      <c r="J9" s="4">
        <f t="shared" si="6"/>
        <v>-0.42570489753807444</v>
      </c>
    </row>
    <row r="10" spans="1:12" x14ac:dyDescent="0.2">
      <c r="A10" s="5">
        <v>0.14000000000000001</v>
      </c>
      <c r="B10" s="5">
        <f t="shared" si="0"/>
        <v>1.1867020929829812</v>
      </c>
      <c r="C10" s="5">
        <f t="shared" si="1"/>
        <v>1.1896615155584391</v>
      </c>
      <c r="D10" s="5">
        <f t="shared" si="2"/>
        <v>1.4852272553383876</v>
      </c>
      <c r="F10" s="4">
        <v>0.9</v>
      </c>
      <c r="G10" s="4">
        <f t="shared" si="3"/>
        <v>-4.3318872817531717E-2</v>
      </c>
      <c r="H10" s="4">
        <f t="shared" si="4"/>
        <v>-4.3318872817531717E-2</v>
      </c>
      <c r="I10" s="4">
        <f t="shared" si="5"/>
        <v>-0.82872928176795591</v>
      </c>
      <c r="J10" s="4">
        <f t="shared" si="6"/>
        <v>-0.39270520447521207</v>
      </c>
    </row>
    <row r="11" spans="1:12" x14ac:dyDescent="0.2">
      <c r="A11" s="5">
        <v>0.16</v>
      </c>
      <c r="B11" s="5">
        <f t="shared" si="0"/>
        <v>1.1826037931754856</v>
      </c>
      <c r="C11" s="5">
        <f t="shared" si="1"/>
        <v>1.1864770412411032</v>
      </c>
      <c r="D11" s="5">
        <f t="shared" si="2"/>
        <v>1.480675521510368</v>
      </c>
      <c r="F11" s="4">
        <v>1</v>
      </c>
      <c r="G11" s="4">
        <f t="shared" si="3"/>
        <v>-2.8982387583317226E-2</v>
      </c>
      <c r="H11" s="4">
        <f t="shared" si="4"/>
        <v>-2.8982387583317226E-2</v>
      </c>
      <c r="I11" s="4">
        <f t="shared" si="5"/>
        <v>-0.75</v>
      </c>
      <c r="J11" s="4">
        <f t="shared" si="6"/>
        <v>-0.36050880620834136</v>
      </c>
    </row>
    <row r="12" spans="1:12" x14ac:dyDescent="0.2">
      <c r="A12" s="5">
        <v>0.18</v>
      </c>
      <c r="B12" s="5">
        <f t="shared" si="0"/>
        <v>1.1779431993479108</v>
      </c>
      <c r="C12" s="5">
        <f t="shared" si="1"/>
        <v>1.1828566651048131</v>
      </c>
      <c r="D12" s="5">
        <f t="shared" si="2"/>
        <v>1.4754999152829524</v>
      </c>
      <c r="F12" s="4">
        <v>1.1000000000000001</v>
      </c>
      <c r="G12" s="4">
        <f t="shared" si="3"/>
        <v>-1.8680120136332329E-2</v>
      </c>
      <c r="H12" s="4">
        <f t="shared" si="4"/>
        <v>-1.8680120136332329E-2</v>
      </c>
      <c r="I12" s="4">
        <f t="shared" si="5"/>
        <v>-0.67873303167420818</v>
      </c>
      <c r="J12" s="4">
        <f t="shared" si="6"/>
        <v>-0.33002645576893791</v>
      </c>
    </row>
    <row r="13" spans="1:12" x14ac:dyDescent="0.2">
      <c r="A13" s="5">
        <v>0.2</v>
      </c>
      <c r="B13" s="5">
        <f t="shared" si="0"/>
        <v>1.1727141518136082</v>
      </c>
      <c r="C13" s="5">
        <f t="shared" si="1"/>
        <v>1.1787960012582426</v>
      </c>
      <c r="D13" s="5">
        <f t="shared" si="2"/>
        <v>1.4696938456699069</v>
      </c>
      <c r="F13" s="4">
        <v>1.2</v>
      </c>
      <c r="G13" s="4">
        <f t="shared" si="3"/>
        <v>-1.1290256346257743E-2</v>
      </c>
      <c r="H13" s="4">
        <f t="shared" si="4"/>
        <v>-1.1290256346257743E-2</v>
      </c>
      <c r="I13" s="4">
        <f t="shared" si="5"/>
        <v>-0.61475409836065575</v>
      </c>
      <c r="J13" s="4">
        <f t="shared" si="6"/>
        <v>-0.30173192100719903</v>
      </c>
    </row>
    <row r="14" spans="1:12" x14ac:dyDescent="0.2">
      <c r="A14" s="5">
        <v>0.22</v>
      </c>
      <c r="B14" s="5">
        <f t="shared" si="0"/>
        <v>1.1669096344955086</v>
      </c>
      <c r="C14" s="5">
        <f t="shared" si="1"/>
        <v>1.1742900579698734</v>
      </c>
      <c r="D14" s="5">
        <f t="shared" si="2"/>
        <v>1.4632498077908638</v>
      </c>
      <c r="F14" s="4">
        <v>1.3</v>
      </c>
      <c r="G14" s="4">
        <f t="shared" si="3"/>
        <v>-6.0007857038484325E-3</v>
      </c>
      <c r="H14" s="4">
        <f t="shared" si="4"/>
        <v>-6.0007857038484325E-3</v>
      </c>
      <c r="I14" s="4">
        <f t="shared" si="5"/>
        <v>-0.55762081784386608</v>
      </c>
      <c r="J14" s="4">
        <f t="shared" si="6"/>
        <v>-0.27581001607000882</v>
      </c>
    </row>
    <row r="15" spans="1:12" x14ac:dyDescent="0.2">
      <c r="A15" s="5">
        <v>0.24</v>
      </c>
      <c r="B15" s="5">
        <f t="shared" si="0"/>
        <v>1.1605217264357608</v>
      </c>
      <c r="C15" s="5">
        <f t="shared" si="1"/>
        <v>1.1693332046704659</v>
      </c>
      <c r="D15" s="5">
        <f t="shared" si="2"/>
        <v>1.4561593319413917</v>
      </c>
      <c r="F15" s="4">
        <v>1.4</v>
      </c>
      <c r="G15" s="4">
        <f t="shared" si="3"/>
        <v>-2.2270165923460317E-3</v>
      </c>
      <c r="H15" s="4">
        <f t="shared" si="4"/>
        <v>-2.2270165923460317E-3</v>
      </c>
      <c r="I15" s="4">
        <f t="shared" si="5"/>
        <v>-0.5067567567567568</v>
      </c>
      <c r="J15" s="4">
        <f t="shared" si="6"/>
        <v>-0.25226487008220538</v>
      </c>
    </row>
    <row r="16" spans="1:12" x14ac:dyDescent="0.2">
      <c r="A16" s="5">
        <v>0.26</v>
      </c>
      <c r="B16" s="5">
        <f t="shared" si="0"/>
        <v>1.1535415455533313</v>
      </c>
      <c r="C16" s="5">
        <f t="shared" si="1"/>
        <v>1.1639191337247445</v>
      </c>
      <c r="D16" s="5">
        <f t="shared" si="2"/>
        <v>1.4484129245487973</v>
      </c>
      <c r="F16" s="4">
        <v>1.5</v>
      </c>
      <c r="G16" s="4"/>
      <c r="H16" s="4"/>
      <c r="I16" s="4">
        <f t="shared" si="5"/>
        <v>-0.46153846153846156</v>
      </c>
      <c r="J16" s="4">
        <f>(0.5*(I16-G16))</f>
        <v>-0.23076923076923078</v>
      </c>
    </row>
    <row r="17" spans="1:10" x14ac:dyDescent="0.2">
      <c r="A17" s="5">
        <v>0.28000000000000003</v>
      </c>
      <c r="B17" s="5">
        <f t="shared" si="0"/>
        <v>1.1459591836734693</v>
      </c>
      <c r="C17" s="5">
        <f t="shared" si="1"/>
        <v>1.1580408163265306</v>
      </c>
      <c r="D17" s="5">
        <f t="shared" si="2"/>
        <v>1.44</v>
      </c>
      <c r="F17" s="4">
        <v>1.6</v>
      </c>
      <c r="G17" s="4"/>
      <c r="H17" s="4"/>
      <c r="I17" s="4">
        <f t="shared" si="5"/>
        <v>-0.42134831460674149</v>
      </c>
      <c r="J17" s="4">
        <f>(0.5*(I17-G17))</f>
        <v>-0.21067415730337075</v>
      </c>
    </row>
    <row r="18" spans="1:10" x14ac:dyDescent="0.2">
      <c r="A18" s="5">
        <v>0.3</v>
      </c>
      <c r="B18" s="5">
        <f t="shared" si="0"/>
        <v>1.1377636316574642</v>
      </c>
      <c r="C18" s="5">
        <f t="shared" si="1"/>
        <v>1.1516904517432054</v>
      </c>
      <c r="D18" s="5">
        <f t="shared" si="2"/>
        <v>1.4309088021254186</v>
      </c>
      <c r="F18" s="4">
        <v>1.7</v>
      </c>
      <c r="G18" s="4"/>
      <c r="H18" s="4"/>
      <c r="I18" s="4">
        <f t="shared" si="5"/>
        <v>-0.38560411311053988</v>
      </c>
      <c r="J18" s="4">
        <f t="shared" si="6"/>
        <v>-0.19280205655526994</v>
      </c>
    </row>
    <row r="19" spans="1:10" x14ac:dyDescent="0.2">
      <c r="A19" s="5">
        <v>0.32</v>
      </c>
      <c r="B19" s="5">
        <f t="shared" si="0"/>
        <v>1.1289426932256044</v>
      </c>
      <c r="C19" s="5">
        <f t="shared" si="1"/>
        <v>1.1448594089811817</v>
      </c>
      <c r="D19" s="5">
        <f t="shared" si="2"/>
        <v>1.4211263138792414</v>
      </c>
      <c r="F19" s="4">
        <v>1.8</v>
      </c>
      <c r="G19" s="4"/>
      <c r="H19" s="4"/>
      <c r="I19" s="4">
        <f t="shared" si="5"/>
        <v>-0.35377358490566035</v>
      </c>
      <c r="J19" s="4">
        <f t="shared" si="6"/>
        <v>-0.17688679245283018</v>
      </c>
    </row>
    <row r="20" spans="1:10" x14ac:dyDescent="0.2">
      <c r="A20" s="5">
        <v>0.34</v>
      </c>
      <c r="B20" s="5">
        <f t="shared" si="0"/>
        <v>1.1194828857804873</v>
      </c>
      <c r="C20" s="5">
        <f t="shared" si="1"/>
        <v>1.1375381597571923</v>
      </c>
      <c r="D20" s="5">
        <f t="shared" si="2"/>
        <v>1.4106381534610497</v>
      </c>
      <c r="F20" s="4">
        <v>1.9</v>
      </c>
      <c r="G20" s="4"/>
      <c r="H20" s="4"/>
      <c r="I20" s="4">
        <f t="shared" si="5"/>
        <v>-0.3253796095444686</v>
      </c>
      <c r="J20" s="4">
        <f t="shared" si="6"/>
        <v>-0.1626898047722343</v>
      </c>
    </row>
    <row r="21" spans="1:10" x14ac:dyDescent="0.2">
      <c r="A21" s="5">
        <v>0.36</v>
      </c>
      <c r="B21" s="5">
        <f t="shared" si="0"/>
        <v>1.1093693261883908</v>
      </c>
      <c r="C21" s="5">
        <f t="shared" si="1"/>
        <v>1.1297162014322046</v>
      </c>
      <c r="D21" s="5">
        <f t="shared" si="2"/>
        <v>1.3994284547628721</v>
      </c>
      <c r="F21" s="4">
        <v>2</v>
      </c>
      <c r="G21" s="4"/>
      <c r="H21" s="4"/>
      <c r="I21" s="4">
        <f t="shared" si="5"/>
        <v>-0.30000000000000004</v>
      </c>
      <c r="J21" s="4">
        <f t="shared" si="6"/>
        <v>-0.15000000000000002</v>
      </c>
    </row>
    <row r="22" spans="1:10" x14ac:dyDescent="0.2">
      <c r="A22" s="5">
        <v>0.38</v>
      </c>
      <c r="B22" s="5">
        <f t="shared" si="0"/>
        <v>1.0985855990461759</v>
      </c>
      <c r="C22" s="5">
        <f t="shared" si="1"/>
        <v>1.1213819682844821</v>
      </c>
      <c r="D22" s="5">
        <f t="shared" si="2"/>
        <v>1.3874797295816614</v>
      </c>
      <c r="F22" s="4">
        <v>2.1</v>
      </c>
      <c r="G22" s="4"/>
      <c r="H22" s="4"/>
      <c r="I22" s="4">
        <f t="shared" si="5"/>
        <v>-0.27726432532347506</v>
      </c>
      <c r="J22" s="4">
        <f t="shared" si="6"/>
        <v>-0.13863216266173753</v>
      </c>
    </row>
    <row r="23" spans="1:10" x14ac:dyDescent="0.2">
      <c r="A23" s="5">
        <v>0.4</v>
      </c>
      <c r="B23" s="5">
        <f t="shared" si="0"/>
        <v>1.0871136044274783</v>
      </c>
      <c r="C23" s="5">
        <f t="shared" si="1"/>
        <v>1.1125227291513249</v>
      </c>
      <c r="D23" s="5">
        <f t="shared" si="2"/>
        <v>1.374772708486752</v>
      </c>
      <c r="F23" s="4">
        <v>2.2000000000000002</v>
      </c>
      <c r="G23" s="4"/>
      <c r="H23" s="4"/>
      <c r="I23" s="4">
        <f t="shared" si="5"/>
        <v>-0.25684931506849312</v>
      </c>
      <c r="J23" s="4">
        <f t="shared" si="6"/>
        <v>-0.12842465753424656</v>
      </c>
    </row>
    <row r="24" spans="1:10" x14ac:dyDescent="0.2">
      <c r="A24" s="5">
        <v>0.42</v>
      </c>
      <c r="B24" s="5">
        <f t="shared" si="0"/>
        <v>1.0749333814351192</v>
      </c>
      <c r="C24" s="5">
        <f t="shared" si="1"/>
        <v>1.1031244690362589</v>
      </c>
      <c r="D24" s="5">
        <f t="shared" si="2"/>
        <v>1.3612861565446113</v>
      </c>
      <c r="F24" s="4">
        <v>2.2999999999999998</v>
      </c>
      <c r="G24" s="4"/>
      <c r="H24" s="4"/>
      <c r="I24" s="4">
        <f t="shared" si="5"/>
        <v>-0.23847376788553265</v>
      </c>
      <c r="J24" s="4">
        <f t="shared" si="6"/>
        <v>-0.11923688394276633</v>
      </c>
    </row>
    <row r="25" spans="1:10" x14ac:dyDescent="0.2">
      <c r="A25" s="5">
        <v>0.44</v>
      </c>
      <c r="B25" s="5">
        <f t="shared" si="0"/>
        <v>1.0620229030471742</v>
      </c>
      <c r="C25" s="5">
        <f t="shared" si="1"/>
        <v>1.093171751734616</v>
      </c>
      <c r="D25" s="5">
        <f t="shared" si="2"/>
        <v>1.3469966592386189</v>
      </c>
      <c r="F25" s="4">
        <v>2.4</v>
      </c>
      <c r="G25" s="4"/>
      <c r="H25" s="4"/>
      <c r="I25" s="4">
        <f t="shared" si="5"/>
        <v>-0.22189349112426038</v>
      </c>
      <c r="J25" s="4">
        <f t="shared" si="6"/>
        <v>-0.11094674556213019</v>
      </c>
    </row>
    <row r="26" spans="1:10" x14ac:dyDescent="0.2">
      <c r="A26" s="5">
        <v>0.46</v>
      </c>
      <c r="B26" s="5">
        <f t="shared" si="0"/>
        <v>1.0483578366789059</v>
      </c>
      <c r="C26" s="5">
        <f t="shared" si="1"/>
        <v>1.0826475598417129</v>
      </c>
      <c r="D26" s="5">
        <f t="shared" si="2"/>
        <v>1.3318783728253869</v>
      </c>
      <c r="F26" s="4">
        <v>2.5</v>
      </c>
      <c r="G26" s="4"/>
      <c r="H26" s="4"/>
      <c r="I26" s="4">
        <f t="shared" si="5"/>
        <v>-0.20689655172413793</v>
      </c>
      <c r="J26" s="4">
        <f t="shared" si="6"/>
        <v>-0.10344827586206896</v>
      </c>
    </row>
    <row r="27" spans="1:10" x14ac:dyDescent="0.2">
      <c r="A27" s="5">
        <v>0.48</v>
      </c>
      <c r="B27" s="5">
        <f t="shared" si="0"/>
        <v>1.0339112635199501</v>
      </c>
      <c r="C27" s="5">
        <f t="shared" si="1"/>
        <v>1.0715331076283354</v>
      </c>
      <c r="D27" s="5">
        <f t="shared" si="2"/>
        <v>1.3159027319676786</v>
      </c>
      <c r="F27" s="4">
        <v>2.6</v>
      </c>
      <c r="G27" s="4"/>
      <c r="H27" s="4"/>
      <c r="I27" s="4">
        <f t="shared" si="5"/>
        <v>-0.19329896907216493</v>
      </c>
      <c r="J27" s="4">
        <f t="shared" si="6"/>
        <v>-9.6649484536082464E-2</v>
      </c>
    </row>
    <row r="28" spans="1:10" x14ac:dyDescent="0.2">
      <c r="A28" s="5">
        <v>0.5</v>
      </c>
      <c r="B28" s="5">
        <f t="shared" si="0"/>
        <v>1.0186533479473212</v>
      </c>
      <c r="C28" s="5">
        <f t="shared" si="1"/>
        <v>1.0598076211353316</v>
      </c>
      <c r="D28" s="5">
        <f t="shared" si="2"/>
        <v>1.299038105676658</v>
      </c>
      <c r="F28" s="4">
        <v>2.7</v>
      </c>
      <c r="G28" s="4"/>
      <c r="H28" s="4"/>
      <c r="I28" s="4">
        <f t="shared" si="5"/>
        <v>-0.18094089264173702</v>
      </c>
      <c r="J28" s="4">
        <f t="shared" si="6"/>
        <v>-9.0470446320868508E-2</v>
      </c>
    </row>
    <row r="29" spans="1:10" x14ac:dyDescent="0.2">
      <c r="A29" s="5">
        <v>0.52</v>
      </c>
      <c r="B29" s="5">
        <f t="shared" si="0"/>
        <v>1.00255094602376</v>
      </c>
      <c r="C29" s="5">
        <f t="shared" si="1"/>
        <v>1.0474480783662519</v>
      </c>
      <c r="D29" s="5">
        <f t="shared" si="2"/>
        <v>1.2812493902437574</v>
      </c>
      <c r="F29" s="4">
        <v>2.8</v>
      </c>
      <c r="G29" s="4"/>
      <c r="H29" s="4"/>
      <c r="I29" s="4">
        <f t="shared" si="5"/>
        <v>-0.16968325791855204</v>
      </c>
      <c r="J29" s="4">
        <f t="shared" si="6"/>
        <v>-8.4841628959276022E-2</v>
      </c>
    </row>
    <row r="30" spans="1:10" x14ac:dyDescent="0.2">
      <c r="A30" s="5">
        <v>0.54</v>
      </c>
      <c r="B30" s="5">
        <f t="shared" si="0"/>
        <v>0.9855671390769507</v>
      </c>
      <c r="C30" s="5">
        <f t="shared" si="1"/>
        <v>1.0344289005231273</v>
      </c>
      <c r="D30" s="5">
        <f t="shared" si="2"/>
        <v>1.2624975247500487</v>
      </c>
      <c r="F30" s="4">
        <v>2.9</v>
      </c>
      <c r="G30" s="4"/>
      <c r="H30" s="4"/>
      <c r="I30" s="4">
        <f t="shared" si="5"/>
        <v>-0.1594048884165781</v>
      </c>
      <c r="J30" s="4">
        <f t="shared" si="6"/>
        <v>-7.970244420828905E-2</v>
      </c>
    </row>
    <row r="31" spans="1:10" x14ac:dyDescent="0.2">
      <c r="A31" s="5">
        <v>0.56000000000000005</v>
      </c>
      <c r="B31" s="5">
        <f t="shared" si="0"/>
        <v>0.96766067434767122</v>
      </c>
      <c r="C31" s="5">
        <f t="shared" si="1"/>
        <v>1.0207215826642944</v>
      </c>
      <c r="D31" s="5">
        <f t="shared" si="2"/>
        <v>1.2427389106324787</v>
      </c>
      <c r="F31" s="4">
        <v>3</v>
      </c>
      <c r="G31" s="4"/>
      <c r="H31" s="4"/>
      <c r="I31" s="4">
        <f t="shared" si="5"/>
        <v>-0.15000000000000002</v>
      </c>
      <c r="J31" s="4">
        <f t="shared" si="6"/>
        <v>-7.5000000000000011E-2</v>
      </c>
    </row>
    <row r="32" spans="1:10" x14ac:dyDescent="0.2">
      <c r="A32" s="5">
        <v>0.57999999999999996</v>
      </c>
      <c r="B32" s="5">
        <f t="shared" si="0"/>
        <v>0.94878528930518402</v>
      </c>
      <c r="C32" s="5">
        <f t="shared" si="1"/>
        <v>1.0062942487187809</v>
      </c>
      <c r="D32" s="5">
        <f t="shared" si="2"/>
        <v>1.221924711264978</v>
      </c>
      <c r="I32" s="3"/>
      <c r="J32" s="3"/>
    </row>
    <row r="33" spans="1:10" x14ac:dyDescent="0.2">
      <c r="A33" s="5">
        <v>0.6</v>
      </c>
      <c r="B33" s="5">
        <f t="shared" si="0"/>
        <v>0.92888888888888888</v>
      </c>
      <c r="C33" s="5">
        <f t="shared" si="1"/>
        <v>0.99111111111111105</v>
      </c>
      <c r="D33" s="5">
        <f t="shared" si="2"/>
        <v>1.2000000000000002</v>
      </c>
      <c r="I33" s="3"/>
      <c r="J33" s="3"/>
    </row>
    <row r="34" spans="1:10" x14ac:dyDescent="0.2">
      <c r="A34" s="5">
        <v>0.62</v>
      </c>
      <c r="B34" s="5">
        <f t="shared" si="0"/>
        <v>0.90791253480585421</v>
      </c>
      <c r="C34" s="5">
        <f t="shared" si="1"/>
        <v>0.97513180880371653</v>
      </c>
      <c r="D34" s="5">
        <f t="shared" si="2"/>
        <v>1.1769027147559818</v>
      </c>
      <c r="I34" s="3"/>
      <c r="J34" s="3"/>
    </row>
    <row r="35" spans="1:10" x14ac:dyDescent="0.2">
      <c r="A35" s="5">
        <v>0.64</v>
      </c>
      <c r="B35" s="5">
        <f t="shared" si="0"/>
        <v>0.88578919182660543</v>
      </c>
      <c r="C35" s="5">
        <f t="shared" si="1"/>
        <v>0.95831058855405504</v>
      </c>
      <c r="D35" s="5">
        <f t="shared" si="2"/>
        <v>1.1525623627379129</v>
      </c>
      <c r="I35" s="3"/>
      <c r="J35" s="3"/>
    </row>
    <row r="36" spans="1:10" x14ac:dyDescent="0.2">
      <c r="A36" s="5">
        <v>0.66</v>
      </c>
      <c r="B36" s="5">
        <f t="shared" si="0"/>
        <v>0.86244215582851047</v>
      </c>
      <c r="C36" s="5">
        <f t="shared" si="1"/>
        <v>0.94059528138681281</v>
      </c>
      <c r="D36" s="5">
        <f t="shared" si="2"/>
        <v>1.126898398259577</v>
      </c>
      <c r="I36" s="3"/>
      <c r="J36" s="3"/>
    </row>
    <row r="37" spans="1:10" x14ac:dyDescent="0.2">
      <c r="A37" s="5">
        <v>0.68</v>
      </c>
      <c r="B37" s="5">
        <f t="shared" si="0"/>
        <v>0.83778305908063055</v>
      </c>
      <c r="C37" s="5">
        <f t="shared" si="1"/>
        <v>0.92192600778241174</v>
      </c>
      <c r="D37" s="5">
        <f t="shared" si="2"/>
        <v>1.0998181667894014</v>
      </c>
      <c r="I37" s="3"/>
      <c r="J37" s="3"/>
    </row>
    <row r="38" spans="1:10" x14ac:dyDescent="0.2">
      <c r="A38" s="5">
        <v>0.7</v>
      </c>
      <c r="B38" s="5">
        <f t="shared" si="0"/>
        <v>0.81170930503884997</v>
      </c>
      <c r="C38" s="5">
        <f t="shared" si="1"/>
        <v>0.9022335178114339</v>
      </c>
      <c r="D38" s="5">
        <f t="shared" si="2"/>
        <v>1.0712142642814275</v>
      </c>
    </row>
    <row r="39" spans="1:10" x14ac:dyDescent="0.2">
      <c r="A39" s="5">
        <v>0.72</v>
      </c>
      <c r="B39" s="5">
        <f t="shared" si="0"/>
        <v>0.78410071964402461</v>
      </c>
      <c r="C39" s="5">
        <f t="shared" si="1"/>
        <v>0.88143703135413265</v>
      </c>
      <c r="D39" s="5">
        <f t="shared" si="2"/>
        <v>1.0409610943738483</v>
      </c>
    </row>
    <row r="40" spans="1:10" x14ac:dyDescent="0.2">
      <c r="A40" s="5">
        <v>0.74</v>
      </c>
      <c r="B40" s="5">
        <f t="shared" si="0"/>
        <v>0.75481510509593286</v>
      </c>
      <c r="C40" s="5">
        <f t="shared" si="1"/>
        <v>0.85944138010089</v>
      </c>
      <c r="D40" s="5">
        <f t="shared" si="2"/>
        <v>1.0089103032480142</v>
      </c>
    </row>
    <row r="41" spans="1:10" x14ac:dyDescent="0.2">
      <c r="A41" s="5">
        <v>0.76</v>
      </c>
      <c r="B41" s="5">
        <f t="shared" si="0"/>
        <v>0.72368222135737426</v>
      </c>
      <c r="C41" s="5">
        <f t="shared" si="1"/>
        <v>0.83613315233273022</v>
      </c>
      <c r="D41" s="5">
        <f t="shared" si="2"/>
        <v>0.97488460855631531</v>
      </c>
    </row>
    <row r="42" spans="1:10" x14ac:dyDescent="0.2">
      <c r="A42" s="5">
        <v>0.78</v>
      </c>
      <c r="B42" s="5">
        <f t="shared" si="0"/>
        <v>0.6904954567725039</v>
      </c>
      <c r="C42" s="5">
        <f t="shared" si="1"/>
        <v>0.81137537655504932</v>
      </c>
      <c r="D42" s="5">
        <f t="shared" si="2"/>
        <v>0.93866927082972085</v>
      </c>
    </row>
    <row r="43" spans="1:10" x14ac:dyDescent="0.2">
      <c r="A43" s="5">
        <v>0.8</v>
      </c>
      <c r="B43" s="5">
        <f t="shared" si="0"/>
        <v>0.6549999999999998</v>
      </c>
      <c r="C43" s="5">
        <f t="shared" si="1"/>
        <v>0.78499999999999992</v>
      </c>
      <c r="D43" s="5">
        <f t="shared" si="2"/>
        <v>0.8999999999999998</v>
      </c>
    </row>
    <row r="44" spans="1:10" x14ac:dyDescent="0.2">
      <c r="A44" s="5">
        <v>0.82</v>
      </c>
      <c r="B44" s="5">
        <f t="shared" si="0"/>
        <v>0.61687552798272149</v>
      </c>
      <c r="C44" s="5">
        <f t="shared" si="1"/>
        <v>0.75679692205768057</v>
      </c>
      <c r="D44" s="5">
        <f t="shared" si="2"/>
        <v>0.8585452812752512</v>
      </c>
    </row>
    <row r="45" spans="1:10" x14ac:dyDescent="0.2">
      <c r="A45" s="5">
        <v>0.84</v>
      </c>
      <c r="B45" s="5">
        <f t="shared" si="0"/>
        <v>0.57570993691000028</v>
      </c>
      <c r="C45" s="5">
        <f t="shared" si="1"/>
        <v>0.72649741985005156</v>
      </c>
      <c r="D45" s="5">
        <f t="shared" si="2"/>
        <v>0.8138795979750324</v>
      </c>
    </row>
    <row r="46" spans="1:10" x14ac:dyDescent="0.2">
      <c r="A46" s="5">
        <v>0.86</v>
      </c>
      <c r="B46" s="5">
        <f t="shared" si="0"/>
        <v>0.53095769783329283</v>
      </c>
      <c r="C46" s="5">
        <f t="shared" si="1"/>
        <v>0.69374798109532232</v>
      </c>
      <c r="D46" s="5">
        <f t="shared" si="2"/>
        <v>0.76544104933038448</v>
      </c>
    </row>
    <row r="47" spans="1:10" x14ac:dyDescent="0.2">
      <c r="A47" s="5">
        <v>0.88</v>
      </c>
      <c r="B47" s="5">
        <f t="shared" si="0"/>
        <v>0.48187014892925595</v>
      </c>
      <c r="C47" s="5">
        <f t="shared" si="1"/>
        <v>0.65806669142638419</v>
      </c>
      <c r="D47" s="5">
        <f t="shared" si="2"/>
        <v>0.7124605252222751</v>
      </c>
    </row>
    <row r="48" spans="1:10" x14ac:dyDescent="0.2">
      <c r="A48" s="5">
        <v>0.9</v>
      </c>
      <c r="B48" s="5">
        <f t="shared" si="0"/>
        <v>0.42737041682178556</v>
      </c>
      <c r="C48" s="5">
        <f t="shared" si="1"/>
        <v>0.61876532962797592</v>
      </c>
      <c r="D48" s="5">
        <f t="shared" si="2"/>
        <v>0.65383484153110094</v>
      </c>
    </row>
    <row r="49" spans="1:4" x14ac:dyDescent="0.2">
      <c r="A49" s="5">
        <v>0.92</v>
      </c>
      <c r="B49" s="5">
        <f t="shared" si="0"/>
        <v>0.365807278324352</v>
      </c>
      <c r="C49" s="5">
        <f t="shared" si="1"/>
        <v>0.57479678290438829</v>
      </c>
      <c r="D49" s="5">
        <f t="shared" si="2"/>
        <v>0.58787753826796263</v>
      </c>
    </row>
    <row r="50" spans="1:4" x14ac:dyDescent="0.2">
      <c r="A50" s="5">
        <v>0.94</v>
      </c>
      <c r="B50" s="5">
        <f t="shared" si="0"/>
        <v>0.29440374228789035</v>
      </c>
      <c r="C50" s="5">
        <f t="shared" si="1"/>
        <v>0.52441491895524495</v>
      </c>
      <c r="D50" s="5">
        <f t="shared" si="2"/>
        <v>0.5117616632769596</v>
      </c>
    </row>
    <row r="51" spans="1:4" x14ac:dyDescent="0.2">
      <c r="A51" s="5">
        <v>0.96</v>
      </c>
      <c r="B51" s="5">
        <f t="shared" si="0"/>
        <v>0.20774999999999999</v>
      </c>
      <c r="C51" s="5">
        <f t="shared" si="1"/>
        <v>0.46425000000000005</v>
      </c>
      <c r="D51" s="5">
        <f t="shared" si="2"/>
        <v>0.42000000000000004</v>
      </c>
    </row>
    <row r="52" spans="1:4" x14ac:dyDescent="0.2">
      <c r="A52" s="5">
        <v>0.98</v>
      </c>
      <c r="B52" s="5">
        <f t="shared" si="0"/>
        <v>9.1890712702557817E-2</v>
      </c>
      <c r="C52" s="5">
        <f t="shared" si="1"/>
        <v>0.3857032571086203</v>
      </c>
      <c r="D52" s="5">
        <f t="shared" si="2"/>
        <v>0.29849623113198631</v>
      </c>
    </row>
    <row r="53" spans="1:4" x14ac:dyDescent="0.2">
      <c r="A53" s="5">
        <v>0.99</v>
      </c>
      <c r="B53" s="5">
        <f t="shared" si="0"/>
        <v>8.1130773360359593E-3</v>
      </c>
      <c r="C53" s="5">
        <f t="shared" si="1"/>
        <v>0.33044858617594552</v>
      </c>
      <c r="D53" s="5">
        <f t="shared" si="2"/>
        <v>0.21160103969498839</v>
      </c>
    </row>
    <row r="54" spans="1:4" x14ac:dyDescent="0.2">
      <c r="A54" s="5">
        <v>1</v>
      </c>
      <c r="B54" s="5">
        <f t="shared" si="0"/>
        <v>-0.2</v>
      </c>
      <c r="C54" s="5">
        <f t="shared" si="1"/>
        <v>0.2</v>
      </c>
      <c r="D54" s="5">
        <f t="shared" si="2"/>
        <v>0</v>
      </c>
    </row>
    <row r="55" spans="1:4" x14ac:dyDescent="0.2">
      <c r="A55" s="6">
        <v>1</v>
      </c>
      <c r="B55" s="5">
        <f t="shared" ref="B55:B65" si="7">-1.5*(1-(2*0.3))*($A$55^2)/(3*A55^2)</f>
        <v>-0.20000000000000004</v>
      </c>
      <c r="C55" s="5">
        <f t="shared" ref="C55:C65" si="8">1.5*(1-(2*0.3))*($A$55^2)/(3*A55^2)</f>
        <v>0.20000000000000004</v>
      </c>
      <c r="D55" s="5"/>
    </row>
    <row r="56" spans="1:4" x14ac:dyDescent="0.2">
      <c r="A56" s="5">
        <v>1.1000000000000001</v>
      </c>
      <c r="B56" s="5">
        <f t="shared" si="7"/>
        <v>-0.16528925619834708</v>
      </c>
      <c r="C56" s="5">
        <f t="shared" si="8"/>
        <v>0.16528925619834708</v>
      </c>
      <c r="D56" s="5"/>
    </row>
    <row r="57" spans="1:4" x14ac:dyDescent="0.2">
      <c r="A57" s="5">
        <v>1.2</v>
      </c>
      <c r="B57" s="5">
        <f t="shared" si="7"/>
        <v>-0.1388888888888889</v>
      </c>
      <c r="C57" s="5">
        <f t="shared" si="8"/>
        <v>0.1388888888888889</v>
      </c>
      <c r="D57" s="5"/>
    </row>
    <row r="58" spans="1:4" x14ac:dyDescent="0.2">
      <c r="A58" s="5">
        <v>1.3</v>
      </c>
      <c r="B58" s="5">
        <f t="shared" si="7"/>
        <v>-0.1183431952662722</v>
      </c>
      <c r="C58" s="5">
        <f t="shared" si="8"/>
        <v>0.1183431952662722</v>
      </c>
      <c r="D58" s="5"/>
    </row>
    <row r="59" spans="1:4" x14ac:dyDescent="0.2">
      <c r="A59" s="5">
        <v>1.4</v>
      </c>
      <c r="B59" s="5">
        <f t="shared" si="7"/>
        <v>-0.10204081632653064</v>
      </c>
      <c r="C59" s="5">
        <f t="shared" si="8"/>
        <v>0.10204081632653064</v>
      </c>
      <c r="D59" s="5"/>
    </row>
    <row r="60" spans="1:4" x14ac:dyDescent="0.2">
      <c r="A60" s="5">
        <v>1.5</v>
      </c>
      <c r="B60" s="5">
        <f t="shared" si="7"/>
        <v>-8.8888888888888906E-2</v>
      </c>
      <c r="C60" s="5">
        <f t="shared" si="8"/>
        <v>8.8888888888888906E-2</v>
      </c>
      <c r="D60" s="5"/>
    </row>
    <row r="61" spans="1:4" x14ac:dyDescent="0.2">
      <c r="A61" s="5">
        <v>1.6</v>
      </c>
      <c r="B61" s="5">
        <f t="shared" si="7"/>
        <v>-7.8125E-2</v>
      </c>
      <c r="C61" s="5">
        <f t="shared" si="8"/>
        <v>7.8125E-2</v>
      </c>
      <c r="D61" s="5"/>
    </row>
    <row r="62" spans="1:4" x14ac:dyDescent="0.2">
      <c r="A62" s="5">
        <v>1.7</v>
      </c>
      <c r="B62" s="5">
        <f t="shared" si="7"/>
        <v>-6.9204152249134968E-2</v>
      </c>
      <c r="C62" s="5">
        <f t="shared" si="8"/>
        <v>6.9204152249134968E-2</v>
      </c>
      <c r="D62" s="5"/>
    </row>
    <row r="63" spans="1:4" x14ac:dyDescent="0.2">
      <c r="A63" s="5">
        <v>1.8</v>
      </c>
      <c r="B63" s="5">
        <f t="shared" si="7"/>
        <v>-6.1728395061728399E-2</v>
      </c>
      <c r="C63" s="5">
        <f t="shared" si="8"/>
        <v>6.1728395061728399E-2</v>
      </c>
      <c r="D63" s="5"/>
    </row>
    <row r="64" spans="1:4" x14ac:dyDescent="0.2">
      <c r="A64" s="5">
        <v>1.9</v>
      </c>
      <c r="B64" s="5">
        <f t="shared" si="7"/>
        <v>-5.5401662049861501E-2</v>
      </c>
      <c r="C64" s="5">
        <f t="shared" si="8"/>
        <v>5.5401662049861501E-2</v>
      </c>
      <c r="D64" s="5"/>
    </row>
    <row r="65" spans="1:4" x14ac:dyDescent="0.2">
      <c r="A65" s="5">
        <v>2</v>
      </c>
      <c r="B65" s="5">
        <f t="shared" si="7"/>
        <v>-5.000000000000001E-2</v>
      </c>
      <c r="C65" s="5">
        <f t="shared" si="8"/>
        <v>5.000000000000001E-2</v>
      </c>
      <c r="D65" s="5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Contraintes de Hertz</vt:lpstr>
      <vt:lpstr>Chart1</vt:lpstr>
      <vt:lpstr>Chart2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2014-11-13T14:06:29Z</dcterms:modified>
</cp:coreProperties>
</file>