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240" windowHeight="14820" tabRatio="500" activeTab="1"/>
  </bookViews>
  <sheets>
    <sheet name="Different Planes" sheetId="2" r:id="rId1"/>
    <sheet name="Pileup Profile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1" i="2" l="1"/>
  <c r="M12" i="2"/>
  <c r="M10" i="2"/>
  <c r="AC6" i="2"/>
  <c r="AC7" i="2"/>
  <c r="AC5" i="2"/>
  <c r="AB6" i="2"/>
  <c r="AB7" i="2"/>
  <c r="AB5" i="2"/>
  <c r="AA7" i="2"/>
  <c r="AA6" i="2"/>
  <c r="AA5" i="2"/>
  <c r="X6" i="2"/>
  <c r="Q6" i="2"/>
  <c r="Z6" i="2"/>
  <c r="X7" i="2"/>
  <c r="Q7" i="2"/>
  <c r="Z7" i="2"/>
  <c r="X5" i="2"/>
  <c r="Q5" i="2"/>
  <c r="Z5" i="2"/>
  <c r="Y7" i="2"/>
  <c r="Y6" i="2"/>
  <c r="Y5" i="2"/>
  <c r="T6" i="2"/>
  <c r="W6" i="2"/>
  <c r="T7" i="2"/>
  <c r="W7" i="2"/>
  <c r="T5" i="2"/>
  <c r="W5" i="2"/>
  <c r="N6" i="2"/>
  <c r="L6" i="2"/>
  <c r="P6" i="2"/>
  <c r="N7" i="2"/>
  <c r="L7" i="2"/>
  <c r="P7" i="2"/>
  <c r="N5" i="2"/>
  <c r="L5" i="2"/>
  <c r="P5" i="2"/>
  <c r="V6" i="2"/>
  <c r="V7" i="2"/>
  <c r="V5" i="2"/>
  <c r="S6" i="2"/>
  <c r="S7" i="2"/>
  <c r="S5" i="2"/>
  <c r="U7" i="2"/>
  <c r="U6" i="2"/>
  <c r="U5" i="2"/>
  <c r="R7" i="2"/>
  <c r="R6" i="2"/>
  <c r="R5" i="2"/>
  <c r="O7" i="2"/>
  <c r="O6" i="2"/>
  <c r="O5" i="2"/>
  <c r="M7" i="2"/>
  <c r="M6" i="2"/>
  <c r="M5" i="2"/>
</calcChain>
</file>

<file path=xl/sharedStrings.xml><?xml version="1.0" encoding="utf-8"?>
<sst xmlns="http://schemas.openxmlformats.org/spreadsheetml/2006/main" count="34" uniqueCount="24">
  <si>
    <t>Load</t>
  </si>
  <si>
    <t>Number</t>
  </si>
  <si>
    <t>Loose Plane C.S. Area</t>
  </si>
  <si>
    <t>Tight Plane C.S. Area</t>
  </si>
  <si>
    <t>Loose Plane DCL/BCL Cut C.S. Area</t>
  </si>
  <si>
    <t>Tight Plane DCL/BCL Cut C.S. Area</t>
  </si>
  <si>
    <t>Average Loose Plane C.S. Area</t>
  </si>
  <si>
    <t>Average Tight Plane C.S. Area</t>
  </si>
  <si>
    <t>Average Loose Plane DCL/BCL Cut C.S. Area</t>
  </si>
  <si>
    <t>Average Tight Plane DCL/BCL Cut C.S. Area</t>
  </si>
  <si>
    <t>STDEV</t>
  </si>
  <si>
    <t>Percent Difference from no DCL/BCL Cut</t>
  </si>
  <si>
    <t>Percent Difference b/w Loose and Tight</t>
  </si>
  <si>
    <t>Percent Difference, DCL/BCL Cut b/w Loose and Tight Planes</t>
  </si>
  <si>
    <t>Loose Plane DCL/BCL Cut C.S. Area, Height Threshold -0.004 µm</t>
  </si>
  <si>
    <t>Tight Plane DCL/BCL Cut C.S. Area, Height Threshold -0.004 µm</t>
  </si>
  <si>
    <t>Average Loose Plane DCL/BCL Cut C.S. Area, Height Threshold</t>
  </si>
  <si>
    <t>Average Tight Plane DCL/BCL Cut C.S. Area, Height Threshold</t>
  </si>
  <si>
    <t>Percent Difference, no height threshold</t>
  </si>
  <si>
    <t>Hardness</t>
  </si>
  <si>
    <t>Max Pileup 2, Original</t>
  </si>
  <si>
    <t>Max Pileup 1, Original</t>
  </si>
  <si>
    <t>Max Pileup 1, Planed and Cut</t>
  </si>
  <si>
    <t>Max Pileup 2, Planed and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</si>
</sst>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3" fillId="0" borderId="0" xfId="0" applyFont="1"/>
    <xf numFmtId="166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4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28"/>
  <sheetViews>
    <sheetView topLeftCell="A7" zoomScale="150" zoomScaleNormal="150" zoomScalePageLayoutView="150" workbookViewId="0">
      <selection activeCell="N11" sqref="N11"/>
    </sheetView>
  </sheetViews>
  <sheetFormatPr baseColWidth="10" defaultRowHeight="15" x14ac:dyDescent="0"/>
  <cols>
    <col min="4" max="4" width="19" bestFit="1" customWidth="1"/>
    <col min="5" max="5" width="18.33203125" bestFit="1" customWidth="1"/>
    <col min="6" max="7" width="29.83203125" bestFit="1" customWidth="1"/>
    <col min="8" max="9" width="53.83203125" bestFit="1" customWidth="1"/>
    <col min="11" max="11" width="10.6640625" bestFit="1" customWidth="1"/>
    <col min="12" max="12" width="36.5" bestFit="1" customWidth="1"/>
    <col min="13" max="13" width="6.6640625" bestFit="1" customWidth="1"/>
    <col min="14" max="14" width="25.6640625" bestFit="1" customWidth="1"/>
    <col min="15" max="15" width="6.6640625" bestFit="1" customWidth="1"/>
    <col min="16" max="16" width="34.1640625" bestFit="1" customWidth="1"/>
    <col min="17" max="17" width="37.1640625" bestFit="1" customWidth="1"/>
    <col min="18" max="18" width="6.6640625" bestFit="1" customWidth="1"/>
    <col min="19" max="19" width="34.6640625" bestFit="1" customWidth="1"/>
    <col min="20" max="20" width="36.5" bestFit="1" customWidth="1"/>
    <col min="21" max="21" width="6.6640625" bestFit="1" customWidth="1"/>
    <col min="22" max="22" width="34.6640625" bestFit="1" customWidth="1"/>
    <col min="23" max="23" width="51.33203125" bestFit="1" customWidth="1"/>
    <col min="24" max="24" width="52.1640625" bestFit="1" customWidth="1"/>
    <col min="25" max="25" width="6.6640625" bestFit="1" customWidth="1"/>
    <col min="26" max="26" width="34" bestFit="1" customWidth="1"/>
    <col min="27" max="27" width="51.6640625" bestFit="1" customWidth="1"/>
    <col min="28" max="28" width="6.6640625" bestFit="1" customWidth="1"/>
    <col min="29" max="29" width="34" bestFit="1" customWidth="1"/>
  </cols>
  <sheetData>
    <row r="4" spans="2:29" s="2" customForma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14</v>
      </c>
      <c r="I4" s="2" t="s">
        <v>15</v>
      </c>
      <c r="K4"/>
      <c r="L4" s="2" t="s">
        <v>6</v>
      </c>
      <c r="M4" s="2" t="s">
        <v>10</v>
      </c>
      <c r="N4" s="2" t="s">
        <v>7</v>
      </c>
      <c r="O4" s="2" t="s">
        <v>10</v>
      </c>
      <c r="P4" s="2" t="s">
        <v>12</v>
      </c>
      <c r="Q4" s="2" t="s">
        <v>8</v>
      </c>
      <c r="R4" s="2" t="s">
        <v>10</v>
      </c>
      <c r="S4" s="2" t="s">
        <v>11</v>
      </c>
      <c r="T4" s="2" t="s">
        <v>9</v>
      </c>
      <c r="U4" s="2" t="s">
        <v>10</v>
      </c>
      <c r="V4" s="2" t="s">
        <v>11</v>
      </c>
      <c r="W4" s="2" t="s">
        <v>13</v>
      </c>
      <c r="X4" s="2" t="s">
        <v>16</v>
      </c>
      <c r="Y4" s="2" t="s">
        <v>10</v>
      </c>
      <c r="Z4" s="2" t="s">
        <v>18</v>
      </c>
      <c r="AA4" s="2" t="s">
        <v>17</v>
      </c>
      <c r="AB4" s="2" t="s">
        <v>10</v>
      </c>
      <c r="AC4" s="2" t="s">
        <v>18</v>
      </c>
    </row>
    <row r="5" spans="2:29" s="2" customFormat="1">
      <c r="B5" s="4">
        <v>980.7</v>
      </c>
      <c r="C5" s="4">
        <v>1</v>
      </c>
      <c r="D5" s="4"/>
      <c r="E5" s="4"/>
      <c r="F5" s="4"/>
      <c r="G5" s="4"/>
      <c r="H5" s="4">
        <v>141.93700000000001</v>
      </c>
      <c r="I5" s="4"/>
      <c r="J5" s="4"/>
      <c r="K5" s="2">
        <v>1961</v>
      </c>
      <c r="L5" s="3">
        <f>AVERAGE(D11:D16)</f>
        <v>273.3116</v>
      </c>
      <c r="M5" s="3">
        <f>STDEV(D11:D16)</f>
        <v>11.118772989858188</v>
      </c>
      <c r="N5" s="3">
        <f>AVERAGE(E11:E16)</f>
        <v>274.53699999999998</v>
      </c>
      <c r="O5" s="3">
        <f>STDEV(E11:E16)</f>
        <v>10.793614894927462</v>
      </c>
      <c r="P5" s="3">
        <f>(N5-L5)/AVERAGE(N5,L5)*100</f>
        <v>0.44734987001882598</v>
      </c>
      <c r="Q5" s="3">
        <f>AVERAGE(F11:F16)</f>
        <v>273.68520000000001</v>
      </c>
      <c r="R5" s="3">
        <f>STDEV(F11:F16)</f>
        <v>10.979536360885191</v>
      </c>
      <c r="S5" s="3">
        <f>(Q5-L5)/AVERAGE(Q5,L5)*100</f>
        <v>0.13660043349431308</v>
      </c>
      <c r="T5" s="3">
        <f>AVERAGE(G11:G16)</f>
        <v>274.81819999999999</v>
      </c>
      <c r="U5" s="3">
        <f>STDEV(G11:G16)</f>
        <v>10.998342679694984</v>
      </c>
      <c r="V5" s="3">
        <f>(T5-N5)/AVERAGE(T5,N5)*100</f>
        <v>0.10237456567263314</v>
      </c>
      <c r="W5" s="3">
        <f>(T5-Q5)/AVERAGE(Q5,T5)*100</f>
        <v>0.41312414836443356</v>
      </c>
      <c r="X5" s="1">
        <f>AVERAGE(H11:H16)</f>
        <v>271.5838</v>
      </c>
      <c r="Y5" s="3">
        <f>STDEV(H11:H16)</f>
        <v>10.200672463127123</v>
      </c>
      <c r="Z5" s="3">
        <f>(X5-Q5)/AVERAGE(Q5,X5)*100</f>
        <v>-0.77077552547458683</v>
      </c>
      <c r="AA5" s="3">
        <f>AVERAGE(I11:I16)</f>
        <v>272.67659999999995</v>
      </c>
      <c r="AB5">
        <f>STDEV(I11:I16)</f>
        <v>10.285905613994332</v>
      </c>
      <c r="AC5" s="3">
        <f>(AA5-T5)/AVERAGE(T5,AA5)*100</f>
        <v>-0.78232706502419369</v>
      </c>
    </row>
    <row r="6" spans="2:29" s="2" customFormat="1">
      <c r="B6" s="4">
        <v>980.7</v>
      </c>
      <c r="C6" s="4">
        <v>2</v>
      </c>
      <c r="D6" s="4"/>
      <c r="E6" s="4"/>
      <c r="F6" s="4"/>
      <c r="G6" s="4"/>
      <c r="H6" s="4"/>
      <c r="I6" s="4"/>
      <c r="J6" s="4"/>
      <c r="K6" s="2">
        <v>2942</v>
      </c>
      <c r="L6" s="3">
        <f>AVERAGE(D17:D22)</f>
        <v>388.27733333333327</v>
      </c>
      <c r="M6" s="3">
        <f>STDEV(D17:D22)</f>
        <v>4.5919364470050441</v>
      </c>
      <c r="N6" s="3">
        <f>AVERAGE(E17:E22)</f>
        <v>378.21866666666665</v>
      </c>
      <c r="O6" s="3">
        <f>STDEV(E17:E22)</f>
        <v>20.471480902302439</v>
      </c>
      <c r="P6" s="3">
        <f t="shared" ref="P6:P7" si="0">(N6-L6)/AVERAGE(N6,L6)*100</f>
        <v>-2.6245842552776861</v>
      </c>
      <c r="Q6" s="3">
        <f>AVERAGE(F17:F22)</f>
        <v>386.08066666666667</v>
      </c>
      <c r="R6" s="3">
        <f>STDEV(F17:F22)</f>
        <v>5.1236768373242692</v>
      </c>
      <c r="S6" s="3">
        <f>(Q6-L6)/AVERAGE(Q6,L6)*100</f>
        <v>-0.56735170726372086</v>
      </c>
      <c r="T6" s="3">
        <f>AVERAGE(G17:G22)</f>
        <v>375.87466666666666</v>
      </c>
      <c r="U6" s="3">
        <f>STDEV(G17:G22)</f>
        <v>23.445049143333701</v>
      </c>
      <c r="V6" s="3">
        <f>(T6-N6)/AVERAGE(T6,N6)*100</f>
        <v>-0.62167370970878788</v>
      </c>
      <c r="W6" s="3">
        <f>(T6-Q6)/AVERAGE(Q6,T6)*100</f>
        <v>-2.6788971881991377</v>
      </c>
      <c r="X6" s="1">
        <f>AVERAGE(H17:H22)</f>
        <v>384.25900000000001</v>
      </c>
      <c r="Y6" s="3">
        <f>STDEV(H17:H22)</f>
        <v>4.8182269560492728</v>
      </c>
      <c r="Z6" s="3">
        <f>(X6-Q6)/AVERAGE(Q6,X6)*100</f>
        <v>-0.47295154215521151</v>
      </c>
      <c r="AA6" s="3">
        <f>AVERAGE(I17:I22)</f>
        <v>374.48199999999997</v>
      </c>
      <c r="AB6">
        <f>STDEV(I17:I22)</f>
        <v>23.27284703253985</v>
      </c>
      <c r="AC6" s="3">
        <f t="shared" ref="AC6:AC7" si="1">(AA6-T6)/AVERAGE(T6,AA6)*100</f>
        <v>-0.37120125096065909</v>
      </c>
    </row>
    <row r="7" spans="2:29" s="2" customFormat="1">
      <c r="B7" s="4">
        <v>980.7</v>
      </c>
      <c r="C7" s="4">
        <v>3</v>
      </c>
      <c r="D7" s="4"/>
      <c r="E7" s="4"/>
      <c r="F7" s="4"/>
      <c r="G7" s="4"/>
      <c r="H7" s="4"/>
      <c r="I7" s="4"/>
      <c r="J7" s="4"/>
      <c r="K7" s="2">
        <v>4903</v>
      </c>
      <c r="L7" s="3">
        <f>AVERAGE(D23:D28)</f>
        <v>619.68633333333332</v>
      </c>
      <c r="M7" s="3">
        <f>STDEV(D23:D28)</f>
        <v>14.838480443315845</v>
      </c>
      <c r="N7" s="3">
        <f>AVERAGE(E23:E28)</f>
        <v>572.18299999999999</v>
      </c>
      <c r="O7" s="3">
        <f>STDEV(E23:E28)</f>
        <v>54.099056993629738</v>
      </c>
      <c r="P7" s="3">
        <f t="shared" si="0"/>
        <v>-7.9712317457618393</v>
      </c>
      <c r="Q7" s="3">
        <f>AVERAGE(F23:F28)</f>
        <v>614.90816666666672</v>
      </c>
      <c r="R7" s="3">
        <f>STDEV(F23:F28)</f>
        <v>11.357373876326607</v>
      </c>
      <c r="S7" s="3">
        <f>(Q7-L7)/AVERAGE(Q7,L7)*100</f>
        <v>-0.77404632317195743</v>
      </c>
      <c r="T7" s="3">
        <f>AVERAGE(G23:G28)</f>
        <v>570.6930000000001</v>
      </c>
      <c r="U7" s="3">
        <f>STDEV(G23:G28)</f>
        <v>52.734884348029055</v>
      </c>
      <c r="V7" s="3">
        <f>(T7-N7)/AVERAGE(T7,N7)*100</f>
        <v>-0.26074569769596967</v>
      </c>
      <c r="W7" s="3">
        <f>(T7-Q7)/AVERAGE(Q7,T7)*100</f>
        <v>-7.4586914908287643</v>
      </c>
      <c r="X7" s="1">
        <f>AVERAGE(H23:H28)</f>
        <v>612.61466666666672</v>
      </c>
      <c r="Y7" s="3">
        <f>STDEV(H23:H28)</f>
        <v>11.291343634247717</v>
      </c>
      <c r="Z7" s="3">
        <f>(X7-Q7)/AVERAGE(Q7,X7)*100</f>
        <v>-0.37367940338380579</v>
      </c>
      <c r="AA7" s="3">
        <f>AVERAGE(I23:I28)</f>
        <v>568.70083333333332</v>
      </c>
      <c r="AB7">
        <f>STDEV(I23:I28)</f>
        <v>52.474059211830244</v>
      </c>
      <c r="AC7" s="3">
        <f t="shared" si="1"/>
        <v>-0.34968886233807817</v>
      </c>
    </row>
    <row r="8" spans="2:29" s="2" customFormat="1">
      <c r="B8" s="4">
        <v>980.7</v>
      </c>
      <c r="C8" s="4">
        <v>4</v>
      </c>
      <c r="D8" s="4"/>
      <c r="E8" s="4"/>
      <c r="F8" s="4"/>
      <c r="G8" s="4"/>
      <c r="H8" s="4">
        <v>145.654</v>
      </c>
      <c r="I8" s="4">
        <v>146.05600000000001</v>
      </c>
      <c r="J8" s="4"/>
      <c r="L8" s="3"/>
      <c r="M8" s="3"/>
      <c r="N8" s="3"/>
      <c r="O8" s="3"/>
      <c r="P8" s="3"/>
      <c r="Q8" s="3"/>
      <c r="R8" s="3"/>
      <c r="S8" s="3"/>
      <c r="T8" s="3"/>
      <c r="U8" s="3"/>
      <c r="V8"/>
      <c r="W8"/>
      <c r="X8"/>
      <c r="Y8"/>
      <c r="Z8"/>
      <c r="AA8"/>
      <c r="AB8"/>
      <c r="AC8"/>
    </row>
    <row r="9" spans="2:29" s="2" customFormat="1">
      <c r="B9" s="4">
        <v>980.7</v>
      </c>
      <c r="C9" s="4">
        <v>5</v>
      </c>
      <c r="D9" s="4"/>
      <c r="E9" s="4"/>
      <c r="F9" s="4"/>
      <c r="G9" s="4"/>
      <c r="H9" s="4">
        <v>135.38800000000001</v>
      </c>
      <c r="I9" s="4">
        <v>135.428</v>
      </c>
      <c r="J9" s="4"/>
      <c r="K9"/>
      <c r="L9" s="2" t="s">
        <v>9</v>
      </c>
      <c r="M9" s="2" t="s">
        <v>19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2:29" s="2" customFormat="1">
      <c r="B10" s="4">
        <v>980.7</v>
      </c>
      <c r="C10" s="4">
        <v>6</v>
      </c>
      <c r="D10" s="4"/>
      <c r="E10" s="4"/>
      <c r="F10" s="4"/>
      <c r="G10" s="4"/>
      <c r="H10" s="4">
        <v>139.80799999999999</v>
      </c>
      <c r="I10" s="4">
        <v>140.00899999999999</v>
      </c>
      <c r="J10" s="4"/>
      <c r="K10" s="2">
        <v>1961</v>
      </c>
      <c r="L10" s="3">
        <v>274.81819999999999</v>
      </c>
      <c r="M10">
        <f>2*K10*SIN((136*3.14159/180)/2)*102/L10</f>
        <v>1349.6711196247873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2:29">
      <c r="B11">
        <v>1961</v>
      </c>
      <c r="C11" s="4">
        <v>1</v>
      </c>
      <c r="D11" s="5">
        <v>271.56</v>
      </c>
      <c r="E11" s="4">
        <v>272.94600000000003</v>
      </c>
      <c r="F11" s="5">
        <v>274.51299999999998</v>
      </c>
      <c r="G11" s="5">
        <v>275.93900000000002</v>
      </c>
      <c r="H11" s="5">
        <v>273.16699999999997</v>
      </c>
      <c r="I11" s="5">
        <v>274.79399999999998</v>
      </c>
      <c r="J11" s="4"/>
      <c r="K11" s="2">
        <v>2942</v>
      </c>
      <c r="L11" s="3">
        <v>375.87466666666666</v>
      </c>
      <c r="M11">
        <f t="shared" ref="M11:M12" si="2">2*K11*SIN((136*3.14159/180)/2)*102/L11</f>
        <v>1480.4558636010711</v>
      </c>
    </row>
    <row r="12" spans="2:29">
      <c r="B12">
        <v>1961</v>
      </c>
      <c r="C12">
        <v>2</v>
      </c>
      <c r="D12">
        <v>255.28700000000001</v>
      </c>
      <c r="E12">
        <v>257.11500000000001</v>
      </c>
      <c r="F12" s="1">
        <v>255.26599999999999</v>
      </c>
      <c r="G12" s="1">
        <v>256.41199999999998</v>
      </c>
      <c r="H12" s="1">
        <v>254.24199999999999</v>
      </c>
      <c r="I12" s="1">
        <v>255.30699999999999</v>
      </c>
      <c r="K12" s="2">
        <v>4903</v>
      </c>
      <c r="L12" s="3">
        <v>570.6930000000001</v>
      </c>
      <c r="M12">
        <f t="shared" si="2"/>
        <v>1625.0068634678071</v>
      </c>
    </row>
    <row r="13" spans="2:29">
      <c r="B13">
        <v>1961</v>
      </c>
      <c r="C13">
        <v>3</v>
      </c>
      <c r="D13">
        <v>282.20699999999999</v>
      </c>
      <c r="E13">
        <v>282.36799999999999</v>
      </c>
      <c r="F13" s="1">
        <v>281.464</v>
      </c>
      <c r="G13" s="1">
        <v>281.64499999999998</v>
      </c>
      <c r="H13" s="1">
        <v>276.54199999999997</v>
      </c>
      <c r="I13" s="1">
        <v>276.66300000000001</v>
      </c>
    </row>
    <row r="14" spans="2:29">
      <c r="B14">
        <v>1961</v>
      </c>
      <c r="C14">
        <v>4</v>
      </c>
      <c r="F14" s="1"/>
      <c r="G14" s="1"/>
      <c r="H14" s="1"/>
      <c r="I14" s="1"/>
    </row>
    <row r="15" spans="2:29">
      <c r="B15">
        <v>1961</v>
      </c>
      <c r="C15">
        <v>5</v>
      </c>
      <c r="D15">
        <v>274.995</v>
      </c>
      <c r="E15">
        <v>275.87900000000002</v>
      </c>
      <c r="F15" s="1">
        <v>274.49299999999999</v>
      </c>
      <c r="G15" s="1">
        <v>275.43700000000001</v>
      </c>
      <c r="H15" s="1">
        <v>273.10700000000003</v>
      </c>
      <c r="I15" s="1">
        <v>273.97000000000003</v>
      </c>
    </row>
    <row r="16" spans="2:29">
      <c r="B16">
        <v>1961</v>
      </c>
      <c r="C16">
        <v>6</v>
      </c>
      <c r="D16">
        <v>282.50900000000001</v>
      </c>
      <c r="E16">
        <v>284.37700000000001</v>
      </c>
      <c r="F16" s="1">
        <v>282.69</v>
      </c>
      <c r="G16" s="1">
        <v>284.65800000000002</v>
      </c>
      <c r="H16" s="1">
        <v>280.86099999999999</v>
      </c>
      <c r="I16" s="1">
        <v>282.649</v>
      </c>
    </row>
    <row r="17" spans="2:9">
      <c r="B17">
        <v>2942</v>
      </c>
      <c r="C17">
        <v>1</v>
      </c>
      <c r="D17" s="1"/>
      <c r="F17" s="1"/>
      <c r="G17" s="1"/>
      <c r="H17" s="1"/>
      <c r="I17" s="1"/>
    </row>
    <row r="18" spans="2:9">
      <c r="B18">
        <v>2942</v>
      </c>
      <c r="C18">
        <v>2</v>
      </c>
      <c r="F18" s="1"/>
      <c r="G18" s="1"/>
      <c r="H18" s="1"/>
      <c r="I18" s="1"/>
    </row>
    <row r="19" spans="2:9">
      <c r="B19">
        <v>2942</v>
      </c>
      <c r="C19">
        <v>3</v>
      </c>
      <c r="D19">
        <v>383.161</v>
      </c>
      <c r="E19">
        <v>381.83499999999998</v>
      </c>
      <c r="F19" s="1">
        <v>381.755</v>
      </c>
      <c r="G19" s="1">
        <v>380.40800000000002</v>
      </c>
      <c r="H19" s="1">
        <v>380.56900000000002</v>
      </c>
      <c r="I19" s="1">
        <v>378.92200000000003</v>
      </c>
    </row>
    <row r="20" spans="2:9">
      <c r="B20">
        <v>2942</v>
      </c>
      <c r="C20">
        <v>4</v>
      </c>
      <c r="F20" s="1"/>
      <c r="G20" s="1"/>
      <c r="I20" s="1"/>
    </row>
    <row r="21" spans="2:9">
      <c r="B21">
        <v>2942</v>
      </c>
      <c r="C21">
        <v>5</v>
      </c>
      <c r="D21">
        <v>392.041</v>
      </c>
      <c r="E21">
        <v>396.64100000000002</v>
      </c>
      <c r="F21" s="1">
        <v>391.73899999999998</v>
      </c>
      <c r="G21" s="1">
        <v>396.72199999999998</v>
      </c>
      <c r="H21" s="1">
        <v>389.71</v>
      </c>
      <c r="I21" s="1">
        <v>395.21499999999997</v>
      </c>
    </row>
    <row r="22" spans="2:9">
      <c r="B22">
        <v>2942</v>
      </c>
      <c r="C22">
        <v>6</v>
      </c>
      <c r="D22" s="1">
        <v>389.63</v>
      </c>
      <c r="E22" s="1">
        <v>356.18</v>
      </c>
      <c r="F22" s="1">
        <v>384.74799999999999</v>
      </c>
      <c r="G22" s="1">
        <v>350.49400000000003</v>
      </c>
      <c r="H22" s="1">
        <v>382.49799999999999</v>
      </c>
      <c r="I22" s="1">
        <v>349.30900000000003</v>
      </c>
    </row>
    <row r="23" spans="2:9">
      <c r="B23">
        <v>4903</v>
      </c>
      <c r="C23">
        <v>1</v>
      </c>
      <c r="D23">
        <v>620.52700000000004</v>
      </c>
      <c r="E23">
        <v>564.99699999999996</v>
      </c>
      <c r="F23" s="1">
        <v>618.15599999999995</v>
      </c>
      <c r="G23" s="1">
        <v>565.15800000000002</v>
      </c>
      <c r="H23" s="1">
        <v>615.34400000000005</v>
      </c>
      <c r="I23" s="1">
        <v>563.33000000000004</v>
      </c>
    </row>
    <row r="24" spans="2:9">
      <c r="B24">
        <v>4903</v>
      </c>
      <c r="C24">
        <v>2</v>
      </c>
      <c r="D24">
        <v>630.351</v>
      </c>
      <c r="E24">
        <v>629.92899999999997</v>
      </c>
      <c r="F24" s="1">
        <v>620.96900000000005</v>
      </c>
      <c r="G24" s="1">
        <v>625.851</v>
      </c>
      <c r="H24" s="1">
        <v>618.75900000000001</v>
      </c>
      <c r="I24" s="1">
        <v>623.80200000000002</v>
      </c>
    </row>
    <row r="25" spans="2:9">
      <c r="B25">
        <v>4903</v>
      </c>
      <c r="C25">
        <v>3</v>
      </c>
      <c r="D25">
        <v>614.399</v>
      </c>
      <c r="E25" s="1">
        <v>525.4</v>
      </c>
      <c r="F25" s="1">
        <v>614.84100000000001</v>
      </c>
      <c r="G25" s="1">
        <v>525.55999999999995</v>
      </c>
      <c r="H25" s="1">
        <v>612.95299999999997</v>
      </c>
      <c r="I25" s="1">
        <v>523.93299999999999</v>
      </c>
    </row>
    <row r="26" spans="2:9">
      <c r="B26">
        <v>4903</v>
      </c>
      <c r="C26">
        <v>4</v>
      </c>
      <c r="D26">
        <v>592.923</v>
      </c>
      <c r="E26">
        <v>609.25599999999997</v>
      </c>
      <c r="F26" s="1">
        <v>593.22400000000005</v>
      </c>
      <c r="G26" s="1">
        <v>610.04</v>
      </c>
      <c r="H26" s="1">
        <v>591.21500000000003</v>
      </c>
      <c r="I26" s="1">
        <v>607.54899999999998</v>
      </c>
    </row>
    <row r="27" spans="2:9">
      <c r="B27">
        <v>4903</v>
      </c>
      <c r="C27">
        <v>5</v>
      </c>
      <c r="D27">
        <v>626.01099999999997</v>
      </c>
      <c r="E27">
        <v>493.23500000000001</v>
      </c>
      <c r="F27" s="1">
        <v>616.12699999999995</v>
      </c>
      <c r="G27" s="1">
        <v>492.71300000000002</v>
      </c>
      <c r="H27" s="1">
        <v>613.23400000000004</v>
      </c>
      <c r="I27" s="1">
        <v>490.98500000000001</v>
      </c>
    </row>
    <row r="28" spans="2:9">
      <c r="B28">
        <v>4903</v>
      </c>
      <c r="C28">
        <v>6</v>
      </c>
      <c r="D28">
        <v>633.90700000000004</v>
      </c>
      <c r="E28">
        <v>610.28099999999995</v>
      </c>
      <c r="F28" s="1">
        <v>626.13199999999995</v>
      </c>
      <c r="G28" s="1">
        <v>604.83600000000001</v>
      </c>
      <c r="H28" s="1">
        <v>624.18299999999999</v>
      </c>
      <c r="I28" s="1">
        <v>602.60599999999999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3"/>
  <sheetViews>
    <sheetView tabSelected="1" zoomScale="150" zoomScaleNormal="150" zoomScalePageLayoutView="150" workbookViewId="0">
      <selection activeCell="G34" sqref="G34"/>
    </sheetView>
  </sheetViews>
  <sheetFormatPr baseColWidth="10" defaultRowHeight="15" x14ac:dyDescent="0"/>
  <cols>
    <col min="3" max="3" width="5.1640625" bestFit="1" customWidth="1"/>
    <col min="4" max="4" width="8" bestFit="1" customWidth="1"/>
    <col min="5" max="6" width="19.5" bestFit="1" customWidth="1"/>
    <col min="7" max="8" width="25.5" bestFit="1" customWidth="1"/>
  </cols>
  <sheetData>
    <row r="3" spans="3:8" s="2" customFormat="1">
      <c r="C3" s="2" t="s">
        <v>0</v>
      </c>
      <c r="D3" s="2" t="s">
        <v>1</v>
      </c>
      <c r="E3" s="2" t="s">
        <v>21</v>
      </c>
      <c r="F3" s="2" t="s">
        <v>20</v>
      </c>
      <c r="G3" s="2" t="s">
        <v>22</v>
      </c>
      <c r="H3" s="2" t="s">
        <v>23</v>
      </c>
    </row>
    <row r="4" spans="3:8">
      <c r="C4">
        <v>490</v>
      </c>
      <c r="D4">
        <v>1</v>
      </c>
      <c r="E4" s="1">
        <v>0.224</v>
      </c>
      <c r="F4" s="1">
        <v>6.9000000000000006E-2</v>
      </c>
      <c r="G4">
        <v>0.219</v>
      </c>
      <c r="H4">
        <v>7.0999999999999994E-2</v>
      </c>
    </row>
    <row r="5" spans="3:8">
      <c r="C5">
        <v>490</v>
      </c>
      <c r="D5">
        <v>2</v>
      </c>
      <c r="E5" s="1">
        <v>0.18099999999999999</v>
      </c>
      <c r="F5" s="1">
        <v>6.7000000000000004E-2</v>
      </c>
      <c r="G5">
        <v>0.17399999999999999</v>
      </c>
      <c r="H5">
        <v>3.9E-2</v>
      </c>
    </row>
    <row r="6" spans="3:8">
      <c r="C6">
        <v>490</v>
      </c>
      <c r="D6">
        <v>3</v>
      </c>
      <c r="E6" s="1">
        <v>0.14599999999999999</v>
      </c>
      <c r="F6" s="1">
        <v>4.7E-2</v>
      </c>
      <c r="G6">
        <v>0.16500000000000001</v>
      </c>
      <c r="H6">
        <v>8.7999999999999995E-2</v>
      </c>
    </row>
    <row r="7" spans="3:8">
      <c r="C7">
        <v>490</v>
      </c>
      <c r="D7">
        <v>4</v>
      </c>
      <c r="E7" s="1">
        <v>0.161</v>
      </c>
      <c r="F7" s="1">
        <v>3.5999999999999997E-2</v>
      </c>
      <c r="G7">
        <v>0.14199999999999999</v>
      </c>
      <c r="H7">
        <v>3.2000000000000001E-2</v>
      </c>
    </row>
    <row r="8" spans="3:8">
      <c r="C8">
        <v>490</v>
      </c>
      <c r="D8">
        <v>5</v>
      </c>
      <c r="E8" s="1">
        <v>0.112</v>
      </c>
      <c r="F8" s="1">
        <v>3.5999999999999997E-2</v>
      </c>
      <c r="G8">
        <v>0.112</v>
      </c>
      <c r="H8">
        <v>5.2999999999999999E-2</v>
      </c>
    </row>
    <row r="9" spans="3:8">
      <c r="C9">
        <v>490</v>
      </c>
      <c r="D9">
        <v>6</v>
      </c>
      <c r="E9" s="1">
        <v>0.221</v>
      </c>
      <c r="F9" s="1">
        <v>0.20899999999999999</v>
      </c>
      <c r="G9">
        <v>0.22600000000000001</v>
      </c>
      <c r="H9">
        <v>0.127</v>
      </c>
    </row>
    <row r="10" spans="3:8">
      <c r="C10">
        <v>980.7</v>
      </c>
      <c r="D10">
        <v>1</v>
      </c>
      <c r="E10" s="1">
        <v>0.14199999999999999</v>
      </c>
      <c r="F10" s="1">
        <v>6.6000000000000003E-2</v>
      </c>
      <c r="G10">
        <v>0.14899999999999999</v>
      </c>
      <c r="H10">
        <v>5.6000000000000001E-2</v>
      </c>
    </row>
    <row r="11" spans="3:8">
      <c r="C11">
        <v>980.7</v>
      </c>
      <c r="D11">
        <v>2</v>
      </c>
      <c r="E11" s="1">
        <v>9.0999999999999998E-2</v>
      </c>
      <c r="F11" s="1">
        <v>0.17499999999999999</v>
      </c>
      <c r="G11">
        <v>6.2E-2</v>
      </c>
      <c r="H11">
        <v>0.17699999999999999</v>
      </c>
    </row>
    <row r="12" spans="3:8">
      <c r="C12">
        <v>980.7</v>
      </c>
      <c r="D12">
        <v>3</v>
      </c>
      <c r="E12" s="1">
        <v>0.245</v>
      </c>
      <c r="F12" s="1">
        <v>0.17299999999999999</v>
      </c>
      <c r="G12">
        <v>0.20599999999999999</v>
      </c>
      <c r="H12">
        <v>9.9000000000000005E-2</v>
      </c>
    </row>
    <row r="13" spans="3:8">
      <c r="C13">
        <v>980.7</v>
      </c>
      <c r="D13">
        <v>4</v>
      </c>
      <c r="E13" s="1">
        <v>0.35799999999999998</v>
      </c>
      <c r="F13" s="1">
        <v>8.2000000000000003E-2</v>
      </c>
      <c r="G13">
        <v>0.34499999999999997</v>
      </c>
      <c r="H13">
        <v>5.0999999999999997E-2</v>
      </c>
    </row>
    <row r="14" spans="3:8">
      <c r="C14">
        <v>980.7</v>
      </c>
      <c r="D14">
        <v>5</v>
      </c>
      <c r="E14" s="1">
        <v>0.16200000000000001</v>
      </c>
      <c r="F14" s="1">
        <v>0.11600000000000001</v>
      </c>
      <c r="G14">
        <v>0.17699999999999999</v>
      </c>
      <c r="H14">
        <v>9.8000000000000004E-2</v>
      </c>
    </row>
    <row r="15" spans="3:8">
      <c r="C15">
        <v>980.7</v>
      </c>
      <c r="D15">
        <v>6</v>
      </c>
      <c r="E15" s="1">
        <v>0.14000000000000001</v>
      </c>
      <c r="F15" s="1">
        <v>5.5E-2</v>
      </c>
      <c r="G15">
        <v>0.13600000000000001</v>
      </c>
      <c r="H15">
        <v>0.04</v>
      </c>
    </row>
    <row r="16" spans="3:8">
      <c r="C16">
        <v>1961</v>
      </c>
      <c r="D16">
        <v>1</v>
      </c>
      <c r="E16" s="1">
        <v>0.28699999999999998</v>
      </c>
      <c r="F16" s="1">
        <v>9.6000000000000002E-2</v>
      </c>
      <c r="G16">
        <v>0.29599999999999999</v>
      </c>
      <c r="H16">
        <v>0.13600000000000001</v>
      </c>
    </row>
    <row r="17" spans="3:8">
      <c r="C17">
        <v>1961</v>
      </c>
      <c r="D17">
        <v>2</v>
      </c>
      <c r="E17" s="1">
        <v>0.378</v>
      </c>
      <c r="F17" s="1">
        <v>0.48299999999999998</v>
      </c>
      <c r="G17">
        <v>0.34499999999999997</v>
      </c>
      <c r="H17">
        <v>0.498</v>
      </c>
    </row>
    <row r="18" spans="3:8">
      <c r="C18">
        <v>1961</v>
      </c>
      <c r="D18">
        <v>3</v>
      </c>
      <c r="E18" s="1">
        <v>0.14399999999999999</v>
      </c>
      <c r="F18" s="1">
        <v>0.114</v>
      </c>
      <c r="G18">
        <v>0.152</v>
      </c>
      <c r="H18">
        <v>0.11</v>
      </c>
    </row>
    <row r="19" spans="3:8">
      <c r="C19">
        <v>1961</v>
      </c>
      <c r="D19">
        <v>4</v>
      </c>
      <c r="E19" s="1"/>
      <c r="F19" s="1"/>
    </row>
    <row r="20" spans="3:8">
      <c r="C20">
        <v>1961</v>
      </c>
      <c r="D20">
        <v>5</v>
      </c>
      <c r="E20" s="1">
        <v>0.36599999999999999</v>
      </c>
      <c r="F20" s="1">
        <v>0.161</v>
      </c>
      <c r="G20">
        <v>0.36899999999999999</v>
      </c>
      <c r="H20">
        <v>0.123</v>
      </c>
    </row>
    <row r="21" spans="3:8">
      <c r="C21">
        <v>1961</v>
      </c>
      <c r="D21">
        <v>6</v>
      </c>
      <c r="E21" s="1">
        <v>0.751</v>
      </c>
      <c r="F21" s="1">
        <v>0.20200000000000001</v>
      </c>
      <c r="G21">
        <v>0.30299999999999999</v>
      </c>
      <c r="H21">
        <v>0.19900000000000001</v>
      </c>
    </row>
    <row r="22" spans="3:8">
      <c r="C22">
        <v>2942</v>
      </c>
      <c r="D22" s="6">
        <v>1</v>
      </c>
      <c r="E22" s="1">
        <v>0.28899999999999998</v>
      </c>
      <c r="F22" s="1">
        <v>0.26</v>
      </c>
      <c r="G22">
        <v>0.13100000000000001</v>
      </c>
      <c r="H22">
        <v>9.7000000000000003E-2</v>
      </c>
    </row>
    <row r="23" spans="3:8">
      <c r="C23">
        <v>2942</v>
      </c>
      <c r="D23" s="6">
        <v>2</v>
      </c>
      <c r="E23" s="1">
        <v>0.13800000000000001</v>
      </c>
      <c r="F23" s="1">
        <v>0.378</v>
      </c>
      <c r="G23">
        <v>0.38200000000000001</v>
      </c>
      <c r="H23">
        <v>0.151</v>
      </c>
    </row>
    <row r="24" spans="3:8">
      <c r="C24">
        <v>2942</v>
      </c>
      <c r="D24" s="6">
        <v>3</v>
      </c>
      <c r="E24" s="1">
        <v>0.161</v>
      </c>
      <c r="F24" s="1">
        <v>0.29699999999999999</v>
      </c>
      <c r="G24">
        <v>0.26500000000000001</v>
      </c>
      <c r="H24">
        <v>0.126</v>
      </c>
    </row>
    <row r="25" spans="3:8">
      <c r="C25">
        <v>2942</v>
      </c>
      <c r="D25" s="6">
        <v>4</v>
      </c>
      <c r="E25" s="1">
        <v>0.34399999999999997</v>
      </c>
      <c r="F25" s="1">
        <v>0.61699999999999999</v>
      </c>
      <c r="G25">
        <v>0.73</v>
      </c>
      <c r="H25">
        <v>0.21</v>
      </c>
    </row>
    <row r="26" spans="3:8">
      <c r="C26">
        <v>2942</v>
      </c>
      <c r="D26" s="6">
        <v>5</v>
      </c>
      <c r="E26" s="1">
        <v>0.155</v>
      </c>
      <c r="F26" s="1">
        <v>0.39900000000000002</v>
      </c>
      <c r="G26">
        <v>0.25</v>
      </c>
      <c r="H26">
        <v>0.14099999999999999</v>
      </c>
    </row>
    <row r="27" spans="3:8">
      <c r="C27">
        <v>2942</v>
      </c>
      <c r="D27" s="6">
        <v>6</v>
      </c>
      <c r="E27" s="1">
        <v>6.4000000000000001E-2</v>
      </c>
      <c r="F27" s="1">
        <v>0.46899999999999997</v>
      </c>
      <c r="G27">
        <v>0.77800000000000002</v>
      </c>
      <c r="H27">
        <v>0.215</v>
      </c>
    </row>
    <row r="28" spans="3:8">
      <c r="C28">
        <v>4903</v>
      </c>
      <c r="D28" s="6">
        <v>1</v>
      </c>
      <c r="E28" s="1">
        <v>0.17399999999999999</v>
      </c>
      <c r="F28" s="1">
        <v>0.29699999999999999</v>
      </c>
      <c r="G28">
        <v>0.10299999999999999</v>
      </c>
      <c r="H28">
        <v>0.35499999999999998</v>
      </c>
    </row>
    <row r="29" spans="3:8">
      <c r="C29">
        <v>4903</v>
      </c>
      <c r="D29" s="6">
        <v>2</v>
      </c>
      <c r="E29" s="1">
        <v>0.34300000000000003</v>
      </c>
      <c r="F29" s="1">
        <v>0.218</v>
      </c>
      <c r="G29">
        <v>0.499</v>
      </c>
      <c r="H29">
        <v>0.26300000000000001</v>
      </c>
    </row>
    <row r="30" spans="3:8">
      <c r="C30">
        <v>4903</v>
      </c>
      <c r="D30" s="6">
        <v>3</v>
      </c>
      <c r="E30" s="1">
        <v>0.222</v>
      </c>
      <c r="F30" s="1">
        <v>0.192</v>
      </c>
      <c r="G30">
        <v>0.25800000000000001</v>
      </c>
      <c r="H30">
        <v>0.314</v>
      </c>
    </row>
    <row r="31" spans="3:8">
      <c r="C31">
        <v>4903</v>
      </c>
      <c r="D31" s="6">
        <v>4</v>
      </c>
      <c r="E31" s="1">
        <v>0.6</v>
      </c>
      <c r="F31" s="1">
        <v>0.125</v>
      </c>
      <c r="G31">
        <v>0.53</v>
      </c>
      <c r="H31">
        <v>0.38600000000000001</v>
      </c>
    </row>
    <row r="32" spans="3:8">
      <c r="C32">
        <v>4903</v>
      </c>
      <c r="D32" s="6">
        <v>5</v>
      </c>
      <c r="E32" s="1">
        <v>0.26400000000000001</v>
      </c>
      <c r="F32" s="1">
        <v>0.14599999999999999</v>
      </c>
      <c r="G32">
        <v>0.23100000000000001</v>
      </c>
      <c r="H32">
        <v>0.52900000000000003</v>
      </c>
    </row>
    <row r="33" spans="3:8">
      <c r="C33">
        <v>4903</v>
      </c>
      <c r="D33" s="6">
        <v>6</v>
      </c>
      <c r="E33" s="1">
        <v>0.48</v>
      </c>
      <c r="F33" s="1">
        <v>0.39900000000000002</v>
      </c>
      <c r="G33">
        <v>0.21099999999999999</v>
      </c>
      <c r="H33">
        <v>0.26200000000000001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Different Planes</vt:lpstr>
      <vt:lpstr>Pileup Profiles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2017-06-12T22:20:27Z</dcterms:created>
  <dcterms:modified xsi:type="dcterms:W3CDTF">2017-06-13T23:51:35Z</dcterms:modified>
</cp:coreProperties>
</file>