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760" yWindow="0" windowWidth="25120" windowHeight="14340" tabRatio="500" activeTab="4"/>
  </bookViews>
  <sheets>
    <sheet name="Polish 0.05" sheetId="1" r:id="rId1"/>
    <sheet name="Polish 0.5" sheetId="2" r:id="rId2"/>
    <sheet name="Polish 1" sheetId="4" r:id="rId3"/>
    <sheet name="Averages" sheetId="6" r:id="rId4"/>
    <sheet name="Areas" sheetId="5" r:id="rId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14" i="6" l="1"/>
  <c r="V14" i="6"/>
  <c r="R14" i="6"/>
  <c r="S14" i="6"/>
  <c r="O14" i="6"/>
  <c r="P14" i="6"/>
  <c r="F15" i="6"/>
  <c r="G15" i="6"/>
  <c r="I15" i="6"/>
  <c r="J15" i="6"/>
  <c r="L15" i="6"/>
  <c r="M15" i="6"/>
  <c r="O15" i="6"/>
  <c r="P15" i="6"/>
  <c r="R15" i="6"/>
  <c r="S15" i="6"/>
  <c r="U15" i="6"/>
  <c r="V15" i="6"/>
  <c r="D15" i="6"/>
  <c r="C15" i="6"/>
  <c r="D10" i="6"/>
  <c r="D6" i="6"/>
  <c r="F10" i="6"/>
  <c r="F6" i="6"/>
  <c r="G10" i="6"/>
  <c r="G6" i="6"/>
  <c r="I10" i="6"/>
  <c r="I6" i="6"/>
  <c r="J10" i="6"/>
  <c r="J6" i="6"/>
  <c r="L10" i="6"/>
  <c r="L6" i="6"/>
  <c r="M10" i="6"/>
  <c r="M6" i="6"/>
  <c r="O10" i="6"/>
  <c r="O6" i="6"/>
  <c r="O13" i="6"/>
  <c r="P10" i="6"/>
  <c r="P6" i="6"/>
  <c r="P13" i="6"/>
  <c r="R10" i="6"/>
  <c r="R6" i="6"/>
  <c r="R13" i="6"/>
  <c r="S10" i="6"/>
  <c r="S6" i="6"/>
  <c r="S13" i="6"/>
  <c r="U10" i="6"/>
  <c r="U6" i="6"/>
  <c r="U13" i="6"/>
  <c r="V10" i="6"/>
  <c r="V6" i="6"/>
  <c r="V13" i="6"/>
  <c r="C10" i="6"/>
  <c r="C6" i="6"/>
  <c r="W12" i="6"/>
  <c r="V12" i="6"/>
  <c r="U12" i="6"/>
  <c r="T12" i="6"/>
  <c r="S12" i="6"/>
  <c r="R12" i="6"/>
  <c r="Q12" i="6"/>
  <c r="P12" i="6"/>
  <c r="O12" i="6"/>
  <c r="N12" i="6"/>
  <c r="M12" i="6"/>
  <c r="L12" i="6"/>
  <c r="K12" i="6"/>
  <c r="J12" i="6"/>
  <c r="I12" i="6"/>
  <c r="H12" i="6"/>
  <c r="G12" i="6"/>
  <c r="F12" i="6"/>
  <c r="E12" i="6"/>
  <c r="D12" i="6"/>
  <c r="C12" i="6"/>
  <c r="W11" i="6"/>
  <c r="V11" i="6"/>
  <c r="U11" i="6"/>
  <c r="T11" i="6"/>
  <c r="S11" i="6"/>
  <c r="R11" i="6"/>
  <c r="Q11" i="6"/>
  <c r="P11" i="6"/>
  <c r="O11" i="6"/>
  <c r="W10" i="6"/>
  <c r="T10" i="6"/>
  <c r="Q10" i="6"/>
  <c r="N10" i="6"/>
  <c r="K10" i="6"/>
  <c r="H10" i="6"/>
  <c r="E10" i="6"/>
  <c r="W8" i="6"/>
  <c r="V8" i="6"/>
  <c r="U8" i="6"/>
  <c r="T8" i="6"/>
  <c r="S8" i="6"/>
  <c r="R8" i="6"/>
  <c r="Q8" i="6"/>
  <c r="P8" i="6"/>
  <c r="O8" i="6"/>
  <c r="N8" i="6"/>
  <c r="M8" i="6"/>
  <c r="L8" i="6"/>
  <c r="K8" i="6"/>
  <c r="J8" i="6"/>
  <c r="I8" i="6"/>
  <c r="H8" i="6"/>
  <c r="G8" i="6"/>
  <c r="F8" i="6"/>
  <c r="E8" i="6"/>
  <c r="D8" i="6"/>
  <c r="C8" i="6"/>
  <c r="W7" i="6"/>
  <c r="V7" i="6"/>
  <c r="U7" i="6"/>
  <c r="T7" i="6"/>
  <c r="S7" i="6"/>
  <c r="R7" i="6"/>
  <c r="Q7" i="6"/>
  <c r="P7" i="6"/>
  <c r="O7" i="6"/>
  <c r="W6" i="6"/>
  <c r="T6" i="6"/>
  <c r="Q6" i="6"/>
  <c r="N6" i="6"/>
  <c r="K6" i="6"/>
  <c r="H6" i="6"/>
  <c r="E6" i="6"/>
  <c r="I90" i="4"/>
  <c r="E90" i="4"/>
  <c r="I89" i="4"/>
  <c r="E89" i="4"/>
  <c r="I88" i="4"/>
  <c r="E88" i="4"/>
  <c r="I78" i="4"/>
  <c r="E78" i="4"/>
  <c r="I77" i="4"/>
  <c r="E77" i="4"/>
  <c r="I76" i="4"/>
  <c r="E76" i="4"/>
  <c r="I66" i="4"/>
  <c r="E66" i="4"/>
  <c r="I65" i="4"/>
  <c r="E65" i="4"/>
  <c r="I64" i="4"/>
  <c r="E64" i="4"/>
  <c r="I54" i="4"/>
  <c r="E54" i="4"/>
  <c r="I53" i="4"/>
  <c r="E53" i="4"/>
  <c r="I52" i="4"/>
  <c r="E52" i="4"/>
  <c r="I42" i="4"/>
  <c r="E42" i="4"/>
  <c r="I41" i="4"/>
  <c r="E41" i="4"/>
  <c r="I40" i="4"/>
  <c r="E40" i="4"/>
  <c r="I30" i="4"/>
  <c r="E30" i="4"/>
  <c r="I29" i="4"/>
  <c r="E29" i="4"/>
  <c r="I28" i="4"/>
  <c r="E28" i="4"/>
  <c r="I18" i="4"/>
  <c r="E18" i="4"/>
  <c r="I17" i="4"/>
  <c r="E17" i="4"/>
  <c r="I16" i="4"/>
  <c r="E16" i="4"/>
  <c r="I42" i="2"/>
  <c r="E42" i="2"/>
  <c r="I41" i="2"/>
  <c r="E41" i="2"/>
  <c r="I40" i="2"/>
  <c r="E40" i="2"/>
  <c r="I30" i="2"/>
  <c r="E30" i="2"/>
  <c r="I29" i="2"/>
  <c r="E29" i="2"/>
  <c r="I28" i="2"/>
  <c r="E28" i="2"/>
  <c r="I18" i="2"/>
  <c r="E18" i="2"/>
  <c r="I17" i="2"/>
  <c r="E17" i="2"/>
  <c r="I16" i="2"/>
  <c r="E16" i="2"/>
  <c r="I90" i="1"/>
  <c r="E90" i="1"/>
  <c r="I89" i="1"/>
  <c r="E89" i="1"/>
  <c r="I88" i="1"/>
  <c r="E88" i="1"/>
  <c r="I78" i="1"/>
  <c r="E78" i="1"/>
  <c r="I77" i="1"/>
  <c r="E77" i="1"/>
  <c r="I76" i="1"/>
  <c r="E76" i="1"/>
  <c r="I66" i="1"/>
  <c r="E66" i="1"/>
  <c r="I65" i="1"/>
  <c r="E65" i="1"/>
  <c r="I64" i="1"/>
  <c r="E64" i="1"/>
  <c r="I54" i="1"/>
  <c r="E54" i="1"/>
  <c r="I53" i="1"/>
  <c r="E53" i="1"/>
  <c r="I52" i="1"/>
  <c r="E52" i="1"/>
  <c r="I42" i="1"/>
  <c r="E42" i="1"/>
  <c r="I41" i="1"/>
  <c r="E41" i="1"/>
  <c r="I40" i="1"/>
  <c r="E40" i="1"/>
  <c r="I30" i="1"/>
  <c r="E30" i="1"/>
  <c r="I29" i="1"/>
  <c r="E29" i="1"/>
  <c r="I28" i="1"/>
  <c r="E28" i="1"/>
  <c r="I17" i="1"/>
  <c r="I16" i="1"/>
  <c r="E16" i="1"/>
  <c r="E17" i="1"/>
  <c r="I18" i="1"/>
  <c r="E18" i="1"/>
  <c r="F14" i="5"/>
  <c r="F15" i="5"/>
  <c r="F25" i="5"/>
  <c r="F26" i="5"/>
  <c r="E14" i="5"/>
  <c r="E15" i="5"/>
  <c r="E25" i="5"/>
  <c r="E26" i="5"/>
  <c r="D26" i="5"/>
  <c r="D25" i="5"/>
  <c r="D15" i="5"/>
  <c r="D14" i="5"/>
</calcChain>
</file>

<file path=xl/sharedStrings.xml><?xml version="1.0" encoding="utf-8"?>
<sst xmlns="http://schemas.openxmlformats.org/spreadsheetml/2006/main" count="207" uniqueCount="29">
  <si>
    <t>Immediately Following Indentation</t>
  </si>
  <si>
    <t>One Week Later</t>
  </si>
  <si>
    <t>Load</t>
  </si>
  <si>
    <t>Number</t>
  </si>
  <si>
    <t>Primary Radials</t>
  </si>
  <si>
    <t>Secondary Radials</t>
  </si>
  <si>
    <t>Shallow Laterals</t>
  </si>
  <si>
    <t>Cones</t>
  </si>
  <si>
    <t>up</t>
  </si>
  <si>
    <t>Avg</t>
  </si>
  <si>
    <t>STDEV</t>
  </si>
  <si>
    <t>down</t>
  </si>
  <si>
    <t>First indent is 1 mm off each side from bottom left corner. The corner is polished off so just extrapolate to where it is.</t>
  </si>
  <si>
    <t>Time: 27 June 9:40 AM started, finished 10:40 AM</t>
  </si>
  <si>
    <t>First indent is 1 mm off each side from bottom left corner. Started from 9807</t>
  </si>
  <si>
    <t>Time: 27 June 10:50 AM started, finished 11:15 AM</t>
  </si>
  <si>
    <t>Time: 27 June 11:20 AM AM started, finished 12:35 PM</t>
  </si>
  <si>
    <t>0.05 Polish</t>
  </si>
  <si>
    <t>0.5 Polish</t>
  </si>
  <si>
    <t>1 Polish</t>
  </si>
  <si>
    <t>Primary radials under loads</t>
  </si>
  <si>
    <t>Sum</t>
  </si>
  <si>
    <t>Polish Size</t>
  </si>
  <si>
    <t>Fraction</t>
  </si>
  <si>
    <t>Areas in sq. µm</t>
  </si>
  <si>
    <t>Imaged 4 July 4 PM started, finished 6:40 PM</t>
  </si>
  <si>
    <t>After a week</t>
  </si>
  <si>
    <t>Crack threshold highlighted in white.</t>
  </si>
  <si>
    <t>Percent 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</si>
</sst>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theme="0" tint="-4.9989318521683403E-2"/>
      <name val="Calibri"/>
      <scheme val="minor"/>
    </font>
    <font>
      <sz val="12"/>
      <name val="Calibri"/>
      <scheme val="minor"/>
    </font>
    <font>
      <b/>
      <sz val="12"/>
      <name val="Calibri"/>
      <scheme val="minor"/>
    </font>
    <font>
      <i/>
      <sz val="12"/>
      <name val="Calibri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E6B8B7"/>
        <bgColor rgb="FF000000"/>
      </patternFill>
    </fill>
    <fill>
      <patternFill patternType="solid">
        <fgColor rgb="FFC4BD97"/>
        <bgColor rgb="FF000000"/>
      </patternFill>
    </fill>
    <fill>
      <patternFill patternType="solid">
        <fgColor rgb="FFD9D9D9"/>
        <bgColor rgb="FF000000"/>
      </patternFill>
    </fill>
  </fills>
  <borders count="1">
    <border>
      <left/>
      <right/>
      <top/>
      <bottom/>
      <diagonal/>
    </border>
  </borders>
  <cellStyleXfs count="9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7">
    <xf numFmtId="0" fontId="0" fillId="0" borderId="0" xfId="0"/>
    <xf numFmtId="0" fontId="1" fillId="0" borderId="0" xfId="0" applyFont="1"/>
    <xf numFmtId="0" fontId="0" fillId="2" borderId="0" xfId="0" applyFill="1"/>
    <xf numFmtId="0" fontId="1" fillId="2" borderId="0" xfId="0" applyFont="1" applyFill="1"/>
    <xf numFmtId="2" fontId="1" fillId="2" borderId="0" xfId="0" applyNumberFormat="1" applyFont="1" applyFill="1"/>
    <xf numFmtId="0" fontId="0" fillId="3" borderId="0" xfId="0" applyFill="1"/>
    <xf numFmtId="0" fontId="1" fillId="3" borderId="0" xfId="0" applyFont="1" applyFill="1"/>
    <xf numFmtId="2" fontId="1" fillId="3" borderId="0" xfId="0" applyNumberFormat="1" applyFont="1" applyFill="1"/>
    <xf numFmtId="0" fontId="0" fillId="4" borderId="0" xfId="0" applyFill="1"/>
    <xf numFmtId="0" fontId="2" fillId="4" borderId="0" xfId="0" applyFont="1" applyFill="1"/>
    <xf numFmtId="0" fontId="1" fillId="4" borderId="0" xfId="0" applyFont="1" applyFill="1"/>
    <xf numFmtId="2" fontId="1" fillId="4" borderId="0" xfId="0" applyNumberFormat="1" applyFont="1" applyFill="1"/>
    <xf numFmtId="0" fontId="0" fillId="5" borderId="0" xfId="0" applyFill="1"/>
    <xf numFmtId="0" fontId="2" fillId="5" borderId="0" xfId="0" applyFont="1" applyFill="1"/>
    <xf numFmtId="0" fontId="1" fillId="5" borderId="0" xfId="0" applyFont="1" applyFill="1"/>
    <xf numFmtId="2" fontId="1" fillId="5" borderId="0" xfId="0" applyNumberFormat="1" applyFont="1" applyFill="1"/>
    <xf numFmtId="0" fontId="0" fillId="6" borderId="0" xfId="0" applyFill="1"/>
    <xf numFmtId="0" fontId="2" fillId="6" borderId="0" xfId="0" applyFont="1" applyFill="1"/>
    <xf numFmtId="0" fontId="1" fillId="6" borderId="0" xfId="0" applyFont="1" applyFill="1"/>
    <xf numFmtId="2" fontId="1" fillId="6" borderId="0" xfId="0" applyNumberFormat="1" applyFont="1" applyFill="1"/>
    <xf numFmtId="0" fontId="0" fillId="7" borderId="0" xfId="0" applyFill="1"/>
    <xf numFmtId="0" fontId="2" fillId="7" borderId="0" xfId="0" applyFont="1" applyFill="1"/>
    <xf numFmtId="0" fontId="1" fillId="7" borderId="0" xfId="0" applyFont="1" applyFill="1"/>
    <xf numFmtId="2" fontId="1" fillId="7" borderId="0" xfId="0" applyNumberFormat="1" applyFont="1" applyFill="1"/>
    <xf numFmtId="0" fontId="0" fillId="8" borderId="0" xfId="0" applyFill="1"/>
    <xf numFmtId="0" fontId="2" fillId="8" borderId="0" xfId="0" applyFont="1" applyFill="1"/>
    <xf numFmtId="0" fontId="1" fillId="8" borderId="0" xfId="0" applyFont="1" applyFill="1"/>
    <xf numFmtId="2" fontId="1" fillId="8" borderId="0" xfId="0" applyNumberFormat="1" applyFont="1" applyFill="1"/>
    <xf numFmtId="0" fontId="2" fillId="0" borderId="0" xfId="0" applyFont="1"/>
    <xf numFmtId="0" fontId="5" fillId="0" borderId="0" xfId="0" applyFont="1"/>
    <xf numFmtId="0" fontId="2" fillId="9" borderId="0" xfId="0" applyFont="1" applyFill="1"/>
    <xf numFmtId="0" fontId="2" fillId="10" borderId="0" xfId="0" applyFont="1" applyFill="1"/>
    <xf numFmtId="0" fontId="2" fillId="11" borderId="0" xfId="0" applyFont="1" applyFill="1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2" fontId="0" fillId="5" borderId="0" xfId="0" applyNumberFormat="1" applyFill="1"/>
    <xf numFmtId="2" fontId="0" fillId="6" borderId="0" xfId="0" applyNumberFormat="1" applyFill="1"/>
    <xf numFmtId="2" fontId="0" fillId="7" borderId="0" xfId="0" applyNumberFormat="1" applyFill="1"/>
    <xf numFmtId="2" fontId="0" fillId="8" borderId="0" xfId="0" applyNumberFormat="1" applyFill="1"/>
    <xf numFmtId="164" fontId="0" fillId="6" borderId="0" xfId="0" applyNumberFormat="1" applyFill="1"/>
    <xf numFmtId="165" fontId="1" fillId="6" borderId="0" xfId="0" applyNumberFormat="1" applyFont="1" applyFill="1"/>
    <xf numFmtId="164" fontId="0" fillId="8" borderId="0" xfId="0" applyNumberFormat="1" applyFill="1"/>
    <xf numFmtId="165" fontId="1" fillId="8" borderId="0" xfId="0" applyNumberFormat="1" applyFont="1" applyFill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2" fontId="6" fillId="7" borderId="0" xfId="0" applyNumberFormat="1" applyFont="1" applyFill="1"/>
    <xf numFmtId="2" fontId="6" fillId="3" borderId="0" xfId="0" applyNumberFormat="1" applyFont="1" applyFill="1"/>
    <xf numFmtId="2" fontId="6" fillId="6" borderId="0" xfId="0" applyNumberFormat="1" applyFont="1" applyFill="1"/>
    <xf numFmtId="2" fontId="6" fillId="2" borderId="0" xfId="0" applyNumberFormat="1" applyFont="1" applyFill="1"/>
    <xf numFmtId="0" fontId="1" fillId="0" borderId="0" xfId="0" applyFont="1" applyFill="1"/>
    <xf numFmtId="2" fontId="6" fillId="0" borderId="0" xfId="0" applyNumberFormat="1" applyFont="1" applyFill="1"/>
    <xf numFmtId="2" fontId="0" fillId="0" borderId="0" xfId="0" applyNumberFormat="1" applyFill="1"/>
    <xf numFmtId="0" fontId="0" fillId="0" borderId="0" xfId="0" applyFill="1"/>
    <xf numFmtId="165" fontId="7" fillId="0" borderId="0" xfId="0" applyNumberFormat="1" applyFont="1" applyFill="1"/>
    <xf numFmtId="165" fontId="8" fillId="0" borderId="0" xfId="0" applyNumberFormat="1" applyFont="1" applyFill="1"/>
    <xf numFmtId="165" fontId="9" fillId="0" borderId="0" xfId="0" applyNumberFormat="1" applyFont="1" applyFill="1"/>
  </cellXfs>
  <cellStyles count="9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Crack Onset Data, 1 Week</a:t>
            </a:r>
            <a:r>
              <a:rPr lang="en-US" baseline="0"/>
              <a:t> Later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245.2</c:v>
          </c:tx>
          <c:spPr>
            <a:ln w="47625">
              <a:noFill/>
            </a:ln>
          </c:spPr>
          <c:xVal>
            <c:numRef>
              <c:f>Averages!$B$6:$B$8</c:f>
              <c:numCache>
                <c:formatCode>General</c:formatCode>
                <c:ptCount val="3"/>
                <c:pt idx="0">
                  <c:v>0.05</c:v>
                </c:pt>
                <c:pt idx="1">
                  <c:v>0.5</c:v>
                </c:pt>
                <c:pt idx="2">
                  <c:v>1.0</c:v>
                </c:pt>
              </c:numCache>
            </c:numRef>
          </c:xVal>
          <c:yVal>
            <c:numRef>
              <c:f>Averages!$C$10:$C$12</c:f>
              <c:numCache>
                <c:formatCode>0.00</c:formatCode>
                <c:ptCount val="3"/>
                <c:pt idx="0">
                  <c:v>0.0</c:v>
                </c:pt>
                <c:pt idx="2">
                  <c:v>0.0571428571428571</c:v>
                </c:pt>
              </c:numCache>
            </c:numRef>
          </c:yVal>
          <c:smooth val="0"/>
        </c:ser>
        <c:ser>
          <c:idx val="1"/>
          <c:order val="1"/>
          <c:tx>
            <c:v>490.3</c:v>
          </c:tx>
          <c:spPr>
            <a:ln w="47625">
              <a:noFill/>
            </a:ln>
          </c:spPr>
          <c:xVal>
            <c:numRef>
              <c:f>Averages!$B$6:$B$8</c:f>
              <c:numCache>
                <c:formatCode>General</c:formatCode>
                <c:ptCount val="3"/>
                <c:pt idx="0">
                  <c:v>0.05</c:v>
                </c:pt>
                <c:pt idx="1">
                  <c:v>0.5</c:v>
                </c:pt>
                <c:pt idx="2">
                  <c:v>1.0</c:v>
                </c:pt>
              </c:numCache>
            </c:numRef>
          </c:xVal>
          <c:yVal>
            <c:numRef>
              <c:f>Averages!$F$10:$F$12</c:f>
              <c:numCache>
                <c:formatCode>0.00</c:formatCode>
                <c:ptCount val="3"/>
                <c:pt idx="0">
                  <c:v>0.0</c:v>
                </c:pt>
                <c:pt idx="2">
                  <c:v>0.2</c:v>
                </c:pt>
              </c:numCache>
            </c:numRef>
          </c:yVal>
          <c:smooth val="0"/>
        </c:ser>
        <c:ser>
          <c:idx val="2"/>
          <c:order val="2"/>
          <c:tx>
            <c:v>980.7</c:v>
          </c:tx>
          <c:spPr>
            <a:ln w="47625">
              <a:noFill/>
            </a:ln>
          </c:spPr>
          <c:xVal>
            <c:numRef>
              <c:f>Averages!$B$6:$B$8</c:f>
              <c:numCache>
                <c:formatCode>General</c:formatCode>
                <c:ptCount val="3"/>
                <c:pt idx="0">
                  <c:v>0.05</c:v>
                </c:pt>
                <c:pt idx="1">
                  <c:v>0.5</c:v>
                </c:pt>
                <c:pt idx="2">
                  <c:v>1.0</c:v>
                </c:pt>
              </c:numCache>
            </c:numRef>
          </c:xVal>
          <c:yVal>
            <c:numRef>
              <c:f>Averages!$I$10:$I$12</c:f>
              <c:numCache>
                <c:formatCode>0.00</c:formatCode>
                <c:ptCount val="3"/>
                <c:pt idx="0">
                  <c:v>0.0</c:v>
                </c:pt>
                <c:pt idx="2">
                  <c:v>0.285714285714286</c:v>
                </c:pt>
              </c:numCache>
            </c:numRef>
          </c:yVal>
          <c:smooth val="0"/>
        </c:ser>
        <c:ser>
          <c:idx val="3"/>
          <c:order val="3"/>
          <c:tx>
            <c:v>1961</c:v>
          </c:tx>
          <c:spPr>
            <a:ln w="47625">
              <a:noFill/>
            </a:ln>
          </c:spPr>
          <c:xVal>
            <c:numRef>
              <c:f>Averages!$B$6:$B$8</c:f>
              <c:numCache>
                <c:formatCode>General</c:formatCode>
                <c:ptCount val="3"/>
                <c:pt idx="0">
                  <c:v>0.05</c:v>
                </c:pt>
                <c:pt idx="1">
                  <c:v>0.5</c:v>
                </c:pt>
                <c:pt idx="2">
                  <c:v>1.0</c:v>
                </c:pt>
              </c:numCache>
            </c:numRef>
          </c:xVal>
          <c:yVal>
            <c:numRef>
              <c:f>Averages!$L$10:$L$12</c:f>
              <c:numCache>
                <c:formatCode>0.00</c:formatCode>
                <c:ptCount val="3"/>
                <c:pt idx="0">
                  <c:v>0.0</c:v>
                </c:pt>
                <c:pt idx="2">
                  <c:v>0.485714285714286</c:v>
                </c:pt>
              </c:numCache>
            </c:numRef>
          </c:yVal>
          <c:smooth val="0"/>
        </c:ser>
        <c:ser>
          <c:idx val="4"/>
          <c:order val="4"/>
          <c:tx>
            <c:v>2942</c:v>
          </c:tx>
          <c:spPr>
            <a:ln w="47625">
              <a:noFill/>
            </a:ln>
          </c:spPr>
          <c:xVal>
            <c:numRef>
              <c:f>Averages!$B$6:$B$8</c:f>
              <c:numCache>
                <c:formatCode>General</c:formatCode>
                <c:ptCount val="3"/>
                <c:pt idx="0">
                  <c:v>0.05</c:v>
                </c:pt>
                <c:pt idx="1">
                  <c:v>0.5</c:v>
                </c:pt>
                <c:pt idx="2">
                  <c:v>1.0</c:v>
                </c:pt>
              </c:numCache>
            </c:numRef>
          </c:xVal>
          <c:yVal>
            <c:numRef>
              <c:f>Averages!$O$10:$O$12</c:f>
              <c:numCache>
                <c:formatCode>0.00</c:formatCode>
                <c:ptCount val="3"/>
                <c:pt idx="0">
                  <c:v>0.0571428571428571</c:v>
                </c:pt>
                <c:pt idx="1">
                  <c:v>0.0571428571428571</c:v>
                </c:pt>
                <c:pt idx="2">
                  <c:v>0.428571428571429</c:v>
                </c:pt>
              </c:numCache>
            </c:numRef>
          </c:yVal>
          <c:smooth val="0"/>
        </c:ser>
        <c:ser>
          <c:idx val="5"/>
          <c:order val="5"/>
          <c:tx>
            <c:v>4903</c:v>
          </c:tx>
          <c:spPr>
            <a:ln w="47625">
              <a:noFill/>
            </a:ln>
          </c:spPr>
          <c:xVal>
            <c:numRef>
              <c:f>Averages!$B$6:$B$8</c:f>
              <c:numCache>
                <c:formatCode>General</c:formatCode>
                <c:ptCount val="3"/>
                <c:pt idx="0">
                  <c:v>0.05</c:v>
                </c:pt>
                <c:pt idx="1">
                  <c:v>0.5</c:v>
                </c:pt>
                <c:pt idx="2">
                  <c:v>1.0</c:v>
                </c:pt>
              </c:numCache>
            </c:numRef>
          </c:xVal>
          <c:yVal>
            <c:numRef>
              <c:f>Averages!$R$10:$R$12</c:f>
              <c:numCache>
                <c:formatCode>0.00</c:formatCode>
                <c:ptCount val="3"/>
                <c:pt idx="0">
                  <c:v>0.142857142857143</c:v>
                </c:pt>
                <c:pt idx="1">
                  <c:v>0.114285714285714</c:v>
                </c:pt>
                <c:pt idx="2">
                  <c:v>0.6</c:v>
                </c:pt>
              </c:numCache>
            </c:numRef>
          </c:yVal>
          <c:smooth val="0"/>
        </c:ser>
        <c:ser>
          <c:idx val="6"/>
          <c:order val="6"/>
          <c:tx>
            <c:v>9807</c:v>
          </c:tx>
          <c:spPr>
            <a:ln w="47625">
              <a:noFill/>
            </a:ln>
          </c:spPr>
          <c:xVal>
            <c:numRef>
              <c:f>Averages!$B$6:$B$8</c:f>
              <c:numCache>
                <c:formatCode>General</c:formatCode>
                <c:ptCount val="3"/>
                <c:pt idx="0">
                  <c:v>0.05</c:v>
                </c:pt>
                <c:pt idx="1">
                  <c:v>0.5</c:v>
                </c:pt>
                <c:pt idx="2">
                  <c:v>1.0</c:v>
                </c:pt>
              </c:numCache>
            </c:numRef>
          </c:xVal>
          <c:yVal>
            <c:numRef>
              <c:f>Averages!$U$10:$U$12</c:f>
              <c:numCache>
                <c:formatCode>0.00</c:formatCode>
                <c:ptCount val="3"/>
                <c:pt idx="0">
                  <c:v>0.2</c:v>
                </c:pt>
                <c:pt idx="1">
                  <c:v>0.257142857142857</c:v>
                </c:pt>
                <c:pt idx="2">
                  <c:v>0.714285714285714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2244968"/>
        <c:axId val="2122250456"/>
      </c:scatterChart>
      <c:valAx>
        <c:axId val="2122244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Polish Size [µm]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2250456"/>
        <c:crosses val="autoZero"/>
        <c:crossBetween val="midCat"/>
      </c:valAx>
      <c:valAx>
        <c:axId val="2122250456"/>
        <c:scaling>
          <c:orientation val="minMax"/>
          <c:max val="1.0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Corner Crack Fraction</a:t>
                </a:r>
              </a:p>
            </c:rich>
          </c:tx>
          <c:layout/>
          <c:overlay val="0"/>
        </c:title>
        <c:numFmt formatCode="0.0" sourceLinked="0"/>
        <c:majorTickMark val="out"/>
        <c:minorTickMark val="none"/>
        <c:tickLblPos val="nextTo"/>
        <c:crossAx val="21222449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6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Total Cracks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245.2</c:v>
          </c:tx>
          <c:spPr>
            <a:ln w="47625">
              <a:noFill/>
            </a:ln>
          </c:spPr>
          <c:xVal>
            <c:numRef>
              <c:f>Averages!$B$6:$B$8</c:f>
              <c:numCache>
                <c:formatCode>General</c:formatCode>
                <c:ptCount val="3"/>
                <c:pt idx="0">
                  <c:v>0.05</c:v>
                </c:pt>
                <c:pt idx="1">
                  <c:v>0.5</c:v>
                </c:pt>
                <c:pt idx="2">
                  <c:v>1.0</c:v>
                </c:pt>
              </c:numCache>
            </c:numRef>
          </c:xVal>
          <c:yVal>
            <c:numRef>
              <c:f>Averages!$D$6:$D$8</c:f>
              <c:numCache>
                <c:formatCode>0.00</c:formatCode>
                <c:ptCount val="3"/>
                <c:pt idx="0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1"/>
          <c:order val="1"/>
          <c:tx>
            <c:v>490.3</c:v>
          </c:tx>
          <c:spPr>
            <a:ln w="47625">
              <a:noFill/>
            </a:ln>
          </c:spPr>
          <c:xVal>
            <c:numRef>
              <c:f>Averages!$B$6:$B$8</c:f>
              <c:numCache>
                <c:formatCode>General</c:formatCode>
                <c:ptCount val="3"/>
                <c:pt idx="0">
                  <c:v>0.05</c:v>
                </c:pt>
                <c:pt idx="1">
                  <c:v>0.5</c:v>
                </c:pt>
                <c:pt idx="2">
                  <c:v>1.0</c:v>
                </c:pt>
              </c:numCache>
            </c:numRef>
          </c:xVal>
          <c:yVal>
            <c:numRef>
              <c:f>Averages!$G$6:$G$8</c:f>
              <c:numCache>
                <c:formatCode>0.00</c:formatCode>
                <c:ptCount val="3"/>
                <c:pt idx="0">
                  <c:v>0.0</c:v>
                </c:pt>
                <c:pt idx="2">
                  <c:v>0.444444444444444</c:v>
                </c:pt>
              </c:numCache>
            </c:numRef>
          </c:yVal>
          <c:smooth val="0"/>
        </c:ser>
        <c:ser>
          <c:idx val="2"/>
          <c:order val="2"/>
          <c:tx>
            <c:v>980.7</c:v>
          </c:tx>
          <c:spPr>
            <a:ln w="47625">
              <a:noFill/>
            </a:ln>
          </c:spPr>
          <c:xVal>
            <c:numRef>
              <c:f>Averages!$B$6:$B$8</c:f>
              <c:numCache>
                <c:formatCode>General</c:formatCode>
                <c:ptCount val="3"/>
                <c:pt idx="0">
                  <c:v>0.05</c:v>
                </c:pt>
                <c:pt idx="1">
                  <c:v>0.5</c:v>
                </c:pt>
                <c:pt idx="2">
                  <c:v>1.0</c:v>
                </c:pt>
              </c:numCache>
            </c:numRef>
          </c:xVal>
          <c:yVal>
            <c:numRef>
              <c:f>Averages!$J$6:$J$8</c:f>
              <c:numCache>
                <c:formatCode>0.00</c:formatCode>
                <c:ptCount val="3"/>
                <c:pt idx="0">
                  <c:v>0.0</c:v>
                </c:pt>
                <c:pt idx="2">
                  <c:v>0.888888888888889</c:v>
                </c:pt>
              </c:numCache>
            </c:numRef>
          </c:yVal>
          <c:smooth val="0"/>
        </c:ser>
        <c:ser>
          <c:idx val="3"/>
          <c:order val="3"/>
          <c:tx>
            <c:v>1961</c:v>
          </c:tx>
          <c:spPr>
            <a:ln w="47625">
              <a:noFill/>
            </a:ln>
          </c:spPr>
          <c:xVal>
            <c:numRef>
              <c:f>Averages!$B$6:$B$8</c:f>
              <c:numCache>
                <c:formatCode>General</c:formatCode>
                <c:ptCount val="3"/>
                <c:pt idx="0">
                  <c:v>0.05</c:v>
                </c:pt>
                <c:pt idx="1">
                  <c:v>0.5</c:v>
                </c:pt>
                <c:pt idx="2">
                  <c:v>1.0</c:v>
                </c:pt>
              </c:numCache>
            </c:numRef>
          </c:xVal>
          <c:yVal>
            <c:numRef>
              <c:f>Averages!$M$6:$M$8</c:f>
              <c:numCache>
                <c:formatCode>0.00</c:formatCode>
                <c:ptCount val="3"/>
                <c:pt idx="0">
                  <c:v>0.0</c:v>
                </c:pt>
                <c:pt idx="2">
                  <c:v>2.222222222222222</c:v>
                </c:pt>
              </c:numCache>
            </c:numRef>
          </c:yVal>
          <c:smooth val="0"/>
        </c:ser>
        <c:ser>
          <c:idx val="4"/>
          <c:order val="4"/>
          <c:tx>
            <c:v>2942</c:v>
          </c:tx>
          <c:spPr>
            <a:ln w="47625">
              <a:noFill/>
            </a:ln>
          </c:spPr>
          <c:xVal>
            <c:numRef>
              <c:f>Averages!$B$6:$B$8</c:f>
              <c:numCache>
                <c:formatCode>General</c:formatCode>
                <c:ptCount val="3"/>
                <c:pt idx="0">
                  <c:v>0.05</c:v>
                </c:pt>
                <c:pt idx="1">
                  <c:v>0.5</c:v>
                </c:pt>
                <c:pt idx="2">
                  <c:v>1.0</c:v>
                </c:pt>
              </c:numCache>
            </c:numRef>
          </c:xVal>
          <c:yVal>
            <c:numRef>
              <c:f>Averages!$P$6:$P$8</c:f>
              <c:numCache>
                <c:formatCode>0.00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3.666666666666666</c:v>
                </c:pt>
              </c:numCache>
            </c:numRef>
          </c:yVal>
          <c:smooth val="0"/>
        </c:ser>
        <c:ser>
          <c:idx val="5"/>
          <c:order val="5"/>
          <c:tx>
            <c:v>4903</c:v>
          </c:tx>
          <c:spPr>
            <a:ln w="47625">
              <a:noFill/>
            </a:ln>
          </c:spPr>
          <c:xVal>
            <c:numRef>
              <c:f>Averages!$B$6:$B$8</c:f>
              <c:numCache>
                <c:formatCode>General</c:formatCode>
                <c:ptCount val="3"/>
                <c:pt idx="0">
                  <c:v>0.05</c:v>
                </c:pt>
                <c:pt idx="1">
                  <c:v>0.5</c:v>
                </c:pt>
                <c:pt idx="2">
                  <c:v>1.0</c:v>
                </c:pt>
              </c:numCache>
            </c:numRef>
          </c:xVal>
          <c:yVal>
            <c:numRef>
              <c:f>Averages!$S$6:$S$8</c:f>
              <c:numCache>
                <c:formatCode>0.00</c:formatCode>
                <c:ptCount val="3"/>
                <c:pt idx="0">
                  <c:v>2.333333333333333</c:v>
                </c:pt>
                <c:pt idx="1">
                  <c:v>2.0</c:v>
                </c:pt>
                <c:pt idx="2">
                  <c:v>5.111111111111111</c:v>
                </c:pt>
              </c:numCache>
            </c:numRef>
          </c:yVal>
          <c:smooth val="0"/>
        </c:ser>
        <c:ser>
          <c:idx val="6"/>
          <c:order val="6"/>
          <c:tx>
            <c:v>9807</c:v>
          </c:tx>
          <c:spPr>
            <a:ln w="47625">
              <a:noFill/>
            </a:ln>
          </c:spPr>
          <c:xVal>
            <c:numRef>
              <c:f>Averages!$B$6:$B$8</c:f>
              <c:numCache>
                <c:formatCode>General</c:formatCode>
                <c:ptCount val="3"/>
                <c:pt idx="0">
                  <c:v>0.05</c:v>
                </c:pt>
                <c:pt idx="1">
                  <c:v>0.5</c:v>
                </c:pt>
                <c:pt idx="2">
                  <c:v>1.0</c:v>
                </c:pt>
              </c:numCache>
            </c:numRef>
          </c:xVal>
          <c:yVal>
            <c:numRef>
              <c:f>Averages!$V$6:$V$8</c:f>
              <c:numCache>
                <c:formatCode>0.00</c:formatCode>
                <c:ptCount val="3"/>
                <c:pt idx="0">
                  <c:v>6.0</c:v>
                </c:pt>
                <c:pt idx="1">
                  <c:v>7.111111111111111</c:v>
                </c:pt>
                <c:pt idx="2">
                  <c:v>5.555555555555555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3730232"/>
        <c:axId val="2123732808"/>
      </c:scatterChart>
      <c:valAx>
        <c:axId val="2123730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Polish Size [µm]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3732808"/>
        <c:crosses val="autoZero"/>
        <c:crossBetween val="midCat"/>
      </c:valAx>
      <c:valAx>
        <c:axId val="21237328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Cracks per Indent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21237302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6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Crack Onset Data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245.2</c:v>
          </c:tx>
          <c:spPr>
            <a:ln w="47625">
              <a:noFill/>
            </a:ln>
          </c:spPr>
          <c:xVal>
            <c:numRef>
              <c:f>Averages!$B$6:$B$8</c:f>
              <c:numCache>
                <c:formatCode>General</c:formatCode>
                <c:ptCount val="3"/>
                <c:pt idx="0">
                  <c:v>0.05</c:v>
                </c:pt>
                <c:pt idx="1">
                  <c:v>0.5</c:v>
                </c:pt>
                <c:pt idx="2">
                  <c:v>1.0</c:v>
                </c:pt>
              </c:numCache>
            </c:numRef>
          </c:xVal>
          <c:yVal>
            <c:numRef>
              <c:f>Averages!$C$6:$C$8</c:f>
              <c:numCache>
                <c:formatCode>0.00</c:formatCode>
                <c:ptCount val="3"/>
                <c:pt idx="0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1"/>
          <c:order val="1"/>
          <c:tx>
            <c:v>490.3</c:v>
          </c:tx>
          <c:spPr>
            <a:ln w="47625">
              <a:noFill/>
            </a:ln>
          </c:spPr>
          <c:xVal>
            <c:numRef>
              <c:f>Averages!$B$6:$B$8</c:f>
              <c:numCache>
                <c:formatCode>General</c:formatCode>
                <c:ptCount val="3"/>
                <c:pt idx="0">
                  <c:v>0.05</c:v>
                </c:pt>
                <c:pt idx="1">
                  <c:v>0.5</c:v>
                </c:pt>
                <c:pt idx="2">
                  <c:v>1.0</c:v>
                </c:pt>
              </c:numCache>
            </c:numRef>
          </c:xVal>
          <c:yVal>
            <c:numRef>
              <c:f>Averages!$F$6:$F$8</c:f>
              <c:numCache>
                <c:formatCode>0.00</c:formatCode>
                <c:ptCount val="3"/>
                <c:pt idx="0">
                  <c:v>0.0</c:v>
                </c:pt>
                <c:pt idx="2">
                  <c:v>0.0571428571428571</c:v>
                </c:pt>
              </c:numCache>
            </c:numRef>
          </c:yVal>
          <c:smooth val="0"/>
        </c:ser>
        <c:ser>
          <c:idx val="2"/>
          <c:order val="2"/>
          <c:tx>
            <c:v>980.7</c:v>
          </c:tx>
          <c:spPr>
            <a:ln w="47625">
              <a:noFill/>
            </a:ln>
          </c:spPr>
          <c:xVal>
            <c:numRef>
              <c:f>Averages!$B$6:$B$8</c:f>
              <c:numCache>
                <c:formatCode>General</c:formatCode>
                <c:ptCount val="3"/>
                <c:pt idx="0">
                  <c:v>0.05</c:v>
                </c:pt>
                <c:pt idx="1">
                  <c:v>0.5</c:v>
                </c:pt>
                <c:pt idx="2">
                  <c:v>1.0</c:v>
                </c:pt>
              </c:numCache>
            </c:numRef>
          </c:xVal>
          <c:yVal>
            <c:numRef>
              <c:f>Averages!$I$6:$I$8</c:f>
              <c:numCache>
                <c:formatCode>0.00</c:formatCode>
                <c:ptCount val="3"/>
                <c:pt idx="0">
                  <c:v>0.0</c:v>
                </c:pt>
                <c:pt idx="2">
                  <c:v>0.142857142857143</c:v>
                </c:pt>
              </c:numCache>
            </c:numRef>
          </c:yVal>
          <c:smooth val="0"/>
        </c:ser>
        <c:ser>
          <c:idx val="3"/>
          <c:order val="3"/>
          <c:tx>
            <c:v>1961</c:v>
          </c:tx>
          <c:spPr>
            <a:ln w="47625">
              <a:noFill/>
            </a:ln>
          </c:spPr>
          <c:xVal>
            <c:numRef>
              <c:f>Averages!$B$6:$B$8</c:f>
              <c:numCache>
                <c:formatCode>General</c:formatCode>
                <c:ptCount val="3"/>
                <c:pt idx="0">
                  <c:v>0.05</c:v>
                </c:pt>
                <c:pt idx="1">
                  <c:v>0.5</c:v>
                </c:pt>
                <c:pt idx="2">
                  <c:v>1.0</c:v>
                </c:pt>
              </c:numCache>
            </c:numRef>
          </c:xVal>
          <c:yVal>
            <c:numRef>
              <c:f>Averages!$L$6:$L$8</c:f>
              <c:numCache>
                <c:formatCode>0.00</c:formatCode>
                <c:ptCount val="3"/>
                <c:pt idx="0">
                  <c:v>0.0</c:v>
                </c:pt>
                <c:pt idx="2">
                  <c:v>0.314285714285714</c:v>
                </c:pt>
              </c:numCache>
            </c:numRef>
          </c:yVal>
          <c:smooth val="0"/>
        </c:ser>
        <c:ser>
          <c:idx val="4"/>
          <c:order val="4"/>
          <c:tx>
            <c:v>2942</c:v>
          </c:tx>
          <c:spPr>
            <a:ln w="47625">
              <a:noFill/>
            </a:ln>
          </c:spPr>
          <c:xVal>
            <c:numRef>
              <c:f>Averages!$B$6:$B$8</c:f>
              <c:numCache>
                <c:formatCode>General</c:formatCode>
                <c:ptCount val="3"/>
                <c:pt idx="0">
                  <c:v>0.05</c:v>
                </c:pt>
                <c:pt idx="1">
                  <c:v>0.5</c:v>
                </c:pt>
                <c:pt idx="2">
                  <c:v>1.0</c:v>
                </c:pt>
              </c:numCache>
            </c:numRef>
          </c:xVal>
          <c:yVal>
            <c:numRef>
              <c:f>Averages!$O$6:$O$8</c:f>
              <c:numCache>
                <c:formatCode>0.00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0.4</c:v>
                </c:pt>
              </c:numCache>
            </c:numRef>
          </c:yVal>
          <c:smooth val="0"/>
        </c:ser>
        <c:ser>
          <c:idx val="5"/>
          <c:order val="5"/>
          <c:tx>
            <c:v>4903</c:v>
          </c:tx>
          <c:spPr>
            <a:ln w="47625">
              <a:noFill/>
            </a:ln>
          </c:spPr>
          <c:xVal>
            <c:numRef>
              <c:f>Averages!$B$6:$B$8</c:f>
              <c:numCache>
                <c:formatCode>General</c:formatCode>
                <c:ptCount val="3"/>
                <c:pt idx="0">
                  <c:v>0.05</c:v>
                </c:pt>
                <c:pt idx="1">
                  <c:v>0.5</c:v>
                </c:pt>
                <c:pt idx="2">
                  <c:v>1.0</c:v>
                </c:pt>
              </c:numCache>
            </c:numRef>
          </c:xVal>
          <c:yVal>
            <c:numRef>
              <c:f>Averages!$R$6:$R$8</c:f>
              <c:numCache>
                <c:formatCode>0.00</c:formatCode>
                <c:ptCount val="3"/>
                <c:pt idx="0">
                  <c:v>0.2</c:v>
                </c:pt>
                <c:pt idx="1">
                  <c:v>0.142857142857143</c:v>
                </c:pt>
                <c:pt idx="2">
                  <c:v>0.742857142857143</c:v>
                </c:pt>
              </c:numCache>
            </c:numRef>
          </c:yVal>
          <c:smooth val="0"/>
        </c:ser>
        <c:ser>
          <c:idx val="6"/>
          <c:order val="6"/>
          <c:tx>
            <c:v>9807</c:v>
          </c:tx>
          <c:spPr>
            <a:ln w="47625">
              <a:noFill/>
            </a:ln>
          </c:spPr>
          <c:xVal>
            <c:numRef>
              <c:f>Averages!$B$6:$B$8</c:f>
              <c:numCache>
                <c:formatCode>General</c:formatCode>
                <c:ptCount val="3"/>
                <c:pt idx="0">
                  <c:v>0.05</c:v>
                </c:pt>
                <c:pt idx="1">
                  <c:v>0.5</c:v>
                </c:pt>
                <c:pt idx="2">
                  <c:v>1.0</c:v>
                </c:pt>
              </c:numCache>
            </c:numRef>
          </c:xVal>
          <c:yVal>
            <c:numRef>
              <c:f>Averages!$U$6:$U$8</c:f>
              <c:numCache>
                <c:formatCode>0.00</c:formatCode>
                <c:ptCount val="3"/>
                <c:pt idx="0">
                  <c:v>0.342857142857143</c:v>
                </c:pt>
                <c:pt idx="1">
                  <c:v>0.4</c:v>
                </c:pt>
                <c:pt idx="2">
                  <c:v>0.828571428571429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1917960"/>
        <c:axId val="-2147150424"/>
      </c:scatterChart>
      <c:valAx>
        <c:axId val="2121917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Polish Size [µm]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47150424"/>
        <c:crosses val="autoZero"/>
        <c:crossBetween val="midCat"/>
      </c:valAx>
      <c:valAx>
        <c:axId val="-2147150424"/>
        <c:scaling>
          <c:orientation val="minMax"/>
          <c:max val="1.0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Corner Crack Fraction</a:t>
                </a:r>
              </a:p>
            </c:rich>
          </c:tx>
          <c:layout/>
          <c:overlay val="0"/>
        </c:title>
        <c:numFmt formatCode="0.0" sourceLinked="0"/>
        <c:majorTickMark val="out"/>
        <c:minorTickMark val="none"/>
        <c:tickLblPos val="nextTo"/>
        <c:crossAx val="21219179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6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Total Cracks, 1 Week Later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245.2</c:v>
          </c:tx>
          <c:spPr>
            <a:ln w="47625">
              <a:noFill/>
            </a:ln>
          </c:spPr>
          <c:xVal>
            <c:numRef>
              <c:f>Averages!$B$6:$B$8</c:f>
              <c:numCache>
                <c:formatCode>General</c:formatCode>
                <c:ptCount val="3"/>
                <c:pt idx="0">
                  <c:v>0.05</c:v>
                </c:pt>
                <c:pt idx="1">
                  <c:v>0.5</c:v>
                </c:pt>
                <c:pt idx="2">
                  <c:v>1.0</c:v>
                </c:pt>
              </c:numCache>
            </c:numRef>
          </c:xVal>
          <c:yVal>
            <c:numRef>
              <c:f>Averages!$D$10:$D$12</c:f>
              <c:numCache>
                <c:formatCode>0.00</c:formatCode>
                <c:ptCount val="3"/>
                <c:pt idx="0">
                  <c:v>0.0</c:v>
                </c:pt>
                <c:pt idx="2">
                  <c:v>0.222222222222222</c:v>
                </c:pt>
              </c:numCache>
            </c:numRef>
          </c:yVal>
          <c:smooth val="0"/>
        </c:ser>
        <c:ser>
          <c:idx val="1"/>
          <c:order val="1"/>
          <c:tx>
            <c:v>490.3</c:v>
          </c:tx>
          <c:spPr>
            <a:ln w="47625">
              <a:noFill/>
            </a:ln>
          </c:spPr>
          <c:xVal>
            <c:numRef>
              <c:f>Averages!$B$6:$B$8</c:f>
              <c:numCache>
                <c:formatCode>General</c:formatCode>
                <c:ptCount val="3"/>
                <c:pt idx="0">
                  <c:v>0.05</c:v>
                </c:pt>
                <c:pt idx="1">
                  <c:v>0.5</c:v>
                </c:pt>
                <c:pt idx="2">
                  <c:v>1.0</c:v>
                </c:pt>
              </c:numCache>
            </c:numRef>
          </c:xVal>
          <c:yVal>
            <c:numRef>
              <c:f>Averages!$G$10:$G$12</c:f>
              <c:numCache>
                <c:formatCode>0.00</c:formatCode>
                <c:ptCount val="3"/>
                <c:pt idx="0">
                  <c:v>0.0</c:v>
                </c:pt>
                <c:pt idx="2">
                  <c:v>1.222222222222222</c:v>
                </c:pt>
              </c:numCache>
            </c:numRef>
          </c:yVal>
          <c:smooth val="0"/>
        </c:ser>
        <c:ser>
          <c:idx val="2"/>
          <c:order val="2"/>
          <c:tx>
            <c:v>980.7</c:v>
          </c:tx>
          <c:spPr>
            <a:ln w="47625">
              <a:noFill/>
            </a:ln>
          </c:spPr>
          <c:xVal>
            <c:numRef>
              <c:f>Averages!$B$6:$B$8</c:f>
              <c:numCache>
                <c:formatCode>General</c:formatCode>
                <c:ptCount val="3"/>
                <c:pt idx="0">
                  <c:v>0.05</c:v>
                </c:pt>
                <c:pt idx="1">
                  <c:v>0.5</c:v>
                </c:pt>
                <c:pt idx="2">
                  <c:v>1.0</c:v>
                </c:pt>
              </c:numCache>
            </c:numRef>
          </c:xVal>
          <c:yVal>
            <c:numRef>
              <c:f>Averages!$J$10:$J$12</c:f>
              <c:numCache>
                <c:formatCode>0.00</c:formatCode>
                <c:ptCount val="3"/>
                <c:pt idx="0">
                  <c:v>0.0</c:v>
                </c:pt>
                <c:pt idx="2">
                  <c:v>2.111111111111111</c:v>
                </c:pt>
              </c:numCache>
            </c:numRef>
          </c:yVal>
          <c:smooth val="0"/>
        </c:ser>
        <c:ser>
          <c:idx val="3"/>
          <c:order val="3"/>
          <c:tx>
            <c:v>1961</c:v>
          </c:tx>
          <c:spPr>
            <a:ln w="47625">
              <a:noFill/>
            </a:ln>
          </c:spPr>
          <c:xVal>
            <c:numRef>
              <c:f>Averages!$B$6:$B$8</c:f>
              <c:numCache>
                <c:formatCode>General</c:formatCode>
                <c:ptCount val="3"/>
                <c:pt idx="0">
                  <c:v>0.05</c:v>
                </c:pt>
                <c:pt idx="1">
                  <c:v>0.5</c:v>
                </c:pt>
                <c:pt idx="2">
                  <c:v>1.0</c:v>
                </c:pt>
              </c:numCache>
            </c:numRef>
          </c:xVal>
          <c:yVal>
            <c:numRef>
              <c:f>Averages!$M$10:$M$12</c:f>
              <c:numCache>
                <c:formatCode>0.00</c:formatCode>
                <c:ptCount val="3"/>
                <c:pt idx="0">
                  <c:v>0.0</c:v>
                </c:pt>
                <c:pt idx="2">
                  <c:v>4.111111111111111</c:v>
                </c:pt>
              </c:numCache>
            </c:numRef>
          </c:yVal>
          <c:smooth val="0"/>
        </c:ser>
        <c:ser>
          <c:idx val="4"/>
          <c:order val="4"/>
          <c:tx>
            <c:v>2942</c:v>
          </c:tx>
          <c:spPr>
            <a:ln w="47625">
              <a:noFill/>
            </a:ln>
          </c:spPr>
          <c:xVal>
            <c:numRef>
              <c:f>Averages!$B$6:$B$8</c:f>
              <c:numCache>
                <c:formatCode>General</c:formatCode>
                <c:ptCount val="3"/>
                <c:pt idx="0">
                  <c:v>0.05</c:v>
                </c:pt>
                <c:pt idx="1">
                  <c:v>0.5</c:v>
                </c:pt>
                <c:pt idx="2">
                  <c:v>1.0</c:v>
                </c:pt>
              </c:numCache>
            </c:numRef>
          </c:xVal>
          <c:yVal>
            <c:numRef>
              <c:f>Averages!$P$10:$P$12</c:f>
              <c:numCache>
                <c:formatCode>0.00</c:formatCode>
                <c:ptCount val="3"/>
                <c:pt idx="0">
                  <c:v>0.666666666666667</c:v>
                </c:pt>
                <c:pt idx="1">
                  <c:v>0.666666666666667</c:v>
                </c:pt>
                <c:pt idx="2">
                  <c:v>4.555555555555555</c:v>
                </c:pt>
              </c:numCache>
            </c:numRef>
          </c:yVal>
          <c:smooth val="0"/>
        </c:ser>
        <c:ser>
          <c:idx val="5"/>
          <c:order val="5"/>
          <c:tx>
            <c:v>4903</c:v>
          </c:tx>
          <c:spPr>
            <a:ln w="47625">
              <a:noFill/>
            </a:ln>
          </c:spPr>
          <c:xVal>
            <c:numRef>
              <c:f>Averages!$B$6:$B$8</c:f>
              <c:numCache>
                <c:formatCode>General</c:formatCode>
                <c:ptCount val="3"/>
                <c:pt idx="0">
                  <c:v>0.05</c:v>
                </c:pt>
                <c:pt idx="1">
                  <c:v>0.5</c:v>
                </c:pt>
                <c:pt idx="2">
                  <c:v>1.0</c:v>
                </c:pt>
              </c:numCache>
            </c:numRef>
          </c:xVal>
          <c:yVal>
            <c:numRef>
              <c:f>Averages!$S$10:$S$12</c:f>
              <c:numCache>
                <c:formatCode>0.00</c:formatCode>
                <c:ptCount val="3"/>
                <c:pt idx="0">
                  <c:v>3.444444444444445</c:v>
                </c:pt>
                <c:pt idx="1">
                  <c:v>2.111111111111111</c:v>
                </c:pt>
                <c:pt idx="2">
                  <c:v>6.333333333333332</c:v>
                </c:pt>
              </c:numCache>
            </c:numRef>
          </c:yVal>
          <c:smooth val="0"/>
        </c:ser>
        <c:ser>
          <c:idx val="6"/>
          <c:order val="6"/>
          <c:tx>
            <c:v>9807</c:v>
          </c:tx>
          <c:spPr>
            <a:ln w="47625">
              <a:noFill/>
            </a:ln>
          </c:spPr>
          <c:xVal>
            <c:numRef>
              <c:f>Averages!$B$6:$B$8</c:f>
              <c:numCache>
                <c:formatCode>General</c:formatCode>
                <c:ptCount val="3"/>
                <c:pt idx="0">
                  <c:v>0.05</c:v>
                </c:pt>
                <c:pt idx="1">
                  <c:v>0.5</c:v>
                </c:pt>
                <c:pt idx="2">
                  <c:v>1.0</c:v>
                </c:pt>
              </c:numCache>
            </c:numRef>
          </c:xVal>
          <c:yVal>
            <c:numRef>
              <c:f>Averages!$V$10:$V$12</c:f>
              <c:numCache>
                <c:formatCode>0.00</c:formatCode>
                <c:ptCount val="3"/>
                <c:pt idx="0">
                  <c:v>8.222222222222221</c:v>
                </c:pt>
                <c:pt idx="1">
                  <c:v>7.666666666666667</c:v>
                </c:pt>
                <c:pt idx="2">
                  <c:v>6.333333333333332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4317544"/>
        <c:axId val="2101876824"/>
      </c:scatterChart>
      <c:valAx>
        <c:axId val="-2144317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Polish Size [µm]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1876824"/>
        <c:crosses val="autoZero"/>
        <c:crossBetween val="midCat"/>
      </c:valAx>
      <c:valAx>
        <c:axId val="21018768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Cracks per Indent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-21443175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6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397934</xdr:colOff>
      <xdr:row>36</xdr:row>
      <xdr:rowOff>84666</xdr:rowOff>
    </xdr:from>
    <xdr:to>
      <xdr:col>16</xdr:col>
      <xdr:colOff>186268</xdr:colOff>
      <xdr:row>54</xdr:row>
      <xdr:rowOff>169333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440267</xdr:colOff>
      <xdr:row>17</xdr:row>
      <xdr:rowOff>8467</xdr:rowOff>
    </xdr:from>
    <xdr:to>
      <xdr:col>27</xdr:col>
      <xdr:colOff>93135</xdr:colOff>
      <xdr:row>35</xdr:row>
      <xdr:rowOff>93134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431800</xdr:colOff>
      <xdr:row>16</xdr:row>
      <xdr:rowOff>152400</xdr:rowOff>
    </xdr:from>
    <xdr:to>
      <xdr:col>16</xdr:col>
      <xdr:colOff>220134</xdr:colOff>
      <xdr:row>35</xdr:row>
      <xdr:rowOff>42334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37</xdr:row>
      <xdr:rowOff>0</xdr:rowOff>
    </xdr:from>
    <xdr:to>
      <xdr:col>27</xdr:col>
      <xdr:colOff>160868</xdr:colOff>
      <xdr:row>55</xdr:row>
      <xdr:rowOff>84667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90"/>
  <sheetViews>
    <sheetView zoomScale="150" zoomScaleNormal="150" zoomScalePageLayoutView="150" workbookViewId="0">
      <selection activeCell="I2" sqref="I2"/>
    </sheetView>
  </sheetViews>
  <sheetFormatPr baseColWidth="10" defaultRowHeight="15" x14ac:dyDescent="0"/>
  <cols>
    <col min="3" max="3" width="6.1640625" bestFit="1" customWidth="1"/>
    <col min="4" max="4" width="8" bestFit="1" customWidth="1"/>
    <col min="5" max="5" width="14.1640625" bestFit="1" customWidth="1"/>
    <col min="6" max="6" width="16.33203125" bestFit="1" customWidth="1"/>
    <col min="7" max="7" width="14.83203125" bestFit="1" customWidth="1"/>
    <col min="8" max="8" width="7.5" bestFit="1" customWidth="1"/>
    <col min="9" max="9" width="14.1640625" bestFit="1" customWidth="1"/>
    <col min="10" max="10" width="16.33203125" bestFit="1" customWidth="1"/>
    <col min="11" max="11" width="14.83203125" bestFit="1" customWidth="1"/>
    <col min="12" max="12" width="6.1640625" bestFit="1" customWidth="1"/>
  </cols>
  <sheetData>
    <row r="2" spans="1:12">
      <c r="B2" t="s">
        <v>13</v>
      </c>
      <c r="I2" t="s">
        <v>25</v>
      </c>
    </row>
    <row r="3" spans="1:12">
      <c r="B3" t="s">
        <v>12</v>
      </c>
    </row>
    <row r="5" spans="1:12">
      <c r="E5" s="44" t="s">
        <v>0</v>
      </c>
      <c r="F5" s="44"/>
      <c r="G5" s="44"/>
      <c r="H5" s="44"/>
      <c r="I5" s="44" t="s">
        <v>1</v>
      </c>
      <c r="J5" s="44"/>
      <c r="K5" s="44"/>
      <c r="L5" s="44"/>
    </row>
    <row r="6" spans="1:12">
      <c r="A6" s="1"/>
      <c r="B6" s="1"/>
      <c r="C6" s="1" t="s">
        <v>2</v>
      </c>
      <c r="D6" s="1" t="s">
        <v>3</v>
      </c>
      <c r="E6" s="1" t="s">
        <v>4</v>
      </c>
      <c r="F6" s="1" t="s">
        <v>5</v>
      </c>
      <c r="G6" s="1" t="s">
        <v>6</v>
      </c>
      <c r="H6" s="1" t="s">
        <v>7</v>
      </c>
      <c r="I6" s="1" t="s">
        <v>4</v>
      </c>
      <c r="J6" s="1" t="s">
        <v>5</v>
      </c>
      <c r="K6" s="1" t="s">
        <v>6</v>
      </c>
      <c r="L6" s="1" t="s">
        <v>7</v>
      </c>
    </row>
    <row r="7" spans="1:12">
      <c r="A7" s="2"/>
      <c r="B7" s="2" t="s">
        <v>8</v>
      </c>
      <c r="C7" s="2">
        <v>245.2</v>
      </c>
      <c r="D7" s="2">
        <v>1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</row>
    <row r="8" spans="1:12">
      <c r="A8" s="2"/>
      <c r="B8" s="2"/>
      <c r="C8" s="2">
        <v>245.2</v>
      </c>
      <c r="D8" s="2">
        <v>2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</row>
    <row r="9" spans="1:12">
      <c r="A9" s="2"/>
      <c r="B9" s="2"/>
      <c r="C9" s="2">
        <v>245.2</v>
      </c>
      <c r="D9" s="2">
        <v>3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</row>
    <row r="10" spans="1:12">
      <c r="A10" s="2"/>
      <c r="B10" s="2"/>
      <c r="C10" s="2">
        <v>245.2</v>
      </c>
      <c r="D10" s="2">
        <v>4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</row>
    <row r="11" spans="1:12">
      <c r="A11" s="2"/>
      <c r="B11" s="2"/>
      <c r="C11" s="2">
        <v>245.2</v>
      </c>
      <c r="D11" s="2">
        <v>5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</row>
    <row r="12" spans="1:12">
      <c r="A12" s="2"/>
      <c r="B12" s="2"/>
      <c r="C12" s="2">
        <v>245.2</v>
      </c>
      <c r="D12" s="2">
        <v>6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</row>
    <row r="13" spans="1:12">
      <c r="A13" s="2"/>
      <c r="B13" s="2"/>
      <c r="C13" s="2">
        <v>245.2</v>
      </c>
      <c r="D13" s="2">
        <v>7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</row>
    <row r="14" spans="1:12">
      <c r="A14" s="2"/>
      <c r="B14" s="2"/>
      <c r="C14" s="2">
        <v>245.2</v>
      </c>
      <c r="D14" s="2">
        <v>8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</row>
    <row r="15" spans="1:12">
      <c r="A15" s="2"/>
      <c r="B15" s="2"/>
      <c r="C15" s="2">
        <v>245.2</v>
      </c>
      <c r="D15" s="2">
        <v>9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</row>
    <row r="16" spans="1:12" s="3" customFormat="1">
      <c r="D16" s="3" t="s">
        <v>23</v>
      </c>
      <c r="E16" s="4">
        <f>SUM(E7:E15)/35</f>
        <v>0</v>
      </c>
      <c r="F16" s="4"/>
      <c r="G16" s="4"/>
      <c r="H16" s="3" t="s">
        <v>23</v>
      </c>
      <c r="I16" s="4">
        <f>SUM(I7:I15)/35</f>
        <v>0</v>
      </c>
    </row>
    <row r="17" spans="1:12" s="3" customFormat="1">
      <c r="D17" s="3" t="s">
        <v>21</v>
      </c>
      <c r="E17" s="4">
        <f>SUM(E7:F15)/9</f>
        <v>0</v>
      </c>
      <c r="F17" s="4"/>
      <c r="G17" s="4"/>
      <c r="H17" s="3" t="s">
        <v>21</v>
      </c>
      <c r="I17" s="4">
        <f>SUM(I7:J15)/9</f>
        <v>0</v>
      </c>
    </row>
    <row r="18" spans="1:12" s="3" customFormat="1">
      <c r="D18" s="3" t="s">
        <v>10</v>
      </c>
      <c r="E18" s="4">
        <f>STDEV(E7:E15)/4</f>
        <v>0</v>
      </c>
      <c r="F18" s="4"/>
      <c r="G18" s="4"/>
      <c r="H18" s="3" t="s">
        <v>10</v>
      </c>
      <c r="I18" s="4">
        <f>STDEV(I7:I15)/4</f>
        <v>0</v>
      </c>
    </row>
    <row r="19" spans="1:12">
      <c r="A19" s="5"/>
      <c r="B19" s="5" t="s">
        <v>11</v>
      </c>
      <c r="C19" s="5">
        <v>490.3</v>
      </c>
      <c r="D19" s="5">
        <v>1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</row>
    <row r="20" spans="1:12">
      <c r="A20" s="5"/>
      <c r="B20" s="5"/>
      <c r="C20" s="5">
        <v>490.3</v>
      </c>
      <c r="D20" s="5">
        <v>2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</row>
    <row r="21" spans="1:12">
      <c r="A21" s="5"/>
      <c r="B21" s="5"/>
      <c r="C21" s="5">
        <v>490.3</v>
      </c>
      <c r="D21" s="5">
        <v>3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</row>
    <row r="22" spans="1:12">
      <c r="A22" s="5"/>
      <c r="B22" s="5"/>
      <c r="C22" s="5">
        <v>490.3</v>
      </c>
      <c r="D22" s="5">
        <v>4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</row>
    <row r="23" spans="1:12">
      <c r="A23" s="5"/>
      <c r="B23" s="5"/>
      <c r="C23" s="5">
        <v>490.3</v>
      </c>
      <c r="D23" s="5">
        <v>5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5">
        <v>0</v>
      </c>
    </row>
    <row r="24" spans="1:12">
      <c r="A24" s="5"/>
      <c r="B24" s="5"/>
      <c r="C24" s="5">
        <v>490.3</v>
      </c>
      <c r="D24" s="5">
        <v>6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</row>
    <row r="25" spans="1:12">
      <c r="A25" s="5"/>
      <c r="B25" s="5"/>
      <c r="C25" s="5">
        <v>490.3</v>
      </c>
      <c r="D25" s="5">
        <v>7</v>
      </c>
      <c r="E25" s="5">
        <v>0</v>
      </c>
      <c r="F25" s="5">
        <v>0</v>
      </c>
      <c r="G25" s="5">
        <v>0</v>
      </c>
      <c r="H25" s="5">
        <v>0</v>
      </c>
      <c r="I25" s="5">
        <v>0</v>
      </c>
      <c r="J25" s="5">
        <v>0</v>
      </c>
      <c r="K25" s="5">
        <v>0</v>
      </c>
      <c r="L25" s="5">
        <v>0</v>
      </c>
    </row>
    <row r="26" spans="1:12">
      <c r="A26" s="5"/>
      <c r="B26" s="5"/>
      <c r="C26" s="5">
        <v>490.3</v>
      </c>
      <c r="D26" s="5">
        <v>8</v>
      </c>
      <c r="E26" s="5">
        <v>0</v>
      </c>
      <c r="F26" s="5">
        <v>0</v>
      </c>
      <c r="G26" s="5">
        <v>0</v>
      </c>
      <c r="H26" s="5">
        <v>0</v>
      </c>
      <c r="I26" s="5">
        <v>0</v>
      </c>
      <c r="J26" s="5">
        <v>0</v>
      </c>
      <c r="K26" s="5">
        <v>0</v>
      </c>
      <c r="L26" s="5">
        <v>0</v>
      </c>
    </row>
    <row r="27" spans="1:12">
      <c r="A27" s="5"/>
      <c r="B27" s="5"/>
      <c r="C27" s="5">
        <v>490.3</v>
      </c>
      <c r="D27" s="5">
        <v>9</v>
      </c>
      <c r="E27" s="5">
        <v>0</v>
      </c>
      <c r="F27" s="5">
        <v>0</v>
      </c>
      <c r="G27" s="5">
        <v>0</v>
      </c>
      <c r="H27" s="5">
        <v>0</v>
      </c>
      <c r="I27" s="5">
        <v>0</v>
      </c>
      <c r="J27" s="5">
        <v>0</v>
      </c>
      <c r="K27" s="5">
        <v>0</v>
      </c>
      <c r="L27" s="5">
        <v>0</v>
      </c>
    </row>
    <row r="28" spans="1:12" s="6" customFormat="1">
      <c r="D28" s="6" t="s">
        <v>23</v>
      </c>
      <c r="E28" s="7">
        <f>SUM(E19:E27)/35</f>
        <v>0</v>
      </c>
      <c r="F28" s="7"/>
      <c r="G28" s="7"/>
      <c r="H28" s="6" t="s">
        <v>23</v>
      </c>
      <c r="I28" s="7">
        <f>SUM(I19:I27)/35</f>
        <v>0</v>
      </c>
    </row>
    <row r="29" spans="1:12" s="6" customFormat="1">
      <c r="D29" s="6" t="s">
        <v>21</v>
      </c>
      <c r="E29" s="7">
        <f>SUM(E19:F27)/9</f>
        <v>0</v>
      </c>
      <c r="F29" s="7"/>
      <c r="G29" s="7"/>
      <c r="H29" s="6" t="s">
        <v>21</v>
      </c>
      <c r="I29" s="7">
        <f>SUM(I19:J27)/9</f>
        <v>0</v>
      </c>
    </row>
    <row r="30" spans="1:12" s="6" customFormat="1">
      <c r="D30" s="6" t="s">
        <v>10</v>
      </c>
      <c r="E30" s="7">
        <f>STDEV(E19:E27)/4</f>
        <v>0</v>
      </c>
      <c r="F30" s="7"/>
      <c r="G30" s="7"/>
      <c r="H30" s="6" t="s">
        <v>10</v>
      </c>
      <c r="I30" s="7">
        <f>STDEV(I19:I27)/4</f>
        <v>0</v>
      </c>
    </row>
    <row r="31" spans="1:12">
      <c r="A31" s="8"/>
      <c r="B31" s="8" t="s">
        <v>8</v>
      </c>
      <c r="C31" s="8">
        <v>980.7</v>
      </c>
      <c r="D31" s="9">
        <v>1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</row>
    <row r="32" spans="1:12">
      <c r="A32" s="8"/>
      <c r="B32" s="8"/>
      <c r="C32" s="8">
        <v>980.7</v>
      </c>
      <c r="D32" s="9">
        <v>2</v>
      </c>
      <c r="E32" s="9">
        <v>0</v>
      </c>
      <c r="F32" s="9">
        <v>0</v>
      </c>
      <c r="G32" s="9">
        <v>0</v>
      </c>
      <c r="H32" s="9">
        <v>0</v>
      </c>
      <c r="I32" s="9">
        <v>0</v>
      </c>
      <c r="J32" s="9">
        <v>0</v>
      </c>
      <c r="K32" s="9">
        <v>0</v>
      </c>
      <c r="L32" s="9">
        <v>0</v>
      </c>
    </row>
    <row r="33" spans="1:12">
      <c r="A33" s="8"/>
      <c r="B33" s="8"/>
      <c r="C33" s="8">
        <v>980.7</v>
      </c>
      <c r="D33" s="9">
        <v>3</v>
      </c>
      <c r="E33" s="9">
        <v>0</v>
      </c>
      <c r="F33" s="9">
        <v>0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  <c r="L33" s="9">
        <v>0</v>
      </c>
    </row>
    <row r="34" spans="1:12">
      <c r="A34" s="8"/>
      <c r="B34" s="8"/>
      <c r="C34" s="8">
        <v>980.7</v>
      </c>
      <c r="D34" s="9">
        <v>4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</row>
    <row r="35" spans="1:12">
      <c r="A35" s="8"/>
      <c r="B35" s="8"/>
      <c r="C35" s="8">
        <v>980.7</v>
      </c>
      <c r="D35" s="9">
        <v>5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</row>
    <row r="36" spans="1:12">
      <c r="A36" s="8"/>
      <c r="B36" s="8"/>
      <c r="C36" s="8">
        <v>980.7</v>
      </c>
      <c r="D36" s="9">
        <v>6</v>
      </c>
      <c r="E36" s="9">
        <v>0</v>
      </c>
      <c r="F36" s="9">
        <v>0</v>
      </c>
      <c r="G36" s="9">
        <v>0</v>
      </c>
      <c r="H36" s="9">
        <v>0</v>
      </c>
      <c r="I36" s="9">
        <v>0</v>
      </c>
      <c r="J36" s="9">
        <v>0</v>
      </c>
      <c r="K36" s="9">
        <v>0</v>
      </c>
      <c r="L36" s="9">
        <v>0</v>
      </c>
    </row>
    <row r="37" spans="1:12">
      <c r="A37" s="8"/>
      <c r="B37" s="8"/>
      <c r="C37" s="8">
        <v>980.7</v>
      </c>
      <c r="D37" s="9">
        <v>7</v>
      </c>
      <c r="E37" s="9">
        <v>0</v>
      </c>
      <c r="F37" s="9">
        <v>0</v>
      </c>
      <c r="G37" s="9">
        <v>0</v>
      </c>
      <c r="H37" s="9">
        <v>0</v>
      </c>
      <c r="I37" s="9">
        <v>0</v>
      </c>
      <c r="J37" s="9">
        <v>0</v>
      </c>
      <c r="K37" s="9">
        <v>0</v>
      </c>
      <c r="L37" s="9">
        <v>0</v>
      </c>
    </row>
    <row r="38" spans="1:12">
      <c r="A38" s="8"/>
      <c r="B38" s="8"/>
      <c r="C38" s="8">
        <v>980.7</v>
      </c>
      <c r="D38" s="9">
        <v>8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</row>
    <row r="39" spans="1:12">
      <c r="A39" s="8"/>
      <c r="B39" s="8"/>
      <c r="C39" s="8">
        <v>980.7</v>
      </c>
      <c r="D39" s="9">
        <v>9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  <c r="K39" s="9">
        <v>0</v>
      </c>
      <c r="L39" s="9">
        <v>0</v>
      </c>
    </row>
    <row r="40" spans="1:12" s="10" customFormat="1">
      <c r="D40" s="10" t="s">
        <v>23</v>
      </c>
      <c r="E40" s="11">
        <f>SUM(E31:E39)/35</f>
        <v>0</v>
      </c>
      <c r="F40" s="11"/>
      <c r="G40" s="11"/>
      <c r="H40" s="10" t="s">
        <v>23</v>
      </c>
      <c r="I40" s="11">
        <f>SUM(I31:I39)/35</f>
        <v>0</v>
      </c>
    </row>
    <row r="41" spans="1:12" s="10" customFormat="1">
      <c r="D41" s="10" t="s">
        <v>21</v>
      </c>
      <c r="E41" s="11">
        <f>SUM(E31:F39)/9</f>
        <v>0</v>
      </c>
      <c r="F41" s="11"/>
      <c r="G41" s="11"/>
      <c r="H41" s="10" t="s">
        <v>21</v>
      </c>
      <c r="I41" s="11">
        <f>SUM(I31:J39)/9</f>
        <v>0</v>
      </c>
    </row>
    <row r="42" spans="1:12" s="10" customFormat="1">
      <c r="D42" s="10" t="s">
        <v>10</v>
      </c>
      <c r="E42" s="11">
        <f>STDEV(E31:E39)/4</f>
        <v>0</v>
      </c>
      <c r="F42" s="11"/>
      <c r="G42" s="11"/>
      <c r="H42" s="10" t="s">
        <v>10</v>
      </c>
      <c r="I42" s="11">
        <f>STDEV(I31:I39)/4</f>
        <v>0</v>
      </c>
    </row>
    <row r="43" spans="1:12">
      <c r="A43" s="12"/>
      <c r="B43" s="12" t="s">
        <v>11</v>
      </c>
      <c r="C43" s="12">
        <v>1961</v>
      </c>
      <c r="D43" s="13">
        <v>1</v>
      </c>
      <c r="E43" s="13">
        <v>0</v>
      </c>
      <c r="F43" s="13">
        <v>0</v>
      </c>
      <c r="G43" s="13">
        <v>0</v>
      </c>
      <c r="H43" s="13">
        <v>0</v>
      </c>
      <c r="I43" s="13">
        <v>0</v>
      </c>
      <c r="J43" s="13">
        <v>0</v>
      </c>
      <c r="K43" s="13">
        <v>0</v>
      </c>
      <c r="L43" s="13">
        <v>0</v>
      </c>
    </row>
    <row r="44" spans="1:12">
      <c r="A44" s="12"/>
      <c r="B44" s="12"/>
      <c r="C44" s="12">
        <v>1961</v>
      </c>
      <c r="D44" s="13">
        <v>2</v>
      </c>
      <c r="E44" s="13">
        <v>0</v>
      </c>
      <c r="F44" s="13">
        <v>0</v>
      </c>
      <c r="G44" s="13">
        <v>0</v>
      </c>
      <c r="H44" s="13">
        <v>0</v>
      </c>
      <c r="I44" s="13">
        <v>0</v>
      </c>
      <c r="J44" s="13">
        <v>0</v>
      </c>
      <c r="K44" s="13">
        <v>0</v>
      </c>
      <c r="L44" s="13">
        <v>0</v>
      </c>
    </row>
    <row r="45" spans="1:12">
      <c r="A45" s="12"/>
      <c r="B45" s="12"/>
      <c r="C45" s="12">
        <v>1961</v>
      </c>
      <c r="D45" s="13">
        <v>3</v>
      </c>
      <c r="E45" s="13">
        <v>0</v>
      </c>
      <c r="F45" s="13">
        <v>0</v>
      </c>
      <c r="G45" s="13">
        <v>0</v>
      </c>
      <c r="H45" s="13">
        <v>0</v>
      </c>
      <c r="I45" s="13">
        <v>0</v>
      </c>
      <c r="J45" s="13">
        <v>0</v>
      </c>
      <c r="K45" s="13">
        <v>0</v>
      </c>
      <c r="L45" s="13">
        <v>0</v>
      </c>
    </row>
    <row r="46" spans="1:12">
      <c r="A46" s="12"/>
      <c r="B46" s="12"/>
      <c r="C46" s="12">
        <v>1961</v>
      </c>
      <c r="D46" s="13">
        <v>4</v>
      </c>
      <c r="E46" s="13">
        <v>0</v>
      </c>
      <c r="F46" s="13">
        <v>0</v>
      </c>
      <c r="G46" s="13">
        <v>0</v>
      </c>
      <c r="H46" s="13">
        <v>0</v>
      </c>
      <c r="I46" s="13">
        <v>0</v>
      </c>
      <c r="J46" s="13">
        <v>0</v>
      </c>
      <c r="K46" s="13">
        <v>0</v>
      </c>
      <c r="L46" s="13">
        <v>0</v>
      </c>
    </row>
    <row r="47" spans="1:12">
      <c r="A47" s="12"/>
      <c r="B47" s="12"/>
      <c r="C47" s="12">
        <v>1961</v>
      </c>
      <c r="D47" s="13">
        <v>5</v>
      </c>
      <c r="E47" s="13">
        <v>0</v>
      </c>
      <c r="F47" s="13">
        <v>0</v>
      </c>
      <c r="G47" s="13">
        <v>0</v>
      </c>
      <c r="H47" s="13">
        <v>0</v>
      </c>
      <c r="I47" s="13">
        <v>0</v>
      </c>
      <c r="J47" s="13">
        <v>0</v>
      </c>
      <c r="K47" s="13">
        <v>0</v>
      </c>
      <c r="L47" s="13">
        <v>0</v>
      </c>
    </row>
    <row r="48" spans="1:12">
      <c r="A48" s="12"/>
      <c r="B48" s="12"/>
      <c r="C48" s="12">
        <v>1961</v>
      </c>
      <c r="D48" s="13">
        <v>6</v>
      </c>
      <c r="E48" s="13">
        <v>0</v>
      </c>
      <c r="F48" s="13">
        <v>0</v>
      </c>
      <c r="G48" s="13">
        <v>0</v>
      </c>
      <c r="H48" s="13">
        <v>0</v>
      </c>
      <c r="I48" s="13">
        <v>0</v>
      </c>
      <c r="J48" s="13">
        <v>0</v>
      </c>
      <c r="K48" s="13">
        <v>0</v>
      </c>
      <c r="L48" s="13">
        <v>0</v>
      </c>
    </row>
    <row r="49" spans="1:12">
      <c r="A49" s="12"/>
      <c r="B49" s="12"/>
      <c r="C49" s="12">
        <v>1961</v>
      </c>
      <c r="D49" s="13">
        <v>7</v>
      </c>
      <c r="E49" s="13">
        <v>0</v>
      </c>
      <c r="F49" s="13">
        <v>0</v>
      </c>
      <c r="G49" s="13">
        <v>0</v>
      </c>
      <c r="H49" s="13">
        <v>0</v>
      </c>
      <c r="I49" s="13">
        <v>0</v>
      </c>
      <c r="J49" s="13">
        <v>0</v>
      </c>
      <c r="K49" s="13">
        <v>0</v>
      </c>
      <c r="L49" s="13">
        <v>0</v>
      </c>
    </row>
    <row r="50" spans="1:12">
      <c r="A50" s="12"/>
      <c r="B50" s="12"/>
      <c r="C50" s="12">
        <v>1961</v>
      </c>
      <c r="D50" s="13">
        <v>8</v>
      </c>
      <c r="E50" s="13">
        <v>0</v>
      </c>
      <c r="F50" s="13">
        <v>0</v>
      </c>
      <c r="G50" s="13">
        <v>0</v>
      </c>
      <c r="H50" s="13">
        <v>0</v>
      </c>
      <c r="I50" s="13">
        <v>0</v>
      </c>
      <c r="J50" s="13">
        <v>0</v>
      </c>
      <c r="K50" s="13">
        <v>0</v>
      </c>
      <c r="L50" s="13">
        <v>0</v>
      </c>
    </row>
    <row r="51" spans="1:12">
      <c r="A51" s="12"/>
      <c r="B51" s="12"/>
      <c r="C51" s="12">
        <v>1961</v>
      </c>
      <c r="D51" s="13">
        <v>9</v>
      </c>
      <c r="E51" s="13">
        <v>0</v>
      </c>
      <c r="F51" s="13">
        <v>0</v>
      </c>
      <c r="G51" s="13">
        <v>0</v>
      </c>
      <c r="H51" s="13">
        <v>0</v>
      </c>
      <c r="I51" s="13">
        <v>0</v>
      </c>
      <c r="J51" s="13">
        <v>0</v>
      </c>
      <c r="K51" s="13">
        <v>0</v>
      </c>
      <c r="L51" s="13">
        <v>0</v>
      </c>
    </row>
    <row r="52" spans="1:12" s="14" customFormat="1">
      <c r="D52" s="14" t="s">
        <v>23</v>
      </c>
      <c r="E52" s="15">
        <f>SUM(E43:E51)/35</f>
        <v>0</v>
      </c>
      <c r="F52" s="15"/>
      <c r="G52" s="15"/>
      <c r="H52" s="14" t="s">
        <v>23</v>
      </c>
      <c r="I52" s="15">
        <f>SUM(I43:I51)/35</f>
        <v>0</v>
      </c>
    </row>
    <row r="53" spans="1:12" s="14" customFormat="1">
      <c r="D53" s="14" t="s">
        <v>21</v>
      </c>
      <c r="E53" s="15">
        <f>SUM(E43:F51)/9</f>
        <v>0</v>
      </c>
      <c r="F53" s="15"/>
      <c r="G53" s="15"/>
      <c r="H53" s="14" t="s">
        <v>21</v>
      </c>
      <c r="I53" s="15">
        <f>SUM(I43:J51)/9</f>
        <v>0</v>
      </c>
    </row>
    <row r="54" spans="1:12" s="14" customFormat="1">
      <c r="D54" s="14" t="s">
        <v>10</v>
      </c>
      <c r="E54" s="15">
        <f>STDEV(E43:E51)/4</f>
        <v>0</v>
      </c>
      <c r="F54" s="15"/>
      <c r="G54" s="15"/>
      <c r="H54" s="14" t="s">
        <v>10</v>
      </c>
      <c r="I54" s="15">
        <f>STDEV(I43:I51)/4</f>
        <v>0</v>
      </c>
    </row>
    <row r="55" spans="1:12">
      <c r="A55" s="16"/>
      <c r="B55" s="16" t="s">
        <v>8</v>
      </c>
      <c r="C55" s="16">
        <v>2942</v>
      </c>
      <c r="D55" s="17">
        <v>1</v>
      </c>
      <c r="E55" s="17">
        <v>0</v>
      </c>
      <c r="F55" s="17">
        <v>0</v>
      </c>
      <c r="G55" s="17">
        <v>0</v>
      </c>
      <c r="H55" s="17">
        <v>0</v>
      </c>
      <c r="I55" s="17">
        <v>0</v>
      </c>
      <c r="J55" s="17">
        <v>0</v>
      </c>
      <c r="K55" s="17">
        <v>0</v>
      </c>
      <c r="L55" s="17">
        <v>0</v>
      </c>
    </row>
    <row r="56" spans="1:12">
      <c r="A56" s="16"/>
      <c r="B56" s="16"/>
      <c r="C56" s="16">
        <v>2942</v>
      </c>
      <c r="D56" s="17">
        <v>2</v>
      </c>
      <c r="E56" s="17">
        <v>0</v>
      </c>
      <c r="F56" s="17">
        <v>0</v>
      </c>
      <c r="G56" s="17">
        <v>0</v>
      </c>
      <c r="H56" s="17">
        <v>0</v>
      </c>
      <c r="I56" s="17">
        <v>0</v>
      </c>
      <c r="J56" s="17">
        <v>0</v>
      </c>
      <c r="K56" s="17">
        <v>0</v>
      </c>
      <c r="L56" s="17">
        <v>0</v>
      </c>
    </row>
    <row r="57" spans="1:12">
      <c r="A57" s="16"/>
      <c r="B57" s="16"/>
      <c r="C57" s="16">
        <v>2942</v>
      </c>
      <c r="D57" s="17">
        <v>3</v>
      </c>
      <c r="E57" s="17">
        <v>0</v>
      </c>
      <c r="F57" s="17">
        <v>0</v>
      </c>
      <c r="G57" s="17">
        <v>0</v>
      </c>
      <c r="H57" s="17">
        <v>0</v>
      </c>
      <c r="I57" s="16">
        <v>2</v>
      </c>
      <c r="J57" s="16">
        <v>4</v>
      </c>
      <c r="K57" s="16">
        <v>0</v>
      </c>
      <c r="L57" s="16">
        <v>0</v>
      </c>
    </row>
    <row r="58" spans="1:12">
      <c r="A58" s="16"/>
      <c r="B58" s="16"/>
      <c r="C58" s="16">
        <v>2942</v>
      </c>
      <c r="D58" s="17">
        <v>4</v>
      </c>
      <c r="E58" s="17">
        <v>0</v>
      </c>
      <c r="F58" s="17">
        <v>0</v>
      </c>
      <c r="G58" s="17">
        <v>0</v>
      </c>
      <c r="H58" s="17">
        <v>0</v>
      </c>
      <c r="I58" s="17">
        <v>0</v>
      </c>
      <c r="J58" s="17">
        <v>0</v>
      </c>
      <c r="K58" s="17">
        <v>0</v>
      </c>
      <c r="L58" s="17">
        <v>0</v>
      </c>
    </row>
    <row r="59" spans="1:12">
      <c r="A59" s="16"/>
      <c r="B59" s="16"/>
      <c r="C59" s="16">
        <v>2942</v>
      </c>
      <c r="D59" s="17">
        <v>5</v>
      </c>
      <c r="E59" s="17">
        <v>0</v>
      </c>
      <c r="F59" s="17">
        <v>0</v>
      </c>
      <c r="G59" s="17">
        <v>0</v>
      </c>
      <c r="H59" s="17">
        <v>0</v>
      </c>
      <c r="I59" s="17">
        <v>0</v>
      </c>
      <c r="J59" s="17">
        <v>0</v>
      </c>
      <c r="K59" s="17">
        <v>0</v>
      </c>
      <c r="L59" s="17">
        <v>0</v>
      </c>
    </row>
    <row r="60" spans="1:12">
      <c r="A60" s="16"/>
      <c r="B60" s="16"/>
      <c r="C60" s="16">
        <v>2942</v>
      </c>
      <c r="D60" s="17">
        <v>6</v>
      </c>
      <c r="E60" s="17">
        <v>0</v>
      </c>
      <c r="F60" s="17">
        <v>0</v>
      </c>
      <c r="G60" s="17">
        <v>0</v>
      </c>
      <c r="H60" s="17">
        <v>0</v>
      </c>
      <c r="I60" s="17">
        <v>0</v>
      </c>
      <c r="J60" s="17">
        <v>0</v>
      </c>
      <c r="K60" s="17">
        <v>0</v>
      </c>
      <c r="L60" s="17">
        <v>0</v>
      </c>
    </row>
    <row r="61" spans="1:12">
      <c r="A61" s="16"/>
      <c r="B61" s="16"/>
      <c r="C61" s="16">
        <v>2942</v>
      </c>
      <c r="D61" s="17">
        <v>7</v>
      </c>
      <c r="E61" s="17">
        <v>0</v>
      </c>
      <c r="F61" s="17">
        <v>0</v>
      </c>
      <c r="G61" s="17">
        <v>0</v>
      </c>
      <c r="H61" s="17">
        <v>0</v>
      </c>
      <c r="I61" s="17">
        <v>0</v>
      </c>
      <c r="J61" s="17">
        <v>0</v>
      </c>
      <c r="K61" s="17">
        <v>0</v>
      </c>
      <c r="L61" s="17">
        <v>0</v>
      </c>
    </row>
    <row r="62" spans="1:12">
      <c r="A62" s="16"/>
      <c r="B62" s="16"/>
      <c r="C62" s="16">
        <v>2942</v>
      </c>
      <c r="D62" s="17">
        <v>8</v>
      </c>
      <c r="E62" s="17">
        <v>0</v>
      </c>
      <c r="F62" s="17">
        <v>0</v>
      </c>
      <c r="G62" s="17">
        <v>0</v>
      </c>
      <c r="H62" s="17">
        <v>0</v>
      </c>
      <c r="I62" s="17">
        <v>0</v>
      </c>
      <c r="J62" s="17">
        <v>0</v>
      </c>
      <c r="K62" s="17">
        <v>0</v>
      </c>
      <c r="L62" s="17">
        <v>0</v>
      </c>
    </row>
    <row r="63" spans="1:12">
      <c r="A63" s="16"/>
      <c r="B63" s="16"/>
      <c r="C63" s="16">
        <v>2942</v>
      </c>
      <c r="D63" s="17">
        <v>9</v>
      </c>
      <c r="E63" s="17">
        <v>0</v>
      </c>
      <c r="F63" s="17">
        <v>0</v>
      </c>
      <c r="G63" s="17">
        <v>0</v>
      </c>
      <c r="H63" s="17">
        <v>0</v>
      </c>
      <c r="I63" s="17">
        <v>0</v>
      </c>
      <c r="J63" s="17">
        <v>0</v>
      </c>
      <c r="K63" s="17">
        <v>0</v>
      </c>
      <c r="L63" s="17">
        <v>0</v>
      </c>
    </row>
    <row r="64" spans="1:12" s="18" customFormat="1">
      <c r="D64" s="18" t="s">
        <v>23</v>
      </c>
      <c r="E64" s="19">
        <f>SUM(E55:E63)/35</f>
        <v>0</v>
      </c>
      <c r="F64" s="19"/>
      <c r="G64" s="19"/>
      <c r="H64" s="18" t="s">
        <v>23</v>
      </c>
      <c r="I64" s="19">
        <f>SUM(I55:I63)/35</f>
        <v>5.7142857142857141E-2</v>
      </c>
    </row>
    <row r="65" spans="1:12" s="18" customFormat="1">
      <c r="D65" s="18" t="s">
        <v>21</v>
      </c>
      <c r="E65" s="19">
        <f>SUM(E55:F63)/9</f>
        <v>0</v>
      </c>
      <c r="F65" s="19"/>
      <c r="G65" s="19"/>
      <c r="H65" s="18" t="s">
        <v>21</v>
      </c>
      <c r="I65" s="19">
        <f>SUM(I55:J63)/9</f>
        <v>0.66666666666666663</v>
      </c>
    </row>
    <row r="66" spans="1:12" s="18" customFormat="1">
      <c r="D66" s="18" t="s">
        <v>10</v>
      </c>
      <c r="E66" s="19">
        <f>STDEV(E55:E63)/4</f>
        <v>0</v>
      </c>
      <c r="F66" s="19"/>
      <c r="G66" s="19"/>
      <c r="H66" s="18" t="s">
        <v>10</v>
      </c>
      <c r="I66" s="19">
        <f>STDEV(I55:I63)/4</f>
        <v>0.16666666666666666</v>
      </c>
    </row>
    <row r="67" spans="1:12">
      <c r="A67" s="20"/>
      <c r="B67" s="20" t="s">
        <v>11</v>
      </c>
      <c r="C67" s="20">
        <v>4903</v>
      </c>
      <c r="D67" s="21">
        <v>1</v>
      </c>
      <c r="E67" s="21">
        <v>1</v>
      </c>
      <c r="F67" s="21">
        <v>5</v>
      </c>
      <c r="G67" s="21">
        <v>0</v>
      </c>
      <c r="H67" s="21">
        <v>0</v>
      </c>
      <c r="I67" s="20">
        <v>0</v>
      </c>
      <c r="J67" s="20">
        <v>6</v>
      </c>
      <c r="K67" s="20">
        <v>0</v>
      </c>
      <c r="L67" s="20">
        <v>0</v>
      </c>
    </row>
    <row r="68" spans="1:12">
      <c r="A68" s="20"/>
      <c r="B68" s="20"/>
      <c r="C68" s="20">
        <v>4903</v>
      </c>
      <c r="D68" s="21">
        <v>2</v>
      </c>
      <c r="E68" s="21">
        <v>0</v>
      </c>
      <c r="F68" s="21">
        <v>0</v>
      </c>
      <c r="G68" s="21">
        <v>0</v>
      </c>
      <c r="H68" s="21">
        <v>0</v>
      </c>
      <c r="I68" s="21">
        <v>0</v>
      </c>
      <c r="J68" s="21">
        <v>0</v>
      </c>
      <c r="K68" s="21">
        <v>0</v>
      </c>
      <c r="L68" s="21">
        <v>0</v>
      </c>
    </row>
    <row r="69" spans="1:12">
      <c r="A69" s="20"/>
      <c r="B69" s="20"/>
      <c r="C69" s="20">
        <v>4903</v>
      </c>
      <c r="D69" s="21">
        <v>3</v>
      </c>
      <c r="E69" s="21">
        <v>0</v>
      </c>
      <c r="F69" s="21">
        <v>0</v>
      </c>
      <c r="G69" s="21">
        <v>0</v>
      </c>
      <c r="H69" s="21">
        <v>0</v>
      </c>
      <c r="I69" s="20">
        <v>1</v>
      </c>
      <c r="J69" s="20">
        <v>3</v>
      </c>
      <c r="K69" s="20">
        <v>0</v>
      </c>
      <c r="L69" s="20">
        <v>0</v>
      </c>
    </row>
    <row r="70" spans="1:12">
      <c r="A70" s="20"/>
      <c r="B70" s="20"/>
      <c r="C70" s="20">
        <v>4903</v>
      </c>
      <c r="D70" s="21">
        <v>4</v>
      </c>
      <c r="E70" s="21">
        <v>0</v>
      </c>
      <c r="F70" s="21">
        <v>0</v>
      </c>
      <c r="G70" s="21">
        <v>0</v>
      </c>
      <c r="H70" s="21">
        <v>0</v>
      </c>
      <c r="I70" s="21">
        <v>0</v>
      </c>
      <c r="J70" s="21">
        <v>0</v>
      </c>
      <c r="K70" s="21">
        <v>0</v>
      </c>
      <c r="L70" s="21">
        <v>0</v>
      </c>
    </row>
    <row r="71" spans="1:12">
      <c r="A71" s="20"/>
      <c r="B71" s="20"/>
      <c r="C71" s="20">
        <v>4903</v>
      </c>
      <c r="D71" s="21">
        <v>5</v>
      </c>
      <c r="E71" s="21">
        <v>3</v>
      </c>
      <c r="F71" s="21">
        <v>4</v>
      </c>
      <c r="G71" s="21">
        <v>0</v>
      </c>
      <c r="H71" s="21">
        <v>0</v>
      </c>
      <c r="I71" s="20">
        <v>2</v>
      </c>
      <c r="J71" s="20">
        <v>5</v>
      </c>
      <c r="K71" s="20">
        <v>0</v>
      </c>
      <c r="L71" s="20">
        <v>0</v>
      </c>
    </row>
    <row r="72" spans="1:12">
      <c r="A72" s="20"/>
      <c r="B72" s="20"/>
      <c r="C72" s="20">
        <v>4903</v>
      </c>
      <c r="D72" s="21">
        <v>6</v>
      </c>
      <c r="E72" s="21">
        <v>1</v>
      </c>
      <c r="F72" s="21">
        <v>2</v>
      </c>
      <c r="G72" s="21">
        <v>0</v>
      </c>
      <c r="H72" s="21">
        <v>0</v>
      </c>
      <c r="I72" s="20">
        <v>1</v>
      </c>
      <c r="J72" s="20">
        <v>5</v>
      </c>
      <c r="K72" s="20">
        <v>0</v>
      </c>
      <c r="L72" s="20">
        <v>0</v>
      </c>
    </row>
    <row r="73" spans="1:12">
      <c r="A73" s="20"/>
      <c r="B73" s="20"/>
      <c r="C73" s="20">
        <v>4903</v>
      </c>
      <c r="D73" s="21">
        <v>7</v>
      </c>
      <c r="E73" s="21">
        <v>2</v>
      </c>
      <c r="F73" s="21">
        <v>3</v>
      </c>
      <c r="G73" s="21">
        <v>0</v>
      </c>
      <c r="H73" s="21">
        <v>0</v>
      </c>
      <c r="I73" s="20">
        <v>1</v>
      </c>
      <c r="J73" s="20">
        <v>4</v>
      </c>
      <c r="K73" s="20">
        <v>0</v>
      </c>
      <c r="L73" s="20">
        <v>0</v>
      </c>
    </row>
    <row r="74" spans="1:12">
      <c r="A74" s="20"/>
      <c r="B74" s="20"/>
      <c r="C74" s="20">
        <v>4903</v>
      </c>
      <c r="D74" s="21">
        <v>8</v>
      </c>
      <c r="E74" s="21">
        <v>0</v>
      </c>
      <c r="F74" s="21">
        <v>0</v>
      </c>
      <c r="G74" s="21">
        <v>0</v>
      </c>
      <c r="H74" s="21">
        <v>0</v>
      </c>
      <c r="I74" s="20">
        <v>0</v>
      </c>
      <c r="J74" s="20">
        <v>0</v>
      </c>
      <c r="K74" s="20">
        <v>0</v>
      </c>
      <c r="L74" s="20">
        <v>0</v>
      </c>
    </row>
    <row r="75" spans="1:12">
      <c r="A75" s="20"/>
      <c r="B75" s="20"/>
      <c r="C75" s="20">
        <v>4903</v>
      </c>
      <c r="D75" s="21">
        <v>9</v>
      </c>
      <c r="E75" s="21">
        <v>0</v>
      </c>
      <c r="F75" s="21">
        <v>0</v>
      </c>
      <c r="G75" s="21">
        <v>0</v>
      </c>
      <c r="H75" s="21">
        <v>0</v>
      </c>
      <c r="I75" s="20">
        <v>0</v>
      </c>
      <c r="J75" s="20">
        <v>3</v>
      </c>
      <c r="K75" s="20">
        <v>0</v>
      </c>
      <c r="L75" s="20">
        <v>0</v>
      </c>
    </row>
    <row r="76" spans="1:12" s="22" customFormat="1">
      <c r="D76" s="22" t="s">
        <v>23</v>
      </c>
      <c r="E76" s="23">
        <f>SUM(E67:E75)/35</f>
        <v>0.2</v>
      </c>
      <c r="F76" s="23"/>
      <c r="G76" s="23"/>
      <c r="H76" s="22" t="s">
        <v>23</v>
      </c>
      <c r="I76" s="23">
        <f>SUM(I67:I75)/35</f>
        <v>0.14285714285714285</v>
      </c>
    </row>
    <row r="77" spans="1:12" s="22" customFormat="1">
      <c r="D77" s="22" t="s">
        <v>21</v>
      </c>
      <c r="E77" s="23">
        <f>SUM(E67:F75)/9</f>
        <v>2.3333333333333335</v>
      </c>
      <c r="F77" s="23"/>
      <c r="G77" s="23"/>
      <c r="H77" s="22" t="s">
        <v>21</v>
      </c>
      <c r="I77" s="23">
        <f>SUM(I67:J75)/9</f>
        <v>3.4444444444444446</v>
      </c>
    </row>
    <row r="78" spans="1:12" s="22" customFormat="1">
      <c r="D78" s="22" t="s">
        <v>10</v>
      </c>
      <c r="E78" s="23">
        <f>STDEV(E67:E75)/4</f>
        <v>0.27322660517925001</v>
      </c>
      <c r="F78" s="23"/>
      <c r="G78" s="23"/>
      <c r="H78" s="22" t="s">
        <v>10</v>
      </c>
      <c r="I78" s="23">
        <f>STDEV(I67:I75)/4</f>
        <v>0.18162078931419473</v>
      </c>
    </row>
    <row r="79" spans="1:12">
      <c r="A79" s="24"/>
      <c r="B79" s="24" t="s">
        <v>8</v>
      </c>
      <c r="C79" s="24">
        <v>9807</v>
      </c>
      <c r="D79" s="25">
        <v>1</v>
      </c>
      <c r="E79" s="25">
        <v>2</v>
      </c>
      <c r="F79" s="25">
        <v>5</v>
      </c>
      <c r="G79" s="25">
        <v>0</v>
      </c>
      <c r="H79" s="25">
        <v>0</v>
      </c>
      <c r="I79" s="24">
        <v>1</v>
      </c>
      <c r="J79" s="24">
        <v>7</v>
      </c>
      <c r="K79" s="24">
        <v>0</v>
      </c>
      <c r="L79" s="24">
        <v>0</v>
      </c>
    </row>
    <row r="80" spans="1:12">
      <c r="A80" s="24"/>
      <c r="B80" s="24"/>
      <c r="C80" s="24">
        <v>9807</v>
      </c>
      <c r="D80" s="25">
        <v>2</v>
      </c>
      <c r="E80" s="25">
        <v>2</v>
      </c>
      <c r="F80" s="25">
        <v>3</v>
      </c>
      <c r="G80" s="25">
        <v>0</v>
      </c>
      <c r="H80" s="25">
        <v>0</v>
      </c>
      <c r="I80" s="24">
        <v>0</v>
      </c>
      <c r="J80" s="24">
        <v>9</v>
      </c>
      <c r="K80" s="24">
        <v>0</v>
      </c>
      <c r="L80" s="24">
        <v>0</v>
      </c>
    </row>
    <row r="81" spans="1:12">
      <c r="A81" s="24"/>
      <c r="B81" s="24"/>
      <c r="C81" s="24">
        <v>9807</v>
      </c>
      <c r="D81" s="25">
        <v>3</v>
      </c>
      <c r="E81" s="25">
        <v>1</v>
      </c>
      <c r="F81" s="25">
        <v>8</v>
      </c>
      <c r="G81" s="25">
        <v>0</v>
      </c>
      <c r="H81" s="25">
        <v>0</v>
      </c>
      <c r="I81" s="24">
        <v>1</v>
      </c>
      <c r="J81" s="24">
        <v>9</v>
      </c>
      <c r="K81" s="24">
        <v>0</v>
      </c>
      <c r="L81" s="24">
        <v>0</v>
      </c>
    </row>
    <row r="82" spans="1:12">
      <c r="A82" s="24"/>
      <c r="B82" s="24"/>
      <c r="C82" s="24">
        <v>9807</v>
      </c>
      <c r="D82" s="25">
        <v>4</v>
      </c>
      <c r="E82" s="25">
        <v>1</v>
      </c>
      <c r="F82" s="25">
        <v>7</v>
      </c>
      <c r="G82" s="25">
        <v>0</v>
      </c>
      <c r="H82" s="25">
        <v>0</v>
      </c>
      <c r="I82" s="24">
        <v>1</v>
      </c>
      <c r="J82" s="24">
        <v>8</v>
      </c>
      <c r="K82" s="24">
        <v>0</v>
      </c>
      <c r="L82" s="24">
        <v>0</v>
      </c>
    </row>
    <row r="83" spans="1:12">
      <c r="A83" s="24"/>
      <c r="B83" s="24"/>
      <c r="C83" s="24">
        <v>9807</v>
      </c>
      <c r="D83" s="25">
        <v>5</v>
      </c>
      <c r="E83" s="25">
        <v>2</v>
      </c>
      <c r="F83" s="25">
        <v>3</v>
      </c>
      <c r="G83" s="25">
        <v>0</v>
      </c>
      <c r="H83" s="25">
        <v>0</v>
      </c>
      <c r="I83" s="24">
        <v>2</v>
      </c>
      <c r="J83" s="24">
        <v>9</v>
      </c>
      <c r="K83" s="24">
        <v>0</v>
      </c>
      <c r="L83" s="24">
        <v>0</v>
      </c>
    </row>
    <row r="84" spans="1:12">
      <c r="A84" s="24"/>
      <c r="B84" s="24"/>
      <c r="C84" s="24">
        <v>9807</v>
      </c>
      <c r="D84" s="25">
        <v>6</v>
      </c>
      <c r="E84" s="25">
        <v>1</v>
      </c>
      <c r="F84" s="25">
        <v>5</v>
      </c>
      <c r="G84" s="25">
        <v>0</v>
      </c>
      <c r="H84" s="25">
        <v>0</v>
      </c>
      <c r="I84" s="24">
        <v>1</v>
      </c>
      <c r="J84" s="24">
        <v>5</v>
      </c>
      <c r="K84" s="24">
        <v>0</v>
      </c>
      <c r="L84" s="24">
        <v>0</v>
      </c>
    </row>
    <row r="85" spans="1:12">
      <c r="A85" s="24"/>
      <c r="B85" s="24"/>
      <c r="C85" s="24">
        <v>9807</v>
      </c>
      <c r="D85" s="25">
        <v>7</v>
      </c>
      <c r="E85" s="25">
        <v>1</v>
      </c>
      <c r="F85" s="25">
        <v>5</v>
      </c>
      <c r="G85" s="25">
        <v>0</v>
      </c>
      <c r="H85" s="25">
        <v>0</v>
      </c>
      <c r="I85" s="24">
        <v>0</v>
      </c>
      <c r="J85" s="24">
        <v>7</v>
      </c>
      <c r="K85" s="24">
        <v>0</v>
      </c>
      <c r="L85" s="24">
        <v>0</v>
      </c>
    </row>
    <row r="86" spans="1:12">
      <c r="A86" s="24"/>
      <c r="B86" s="24"/>
      <c r="C86" s="24">
        <v>9807</v>
      </c>
      <c r="D86" s="25">
        <v>8</v>
      </c>
      <c r="E86" s="25">
        <v>0</v>
      </c>
      <c r="F86" s="25">
        <v>0</v>
      </c>
      <c r="G86" s="25">
        <v>0</v>
      </c>
      <c r="H86" s="25">
        <v>0</v>
      </c>
      <c r="I86" s="24">
        <v>0</v>
      </c>
      <c r="J86" s="24">
        <v>6</v>
      </c>
      <c r="K86" s="24">
        <v>0</v>
      </c>
      <c r="L86" s="24">
        <v>0</v>
      </c>
    </row>
    <row r="87" spans="1:12">
      <c r="A87" s="24"/>
      <c r="B87" s="24"/>
      <c r="C87" s="24">
        <v>9807</v>
      </c>
      <c r="D87" s="25">
        <v>9</v>
      </c>
      <c r="E87" s="25">
        <v>2</v>
      </c>
      <c r="F87" s="25">
        <v>6</v>
      </c>
      <c r="G87" s="25">
        <v>0</v>
      </c>
      <c r="H87" s="25">
        <v>0</v>
      </c>
      <c r="I87" s="24">
        <v>1</v>
      </c>
      <c r="J87" s="24">
        <v>7</v>
      </c>
      <c r="K87" s="24">
        <v>0</v>
      </c>
      <c r="L87" s="24">
        <v>0</v>
      </c>
    </row>
    <row r="88" spans="1:12" s="26" customFormat="1">
      <c r="D88" s="26" t="s">
        <v>23</v>
      </c>
      <c r="E88" s="27">
        <f>SUM(E79:E87)/35</f>
        <v>0.34285714285714286</v>
      </c>
      <c r="F88" s="27"/>
      <c r="G88" s="27"/>
      <c r="H88" s="26" t="s">
        <v>23</v>
      </c>
      <c r="I88" s="27">
        <f>SUM(I79:I87)/35</f>
        <v>0.2</v>
      </c>
    </row>
    <row r="89" spans="1:12" s="26" customFormat="1">
      <c r="D89" s="26" t="s">
        <v>21</v>
      </c>
      <c r="E89" s="27">
        <f>SUM(E79:F87)/9</f>
        <v>6</v>
      </c>
      <c r="F89" s="27"/>
      <c r="G89" s="27"/>
      <c r="H89" s="26" t="s">
        <v>21</v>
      </c>
      <c r="I89" s="27">
        <f>SUM(I79:J87)/9</f>
        <v>8.2222222222222214</v>
      </c>
    </row>
    <row r="90" spans="1:12" s="26" customFormat="1">
      <c r="D90" s="26" t="s">
        <v>10</v>
      </c>
      <c r="E90" s="27">
        <f>STDEV(E79:E87)/4</f>
        <v>0.17677669529663689</v>
      </c>
      <c r="F90" s="27"/>
      <c r="G90" s="27"/>
      <c r="H90" s="26" t="s">
        <v>10</v>
      </c>
      <c r="I90" s="27">
        <f>STDEV(I79:I87)/4</f>
        <v>0.16666666666666666</v>
      </c>
    </row>
  </sheetData>
  <mergeCells count="2">
    <mergeCell ref="E5:H5"/>
    <mergeCell ref="I5:L5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2"/>
  <sheetViews>
    <sheetView topLeftCell="B1" zoomScale="150" zoomScaleNormal="150" zoomScalePageLayoutView="150" workbookViewId="0">
      <selection activeCell="I2" sqref="I2"/>
    </sheetView>
  </sheetViews>
  <sheetFormatPr baseColWidth="10" defaultRowHeight="15" x14ac:dyDescent="0"/>
  <cols>
    <col min="3" max="3" width="6.1640625" bestFit="1" customWidth="1"/>
    <col min="4" max="4" width="8" bestFit="1" customWidth="1"/>
    <col min="5" max="5" width="14.1640625" bestFit="1" customWidth="1"/>
    <col min="6" max="6" width="16.33203125" bestFit="1" customWidth="1"/>
    <col min="7" max="7" width="14.83203125" bestFit="1" customWidth="1"/>
    <col min="8" max="8" width="7.5" bestFit="1" customWidth="1"/>
    <col min="9" max="9" width="14.1640625" bestFit="1" customWidth="1"/>
    <col min="10" max="10" width="16.33203125" bestFit="1" customWidth="1"/>
    <col min="11" max="11" width="14.83203125" bestFit="1" customWidth="1"/>
    <col min="12" max="12" width="6.1640625" bestFit="1" customWidth="1"/>
  </cols>
  <sheetData>
    <row r="2" spans="1:12">
      <c r="B2" t="s">
        <v>15</v>
      </c>
      <c r="I2" t="s">
        <v>25</v>
      </c>
    </row>
    <row r="3" spans="1:12">
      <c r="B3" t="s">
        <v>14</v>
      </c>
    </row>
    <row r="5" spans="1:12">
      <c r="E5" s="44" t="s">
        <v>0</v>
      </c>
      <c r="F5" s="44"/>
      <c r="G5" s="44"/>
      <c r="H5" s="44"/>
      <c r="I5" s="44" t="s">
        <v>1</v>
      </c>
      <c r="J5" s="44"/>
      <c r="K5" s="44"/>
      <c r="L5" s="44"/>
    </row>
    <row r="6" spans="1:12">
      <c r="A6" s="1"/>
      <c r="B6" s="1"/>
      <c r="C6" s="1" t="s">
        <v>2</v>
      </c>
      <c r="D6" s="1" t="s">
        <v>3</v>
      </c>
      <c r="E6" s="1" t="s">
        <v>4</v>
      </c>
      <c r="F6" s="1" t="s">
        <v>5</v>
      </c>
      <c r="G6" s="1" t="s">
        <v>6</v>
      </c>
      <c r="H6" s="1" t="s">
        <v>7</v>
      </c>
      <c r="I6" s="1" t="s">
        <v>4</v>
      </c>
      <c r="J6" s="1" t="s">
        <v>5</v>
      </c>
      <c r="K6" s="1" t="s">
        <v>6</v>
      </c>
      <c r="L6" s="1" t="s">
        <v>7</v>
      </c>
    </row>
    <row r="7" spans="1:12">
      <c r="A7" s="16"/>
      <c r="B7" s="16" t="s">
        <v>8</v>
      </c>
      <c r="C7" s="16">
        <v>2942</v>
      </c>
      <c r="D7" s="17">
        <v>1</v>
      </c>
      <c r="E7" s="17">
        <v>0</v>
      </c>
      <c r="F7" s="17">
        <v>0</v>
      </c>
      <c r="G7" s="17">
        <v>0</v>
      </c>
      <c r="H7" s="17">
        <v>0</v>
      </c>
      <c r="I7" s="17">
        <v>0</v>
      </c>
      <c r="J7" s="17">
        <v>0</v>
      </c>
      <c r="K7" s="17">
        <v>0</v>
      </c>
      <c r="L7" s="17">
        <v>0</v>
      </c>
    </row>
    <row r="8" spans="1:12">
      <c r="A8" s="16"/>
      <c r="B8" s="16"/>
      <c r="C8" s="16">
        <v>2942</v>
      </c>
      <c r="D8" s="17">
        <v>2</v>
      </c>
      <c r="E8" s="17">
        <v>0</v>
      </c>
      <c r="F8" s="17">
        <v>0</v>
      </c>
      <c r="G8" s="17">
        <v>0</v>
      </c>
      <c r="H8" s="17">
        <v>0</v>
      </c>
      <c r="I8" s="17">
        <v>0</v>
      </c>
      <c r="J8" s="17">
        <v>0</v>
      </c>
      <c r="K8" s="17">
        <v>0</v>
      </c>
      <c r="L8" s="17">
        <v>0</v>
      </c>
    </row>
    <row r="9" spans="1:12">
      <c r="A9" s="16"/>
      <c r="B9" s="16"/>
      <c r="C9" s="16">
        <v>2942</v>
      </c>
      <c r="D9" s="17">
        <v>3</v>
      </c>
      <c r="E9" s="17">
        <v>0</v>
      </c>
      <c r="F9" s="17">
        <v>0</v>
      </c>
      <c r="G9" s="17">
        <v>0</v>
      </c>
      <c r="H9" s="17">
        <v>0</v>
      </c>
      <c r="I9" s="17">
        <v>0</v>
      </c>
      <c r="J9" s="17">
        <v>0</v>
      </c>
      <c r="K9" s="17">
        <v>0</v>
      </c>
      <c r="L9" s="17">
        <v>0</v>
      </c>
    </row>
    <row r="10" spans="1:12">
      <c r="A10" s="16"/>
      <c r="B10" s="16"/>
      <c r="C10" s="16">
        <v>2942</v>
      </c>
      <c r="D10" s="17">
        <v>4</v>
      </c>
      <c r="E10" s="17">
        <v>0</v>
      </c>
      <c r="F10" s="17">
        <v>0</v>
      </c>
      <c r="G10" s="17">
        <v>0</v>
      </c>
      <c r="H10" s="17">
        <v>0</v>
      </c>
      <c r="I10" s="17">
        <v>0</v>
      </c>
      <c r="J10" s="17">
        <v>0</v>
      </c>
      <c r="K10" s="17">
        <v>0</v>
      </c>
      <c r="L10" s="17">
        <v>0</v>
      </c>
    </row>
    <row r="11" spans="1:12">
      <c r="A11" s="16"/>
      <c r="B11" s="16"/>
      <c r="C11" s="16">
        <v>2942</v>
      </c>
      <c r="D11" s="17">
        <v>5</v>
      </c>
      <c r="E11" s="17">
        <v>0</v>
      </c>
      <c r="F11" s="17">
        <v>0</v>
      </c>
      <c r="G11" s="17">
        <v>0</v>
      </c>
      <c r="H11" s="17">
        <v>0</v>
      </c>
      <c r="I11" s="16">
        <v>2</v>
      </c>
      <c r="J11" s="16">
        <v>4</v>
      </c>
      <c r="K11" s="16">
        <v>0</v>
      </c>
      <c r="L11" s="16">
        <v>0</v>
      </c>
    </row>
    <row r="12" spans="1:12">
      <c r="A12" s="16"/>
      <c r="B12" s="16"/>
      <c r="C12" s="16">
        <v>2942</v>
      </c>
      <c r="D12" s="17">
        <v>6</v>
      </c>
      <c r="E12" s="17">
        <v>0</v>
      </c>
      <c r="F12" s="17">
        <v>0</v>
      </c>
      <c r="G12" s="17">
        <v>0</v>
      </c>
      <c r="H12" s="17">
        <v>0</v>
      </c>
      <c r="I12" s="17">
        <v>0</v>
      </c>
      <c r="J12" s="17">
        <v>0</v>
      </c>
      <c r="K12" s="17">
        <v>0</v>
      </c>
      <c r="L12" s="17">
        <v>0</v>
      </c>
    </row>
    <row r="13" spans="1:12">
      <c r="A13" s="16"/>
      <c r="B13" s="16"/>
      <c r="C13" s="16">
        <v>2942</v>
      </c>
      <c r="D13" s="17">
        <v>7</v>
      </c>
      <c r="E13" s="17">
        <v>0</v>
      </c>
      <c r="F13" s="17">
        <v>0</v>
      </c>
      <c r="G13" s="17">
        <v>0</v>
      </c>
      <c r="H13" s="17">
        <v>0</v>
      </c>
      <c r="I13" s="17">
        <v>0</v>
      </c>
      <c r="J13" s="17">
        <v>0</v>
      </c>
      <c r="K13" s="17">
        <v>0</v>
      </c>
      <c r="L13" s="17">
        <v>0</v>
      </c>
    </row>
    <row r="14" spans="1:12">
      <c r="A14" s="16"/>
      <c r="B14" s="16"/>
      <c r="C14" s="16">
        <v>2942</v>
      </c>
      <c r="D14" s="17">
        <v>8</v>
      </c>
      <c r="E14" s="17">
        <v>0</v>
      </c>
      <c r="F14" s="17">
        <v>0</v>
      </c>
      <c r="G14" s="17">
        <v>0</v>
      </c>
      <c r="H14" s="17">
        <v>0</v>
      </c>
      <c r="I14" s="17">
        <v>0</v>
      </c>
      <c r="J14" s="17">
        <v>0</v>
      </c>
      <c r="K14" s="17">
        <v>0</v>
      </c>
      <c r="L14" s="17">
        <v>0</v>
      </c>
    </row>
    <row r="15" spans="1:12">
      <c r="A15" s="16"/>
      <c r="B15" s="16"/>
      <c r="C15" s="16">
        <v>2942</v>
      </c>
      <c r="D15" s="17">
        <v>9</v>
      </c>
      <c r="E15" s="17">
        <v>0</v>
      </c>
      <c r="F15" s="17">
        <v>0</v>
      </c>
      <c r="G15" s="17">
        <v>0</v>
      </c>
      <c r="H15" s="17">
        <v>0</v>
      </c>
      <c r="I15" s="17">
        <v>0</v>
      </c>
      <c r="J15" s="17">
        <v>0</v>
      </c>
      <c r="K15" s="17">
        <v>0</v>
      </c>
      <c r="L15" s="17">
        <v>0</v>
      </c>
    </row>
    <row r="16" spans="1:12" s="18" customFormat="1">
      <c r="D16" s="18" t="s">
        <v>23</v>
      </c>
      <c r="E16" s="19">
        <f>SUM(E7:E15)/35</f>
        <v>0</v>
      </c>
      <c r="F16" s="19"/>
      <c r="G16" s="19"/>
      <c r="H16" s="18" t="s">
        <v>23</v>
      </c>
      <c r="I16" s="19">
        <f>SUM(I7:I15)/35</f>
        <v>5.7142857142857141E-2</v>
      </c>
    </row>
    <row r="17" spans="1:12" s="18" customFormat="1">
      <c r="D17" s="18" t="s">
        <v>21</v>
      </c>
      <c r="E17" s="19">
        <f>SUM(E7:F15)/9</f>
        <v>0</v>
      </c>
      <c r="F17" s="19"/>
      <c r="G17" s="19"/>
      <c r="H17" s="18" t="s">
        <v>21</v>
      </c>
      <c r="I17" s="19">
        <f>SUM(I7:J15)/9</f>
        <v>0.66666666666666663</v>
      </c>
    </row>
    <row r="18" spans="1:12" s="18" customFormat="1">
      <c r="D18" s="18" t="s">
        <v>10</v>
      </c>
      <c r="E18" s="19">
        <f>STDEV(E7:E15)/4</f>
        <v>0</v>
      </c>
      <c r="F18" s="19"/>
      <c r="G18" s="19"/>
      <c r="H18" s="18" t="s">
        <v>10</v>
      </c>
      <c r="I18" s="19">
        <f>STDEV(I7:I15)/4</f>
        <v>0.16666666666666666</v>
      </c>
    </row>
    <row r="19" spans="1:12">
      <c r="A19" s="20"/>
      <c r="B19" s="20" t="s">
        <v>11</v>
      </c>
      <c r="C19" s="20">
        <v>4903</v>
      </c>
      <c r="D19" s="21">
        <v>1</v>
      </c>
      <c r="E19" s="21">
        <v>0</v>
      </c>
      <c r="F19" s="21">
        <v>0</v>
      </c>
      <c r="G19" s="21">
        <v>0</v>
      </c>
      <c r="H19" s="21">
        <v>0</v>
      </c>
      <c r="I19" s="20">
        <v>0</v>
      </c>
      <c r="J19" s="20">
        <v>0</v>
      </c>
      <c r="K19" s="20">
        <v>0</v>
      </c>
      <c r="L19" s="20">
        <v>0</v>
      </c>
    </row>
    <row r="20" spans="1:12">
      <c r="A20" s="20"/>
      <c r="B20" s="20"/>
      <c r="C20" s="20">
        <v>4903</v>
      </c>
      <c r="D20" s="21">
        <v>2</v>
      </c>
      <c r="E20" s="21">
        <v>2</v>
      </c>
      <c r="F20" s="21">
        <v>4</v>
      </c>
      <c r="G20" s="21">
        <v>0</v>
      </c>
      <c r="H20" s="21">
        <v>0</v>
      </c>
      <c r="I20" s="20">
        <v>1</v>
      </c>
      <c r="J20" s="20">
        <v>5</v>
      </c>
      <c r="K20" s="20">
        <v>0</v>
      </c>
      <c r="L20" s="20">
        <v>0</v>
      </c>
    </row>
    <row r="21" spans="1:12">
      <c r="A21" s="20"/>
      <c r="B21" s="20"/>
      <c r="C21" s="20">
        <v>4903</v>
      </c>
      <c r="D21" s="21">
        <v>3</v>
      </c>
      <c r="E21" s="21">
        <v>0</v>
      </c>
      <c r="F21" s="21">
        <v>0</v>
      </c>
      <c r="G21" s="21">
        <v>0</v>
      </c>
      <c r="H21" s="21">
        <v>0</v>
      </c>
      <c r="I21" s="21">
        <v>0</v>
      </c>
      <c r="J21" s="21">
        <v>0</v>
      </c>
      <c r="K21" s="21">
        <v>0</v>
      </c>
      <c r="L21" s="21">
        <v>0</v>
      </c>
    </row>
    <row r="22" spans="1:12">
      <c r="A22" s="20"/>
      <c r="B22" s="20"/>
      <c r="C22" s="20">
        <v>4903</v>
      </c>
      <c r="D22" s="21">
        <v>4</v>
      </c>
      <c r="E22" s="21">
        <v>3</v>
      </c>
      <c r="F22" s="21">
        <v>5</v>
      </c>
      <c r="G22" s="21">
        <v>0</v>
      </c>
      <c r="H22" s="21">
        <v>0</v>
      </c>
      <c r="I22" s="20">
        <v>3</v>
      </c>
      <c r="J22" s="20">
        <v>5</v>
      </c>
      <c r="K22" s="20">
        <v>0</v>
      </c>
      <c r="L22" s="20">
        <v>0</v>
      </c>
    </row>
    <row r="23" spans="1:12">
      <c r="A23" s="20"/>
      <c r="B23" s="20"/>
      <c r="C23" s="20">
        <v>4903</v>
      </c>
      <c r="D23" s="21">
        <v>5</v>
      </c>
      <c r="E23" s="21">
        <v>0</v>
      </c>
      <c r="F23" s="21">
        <v>4</v>
      </c>
      <c r="G23" s="21">
        <v>0</v>
      </c>
      <c r="H23" s="21">
        <v>0</v>
      </c>
      <c r="I23" s="20">
        <v>0</v>
      </c>
      <c r="J23" s="20">
        <v>5</v>
      </c>
      <c r="K23" s="20">
        <v>0</v>
      </c>
      <c r="L23" s="20">
        <v>0</v>
      </c>
    </row>
    <row r="24" spans="1:12">
      <c r="A24" s="20"/>
      <c r="B24" s="20"/>
      <c r="C24" s="20">
        <v>4903</v>
      </c>
      <c r="D24" s="21">
        <v>6</v>
      </c>
      <c r="E24" s="21">
        <v>0</v>
      </c>
      <c r="F24" s="21">
        <v>0</v>
      </c>
      <c r="G24" s="21">
        <v>0</v>
      </c>
      <c r="H24" s="21">
        <v>0</v>
      </c>
      <c r="I24" s="20">
        <v>0</v>
      </c>
      <c r="J24" s="20">
        <v>0</v>
      </c>
      <c r="K24" s="20">
        <v>0</v>
      </c>
      <c r="L24" s="20">
        <v>0</v>
      </c>
    </row>
    <row r="25" spans="1:12">
      <c r="A25" s="20"/>
      <c r="B25" s="20"/>
      <c r="C25" s="20">
        <v>4903</v>
      </c>
      <c r="D25" s="21">
        <v>7</v>
      </c>
      <c r="E25" s="21">
        <v>0</v>
      </c>
      <c r="F25" s="21">
        <v>0</v>
      </c>
      <c r="G25" s="21">
        <v>0</v>
      </c>
      <c r="H25" s="21">
        <v>0</v>
      </c>
      <c r="I25" s="21">
        <v>0</v>
      </c>
      <c r="J25" s="21">
        <v>0</v>
      </c>
      <c r="K25" s="21">
        <v>0</v>
      </c>
      <c r="L25" s="21">
        <v>0</v>
      </c>
    </row>
    <row r="26" spans="1:12">
      <c r="A26" s="20"/>
      <c r="B26" s="20"/>
      <c r="C26" s="20">
        <v>4903</v>
      </c>
      <c r="D26" s="21">
        <v>8</v>
      </c>
      <c r="E26" s="21">
        <v>0</v>
      </c>
      <c r="F26" s="21">
        <v>0</v>
      </c>
      <c r="G26" s="21">
        <v>0</v>
      </c>
      <c r="H26" s="21">
        <v>0</v>
      </c>
      <c r="I26" s="21">
        <v>0</v>
      </c>
      <c r="J26" s="21">
        <v>0</v>
      </c>
      <c r="K26" s="21">
        <v>0</v>
      </c>
      <c r="L26" s="21">
        <v>0</v>
      </c>
    </row>
    <row r="27" spans="1:12">
      <c r="A27" s="20"/>
      <c r="B27" s="20"/>
      <c r="C27" s="20">
        <v>4903</v>
      </c>
      <c r="D27" s="21">
        <v>9</v>
      </c>
      <c r="E27" s="21">
        <v>0</v>
      </c>
      <c r="F27" s="21">
        <v>0</v>
      </c>
      <c r="G27" s="21">
        <v>0</v>
      </c>
      <c r="H27" s="21">
        <v>0</v>
      </c>
      <c r="I27" s="21">
        <v>0</v>
      </c>
      <c r="J27" s="21">
        <v>0</v>
      </c>
      <c r="K27" s="21">
        <v>0</v>
      </c>
      <c r="L27" s="21">
        <v>0</v>
      </c>
    </row>
    <row r="28" spans="1:12" s="22" customFormat="1">
      <c r="D28" s="22" t="s">
        <v>23</v>
      </c>
      <c r="E28" s="23">
        <f>SUM(E19:E27)/35</f>
        <v>0.14285714285714285</v>
      </c>
      <c r="F28" s="23"/>
      <c r="G28" s="23"/>
      <c r="H28" s="22" t="s">
        <v>23</v>
      </c>
      <c r="I28" s="23">
        <f>SUM(I19:I27)/35</f>
        <v>0.11428571428571428</v>
      </c>
    </row>
    <row r="29" spans="1:12" s="22" customFormat="1">
      <c r="D29" s="22" t="s">
        <v>21</v>
      </c>
      <c r="E29" s="23">
        <f>SUM(E19:F27)/9</f>
        <v>2</v>
      </c>
      <c r="F29" s="23"/>
      <c r="G29" s="23"/>
      <c r="H29" s="22" t="s">
        <v>21</v>
      </c>
      <c r="I29" s="23">
        <f>SUM(I19:J27)/9</f>
        <v>2.1111111111111112</v>
      </c>
    </row>
    <row r="30" spans="1:12" s="22" customFormat="1">
      <c r="D30" s="22" t="s">
        <v>10</v>
      </c>
      <c r="E30" s="23">
        <f>STDEV(E19:E27)/4</f>
        <v>0.28259708263021949</v>
      </c>
      <c r="F30" s="23"/>
      <c r="G30" s="23"/>
      <c r="H30" s="22" t="s">
        <v>10</v>
      </c>
      <c r="I30" s="23">
        <f>STDEV(I19:I27)/4</f>
        <v>0.25344843876242579</v>
      </c>
    </row>
    <row r="31" spans="1:12">
      <c r="A31" s="24"/>
      <c r="B31" s="24" t="s">
        <v>8</v>
      </c>
      <c r="C31" s="24">
        <v>9807</v>
      </c>
      <c r="D31" s="25">
        <v>1</v>
      </c>
      <c r="E31" s="25">
        <v>0</v>
      </c>
      <c r="F31" s="25">
        <v>8</v>
      </c>
      <c r="G31" s="25">
        <v>0</v>
      </c>
      <c r="H31" s="25">
        <v>0</v>
      </c>
      <c r="I31" s="24">
        <v>1</v>
      </c>
      <c r="J31" s="24">
        <v>8</v>
      </c>
      <c r="K31" s="24">
        <v>0</v>
      </c>
      <c r="L31" s="24">
        <v>0</v>
      </c>
    </row>
    <row r="32" spans="1:12">
      <c r="A32" s="24"/>
      <c r="B32" s="24"/>
      <c r="C32" s="24">
        <v>9807</v>
      </c>
      <c r="D32" s="25">
        <v>2</v>
      </c>
      <c r="E32" s="25">
        <v>3</v>
      </c>
      <c r="F32" s="25">
        <v>4</v>
      </c>
      <c r="G32" s="25">
        <v>0</v>
      </c>
      <c r="H32" s="25">
        <v>0</v>
      </c>
      <c r="I32" s="24">
        <v>2</v>
      </c>
      <c r="J32" s="24">
        <v>5</v>
      </c>
      <c r="K32" s="24">
        <v>0</v>
      </c>
      <c r="L32" s="24">
        <v>0</v>
      </c>
    </row>
    <row r="33" spans="1:12">
      <c r="A33" s="24"/>
      <c r="B33" s="24"/>
      <c r="C33" s="24">
        <v>9807</v>
      </c>
      <c r="D33" s="25">
        <v>3</v>
      </c>
      <c r="E33" s="25">
        <v>3</v>
      </c>
      <c r="F33" s="25">
        <v>3</v>
      </c>
      <c r="G33" s="25">
        <v>0</v>
      </c>
      <c r="H33" s="25">
        <v>0</v>
      </c>
      <c r="I33" s="24">
        <v>0</v>
      </c>
      <c r="J33" s="24">
        <v>7</v>
      </c>
      <c r="K33" s="24">
        <v>0</v>
      </c>
      <c r="L33" s="24">
        <v>0</v>
      </c>
    </row>
    <row r="34" spans="1:12">
      <c r="A34" s="24"/>
      <c r="B34" s="24"/>
      <c r="C34" s="24">
        <v>9807</v>
      </c>
      <c r="D34" s="25">
        <v>4</v>
      </c>
      <c r="E34" s="25">
        <v>1</v>
      </c>
      <c r="F34" s="25">
        <v>7</v>
      </c>
      <c r="G34" s="25">
        <v>0</v>
      </c>
      <c r="H34" s="25">
        <v>0</v>
      </c>
      <c r="I34" s="24">
        <v>1</v>
      </c>
      <c r="J34" s="24">
        <v>8</v>
      </c>
      <c r="K34" s="24">
        <v>0</v>
      </c>
      <c r="L34" s="24">
        <v>0</v>
      </c>
    </row>
    <row r="35" spans="1:12">
      <c r="A35" s="24"/>
      <c r="B35" s="24"/>
      <c r="C35" s="24">
        <v>9807</v>
      </c>
      <c r="D35" s="25">
        <v>5</v>
      </c>
      <c r="E35" s="25">
        <v>0</v>
      </c>
      <c r="F35" s="25">
        <v>8</v>
      </c>
      <c r="G35" s="25">
        <v>0</v>
      </c>
      <c r="H35" s="25">
        <v>0</v>
      </c>
      <c r="I35" s="24">
        <v>0</v>
      </c>
      <c r="J35" s="24">
        <v>8</v>
      </c>
      <c r="K35" s="24">
        <v>0</v>
      </c>
      <c r="L35" s="24">
        <v>0</v>
      </c>
    </row>
    <row r="36" spans="1:12">
      <c r="A36" s="24"/>
      <c r="B36" s="24"/>
      <c r="C36" s="24">
        <v>9807</v>
      </c>
      <c r="D36" s="25">
        <v>6</v>
      </c>
      <c r="E36" s="25">
        <v>3</v>
      </c>
      <c r="F36" s="25">
        <v>3</v>
      </c>
      <c r="G36" s="25">
        <v>0</v>
      </c>
      <c r="H36" s="25">
        <v>0</v>
      </c>
      <c r="I36" s="24">
        <v>2</v>
      </c>
      <c r="J36" s="24">
        <v>5</v>
      </c>
      <c r="K36" s="24">
        <v>0</v>
      </c>
      <c r="L36" s="24">
        <v>0</v>
      </c>
    </row>
    <row r="37" spans="1:12">
      <c r="A37" s="24"/>
      <c r="B37" s="24"/>
      <c r="C37" s="24">
        <v>9807</v>
      </c>
      <c r="D37" s="25">
        <v>7</v>
      </c>
      <c r="E37" s="25">
        <v>2</v>
      </c>
      <c r="F37" s="25">
        <v>5</v>
      </c>
      <c r="G37" s="25">
        <v>0</v>
      </c>
      <c r="H37" s="25">
        <v>0</v>
      </c>
      <c r="I37" s="24">
        <v>2</v>
      </c>
      <c r="J37" s="24">
        <v>4</v>
      </c>
      <c r="K37" s="24">
        <v>0</v>
      </c>
      <c r="L37" s="24">
        <v>0</v>
      </c>
    </row>
    <row r="38" spans="1:12">
      <c r="A38" s="24"/>
      <c r="B38" s="24"/>
      <c r="C38" s="24">
        <v>9807</v>
      </c>
      <c r="D38" s="25">
        <v>8</v>
      </c>
      <c r="E38" s="25">
        <v>2</v>
      </c>
      <c r="F38" s="25">
        <v>4</v>
      </c>
      <c r="G38" s="25">
        <v>0</v>
      </c>
      <c r="H38" s="25">
        <v>0</v>
      </c>
      <c r="I38" s="24">
        <v>1</v>
      </c>
      <c r="J38" s="24">
        <v>7</v>
      </c>
      <c r="K38" s="24">
        <v>0</v>
      </c>
      <c r="L38" s="24">
        <v>0</v>
      </c>
    </row>
    <row r="39" spans="1:12">
      <c r="A39" s="24"/>
      <c r="B39" s="24"/>
      <c r="C39" s="24">
        <v>9807</v>
      </c>
      <c r="D39" s="25">
        <v>9</v>
      </c>
      <c r="E39" s="25">
        <v>0</v>
      </c>
      <c r="F39" s="25">
        <v>8</v>
      </c>
      <c r="G39" s="25">
        <v>0</v>
      </c>
      <c r="H39" s="25">
        <v>0</v>
      </c>
      <c r="I39" s="24">
        <v>0</v>
      </c>
      <c r="J39" s="24">
        <v>8</v>
      </c>
      <c r="K39" s="24">
        <v>0</v>
      </c>
      <c r="L39" s="24">
        <v>0</v>
      </c>
    </row>
    <row r="40" spans="1:12" s="26" customFormat="1">
      <c r="D40" s="26" t="s">
        <v>23</v>
      </c>
      <c r="E40" s="27">
        <f>SUM(E31:E39)/35</f>
        <v>0.4</v>
      </c>
      <c r="F40" s="27"/>
      <c r="G40" s="27"/>
      <c r="H40" s="26" t="s">
        <v>23</v>
      </c>
      <c r="I40" s="27">
        <f>SUM(I31:I39)/35</f>
        <v>0.25714285714285712</v>
      </c>
    </row>
    <row r="41" spans="1:12" s="26" customFormat="1">
      <c r="D41" s="26" t="s">
        <v>21</v>
      </c>
      <c r="E41" s="27">
        <f>SUM(E31:F39)/9</f>
        <v>7.1111111111111107</v>
      </c>
      <c r="F41" s="27"/>
      <c r="G41" s="27"/>
      <c r="H41" s="26" t="s">
        <v>21</v>
      </c>
      <c r="I41" s="27">
        <f>SUM(I31:J39)/9</f>
        <v>7.666666666666667</v>
      </c>
    </row>
    <row r="42" spans="1:12" s="26" customFormat="1">
      <c r="D42" s="26" t="s">
        <v>10</v>
      </c>
      <c r="E42" s="27">
        <f>STDEV(E31:E39)/4</f>
        <v>0.33333333333333331</v>
      </c>
      <c r="F42" s="27"/>
      <c r="G42" s="27"/>
      <c r="H42" s="26" t="s">
        <v>10</v>
      </c>
      <c r="I42" s="27">
        <f>STDEV(I31:I39)/4</f>
        <v>0.21650635094610965</v>
      </c>
    </row>
  </sheetData>
  <mergeCells count="2">
    <mergeCell ref="E5:H5"/>
    <mergeCell ref="I5:L5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0"/>
  <sheetViews>
    <sheetView topLeftCell="B82" zoomScale="150" zoomScaleNormal="150" zoomScalePageLayoutView="150" workbookViewId="0">
      <selection activeCell="I2" sqref="I2"/>
    </sheetView>
  </sheetViews>
  <sheetFormatPr baseColWidth="10" defaultRowHeight="15" x14ac:dyDescent="0"/>
  <cols>
    <col min="3" max="3" width="5.1640625" bestFit="1" customWidth="1"/>
    <col min="4" max="4" width="8" bestFit="1" customWidth="1"/>
    <col min="5" max="5" width="14.1640625" bestFit="1" customWidth="1"/>
    <col min="6" max="6" width="16.33203125" bestFit="1" customWidth="1"/>
    <col min="7" max="7" width="14.83203125" bestFit="1" customWidth="1"/>
    <col min="8" max="8" width="8" bestFit="1" customWidth="1"/>
    <col min="9" max="9" width="14.1640625" bestFit="1" customWidth="1"/>
    <col min="10" max="10" width="16.33203125" bestFit="1" customWidth="1"/>
    <col min="11" max="11" width="14.83203125" bestFit="1" customWidth="1"/>
    <col min="12" max="12" width="6.1640625" bestFit="1" customWidth="1"/>
  </cols>
  <sheetData>
    <row r="1" spans="1:12">
      <c r="A1" s="28"/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</row>
    <row r="2" spans="1:12">
      <c r="A2" s="28"/>
      <c r="B2" s="28" t="s">
        <v>16</v>
      </c>
      <c r="C2" s="28"/>
      <c r="D2" s="28"/>
      <c r="E2" s="28"/>
      <c r="F2" s="28"/>
      <c r="G2" s="28"/>
      <c r="H2" s="28"/>
      <c r="I2" t="s">
        <v>25</v>
      </c>
      <c r="J2" s="28"/>
      <c r="K2" s="28"/>
      <c r="L2" s="28"/>
    </row>
    <row r="3" spans="1:12">
      <c r="A3" s="28"/>
      <c r="B3" s="28" t="s">
        <v>14</v>
      </c>
      <c r="C3" s="28"/>
      <c r="D3" s="28"/>
      <c r="E3" s="28"/>
      <c r="F3" s="28"/>
      <c r="G3" s="28"/>
      <c r="H3" s="28"/>
      <c r="I3" s="28"/>
      <c r="J3" s="28"/>
      <c r="K3" s="28"/>
      <c r="L3" s="28"/>
    </row>
    <row r="4" spans="1:12">
      <c r="A4" s="28"/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</row>
    <row r="5" spans="1:12">
      <c r="A5" s="28"/>
      <c r="B5" s="28"/>
      <c r="C5" s="28"/>
      <c r="D5" s="28"/>
      <c r="E5" s="45" t="s">
        <v>0</v>
      </c>
      <c r="F5" s="45"/>
      <c r="G5" s="45"/>
      <c r="H5" s="45"/>
      <c r="I5" s="45" t="s">
        <v>1</v>
      </c>
      <c r="J5" s="45"/>
      <c r="K5" s="45"/>
      <c r="L5" s="45"/>
    </row>
    <row r="6" spans="1:12">
      <c r="A6" s="29"/>
      <c r="B6" s="29"/>
      <c r="C6" s="29" t="s">
        <v>2</v>
      </c>
      <c r="D6" s="29" t="s">
        <v>3</v>
      </c>
      <c r="E6" s="29" t="s">
        <v>4</v>
      </c>
      <c r="F6" s="29" t="s">
        <v>5</v>
      </c>
      <c r="G6" s="29" t="s">
        <v>6</v>
      </c>
      <c r="H6" s="29" t="s">
        <v>7</v>
      </c>
      <c r="I6" s="29" t="s">
        <v>4</v>
      </c>
      <c r="J6" s="29" t="s">
        <v>5</v>
      </c>
      <c r="K6" s="29" t="s">
        <v>6</v>
      </c>
      <c r="L6" s="29" t="s">
        <v>7</v>
      </c>
    </row>
    <row r="7" spans="1:12">
      <c r="A7" s="2"/>
      <c r="B7" s="2" t="s">
        <v>8</v>
      </c>
      <c r="C7" s="2">
        <v>245.2</v>
      </c>
      <c r="D7" s="2">
        <v>1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</row>
    <row r="8" spans="1:12">
      <c r="A8" s="2"/>
      <c r="B8" s="2"/>
      <c r="C8" s="2">
        <v>245.2</v>
      </c>
      <c r="D8" s="2">
        <v>2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</row>
    <row r="9" spans="1:12">
      <c r="A9" s="2"/>
      <c r="B9" s="2"/>
      <c r="C9" s="2">
        <v>245.2</v>
      </c>
      <c r="D9" s="2">
        <v>3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</row>
    <row r="10" spans="1:12">
      <c r="A10" s="2"/>
      <c r="B10" s="2"/>
      <c r="C10" s="2">
        <v>245.2</v>
      </c>
      <c r="D10" s="2">
        <v>4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</row>
    <row r="11" spans="1:12">
      <c r="A11" s="2"/>
      <c r="B11" s="2"/>
      <c r="C11" s="2">
        <v>245.2</v>
      </c>
      <c r="D11" s="2">
        <v>5</v>
      </c>
      <c r="E11" s="2">
        <v>0</v>
      </c>
      <c r="F11" s="2">
        <v>0</v>
      </c>
      <c r="G11" s="2">
        <v>0</v>
      </c>
      <c r="H11" s="2">
        <v>0</v>
      </c>
      <c r="I11" s="2">
        <v>2</v>
      </c>
      <c r="J11" s="2">
        <v>0</v>
      </c>
      <c r="K11" s="2">
        <v>0</v>
      </c>
      <c r="L11" s="2">
        <v>0</v>
      </c>
    </row>
    <row r="12" spans="1:12">
      <c r="A12" s="2"/>
      <c r="B12" s="2"/>
      <c r="C12" s="2">
        <v>245.2</v>
      </c>
      <c r="D12" s="2">
        <v>6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</row>
    <row r="13" spans="1:12">
      <c r="A13" s="2"/>
      <c r="B13" s="2"/>
      <c r="C13" s="2">
        <v>245.2</v>
      </c>
      <c r="D13" s="2">
        <v>7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</row>
    <row r="14" spans="1:12">
      <c r="A14" s="2"/>
      <c r="B14" s="2"/>
      <c r="C14" s="2">
        <v>245.2</v>
      </c>
      <c r="D14" s="2">
        <v>8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</row>
    <row r="15" spans="1:12">
      <c r="A15" s="2"/>
      <c r="B15" s="2"/>
      <c r="C15" s="2">
        <v>245.2</v>
      </c>
      <c r="D15" s="2">
        <v>9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</row>
    <row r="16" spans="1:12" s="3" customFormat="1">
      <c r="D16" s="3" t="s">
        <v>23</v>
      </c>
      <c r="E16" s="4">
        <f>SUM(E7:E15)/35</f>
        <v>0</v>
      </c>
      <c r="F16" s="4"/>
      <c r="G16" s="4"/>
      <c r="H16" s="3" t="s">
        <v>23</v>
      </c>
      <c r="I16" s="4">
        <f>SUM(I7:I15)/35</f>
        <v>5.7142857142857141E-2</v>
      </c>
    </row>
    <row r="17" spans="1:12" s="3" customFormat="1">
      <c r="D17" s="3" t="s">
        <v>21</v>
      </c>
      <c r="E17" s="4">
        <f>SUM(E7:F15)/9</f>
        <v>0</v>
      </c>
      <c r="F17" s="4"/>
      <c r="G17" s="4"/>
      <c r="H17" s="3" t="s">
        <v>21</v>
      </c>
      <c r="I17" s="4">
        <f>SUM(I7:J15)/9</f>
        <v>0.22222222222222221</v>
      </c>
    </row>
    <row r="18" spans="1:12" s="3" customFormat="1">
      <c r="D18" s="3" t="s">
        <v>10</v>
      </c>
      <c r="E18" s="4">
        <f>STDEV(E7:E15)/4</f>
        <v>0</v>
      </c>
      <c r="F18" s="4"/>
      <c r="G18" s="4"/>
      <c r="H18" s="3" t="s">
        <v>10</v>
      </c>
      <c r="I18" s="4">
        <f>STDEV(I7:I15)/4</f>
        <v>0.16666666666666666</v>
      </c>
    </row>
    <row r="19" spans="1:12">
      <c r="A19" s="5"/>
      <c r="B19" s="5" t="s">
        <v>11</v>
      </c>
      <c r="C19" s="5">
        <v>490.3</v>
      </c>
      <c r="D19" s="5">
        <v>1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</row>
    <row r="20" spans="1:12">
      <c r="A20" s="5"/>
      <c r="B20" s="5"/>
      <c r="C20" s="5">
        <v>490.3</v>
      </c>
      <c r="D20" s="5">
        <v>2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</row>
    <row r="21" spans="1:12">
      <c r="A21" s="5"/>
      <c r="B21" s="5"/>
      <c r="C21" s="5">
        <v>490.3</v>
      </c>
      <c r="D21" s="5">
        <v>3</v>
      </c>
      <c r="E21" s="5">
        <v>1</v>
      </c>
      <c r="F21" s="5">
        <v>1</v>
      </c>
      <c r="G21" s="5">
        <v>0</v>
      </c>
      <c r="H21" s="5">
        <v>0</v>
      </c>
      <c r="I21" s="5">
        <v>1</v>
      </c>
      <c r="J21" s="5">
        <v>1</v>
      </c>
      <c r="K21" s="5">
        <v>0</v>
      </c>
      <c r="L21" s="5">
        <v>0</v>
      </c>
    </row>
    <row r="22" spans="1:12">
      <c r="A22" s="5"/>
      <c r="B22" s="5"/>
      <c r="C22" s="5">
        <v>490.3</v>
      </c>
      <c r="D22" s="5">
        <v>4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</row>
    <row r="23" spans="1:12">
      <c r="A23" s="5"/>
      <c r="B23" s="5"/>
      <c r="C23" s="5">
        <v>490.3</v>
      </c>
      <c r="D23" s="5">
        <v>5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5">
        <v>0</v>
      </c>
    </row>
    <row r="24" spans="1:12">
      <c r="A24" s="5"/>
      <c r="B24" s="5"/>
      <c r="C24" s="5">
        <v>490.3</v>
      </c>
      <c r="D24" s="5">
        <v>6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</row>
    <row r="25" spans="1:12">
      <c r="A25" s="5"/>
      <c r="B25" s="5"/>
      <c r="C25" s="5">
        <v>490.3</v>
      </c>
      <c r="D25" s="5">
        <v>7</v>
      </c>
      <c r="E25" s="5">
        <v>0</v>
      </c>
      <c r="F25" s="5">
        <v>0</v>
      </c>
      <c r="G25" s="5">
        <v>0</v>
      </c>
      <c r="H25" s="5">
        <v>0</v>
      </c>
      <c r="I25" s="5">
        <v>1</v>
      </c>
      <c r="J25" s="5">
        <v>2</v>
      </c>
      <c r="K25" s="5">
        <v>0</v>
      </c>
      <c r="L25" s="5">
        <v>0</v>
      </c>
    </row>
    <row r="26" spans="1:12">
      <c r="A26" s="5"/>
      <c r="B26" s="5"/>
      <c r="C26" s="5">
        <v>490.3</v>
      </c>
      <c r="D26" s="5">
        <v>8</v>
      </c>
      <c r="E26" s="5">
        <v>1</v>
      </c>
      <c r="F26" s="5">
        <v>1</v>
      </c>
      <c r="G26" s="5">
        <v>0</v>
      </c>
      <c r="H26" s="5">
        <v>0</v>
      </c>
      <c r="I26" s="5">
        <v>3</v>
      </c>
      <c r="J26" s="5">
        <v>1</v>
      </c>
      <c r="K26" s="5">
        <v>0</v>
      </c>
      <c r="L26" s="5">
        <v>0</v>
      </c>
    </row>
    <row r="27" spans="1:12">
      <c r="A27" s="5"/>
      <c r="B27" s="5"/>
      <c r="C27" s="5">
        <v>490.3</v>
      </c>
      <c r="D27" s="5">
        <v>9</v>
      </c>
      <c r="E27" s="5">
        <v>0</v>
      </c>
      <c r="F27" s="5">
        <v>0</v>
      </c>
      <c r="G27" s="5">
        <v>0</v>
      </c>
      <c r="H27" s="5">
        <v>0</v>
      </c>
      <c r="I27" s="5">
        <v>2</v>
      </c>
      <c r="J27" s="5">
        <v>0</v>
      </c>
      <c r="K27" s="5">
        <v>0</v>
      </c>
      <c r="L27" s="5">
        <v>0</v>
      </c>
    </row>
    <row r="28" spans="1:12" s="6" customFormat="1">
      <c r="D28" s="6" t="s">
        <v>23</v>
      </c>
      <c r="E28" s="7">
        <f>SUM(E19:E27)/35</f>
        <v>5.7142857142857141E-2</v>
      </c>
      <c r="F28" s="7"/>
      <c r="G28" s="7"/>
      <c r="H28" s="6" t="s">
        <v>23</v>
      </c>
      <c r="I28" s="7">
        <f>SUM(I19:I27)/35</f>
        <v>0.2</v>
      </c>
    </row>
    <row r="29" spans="1:12" s="6" customFormat="1">
      <c r="D29" s="6" t="s">
        <v>21</v>
      </c>
      <c r="E29" s="7">
        <f>SUM(E19:F27)/9</f>
        <v>0.44444444444444442</v>
      </c>
      <c r="F29" s="7"/>
      <c r="G29" s="7"/>
      <c r="H29" s="6" t="s">
        <v>21</v>
      </c>
      <c r="I29" s="7">
        <f>SUM(I19:J27)/9</f>
        <v>1.2222222222222223</v>
      </c>
    </row>
    <row r="30" spans="1:12" s="6" customFormat="1">
      <c r="D30" s="6" t="s">
        <v>10</v>
      </c>
      <c r="E30" s="7">
        <f>STDEV(E19:E27)/4</f>
        <v>0.11023963796102461</v>
      </c>
      <c r="F30" s="7"/>
      <c r="G30" s="7"/>
      <c r="H30" s="6" t="s">
        <v>10</v>
      </c>
      <c r="I30" s="7">
        <f>STDEV(I19:I27)/4</f>
        <v>0.27322660517925001</v>
      </c>
    </row>
    <row r="31" spans="1:12">
      <c r="A31" s="8"/>
      <c r="B31" s="8" t="s">
        <v>8</v>
      </c>
      <c r="C31" s="8">
        <v>980.7</v>
      </c>
      <c r="D31" s="9">
        <v>1</v>
      </c>
      <c r="E31" s="9">
        <v>0</v>
      </c>
      <c r="F31" s="9">
        <v>0</v>
      </c>
      <c r="G31" s="9">
        <v>0</v>
      </c>
      <c r="H31" s="9">
        <v>0</v>
      </c>
      <c r="I31" s="8">
        <v>2</v>
      </c>
      <c r="J31" s="8">
        <v>2</v>
      </c>
      <c r="K31" s="8">
        <v>0</v>
      </c>
      <c r="L31" s="8">
        <v>0</v>
      </c>
    </row>
    <row r="32" spans="1:12">
      <c r="A32" s="8"/>
      <c r="B32" s="8"/>
      <c r="C32" s="8">
        <v>980.7</v>
      </c>
      <c r="D32" s="9">
        <v>2</v>
      </c>
      <c r="E32" s="9">
        <v>0</v>
      </c>
      <c r="F32" s="9">
        <v>0</v>
      </c>
      <c r="G32" s="9">
        <v>0</v>
      </c>
      <c r="H32" s="9">
        <v>0</v>
      </c>
      <c r="I32" s="8">
        <v>2</v>
      </c>
      <c r="J32" s="8">
        <v>2</v>
      </c>
      <c r="K32" s="8">
        <v>0</v>
      </c>
      <c r="L32" s="8">
        <v>0</v>
      </c>
    </row>
    <row r="33" spans="1:12">
      <c r="A33" s="8"/>
      <c r="B33" s="8"/>
      <c r="C33" s="8">
        <v>980.7</v>
      </c>
      <c r="D33" s="9">
        <v>3</v>
      </c>
      <c r="E33" s="9">
        <v>1</v>
      </c>
      <c r="F33" s="9">
        <v>1</v>
      </c>
      <c r="G33" s="9">
        <v>0</v>
      </c>
      <c r="H33" s="9">
        <v>0</v>
      </c>
      <c r="I33" s="8">
        <v>1</v>
      </c>
      <c r="J33" s="8">
        <v>1</v>
      </c>
      <c r="K33" s="8">
        <v>0</v>
      </c>
      <c r="L33" s="8">
        <v>0</v>
      </c>
    </row>
    <row r="34" spans="1:12">
      <c r="A34" s="8"/>
      <c r="B34" s="8"/>
      <c r="C34" s="8">
        <v>980.7</v>
      </c>
      <c r="D34" s="9">
        <v>4</v>
      </c>
      <c r="E34" s="9">
        <v>2</v>
      </c>
      <c r="F34" s="9">
        <v>0</v>
      </c>
      <c r="G34" s="9">
        <v>0</v>
      </c>
      <c r="H34" s="9">
        <v>0</v>
      </c>
      <c r="I34" s="8">
        <v>2</v>
      </c>
      <c r="J34" s="8">
        <v>0</v>
      </c>
      <c r="K34" s="8">
        <v>0</v>
      </c>
      <c r="L34" s="8">
        <v>0</v>
      </c>
    </row>
    <row r="35" spans="1:12">
      <c r="A35" s="8"/>
      <c r="B35" s="8"/>
      <c r="C35" s="8">
        <v>980.7</v>
      </c>
      <c r="D35" s="9">
        <v>5</v>
      </c>
      <c r="E35" s="9">
        <v>0</v>
      </c>
      <c r="F35" s="9">
        <v>0</v>
      </c>
      <c r="G35" s="9">
        <v>0</v>
      </c>
      <c r="H35" s="9">
        <v>0</v>
      </c>
      <c r="I35" s="8">
        <v>0</v>
      </c>
      <c r="J35" s="8">
        <v>0</v>
      </c>
      <c r="K35" s="8">
        <v>0</v>
      </c>
      <c r="L35" s="8">
        <v>0</v>
      </c>
    </row>
    <row r="36" spans="1:12">
      <c r="A36" s="8"/>
      <c r="B36" s="8"/>
      <c r="C36" s="8">
        <v>980.7</v>
      </c>
      <c r="D36" s="9">
        <v>6</v>
      </c>
      <c r="E36" s="9">
        <v>1</v>
      </c>
      <c r="F36" s="9">
        <v>1</v>
      </c>
      <c r="G36" s="9">
        <v>0</v>
      </c>
      <c r="H36" s="9">
        <v>0</v>
      </c>
      <c r="I36" s="8">
        <v>2</v>
      </c>
      <c r="J36" s="8">
        <v>1</v>
      </c>
      <c r="K36" s="8">
        <v>0</v>
      </c>
      <c r="L36" s="8">
        <v>0</v>
      </c>
    </row>
    <row r="37" spans="1:12">
      <c r="A37" s="8"/>
      <c r="B37" s="8"/>
      <c r="C37" s="8">
        <v>980.7</v>
      </c>
      <c r="D37" s="9">
        <v>7</v>
      </c>
      <c r="E37" s="9">
        <v>1</v>
      </c>
      <c r="F37" s="9">
        <v>1</v>
      </c>
      <c r="G37" s="9">
        <v>0</v>
      </c>
      <c r="H37" s="9">
        <v>0</v>
      </c>
      <c r="I37" s="8">
        <v>1</v>
      </c>
      <c r="J37" s="8">
        <v>1</v>
      </c>
      <c r="K37" s="8">
        <v>0</v>
      </c>
      <c r="L37" s="8">
        <v>0</v>
      </c>
    </row>
    <row r="38" spans="1:12">
      <c r="A38" s="8"/>
      <c r="B38" s="8"/>
      <c r="C38" s="8">
        <v>980.7</v>
      </c>
      <c r="D38" s="9">
        <v>8</v>
      </c>
      <c r="E38" s="9">
        <v>0</v>
      </c>
      <c r="F38" s="9">
        <v>0</v>
      </c>
      <c r="G38" s="9">
        <v>0</v>
      </c>
      <c r="H38" s="9">
        <v>0</v>
      </c>
      <c r="I38" s="8">
        <v>0</v>
      </c>
      <c r="J38" s="8">
        <v>0</v>
      </c>
      <c r="K38" s="8">
        <v>0</v>
      </c>
      <c r="L38" s="8">
        <v>0</v>
      </c>
    </row>
    <row r="39" spans="1:12">
      <c r="A39" s="8"/>
      <c r="B39" s="8"/>
      <c r="C39" s="8">
        <v>980.7</v>
      </c>
      <c r="D39" s="9">
        <v>9</v>
      </c>
      <c r="E39" s="9">
        <v>0</v>
      </c>
      <c r="F39" s="9">
        <v>0</v>
      </c>
      <c r="G39" s="9">
        <v>0</v>
      </c>
      <c r="H39" s="9">
        <v>0</v>
      </c>
      <c r="I39" s="8">
        <v>0</v>
      </c>
      <c r="J39" s="8">
        <v>2</v>
      </c>
      <c r="K39" s="8">
        <v>0</v>
      </c>
      <c r="L39" s="8">
        <v>0</v>
      </c>
    </row>
    <row r="40" spans="1:12" s="10" customFormat="1">
      <c r="D40" s="10" t="s">
        <v>23</v>
      </c>
      <c r="E40" s="11">
        <f>SUM(E31:E39)/35</f>
        <v>0.14285714285714285</v>
      </c>
      <c r="F40" s="11"/>
      <c r="G40" s="11"/>
      <c r="H40" s="10" t="s">
        <v>23</v>
      </c>
      <c r="I40" s="11">
        <f>SUM(I31:I39)/35</f>
        <v>0.2857142857142857</v>
      </c>
    </row>
    <row r="41" spans="1:12" s="10" customFormat="1">
      <c r="D41" s="10" t="s">
        <v>21</v>
      </c>
      <c r="E41" s="11">
        <f>SUM(E31:F39)/9</f>
        <v>0.88888888888888884</v>
      </c>
      <c r="F41" s="11"/>
      <c r="G41" s="11"/>
      <c r="H41" s="10" t="s">
        <v>21</v>
      </c>
      <c r="I41" s="11">
        <f>SUM(I31:J39)/9</f>
        <v>2.1111111111111112</v>
      </c>
    </row>
    <row r="42" spans="1:12" s="10" customFormat="1">
      <c r="D42" s="10" t="s">
        <v>10</v>
      </c>
      <c r="E42" s="11">
        <f>STDEV(E31:E39)/4</f>
        <v>0.18162078931419473</v>
      </c>
      <c r="F42" s="11"/>
      <c r="G42" s="11"/>
      <c r="H42" s="10" t="s">
        <v>10</v>
      </c>
      <c r="I42" s="11">
        <f>STDEV(I31:I39)/4</f>
        <v>0.23199018178458425</v>
      </c>
    </row>
    <row r="43" spans="1:12">
      <c r="A43" s="12"/>
      <c r="B43" s="12" t="s">
        <v>11</v>
      </c>
      <c r="C43" s="12">
        <v>1961</v>
      </c>
      <c r="D43" s="13">
        <v>1</v>
      </c>
      <c r="E43" s="13">
        <v>2</v>
      </c>
      <c r="F43" s="13">
        <v>1</v>
      </c>
      <c r="G43" s="13">
        <v>0</v>
      </c>
      <c r="H43" s="13">
        <v>0</v>
      </c>
      <c r="I43" s="12">
        <v>3</v>
      </c>
      <c r="J43" s="12">
        <v>1</v>
      </c>
      <c r="K43" s="12">
        <v>0</v>
      </c>
      <c r="L43" s="12">
        <v>0</v>
      </c>
    </row>
    <row r="44" spans="1:12">
      <c r="A44" s="12"/>
      <c r="B44" s="12"/>
      <c r="C44" s="12">
        <v>1961</v>
      </c>
      <c r="D44" s="13">
        <v>2</v>
      </c>
      <c r="E44" s="13">
        <v>1</v>
      </c>
      <c r="F44" s="13">
        <v>2</v>
      </c>
      <c r="G44" s="13">
        <v>0</v>
      </c>
      <c r="H44" s="13">
        <v>0</v>
      </c>
      <c r="I44" s="12">
        <v>1</v>
      </c>
      <c r="J44" s="12">
        <v>2</v>
      </c>
      <c r="K44" s="12">
        <v>0</v>
      </c>
      <c r="L44" s="12">
        <v>0</v>
      </c>
    </row>
    <row r="45" spans="1:12">
      <c r="A45" s="12"/>
      <c r="B45" s="12"/>
      <c r="C45" s="12">
        <v>1961</v>
      </c>
      <c r="D45" s="13">
        <v>3</v>
      </c>
      <c r="E45" s="13">
        <v>2</v>
      </c>
      <c r="F45" s="13">
        <v>2</v>
      </c>
      <c r="G45" s="13">
        <v>0</v>
      </c>
      <c r="H45" s="13">
        <v>0</v>
      </c>
      <c r="I45" s="12">
        <v>2</v>
      </c>
      <c r="J45" s="12">
        <v>4</v>
      </c>
      <c r="K45" s="12">
        <v>0</v>
      </c>
      <c r="L45" s="12">
        <v>0</v>
      </c>
    </row>
    <row r="46" spans="1:12">
      <c r="A46" s="12"/>
      <c r="B46" s="12"/>
      <c r="C46" s="12">
        <v>1961</v>
      </c>
      <c r="D46" s="13">
        <v>4</v>
      </c>
      <c r="E46" s="13">
        <v>1</v>
      </c>
      <c r="F46" s="13">
        <v>1</v>
      </c>
      <c r="G46" s="13">
        <v>0</v>
      </c>
      <c r="H46" s="13">
        <v>0</v>
      </c>
      <c r="I46" s="12">
        <v>1</v>
      </c>
      <c r="J46" s="12">
        <v>4</v>
      </c>
      <c r="K46" s="12">
        <v>0</v>
      </c>
      <c r="L46" s="12">
        <v>0</v>
      </c>
    </row>
    <row r="47" spans="1:12">
      <c r="A47" s="12"/>
      <c r="B47" s="12"/>
      <c r="C47" s="12">
        <v>1961</v>
      </c>
      <c r="D47" s="13">
        <v>5</v>
      </c>
      <c r="E47" s="13">
        <v>2</v>
      </c>
      <c r="F47" s="13">
        <v>2</v>
      </c>
      <c r="G47" s="13">
        <v>0</v>
      </c>
      <c r="H47" s="13">
        <v>0</v>
      </c>
      <c r="I47" s="12">
        <v>2</v>
      </c>
      <c r="J47" s="12">
        <v>4</v>
      </c>
      <c r="K47" s="12">
        <v>0</v>
      </c>
      <c r="L47" s="12">
        <v>0</v>
      </c>
    </row>
    <row r="48" spans="1:12">
      <c r="A48" s="12"/>
      <c r="B48" s="12"/>
      <c r="C48" s="12">
        <v>1961</v>
      </c>
      <c r="D48" s="13">
        <v>6</v>
      </c>
      <c r="E48" s="13">
        <v>0</v>
      </c>
      <c r="F48" s="13">
        <v>0</v>
      </c>
      <c r="G48" s="13">
        <v>0</v>
      </c>
      <c r="H48" s="13">
        <v>0</v>
      </c>
      <c r="I48" s="12">
        <v>2</v>
      </c>
      <c r="J48" s="12">
        <v>1</v>
      </c>
      <c r="K48" s="12">
        <v>0</v>
      </c>
      <c r="L48" s="12">
        <v>0</v>
      </c>
    </row>
    <row r="49" spans="1:12">
      <c r="A49" s="12"/>
      <c r="B49" s="12"/>
      <c r="C49" s="12">
        <v>1961</v>
      </c>
      <c r="D49" s="13">
        <v>7</v>
      </c>
      <c r="E49" s="13">
        <v>1</v>
      </c>
      <c r="F49" s="13">
        <v>1</v>
      </c>
      <c r="G49" s="13">
        <v>0</v>
      </c>
      <c r="H49" s="13">
        <v>0</v>
      </c>
      <c r="I49" s="12">
        <v>1</v>
      </c>
      <c r="J49" s="12">
        <v>1</v>
      </c>
      <c r="K49" s="12">
        <v>0</v>
      </c>
      <c r="L49" s="12">
        <v>0</v>
      </c>
    </row>
    <row r="50" spans="1:12">
      <c r="A50" s="12"/>
      <c r="B50" s="12"/>
      <c r="C50" s="12">
        <v>1961</v>
      </c>
      <c r="D50" s="13">
        <v>8</v>
      </c>
      <c r="E50" s="13">
        <v>2</v>
      </c>
      <c r="F50" s="13">
        <v>0</v>
      </c>
      <c r="G50" s="13">
        <v>0</v>
      </c>
      <c r="H50" s="13">
        <v>0</v>
      </c>
      <c r="I50" s="12">
        <v>3</v>
      </c>
      <c r="J50" s="12">
        <v>2</v>
      </c>
      <c r="K50" s="12">
        <v>0</v>
      </c>
      <c r="L50" s="12">
        <v>0</v>
      </c>
    </row>
    <row r="51" spans="1:12">
      <c r="A51" s="12"/>
      <c r="B51" s="12"/>
      <c r="C51" s="12">
        <v>1961</v>
      </c>
      <c r="D51" s="13">
        <v>9</v>
      </c>
      <c r="E51" s="13">
        <v>0</v>
      </c>
      <c r="F51" s="13">
        <v>0</v>
      </c>
      <c r="G51" s="13">
        <v>0</v>
      </c>
      <c r="H51" s="13">
        <v>0</v>
      </c>
      <c r="I51" s="12">
        <v>2</v>
      </c>
      <c r="J51" s="12">
        <v>1</v>
      </c>
      <c r="K51" s="12">
        <v>0</v>
      </c>
      <c r="L51" s="12">
        <v>0</v>
      </c>
    </row>
    <row r="52" spans="1:12" s="14" customFormat="1">
      <c r="D52" s="14" t="s">
        <v>23</v>
      </c>
      <c r="E52" s="15">
        <f>SUM(E43:E51)/35</f>
        <v>0.31428571428571428</v>
      </c>
      <c r="F52" s="15"/>
      <c r="G52" s="15"/>
      <c r="H52" s="14" t="s">
        <v>23</v>
      </c>
      <c r="I52" s="15">
        <f>SUM(I43:I51)/35</f>
        <v>0.48571428571428571</v>
      </c>
    </row>
    <row r="53" spans="1:12" s="14" customFormat="1">
      <c r="D53" s="14" t="s">
        <v>21</v>
      </c>
      <c r="E53" s="15">
        <f>SUM(E43:F51)/9</f>
        <v>2.2222222222222223</v>
      </c>
      <c r="F53" s="15"/>
      <c r="G53" s="15"/>
      <c r="H53" s="14" t="s">
        <v>21</v>
      </c>
      <c r="I53" s="15">
        <f>SUM(I43:J51)/9</f>
        <v>4.1111111111111107</v>
      </c>
    </row>
    <row r="54" spans="1:12" s="14" customFormat="1">
      <c r="D54" s="14" t="s">
        <v>10</v>
      </c>
      <c r="E54" s="15">
        <f>STDEV(E43:E51)/4</f>
        <v>0.20833333333333334</v>
      </c>
      <c r="F54" s="15"/>
      <c r="G54" s="15"/>
      <c r="H54" s="14" t="s">
        <v>10</v>
      </c>
      <c r="I54" s="15">
        <f>STDEV(I43:I51)/4</f>
        <v>0.19543398999264283</v>
      </c>
    </row>
    <row r="55" spans="1:12">
      <c r="A55" s="30"/>
      <c r="B55" s="30" t="s">
        <v>8</v>
      </c>
      <c r="C55" s="30">
        <v>2942</v>
      </c>
      <c r="D55" s="30">
        <v>1</v>
      </c>
      <c r="E55" s="30">
        <v>0</v>
      </c>
      <c r="F55" s="30">
        <v>3</v>
      </c>
      <c r="G55" s="30">
        <v>0</v>
      </c>
      <c r="H55" s="30">
        <v>0</v>
      </c>
      <c r="I55" s="30">
        <v>1</v>
      </c>
      <c r="J55" s="30">
        <v>3</v>
      </c>
      <c r="K55" s="30">
        <v>0</v>
      </c>
      <c r="L55" s="30">
        <v>0</v>
      </c>
    </row>
    <row r="56" spans="1:12">
      <c r="A56" s="30"/>
      <c r="B56" s="30"/>
      <c r="C56" s="30">
        <v>2942</v>
      </c>
      <c r="D56" s="30">
        <v>2</v>
      </c>
      <c r="E56" s="30">
        <v>2</v>
      </c>
      <c r="F56" s="30">
        <v>2</v>
      </c>
      <c r="G56" s="30">
        <v>0</v>
      </c>
      <c r="H56" s="30">
        <v>0</v>
      </c>
      <c r="I56" s="30">
        <v>2</v>
      </c>
      <c r="J56" s="30">
        <v>2</v>
      </c>
      <c r="K56" s="30">
        <v>0</v>
      </c>
      <c r="L56" s="30">
        <v>0</v>
      </c>
    </row>
    <row r="57" spans="1:12">
      <c r="A57" s="30"/>
      <c r="B57" s="30"/>
      <c r="C57" s="30">
        <v>2942</v>
      </c>
      <c r="D57" s="30">
        <v>3</v>
      </c>
      <c r="E57" s="30">
        <v>2</v>
      </c>
      <c r="F57" s="30">
        <v>1</v>
      </c>
      <c r="G57" s="30">
        <v>0</v>
      </c>
      <c r="H57" s="30">
        <v>0</v>
      </c>
      <c r="I57" s="30">
        <v>3</v>
      </c>
      <c r="J57" s="30">
        <v>1</v>
      </c>
      <c r="K57" s="30">
        <v>0</v>
      </c>
      <c r="L57" s="30">
        <v>0</v>
      </c>
    </row>
    <row r="58" spans="1:12">
      <c r="A58" s="30"/>
      <c r="B58" s="30"/>
      <c r="C58" s="30">
        <v>2942</v>
      </c>
      <c r="D58" s="30">
        <v>4</v>
      </c>
      <c r="E58" s="30">
        <v>1</v>
      </c>
      <c r="F58" s="30">
        <v>1</v>
      </c>
      <c r="G58" s="30">
        <v>0</v>
      </c>
      <c r="H58" s="30">
        <v>0</v>
      </c>
      <c r="I58" s="30">
        <v>1</v>
      </c>
      <c r="J58" s="30">
        <v>1</v>
      </c>
      <c r="K58" s="30">
        <v>0</v>
      </c>
      <c r="L58" s="30">
        <v>0</v>
      </c>
    </row>
    <row r="59" spans="1:12">
      <c r="A59" s="30"/>
      <c r="B59" s="30"/>
      <c r="C59" s="30">
        <v>2942</v>
      </c>
      <c r="D59" s="30">
        <v>5</v>
      </c>
      <c r="E59" s="30">
        <v>2</v>
      </c>
      <c r="F59" s="30">
        <v>2</v>
      </c>
      <c r="G59" s="30">
        <v>0</v>
      </c>
      <c r="H59" s="30">
        <v>0</v>
      </c>
      <c r="I59" s="30">
        <v>1</v>
      </c>
      <c r="J59" s="30">
        <v>3</v>
      </c>
      <c r="K59" s="30">
        <v>0</v>
      </c>
      <c r="L59" s="30">
        <v>0</v>
      </c>
    </row>
    <row r="60" spans="1:12">
      <c r="A60" s="30"/>
      <c r="B60" s="30"/>
      <c r="C60" s="30">
        <v>2942</v>
      </c>
      <c r="D60" s="30">
        <v>6</v>
      </c>
      <c r="E60" s="30">
        <v>1</v>
      </c>
      <c r="F60" s="30">
        <v>2</v>
      </c>
      <c r="G60" s="30">
        <v>0</v>
      </c>
      <c r="H60" s="30">
        <v>0</v>
      </c>
      <c r="I60" s="30">
        <v>2</v>
      </c>
      <c r="J60" s="30">
        <v>3</v>
      </c>
      <c r="K60" s="30">
        <v>0</v>
      </c>
      <c r="L60" s="30">
        <v>0</v>
      </c>
    </row>
    <row r="61" spans="1:12">
      <c r="A61" s="30"/>
      <c r="B61" s="30"/>
      <c r="C61" s="30">
        <v>2942</v>
      </c>
      <c r="D61" s="30">
        <v>7</v>
      </c>
      <c r="E61" s="30">
        <v>3</v>
      </c>
      <c r="F61" s="30">
        <v>3</v>
      </c>
      <c r="G61" s="30">
        <v>0</v>
      </c>
      <c r="H61" s="30">
        <v>0</v>
      </c>
      <c r="I61" s="30">
        <v>2</v>
      </c>
      <c r="J61" s="30">
        <v>5</v>
      </c>
      <c r="K61" s="30">
        <v>0</v>
      </c>
      <c r="L61" s="30">
        <v>0</v>
      </c>
    </row>
    <row r="62" spans="1:12">
      <c r="A62" s="30"/>
      <c r="B62" s="30"/>
      <c r="C62" s="30">
        <v>2942</v>
      </c>
      <c r="D62" s="30">
        <v>8</v>
      </c>
      <c r="E62" s="30">
        <v>2</v>
      </c>
      <c r="F62" s="30">
        <v>2</v>
      </c>
      <c r="G62" s="30">
        <v>0</v>
      </c>
      <c r="H62" s="30">
        <v>0</v>
      </c>
      <c r="I62" s="30">
        <v>2</v>
      </c>
      <c r="J62" s="30">
        <v>3</v>
      </c>
      <c r="K62" s="30">
        <v>0</v>
      </c>
      <c r="L62" s="30">
        <v>0</v>
      </c>
    </row>
    <row r="63" spans="1:12">
      <c r="A63" s="30"/>
      <c r="B63" s="30"/>
      <c r="C63" s="30">
        <v>2942</v>
      </c>
      <c r="D63" s="30">
        <v>9</v>
      </c>
      <c r="E63" s="30">
        <v>1</v>
      </c>
      <c r="F63" s="30">
        <v>3</v>
      </c>
      <c r="G63" s="30">
        <v>0</v>
      </c>
      <c r="H63" s="30">
        <v>0</v>
      </c>
      <c r="I63" s="30">
        <v>1</v>
      </c>
      <c r="J63" s="30">
        <v>5</v>
      </c>
      <c r="K63" s="30">
        <v>0</v>
      </c>
      <c r="L63" s="30">
        <v>0</v>
      </c>
    </row>
    <row r="64" spans="1:12" s="18" customFormat="1">
      <c r="D64" s="18" t="s">
        <v>23</v>
      </c>
      <c r="E64" s="19">
        <f>SUM(E55:E63)/35</f>
        <v>0.4</v>
      </c>
      <c r="F64" s="19"/>
      <c r="G64" s="19"/>
      <c r="H64" s="18" t="s">
        <v>23</v>
      </c>
      <c r="I64" s="19">
        <f>SUM(I55:I63)/35</f>
        <v>0.42857142857142855</v>
      </c>
    </row>
    <row r="65" spans="1:12" s="18" customFormat="1">
      <c r="D65" s="18" t="s">
        <v>21</v>
      </c>
      <c r="E65" s="19">
        <f>SUM(E55:F63)/9</f>
        <v>3.6666666666666665</v>
      </c>
      <c r="F65" s="19"/>
      <c r="G65" s="19"/>
      <c r="H65" s="18" t="s">
        <v>21</v>
      </c>
      <c r="I65" s="19">
        <f>SUM(I55:J63)/9</f>
        <v>4.5555555555555554</v>
      </c>
    </row>
    <row r="66" spans="1:12" s="18" customFormat="1">
      <c r="D66" s="18" t="s">
        <v>10</v>
      </c>
      <c r="E66" s="19">
        <f>STDEV(E55:E63)/4</f>
        <v>0.22047927592204919</v>
      </c>
      <c r="F66" s="19"/>
      <c r="G66" s="19"/>
      <c r="H66" s="18" t="s">
        <v>10</v>
      </c>
      <c r="I66" s="19">
        <f>STDEV(I55:I63)/4</f>
        <v>0.17677669529663689</v>
      </c>
    </row>
    <row r="67" spans="1:12">
      <c r="A67" s="31"/>
      <c r="B67" s="31" t="s">
        <v>11</v>
      </c>
      <c r="C67" s="31">
        <v>4903</v>
      </c>
      <c r="D67" s="31">
        <v>1</v>
      </c>
      <c r="E67" s="31">
        <v>4</v>
      </c>
      <c r="F67" s="31">
        <v>2</v>
      </c>
      <c r="G67" s="31">
        <v>0</v>
      </c>
      <c r="H67" s="31">
        <v>0</v>
      </c>
      <c r="I67" s="31">
        <v>3</v>
      </c>
      <c r="J67" s="31">
        <v>4</v>
      </c>
      <c r="K67" s="31">
        <v>0</v>
      </c>
      <c r="L67" s="31">
        <v>0</v>
      </c>
    </row>
    <row r="68" spans="1:12">
      <c r="A68" s="31"/>
      <c r="B68" s="31"/>
      <c r="C68" s="31">
        <v>4903</v>
      </c>
      <c r="D68" s="31">
        <v>2</v>
      </c>
      <c r="E68" s="31">
        <v>4</v>
      </c>
      <c r="F68" s="31">
        <v>2</v>
      </c>
      <c r="G68" s="31">
        <v>0</v>
      </c>
      <c r="H68" s="31">
        <v>0</v>
      </c>
      <c r="I68" s="31">
        <v>4</v>
      </c>
      <c r="J68" s="31">
        <v>3</v>
      </c>
      <c r="K68" s="31">
        <v>0</v>
      </c>
      <c r="L68" s="31">
        <v>0</v>
      </c>
    </row>
    <row r="69" spans="1:12">
      <c r="A69" s="31"/>
      <c r="B69" s="31"/>
      <c r="C69" s="31">
        <v>4903</v>
      </c>
      <c r="D69" s="31">
        <v>3</v>
      </c>
      <c r="E69" s="31">
        <v>2</v>
      </c>
      <c r="F69" s="31">
        <v>1</v>
      </c>
      <c r="G69" s="31">
        <v>0</v>
      </c>
      <c r="H69" s="31">
        <v>0</v>
      </c>
      <c r="I69" s="31">
        <v>2</v>
      </c>
      <c r="J69" s="31">
        <v>3</v>
      </c>
      <c r="K69" s="31">
        <v>0</v>
      </c>
      <c r="L69" s="31">
        <v>0</v>
      </c>
    </row>
    <row r="70" spans="1:12">
      <c r="A70" s="31"/>
      <c r="B70" s="31"/>
      <c r="C70" s="31">
        <v>4903</v>
      </c>
      <c r="D70" s="31">
        <v>4</v>
      </c>
      <c r="E70" s="31">
        <v>2</v>
      </c>
      <c r="F70" s="31">
        <v>1</v>
      </c>
      <c r="G70" s="31">
        <v>0</v>
      </c>
      <c r="H70" s="31">
        <v>0</v>
      </c>
      <c r="I70" s="31">
        <v>1</v>
      </c>
      <c r="J70" s="31">
        <v>3</v>
      </c>
      <c r="K70" s="31">
        <v>0</v>
      </c>
      <c r="L70" s="31">
        <v>0</v>
      </c>
    </row>
    <row r="71" spans="1:12">
      <c r="A71" s="31"/>
      <c r="B71" s="31"/>
      <c r="C71" s="31">
        <v>4903</v>
      </c>
      <c r="D71" s="31">
        <v>5</v>
      </c>
      <c r="E71" s="31">
        <v>2</v>
      </c>
      <c r="F71" s="31">
        <v>4</v>
      </c>
      <c r="G71" s="31">
        <v>0</v>
      </c>
      <c r="H71" s="31">
        <v>0</v>
      </c>
      <c r="I71" s="31">
        <v>2</v>
      </c>
      <c r="J71" s="31">
        <v>4</v>
      </c>
      <c r="K71" s="31">
        <v>0</v>
      </c>
      <c r="L71" s="31">
        <v>0</v>
      </c>
    </row>
    <row r="72" spans="1:12">
      <c r="A72" s="31"/>
      <c r="B72" s="31"/>
      <c r="C72" s="31">
        <v>4903</v>
      </c>
      <c r="D72" s="31">
        <v>6</v>
      </c>
      <c r="E72" s="31">
        <v>3</v>
      </c>
      <c r="F72" s="31">
        <v>2</v>
      </c>
      <c r="G72" s="31">
        <v>0</v>
      </c>
      <c r="H72" s="31">
        <v>0</v>
      </c>
      <c r="I72" s="31">
        <v>2</v>
      </c>
      <c r="J72" s="31">
        <v>5</v>
      </c>
      <c r="K72" s="31">
        <v>0</v>
      </c>
      <c r="L72" s="31">
        <v>0</v>
      </c>
    </row>
    <row r="73" spans="1:12">
      <c r="A73" s="31"/>
      <c r="B73" s="31"/>
      <c r="C73" s="31">
        <v>4903</v>
      </c>
      <c r="D73" s="31">
        <v>7</v>
      </c>
      <c r="E73" s="31">
        <v>2</v>
      </c>
      <c r="F73" s="31">
        <v>4</v>
      </c>
      <c r="G73" s="31">
        <v>0</v>
      </c>
      <c r="H73" s="31">
        <v>0</v>
      </c>
      <c r="I73" s="31">
        <v>2</v>
      </c>
      <c r="J73" s="31">
        <v>5</v>
      </c>
      <c r="K73" s="31">
        <v>0</v>
      </c>
      <c r="L73" s="31">
        <v>0</v>
      </c>
    </row>
    <row r="74" spans="1:12">
      <c r="A74" s="31"/>
      <c r="B74" s="31"/>
      <c r="C74" s="31">
        <v>4903</v>
      </c>
      <c r="D74" s="31">
        <v>8</v>
      </c>
      <c r="E74" s="31">
        <v>3</v>
      </c>
      <c r="F74" s="31">
        <v>3</v>
      </c>
      <c r="G74" s="31">
        <v>0</v>
      </c>
      <c r="H74" s="31">
        <v>0</v>
      </c>
      <c r="I74" s="31">
        <v>2</v>
      </c>
      <c r="J74" s="31">
        <v>5</v>
      </c>
      <c r="K74" s="31">
        <v>0</v>
      </c>
      <c r="L74" s="31">
        <v>0</v>
      </c>
    </row>
    <row r="75" spans="1:12">
      <c r="A75" s="31"/>
      <c r="B75" s="31"/>
      <c r="C75" s="31">
        <v>4903</v>
      </c>
      <c r="D75" s="31">
        <v>9</v>
      </c>
      <c r="E75" s="31">
        <v>4</v>
      </c>
      <c r="F75" s="31">
        <v>1</v>
      </c>
      <c r="G75" s="31">
        <v>0</v>
      </c>
      <c r="H75" s="31">
        <v>0</v>
      </c>
      <c r="I75" s="31">
        <v>3</v>
      </c>
      <c r="J75" s="31">
        <v>4</v>
      </c>
      <c r="K75" s="31">
        <v>0</v>
      </c>
      <c r="L75" s="31">
        <v>0</v>
      </c>
    </row>
    <row r="76" spans="1:12" s="22" customFormat="1">
      <c r="D76" s="22" t="s">
        <v>23</v>
      </c>
      <c r="E76" s="23">
        <f>SUM(E67:E75)/35</f>
        <v>0.74285714285714288</v>
      </c>
      <c r="F76" s="23"/>
      <c r="G76" s="23"/>
      <c r="H76" s="22" t="s">
        <v>23</v>
      </c>
      <c r="I76" s="23">
        <f>SUM(I67:I75)/35</f>
        <v>0.6</v>
      </c>
    </row>
    <row r="77" spans="1:12" s="22" customFormat="1">
      <c r="D77" s="22" t="s">
        <v>21</v>
      </c>
      <c r="E77" s="23">
        <f>SUM(E67:F75)/9</f>
        <v>5.1111111111111107</v>
      </c>
      <c r="F77" s="23"/>
      <c r="G77" s="23"/>
      <c r="H77" s="22" t="s">
        <v>21</v>
      </c>
      <c r="I77" s="23">
        <f>SUM(I67:J75)/9</f>
        <v>6.333333333333333</v>
      </c>
    </row>
    <row r="78" spans="1:12" s="22" customFormat="1">
      <c r="D78" s="22" t="s">
        <v>10</v>
      </c>
      <c r="E78" s="23">
        <f>STDEV(E67:E75)/4</f>
        <v>0.23199018178458419</v>
      </c>
      <c r="F78" s="23"/>
      <c r="G78" s="23"/>
      <c r="H78" s="22" t="s">
        <v>10</v>
      </c>
      <c r="I78" s="23">
        <f>STDEV(I67:I75)/4</f>
        <v>0.21650635094610965</v>
      </c>
    </row>
    <row r="79" spans="1:12">
      <c r="A79" s="32"/>
      <c r="B79" s="32" t="s">
        <v>8</v>
      </c>
      <c r="C79" s="32">
        <v>9807</v>
      </c>
      <c r="D79" s="32">
        <v>1</v>
      </c>
      <c r="E79" s="32">
        <v>3</v>
      </c>
      <c r="F79" s="32">
        <v>3</v>
      </c>
      <c r="G79" s="32">
        <v>0</v>
      </c>
      <c r="H79" s="32">
        <v>0</v>
      </c>
      <c r="I79" s="32">
        <v>3</v>
      </c>
      <c r="J79" s="32">
        <v>4</v>
      </c>
      <c r="K79" s="32">
        <v>0</v>
      </c>
      <c r="L79" s="32">
        <v>0</v>
      </c>
    </row>
    <row r="80" spans="1:12">
      <c r="A80" s="32"/>
      <c r="B80" s="32"/>
      <c r="C80" s="32">
        <v>9807</v>
      </c>
      <c r="D80" s="32">
        <v>2</v>
      </c>
      <c r="E80" s="32">
        <v>3</v>
      </c>
      <c r="F80" s="32">
        <v>3</v>
      </c>
      <c r="G80" s="32">
        <v>0</v>
      </c>
      <c r="H80" s="32">
        <v>0</v>
      </c>
      <c r="I80" s="32">
        <v>3</v>
      </c>
      <c r="J80" s="32">
        <v>5</v>
      </c>
      <c r="K80" s="32">
        <v>0</v>
      </c>
      <c r="L80" s="32">
        <v>0</v>
      </c>
    </row>
    <row r="81" spans="1:12">
      <c r="A81" s="32"/>
      <c r="B81" s="32"/>
      <c r="C81" s="32">
        <v>9807</v>
      </c>
      <c r="D81" s="32">
        <v>3</v>
      </c>
      <c r="E81" s="32">
        <v>2</v>
      </c>
      <c r="F81" s="32">
        <v>4</v>
      </c>
      <c r="G81" s="32">
        <v>0</v>
      </c>
      <c r="H81" s="32">
        <v>0</v>
      </c>
      <c r="I81" s="32">
        <v>3</v>
      </c>
      <c r="J81" s="32">
        <v>5</v>
      </c>
      <c r="K81" s="32">
        <v>0</v>
      </c>
      <c r="L81" s="32">
        <v>0</v>
      </c>
    </row>
    <row r="82" spans="1:12">
      <c r="A82" s="32"/>
      <c r="B82" s="32"/>
      <c r="C82" s="32">
        <v>9807</v>
      </c>
      <c r="D82" s="32">
        <v>4</v>
      </c>
      <c r="E82" s="32">
        <v>3</v>
      </c>
      <c r="F82" s="32">
        <v>3</v>
      </c>
      <c r="G82" s="32">
        <v>0</v>
      </c>
      <c r="H82" s="32">
        <v>0</v>
      </c>
      <c r="I82" s="32">
        <v>4</v>
      </c>
      <c r="J82" s="32">
        <v>2</v>
      </c>
      <c r="K82" s="32">
        <v>0</v>
      </c>
      <c r="L82" s="32">
        <v>0</v>
      </c>
    </row>
    <row r="83" spans="1:12">
      <c r="A83" s="32"/>
      <c r="B83" s="32"/>
      <c r="C83" s="32">
        <v>9807</v>
      </c>
      <c r="D83" s="32">
        <v>5</v>
      </c>
      <c r="E83" s="32">
        <v>4</v>
      </c>
      <c r="F83" s="32">
        <v>1</v>
      </c>
      <c r="G83" s="32">
        <v>0</v>
      </c>
      <c r="H83" s="32">
        <v>0</v>
      </c>
      <c r="I83" s="32">
        <v>2</v>
      </c>
      <c r="J83" s="32">
        <v>3</v>
      </c>
      <c r="K83" s="32">
        <v>0</v>
      </c>
      <c r="L83" s="32">
        <v>0</v>
      </c>
    </row>
    <row r="84" spans="1:12">
      <c r="A84" s="32"/>
      <c r="B84" s="32"/>
      <c r="C84" s="32">
        <v>9807</v>
      </c>
      <c r="D84" s="32">
        <v>6</v>
      </c>
      <c r="E84" s="32">
        <v>4</v>
      </c>
      <c r="F84" s="32">
        <v>2</v>
      </c>
      <c r="G84" s="32">
        <v>0</v>
      </c>
      <c r="H84" s="32">
        <v>0</v>
      </c>
      <c r="I84" s="32">
        <v>2</v>
      </c>
      <c r="J84" s="32">
        <v>5</v>
      </c>
      <c r="K84" s="32">
        <v>0</v>
      </c>
      <c r="L84" s="32">
        <v>0</v>
      </c>
    </row>
    <row r="85" spans="1:12">
      <c r="A85" s="32"/>
      <c r="B85" s="32"/>
      <c r="C85" s="32">
        <v>9807</v>
      </c>
      <c r="D85" s="32">
        <v>7</v>
      </c>
      <c r="E85" s="32">
        <v>3</v>
      </c>
      <c r="F85" s="32">
        <v>2</v>
      </c>
      <c r="G85" s="32">
        <v>0</v>
      </c>
      <c r="H85" s="32">
        <v>0</v>
      </c>
      <c r="I85" s="32">
        <v>3</v>
      </c>
      <c r="J85" s="32">
        <v>2</v>
      </c>
      <c r="K85" s="32">
        <v>0</v>
      </c>
      <c r="L85" s="32">
        <v>0</v>
      </c>
    </row>
    <row r="86" spans="1:12">
      <c r="A86" s="32"/>
      <c r="B86" s="32"/>
      <c r="C86" s="32">
        <v>9807</v>
      </c>
      <c r="D86" s="32">
        <v>8</v>
      </c>
      <c r="E86" s="32">
        <v>3</v>
      </c>
      <c r="F86" s="32">
        <v>2</v>
      </c>
      <c r="G86" s="32">
        <v>0</v>
      </c>
      <c r="H86" s="32">
        <v>0</v>
      </c>
      <c r="I86" s="32">
        <v>2</v>
      </c>
      <c r="J86" s="32">
        <v>3</v>
      </c>
      <c r="K86" s="32">
        <v>0</v>
      </c>
      <c r="L86" s="32">
        <v>0</v>
      </c>
    </row>
    <row r="87" spans="1:12">
      <c r="A87" s="32"/>
      <c r="B87" s="32"/>
      <c r="C87" s="32">
        <v>9807</v>
      </c>
      <c r="D87" s="32">
        <v>9</v>
      </c>
      <c r="E87" s="32">
        <v>4</v>
      </c>
      <c r="F87" s="32">
        <v>1</v>
      </c>
      <c r="G87" s="32">
        <v>0</v>
      </c>
      <c r="H87" s="32">
        <v>0</v>
      </c>
      <c r="I87" s="32">
        <v>3</v>
      </c>
      <c r="J87" s="32">
        <v>3</v>
      </c>
      <c r="K87" s="32">
        <v>0</v>
      </c>
      <c r="L87" s="32">
        <v>0</v>
      </c>
    </row>
    <row r="88" spans="1:12" s="26" customFormat="1">
      <c r="D88" s="26" t="s">
        <v>23</v>
      </c>
      <c r="E88" s="27">
        <f>SUM(E79:E87)/35</f>
        <v>0.82857142857142863</v>
      </c>
      <c r="F88" s="27"/>
      <c r="G88" s="27"/>
      <c r="H88" s="26" t="s">
        <v>23</v>
      </c>
      <c r="I88" s="27">
        <f>SUM(I79:I87)/35</f>
        <v>0.7142857142857143</v>
      </c>
    </row>
    <row r="89" spans="1:12" s="26" customFormat="1">
      <c r="D89" s="26" t="s">
        <v>21</v>
      </c>
      <c r="E89" s="27">
        <f>SUM(E79:F87)/9</f>
        <v>5.5555555555555554</v>
      </c>
      <c r="F89" s="27"/>
      <c r="G89" s="27"/>
      <c r="H89" s="26" t="s">
        <v>21</v>
      </c>
      <c r="I89" s="27">
        <f>SUM(I79:J87)/9</f>
        <v>6.333333333333333</v>
      </c>
    </row>
    <row r="90" spans="1:12" s="26" customFormat="1">
      <c r="D90" s="26" t="s">
        <v>10</v>
      </c>
      <c r="E90" s="27">
        <f>STDEV(E79:E87)/4</f>
        <v>0.16666666666666671</v>
      </c>
      <c r="F90" s="27"/>
      <c r="G90" s="27"/>
      <c r="H90" s="26" t="s">
        <v>10</v>
      </c>
      <c r="I90" s="27">
        <f>STDEV(I79:I87)/4</f>
        <v>0.16666666666666671</v>
      </c>
    </row>
  </sheetData>
  <mergeCells count="2">
    <mergeCell ref="E5:H5"/>
    <mergeCell ref="I5:L5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16"/>
  <sheetViews>
    <sheetView zoomScale="150" zoomScaleNormal="150" zoomScalePageLayoutView="150" workbookViewId="0">
      <selection activeCell="O11" sqref="O11"/>
    </sheetView>
  </sheetViews>
  <sheetFormatPr baseColWidth="10" defaultRowHeight="15" x14ac:dyDescent="0"/>
  <cols>
    <col min="2" max="2" width="16.1640625" customWidth="1"/>
    <col min="3" max="3" width="7.33203125" customWidth="1"/>
    <col min="4" max="4" width="8" bestFit="1" customWidth="1"/>
    <col min="5" max="5" width="6.6640625" bestFit="1" customWidth="1"/>
    <col min="6" max="7" width="8" bestFit="1" customWidth="1"/>
    <col min="8" max="8" width="6.6640625" bestFit="1" customWidth="1"/>
    <col min="9" max="10" width="8" bestFit="1" customWidth="1"/>
    <col min="11" max="11" width="6.6640625" bestFit="1" customWidth="1"/>
    <col min="12" max="13" width="8" bestFit="1" customWidth="1"/>
    <col min="14" max="14" width="6.6640625" bestFit="1" customWidth="1"/>
    <col min="15" max="16" width="8" bestFit="1" customWidth="1"/>
    <col min="17" max="17" width="6.6640625" bestFit="1" customWidth="1"/>
    <col min="18" max="18" width="8.5" bestFit="1" customWidth="1"/>
    <col min="19" max="19" width="7.83203125" bestFit="1" customWidth="1"/>
    <col min="20" max="20" width="6.6640625" bestFit="1" customWidth="1"/>
    <col min="21" max="21" width="8.5" bestFit="1" customWidth="1"/>
    <col min="22" max="22" width="7.83203125" bestFit="1" customWidth="1"/>
    <col min="23" max="23" width="6.6640625" bestFit="1" customWidth="1"/>
  </cols>
  <sheetData>
    <row r="2" spans="2:23">
      <c r="B2" t="s">
        <v>27</v>
      </c>
    </row>
    <row r="4" spans="2:23">
      <c r="B4" s="1"/>
      <c r="C4" t="s">
        <v>20</v>
      </c>
    </row>
    <row r="5" spans="2:23" s="1" customFormat="1">
      <c r="B5" s="1" t="s">
        <v>22</v>
      </c>
      <c r="C5" s="3">
        <v>245.2</v>
      </c>
      <c r="D5" s="3" t="s">
        <v>21</v>
      </c>
      <c r="E5" s="3" t="s">
        <v>10</v>
      </c>
      <c r="F5" s="6">
        <v>490.3</v>
      </c>
      <c r="G5" s="6" t="s">
        <v>21</v>
      </c>
      <c r="H5" s="6" t="s">
        <v>10</v>
      </c>
      <c r="I5" s="10">
        <v>980.7</v>
      </c>
      <c r="J5" s="10" t="s">
        <v>21</v>
      </c>
      <c r="K5" s="10" t="s">
        <v>10</v>
      </c>
      <c r="L5" s="14">
        <v>1961</v>
      </c>
      <c r="M5" s="14" t="s">
        <v>21</v>
      </c>
      <c r="N5" s="14" t="s">
        <v>10</v>
      </c>
      <c r="O5" s="18">
        <v>2942</v>
      </c>
      <c r="P5" s="18" t="s">
        <v>21</v>
      </c>
      <c r="Q5" s="18" t="s">
        <v>10</v>
      </c>
      <c r="R5" s="22">
        <v>4903</v>
      </c>
      <c r="S5" s="22" t="s">
        <v>21</v>
      </c>
      <c r="T5" s="22" t="s">
        <v>10</v>
      </c>
      <c r="U5" s="26">
        <v>9807</v>
      </c>
      <c r="V5" s="26" t="s">
        <v>21</v>
      </c>
      <c r="W5" s="26" t="s">
        <v>10</v>
      </c>
    </row>
    <row r="6" spans="2:23">
      <c r="B6" s="1">
        <v>0.05</v>
      </c>
      <c r="C6" s="33">
        <f>'Polish 0.05'!E16</f>
        <v>0</v>
      </c>
      <c r="D6" s="33">
        <f>'Polish 0.05'!E17</f>
        <v>0</v>
      </c>
      <c r="E6" s="33">
        <f>'Polish 0.05'!E18</f>
        <v>0</v>
      </c>
      <c r="F6" s="34">
        <f>'Polish 0.05'!E28</f>
        <v>0</v>
      </c>
      <c r="G6" s="34">
        <f>'Polish 0.05'!E29</f>
        <v>0</v>
      </c>
      <c r="H6" s="34">
        <f>'Polish 0.05'!E30</f>
        <v>0</v>
      </c>
      <c r="I6" s="35">
        <f>'Polish 0.05'!E40</f>
        <v>0</v>
      </c>
      <c r="J6" s="35">
        <f>'Polish 0.05'!E41</f>
        <v>0</v>
      </c>
      <c r="K6" s="35">
        <f>'Polish 0.05'!E42</f>
        <v>0</v>
      </c>
      <c r="L6" s="36">
        <f>'Polish 0.05'!E52</f>
        <v>0</v>
      </c>
      <c r="M6" s="36">
        <f>'Polish 0.05'!E53</f>
        <v>0</v>
      </c>
      <c r="N6" s="36">
        <f>'Polish 0.05'!E54+'Polish 0.05'!E54</f>
        <v>0</v>
      </c>
      <c r="O6" s="37">
        <f>'Polish 0.05'!E64</f>
        <v>0</v>
      </c>
      <c r="P6" s="37">
        <f>'Polish 0.05'!E65</f>
        <v>0</v>
      </c>
      <c r="Q6" s="37">
        <f>'Polish 0.05'!E66</f>
        <v>0</v>
      </c>
      <c r="R6" s="46">
        <f>'Polish 0.05'!E76</f>
        <v>0.2</v>
      </c>
      <c r="S6" s="46">
        <f>'Polish 0.05'!E77</f>
        <v>2.3333333333333335</v>
      </c>
      <c r="T6" s="46">
        <f>'Polish 0.05'!E78</f>
        <v>0.27322660517925001</v>
      </c>
      <c r="U6" s="39">
        <f>'Polish 0.05'!E88</f>
        <v>0.34285714285714286</v>
      </c>
      <c r="V6" s="39">
        <f>'Polish 0.05'!E89</f>
        <v>6</v>
      </c>
      <c r="W6" s="39">
        <f>'Polish 0.05'!E90</f>
        <v>0.17677669529663689</v>
      </c>
    </row>
    <row r="7" spans="2:23">
      <c r="B7" s="1">
        <v>0.5</v>
      </c>
      <c r="C7" s="33"/>
      <c r="D7" s="33"/>
      <c r="E7" s="33"/>
      <c r="F7" s="34"/>
      <c r="G7" s="34"/>
      <c r="H7" s="34"/>
      <c r="I7" s="35"/>
      <c r="J7" s="35"/>
      <c r="K7" s="35"/>
      <c r="L7" s="36"/>
      <c r="M7" s="36"/>
      <c r="N7" s="36"/>
      <c r="O7" s="37">
        <f>'Polish 0.5'!E16</f>
        <v>0</v>
      </c>
      <c r="P7" s="37">
        <f>'Polish 0.5'!E17</f>
        <v>0</v>
      </c>
      <c r="Q7" s="37">
        <f>'Polish 0.5'!E18</f>
        <v>0</v>
      </c>
      <c r="R7" s="46">
        <f>'Polish 0.5'!E28</f>
        <v>0.14285714285714285</v>
      </c>
      <c r="S7" s="46">
        <f>'Polish 0.5'!E29</f>
        <v>2</v>
      </c>
      <c r="T7" s="46">
        <f>'Polish 0.5'!E30</f>
        <v>0.28259708263021949</v>
      </c>
      <c r="U7" s="39">
        <f>'Polish 0.5'!E40</f>
        <v>0.4</v>
      </c>
      <c r="V7" s="39">
        <f>'Polish 0.5'!E41</f>
        <v>7.1111111111111107</v>
      </c>
      <c r="W7" s="39">
        <f>'Polish 0.5'!E42</f>
        <v>0.33333333333333331</v>
      </c>
    </row>
    <row r="8" spans="2:23">
      <c r="B8" s="1">
        <v>1</v>
      </c>
      <c r="C8" s="33">
        <f>'Polish 1'!E16</f>
        <v>0</v>
      </c>
      <c r="D8" s="33">
        <f>'Polish 1'!E17</f>
        <v>0</v>
      </c>
      <c r="E8" s="33">
        <f>'Polish 1'!E18</f>
        <v>0</v>
      </c>
      <c r="F8" s="47">
        <f>'Polish 1'!E28</f>
        <v>5.7142857142857141E-2</v>
      </c>
      <c r="G8" s="47">
        <f>'Polish 1'!E29</f>
        <v>0.44444444444444442</v>
      </c>
      <c r="H8" s="47">
        <f>'Polish 1'!E30</f>
        <v>0.11023963796102461</v>
      </c>
      <c r="I8" s="35">
        <f>'Polish 1'!E40</f>
        <v>0.14285714285714285</v>
      </c>
      <c r="J8" s="35">
        <f>'Polish 1'!E41</f>
        <v>0.88888888888888884</v>
      </c>
      <c r="K8" s="35">
        <f>'Polish 1'!E42</f>
        <v>0.18162078931419473</v>
      </c>
      <c r="L8" s="36">
        <f>'Polish 1'!E52</f>
        <v>0.31428571428571428</v>
      </c>
      <c r="M8" s="36">
        <f>'Polish 1'!E53</f>
        <v>2.2222222222222223</v>
      </c>
      <c r="N8" s="36">
        <f>'Polish 1'!E54</f>
        <v>0.20833333333333334</v>
      </c>
      <c r="O8" s="37">
        <f>'Polish 1'!E64</f>
        <v>0.4</v>
      </c>
      <c r="P8" s="37">
        <f>'Polish 1'!E65</f>
        <v>3.6666666666666665</v>
      </c>
      <c r="Q8" s="37">
        <f>'Polish 1'!E66</f>
        <v>0.22047927592204919</v>
      </c>
      <c r="R8" s="38">
        <f>'Polish 1'!E76</f>
        <v>0.74285714285714288</v>
      </c>
      <c r="S8" s="38">
        <f>'Polish 1'!E77</f>
        <v>5.1111111111111107</v>
      </c>
      <c r="T8" s="38">
        <f>'Polish 1'!E78</f>
        <v>0.23199018178458419</v>
      </c>
      <c r="U8" s="39">
        <f>'Polish 1'!E88</f>
        <v>0.82857142857142863</v>
      </c>
      <c r="V8" s="39">
        <f>'Polish 1'!E89</f>
        <v>5.5555555555555554</v>
      </c>
      <c r="W8" s="39">
        <f>'Polish 1'!E90</f>
        <v>0.16666666666666671</v>
      </c>
    </row>
    <row r="9" spans="2:23">
      <c r="B9" s="1" t="s">
        <v>26</v>
      </c>
      <c r="C9" s="3">
        <v>245.2</v>
      </c>
      <c r="D9" s="3" t="s">
        <v>21</v>
      </c>
      <c r="E9" s="3" t="s">
        <v>10</v>
      </c>
      <c r="F9" s="6">
        <v>490.3</v>
      </c>
      <c r="G9" s="6" t="s">
        <v>21</v>
      </c>
      <c r="H9" s="6" t="s">
        <v>10</v>
      </c>
      <c r="I9" s="10">
        <v>980.7</v>
      </c>
      <c r="J9" s="10" t="s">
        <v>21</v>
      </c>
      <c r="K9" s="10" t="s">
        <v>10</v>
      </c>
      <c r="L9" s="14">
        <v>1961</v>
      </c>
      <c r="M9" s="14" t="s">
        <v>21</v>
      </c>
      <c r="N9" s="14" t="s">
        <v>10</v>
      </c>
      <c r="O9" s="18">
        <v>2942</v>
      </c>
      <c r="P9" s="18" t="s">
        <v>21</v>
      </c>
      <c r="Q9" s="18" t="s">
        <v>10</v>
      </c>
      <c r="R9" s="22">
        <v>4903</v>
      </c>
      <c r="S9" s="22" t="s">
        <v>21</v>
      </c>
      <c r="T9" s="22" t="s">
        <v>10</v>
      </c>
      <c r="U9" s="26">
        <v>9807</v>
      </c>
      <c r="V9" s="26" t="s">
        <v>21</v>
      </c>
      <c r="W9" s="26" t="s">
        <v>10</v>
      </c>
    </row>
    <row r="10" spans="2:23">
      <c r="B10" s="1">
        <v>0.05</v>
      </c>
      <c r="C10" s="33">
        <f>'Polish 0.05'!I16</f>
        <v>0</v>
      </c>
      <c r="D10" s="33">
        <f>'Polish 0.05'!I17</f>
        <v>0</v>
      </c>
      <c r="E10" s="33">
        <f>'Polish 0.05'!I18</f>
        <v>0</v>
      </c>
      <c r="F10" s="34">
        <f>'Polish 0.05'!I28</f>
        <v>0</v>
      </c>
      <c r="G10" s="34">
        <f>'Polish 0.05'!I29</f>
        <v>0</v>
      </c>
      <c r="H10" s="34">
        <f>'Polish 0.05'!I30</f>
        <v>0</v>
      </c>
      <c r="I10" s="35">
        <f>'Polish 0.05'!I40</f>
        <v>0</v>
      </c>
      <c r="J10" s="35">
        <f>'Polish 0.05'!I41</f>
        <v>0</v>
      </c>
      <c r="K10" s="35">
        <f>'Polish 0.05'!I42</f>
        <v>0</v>
      </c>
      <c r="L10" s="36">
        <f>'Polish 0.05'!I52</f>
        <v>0</v>
      </c>
      <c r="M10" s="36">
        <f>'Polish 0.05'!I53</f>
        <v>0</v>
      </c>
      <c r="N10" s="36">
        <f>'Polish 0.05'!I54</f>
        <v>0</v>
      </c>
      <c r="O10" s="48">
        <f>'Polish 0.05'!I64</f>
        <v>5.7142857142857141E-2</v>
      </c>
      <c r="P10" s="48">
        <f>'Polish 0.05'!I65</f>
        <v>0.66666666666666663</v>
      </c>
      <c r="Q10" s="48">
        <f>'Polish 0.05'!I66</f>
        <v>0.16666666666666666</v>
      </c>
      <c r="R10" s="38">
        <f>'Polish 0.05'!I76</f>
        <v>0.14285714285714285</v>
      </c>
      <c r="S10" s="38">
        <f>'Polish 0.05'!I77</f>
        <v>3.4444444444444446</v>
      </c>
      <c r="T10" s="38">
        <f>'Polish 0.05'!I78</f>
        <v>0.18162078931419473</v>
      </c>
      <c r="U10" s="39">
        <f>'Polish 0.05'!I88</f>
        <v>0.2</v>
      </c>
      <c r="V10" s="39">
        <f>'Polish 0.05'!I89</f>
        <v>8.2222222222222214</v>
      </c>
      <c r="W10" s="39">
        <f>'Polish 0.05'!I90</f>
        <v>0.16666666666666666</v>
      </c>
    </row>
    <row r="11" spans="2:23">
      <c r="B11" s="1">
        <v>0.5</v>
      </c>
      <c r="C11" s="33"/>
      <c r="D11" s="33"/>
      <c r="E11" s="33"/>
      <c r="F11" s="34"/>
      <c r="G11" s="34"/>
      <c r="H11" s="34"/>
      <c r="I11" s="35"/>
      <c r="J11" s="35"/>
      <c r="K11" s="35"/>
      <c r="L11" s="36"/>
      <c r="M11" s="36"/>
      <c r="N11" s="36"/>
      <c r="O11" s="48">
        <f>'Polish 0.5'!I16</f>
        <v>5.7142857142857141E-2</v>
      </c>
      <c r="P11" s="48">
        <f>'Polish 0.5'!I17</f>
        <v>0.66666666666666663</v>
      </c>
      <c r="Q11" s="48">
        <f>'Polish 0.5'!I18</f>
        <v>0.16666666666666666</v>
      </c>
      <c r="R11" s="38">
        <f>'Polish 0.5'!I28</f>
        <v>0.11428571428571428</v>
      </c>
      <c r="S11" s="38">
        <f>'Polish 0.5'!I29</f>
        <v>2.1111111111111112</v>
      </c>
      <c r="T11" s="38">
        <f>'Polish 0.5'!I30</f>
        <v>0.25344843876242579</v>
      </c>
      <c r="U11" s="39">
        <f>'Polish 0.5'!I40</f>
        <v>0.25714285714285712</v>
      </c>
      <c r="V11" s="39">
        <f>'Polish 0.5'!I41</f>
        <v>7.666666666666667</v>
      </c>
      <c r="W11" s="39">
        <f>'Polish 0.5'!I42</f>
        <v>0.21650635094610965</v>
      </c>
    </row>
    <row r="12" spans="2:23">
      <c r="B12" s="1">
        <v>1</v>
      </c>
      <c r="C12" s="49">
        <f>'Polish 1'!I16</f>
        <v>5.7142857142857141E-2</v>
      </c>
      <c r="D12" s="49">
        <f>'Polish 1'!I17</f>
        <v>0.22222222222222221</v>
      </c>
      <c r="E12" s="49">
        <f>'Polish 1'!I18</f>
        <v>0.16666666666666666</v>
      </c>
      <c r="F12" s="34">
        <f>'Polish 1'!I28</f>
        <v>0.2</v>
      </c>
      <c r="G12" s="34">
        <f>'Polish 1'!I29</f>
        <v>1.2222222222222223</v>
      </c>
      <c r="H12" s="34">
        <f>'Polish 1'!I30</f>
        <v>0.27322660517925001</v>
      </c>
      <c r="I12" s="35">
        <f>'Polish 1'!I40</f>
        <v>0.2857142857142857</v>
      </c>
      <c r="J12" s="35">
        <f>'Polish 1'!I41</f>
        <v>2.1111111111111112</v>
      </c>
      <c r="K12" s="35">
        <f>'Polish 1'!I42</f>
        <v>0.23199018178458425</v>
      </c>
      <c r="L12" s="36">
        <f>'Polish 1'!I52</f>
        <v>0.48571428571428571</v>
      </c>
      <c r="M12" s="36">
        <f>'Polish 1'!I53</f>
        <v>4.1111111111111107</v>
      </c>
      <c r="N12" s="36">
        <f>'Polish 1'!I54</f>
        <v>0.19543398999264283</v>
      </c>
      <c r="O12" s="37">
        <f>'Polish 1'!I64</f>
        <v>0.42857142857142855</v>
      </c>
      <c r="P12" s="37">
        <f>'Polish 1'!I65</f>
        <v>4.5555555555555554</v>
      </c>
      <c r="Q12" s="37">
        <f>'Polish 1'!I66</f>
        <v>0.17677669529663689</v>
      </c>
      <c r="R12" s="38">
        <f>'Polish 1'!I76</f>
        <v>0.6</v>
      </c>
      <c r="S12" s="38">
        <f>'Polish 1'!I77</f>
        <v>6.333333333333333</v>
      </c>
      <c r="T12" s="38">
        <f>'Polish 1'!I78</f>
        <v>0.21650635094610965</v>
      </c>
      <c r="U12" s="39">
        <f>'Polish 1'!I88</f>
        <v>0.7142857142857143</v>
      </c>
      <c r="V12" s="39">
        <f>'Polish 1'!I89</f>
        <v>6.333333333333333</v>
      </c>
      <c r="W12" s="39">
        <f>'Polish 1'!I90</f>
        <v>0.16666666666666671</v>
      </c>
    </row>
    <row r="13" spans="2:23" s="53" customFormat="1">
      <c r="B13" s="50" t="s">
        <v>28</v>
      </c>
      <c r="C13" s="56">
        <v>0</v>
      </c>
      <c r="D13" s="56">
        <v>0</v>
      </c>
      <c r="E13" s="54"/>
      <c r="F13" s="56">
        <v>0</v>
      </c>
      <c r="G13" s="56">
        <v>0</v>
      </c>
      <c r="H13" s="54"/>
      <c r="I13" s="56">
        <v>0</v>
      </c>
      <c r="J13" s="56">
        <v>0</v>
      </c>
      <c r="K13" s="54"/>
      <c r="L13" s="56">
        <v>0</v>
      </c>
      <c r="M13" s="56">
        <v>0</v>
      </c>
      <c r="N13" s="54"/>
      <c r="O13" s="54" t="e">
        <f t="shared" ref="D13:V15" si="0">(O10-O6)/O6*100</f>
        <v>#DIV/0!</v>
      </c>
      <c r="P13" s="54" t="e">
        <f t="shared" si="0"/>
        <v>#DIV/0!</v>
      </c>
      <c r="Q13" s="54"/>
      <c r="R13" s="54">
        <f t="shared" si="0"/>
        <v>-28.57142857142858</v>
      </c>
      <c r="S13" s="55">
        <f t="shared" si="0"/>
        <v>47.619047619047613</v>
      </c>
      <c r="T13" s="54"/>
      <c r="U13" s="54">
        <f t="shared" si="0"/>
        <v>-41.666666666666664</v>
      </c>
      <c r="V13" s="55">
        <f t="shared" si="0"/>
        <v>37.037037037037024</v>
      </c>
      <c r="W13" s="54"/>
    </row>
    <row r="14" spans="2:23" s="53" customFormat="1">
      <c r="B14" s="50"/>
      <c r="C14" s="54"/>
      <c r="D14" s="54"/>
      <c r="E14" s="54"/>
      <c r="F14" s="54"/>
      <c r="G14" s="54"/>
      <c r="H14" s="54"/>
      <c r="I14" s="54"/>
      <c r="J14" s="54"/>
      <c r="K14" s="54"/>
      <c r="L14" s="54"/>
      <c r="M14" s="54"/>
      <c r="N14" s="54"/>
      <c r="O14" s="54" t="e">
        <f t="shared" si="0"/>
        <v>#DIV/0!</v>
      </c>
      <c r="P14" s="54" t="e">
        <f t="shared" si="0"/>
        <v>#DIV/0!</v>
      </c>
      <c r="Q14" s="54"/>
      <c r="R14" s="54">
        <f t="shared" si="0"/>
        <v>-20</v>
      </c>
      <c r="S14" s="55">
        <f t="shared" si="0"/>
        <v>5.555555555555558</v>
      </c>
      <c r="T14" s="54"/>
      <c r="U14" s="54">
        <f t="shared" si="0"/>
        <v>-35.71428571428573</v>
      </c>
      <c r="V14" s="55">
        <f t="shared" si="0"/>
        <v>7.8125000000000098</v>
      </c>
      <c r="W14" s="54"/>
    </row>
    <row r="15" spans="2:23" s="53" customFormat="1">
      <c r="B15" s="50"/>
      <c r="C15" s="54" t="e">
        <f>(C12-C8)/C8*100</f>
        <v>#DIV/0!</v>
      </c>
      <c r="D15" s="54" t="e">
        <f t="shared" si="0"/>
        <v>#DIV/0!</v>
      </c>
      <c r="E15" s="54"/>
      <c r="F15" s="54">
        <f t="shared" si="0"/>
        <v>250.00000000000006</v>
      </c>
      <c r="G15" s="55">
        <f t="shared" si="0"/>
        <v>175.00000000000006</v>
      </c>
      <c r="H15" s="54"/>
      <c r="I15" s="54">
        <f t="shared" si="0"/>
        <v>100</v>
      </c>
      <c r="J15" s="55">
        <f t="shared" si="0"/>
        <v>137.50000000000003</v>
      </c>
      <c r="K15" s="54"/>
      <c r="L15" s="54">
        <f t="shared" si="0"/>
        <v>54.545454545454554</v>
      </c>
      <c r="M15" s="55">
        <f t="shared" si="0"/>
        <v>84.999999999999972</v>
      </c>
      <c r="N15" s="54"/>
      <c r="O15" s="54">
        <f t="shared" si="0"/>
        <v>7.1428571428571317</v>
      </c>
      <c r="P15" s="55">
        <f t="shared" si="0"/>
        <v>24.242424242424242</v>
      </c>
      <c r="Q15" s="54"/>
      <c r="R15" s="54">
        <f t="shared" si="0"/>
        <v>-19.230769230769237</v>
      </c>
      <c r="S15" s="55">
        <f t="shared" si="0"/>
        <v>23.913043478260875</v>
      </c>
      <c r="T15" s="54"/>
      <c r="U15" s="54">
        <f t="shared" si="0"/>
        <v>-13.793103448275865</v>
      </c>
      <c r="V15" s="55">
        <f t="shared" si="0"/>
        <v>13.999999999999998</v>
      </c>
      <c r="W15" s="54"/>
    </row>
    <row r="16" spans="2:23" s="53" customFormat="1">
      <c r="B16" s="50"/>
      <c r="C16" s="51"/>
      <c r="D16" s="51"/>
      <c r="E16" s="51"/>
      <c r="F16" s="52"/>
      <c r="G16" s="52"/>
      <c r="H16" s="52"/>
      <c r="I16" s="52"/>
      <c r="J16" s="52"/>
      <c r="K16" s="52"/>
      <c r="L16" s="52"/>
      <c r="M16" s="52"/>
      <c r="N16" s="52"/>
      <c r="O16" s="52"/>
      <c r="P16" s="52"/>
      <c r="Q16" s="52"/>
      <c r="R16" s="52"/>
      <c r="S16" s="52"/>
      <c r="T16" s="52"/>
      <c r="U16" s="52"/>
      <c r="V16" s="52"/>
      <c r="W16" s="52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6"/>
  <sheetViews>
    <sheetView tabSelected="1" zoomScale="150" zoomScaleNormal="150" zoomScalePageLayoutView="150" workbookViewId="0">
      <selection activeCell="D2" sqref="D2"/>
    </sheetView>
  </sheetViews>
  <sheetFormatPr baseColWidth="10" defaultRowHeight="15" x14ac:dyDescent="0"/>
  <sheetData>
    <row r="2" spans="2:6">
      <c r="B2" t="s">
        <v>24</v>
      </c>
    </row>
    <row r="4" spans="2:6">
      <c r="B4" s="1" t="s">
        <v>2</v>
      </c>
      <c r="C4" s="1" t="s">
        <v>3</v>
      </c>
      <c r="D4" s="1" t="s">
        <v>17</v>
      </c>
      <c r="E4" s="1" t="s">
        <v>18</v>
      </c>
      <c r="F4" s="1" t="s">
        <v>19</v>
      </c>
    </row>
    <row r="5" spans="2:6">
      <c r="B5" s="16">
        <v>2942</v>
      </c>
      <c r="C5" s="16">
        <v>1</v>
      </c>
      <c r="D5" s="40">
        <v>356.541</v>
      </c>
      <c r="E5" s="40">
        <v>353.10599999999999</v>
      </c>
      <c r="F5" s="40"/>
    </row>
    <row r="6" spans="2:6">
      <c r="B6" s="16">
        <v>2942</v>
      </c>
      <c r="C6" s="16">
        <v>2</v>
      </c>
      <c r="D6" s="40">
        <v>356.18</v>
      </c>
      <c r="E6" s="40">
        <v>346.55599999999998</v>
      </c>
      <c r="F6" s="40"/>
    </row>
    <row r="7" spans="2:6">
      <c r="B7" s="16">
        <v>2942</v>
      </c>
      <c r="C7" s="16">
        <v>3</v>
      </c>
      <c r="D7" s="40">
        <v>352.101</v>
      </c>
      <c r="E7" s="40">
        <v>368.435</v>
      </c>
      <c r="F7" s="40">
        <v>344.42700000000002</v>
      </c>
    </row>
    <row r="8" spans="2:6">
      <c r="B8" s="16">
        <v>2942</v>
      </c>
      <c r="C8" s="16">
        <v>4</v>
      </c>
      <c r="D8" s="40"/>
      <c r="E8" s="40"/>
      <c r="F8" s="40"/>
    </row>
    <row r="9" spans="2:6">
      <c r="B9" s="16">
        <v>2942</v>
      </c>
      <c r="C9" s="16">
        <v>5</v>
      </c>
      <c r="D9" s="40">
        <v>349.73099999999999</v>
      </c>
      <c r="E9" s="40">
        <v>333.94</v>
      </c>
      <c r="F9" s="40">
        <v>354.03</v>
      </c>
    </row>
    <row r="10" spans="2:6">
      <c r="B10" s="16">
        <v>2942</v>
      </c>
      <c r="C10" s="16">
        <v>6</v>
      </c>
      <c r="D10" s="40">
        <v>349.791</v>
      </c>
      <c r="E10" s="40">
        <v>353.88900000000001</v>
      </c>
      <c r="F10" s="40"/>
    </row>
    <row r="11" spans="2:6">
      <c r="B11" s="16">
        <v>2942</v>
      </c>
      <c r="C11" s="16">
        <v>7</v>
      </c>
      <c r="D11" s="40"/>
      <c r="E11" s="40">
        <v>355.637</v>
      </c>
      <c r="F11" s="40"/>
    </row>
    <row r="12" spans="2:6">
      <c r="B12" s="16">
        <v>2942</v>
      </c>
      <c r="C12" s="16">
        <v>8</v>
      </c>
      <c r="D12" s="40"/>
      <c r="E12" s="40"/>
      <c r="F12" s="40">
        <v>325.62200000000001</v>
      </c>
    </row>
    <row r="13" spans="2:6">
      <c r="B13" s="16">
        <v>2942</v>
      </c>
      <c r="C13" s="16">
        <v>9</v>
      </c>
      <c r="D13" s="40">
        <v>354.63299999999998</v>
      </c>
      <c r="E13" s="40">
        <v>356.702</v>
      </c>
      <c r="F13" s="40"/>
    </row>
    <row r="14" spans="2:6">
      <c r="B14" s="16"/>
      <c r="C14" s="18" t="s">
        <v>9</v>
      </c>
      <c r="D14" s="41">
        <f>AVERAGE(D5:D13)</f>
        <v>353.16283333333331</v>
      </c>
      <c r="E14" s="41">
        <f>AVERAGE(E5:E13)</f>
        <v>352.60928571428576</v>
      </c>
      <c r="F14" s="41">
        <f>AVERAGE(F5:F13)</f>
        <v>341.35966666666667</v>
      </c>
    </row>
    <row r="15" spans="2:6">
      <c r="B15" s="16"/>
      <c r="C15" s="18" t="s">
        <v>10</v>
      </c>
      <c r="D15" s="41">
        <f>STDEV(D5:D13)</f>
        <v>3.064340869855485</v>
      </c>
      <c r="E15" s="41">
        <f>STDEV(E5:E13)</f>
        <v>10.515381491166259</v>
      </c>
      <c r="F15" s="41">
        <f>STDEV(F5:F13)</f>
        <v>14.450260078397649</v>
      </c>
    </row>
    <row r="16" spans="2:6">
      <c r="B16" s="24">
        <v>9807</v>
      </c>
      <c r="C16" s="24">
        <v>1</v>
      </c>
      <c r="D16" s="42">
        <v>1088.1669999999999</v>
      </c>
      <c r="E16" s="42">
        <v>1069.021</v>
      </c>
      <c r="F16" s="42">
        <v>1087.163</v>
      </c>
    </row>
    <row r="17" spans="2:6">
      <c r="B17" s="24">
        <v>9807</v>
      </c>
      <c r="C17" s="24">
        <v>2</v>
      </c>
      <c r="D17" s="42">
        <v>1084.953</v>
      </c>
      <c r="E17" s="42">
        <v>1104.6410000000001</v>
      </c>
      <c r="F17" s="42">
        <v>1108.1369999999999</v>
      </c>
    </row>
    <row r="18" spans="2:6">
      <c r="B18" s="24">
        <v>9807</v>
      </c>
      <c r="C18" s="24">
        <v>3</v>
      </c>
      <c r="D18" s="42">
        <v>1098.5340000000001</v>
      </c>
      <c r="E18" s="42">
        <v>1087.163</v>
      </c>
      <c r="F18" s="42"/>
    </row>
    <row r="19" spans="2:6">
      <c r="B19" s="24">
        <v>9807</v>
      </c>
      <c r="C19" s="24">
        <v>4</v>
      </c>
      <c r="D19" s="42">
        <v>1094.2139999999999</v>
      </c>
      <c r="E19" s="42">
        <v>1090.6379999999999</v>
      </c>
      <c r="F19" s="42">
        <v>989.625</v>
      </c>
    </row>
    <row r="20" spans="2:6">
      <c r="B20" s="24">
        <v>9807</v>
      </c>
      <c r="C20" s="24">
        <v>5</v>
      </c>
      <c r="D20" s="42">
        <v>1096.163</v>
      </c>
      <c r="E20" s="42">
        <v>1111.3710000000001</v>
      </c>
      <c r="F20" s="42"/>
    </row>
    <row r="21" spans="2:6">
      <c r="B21" s="24">
        <v>9807</v>
      </c>
      <c r="C21" s="24">
        <v>6</v>
      </c>
      <c r="D21" s="42">
        <v>1123.646</v>
      </c>
      <c r="E21" s="42">
        <v>964.85299999999995</v>
      </c>
      <c r="F21" s="42">
        <v>1128.95</v>
      </c>
    </row>
    <row r="22" spans="2:6">
      <c r="B22" s="24">
        <v>9807</v>
      </c>
      <c r="C22" s="24">
        <v>7</v>
      </c>
      <c r="D22" s="42">
        <v>1036.133</v>
      </c>
      <c r="E22" s="42">
        <v>1091.04</v>
      </c>
      <c r="F22" s="42">
        <v>1086.7809999999999</v>
      </c>
    </row>
    <row r="23" spans="2:6">
      <c r="B23" s="24">
        <v>9807</v>
      </c>
      <c r="C23" s="24">
        <v>8</v>
      </c>
      <c r="D23" s="42">
        <v>938.053</v>
      </c>
      <c r="E23" s="42">
        <v>1099.2570000000001</v>
      </c>
      <c r="F23" s="42">
        <v>1050.0160000000001</v>
      </c>
    </row>
    <row r="24" spans="2:6">
      <c r="B24" s="24">
        <v>9807</v>
      </c>
      <c r="C24" s="24">
        <v>9</v>
      </c>
      <c r="D24" s="42">
        <v>1091.5820000000001</v>
      </c>
      <c r="E24" s="42">
        <v>990.68899999999996</v>
      </c>
      <c r="F24" s="42">
        <v>1100.703</v>
      </c>
    </row>
    <row r="25" spans="2:6">
      <c r="B25" s="24"/>
      <c r="C25" s="26" t="s">
        <v>9</v>
      </c>
      <c r="D25" s="43">
        <f>AVERAGE(D16:D24)</f>
        <v>1072.3827777777778</v>
      </c>
      <c r="E25" s="43">
        <f t="shared" ref="E25:F25" si="0">AVERAGE(E16:E24)</f>
        <v>1067.6303333333335</v>
      </c>
      <c r="F25" s="43">
        <f t="shared" si="0"/>
        <v>1078.7678571428571</v>
      </c>
    </row>
    <row r="26" spans="2:6">
      <c r="B26" s="24"/>
      <c r="C26" s="26" t="s">
        <v>10</v>
      </c>
      <c r="D26" s="43">
        <f>STDEV(D16:D24)</f>
        <v>55.326534646085001</v>
      </c>
      <c r="E26" s="43">
        <f t="shared" ref="E26" si="1">STDEV(E16:E24)</f>
        <v>52.710595085333679</v>
      </c>
      <c r="F26" s="43">
        <f t="shared" ref="F26" si="2">STDEV(F16:F24)</f>
        <v>46.133414601669394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Polish 0.05</vt:lpstr>
      <vt:lpstr>Polish 0.5</vt:lpstr>
      <vt:lpstr>Polish 1</vt:lpstr>
      <vt:lpstr>Averages</vt:lpstr>
      <vt:lpstr>Areas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Jacquelyn Loven</dc:creator>
  <cp:lastModifiedBy>Jacquelyn Loven</cp:lastModifiedBy>
  <dcterms:created xsi:type="dcterms:W3CDTF">2017-06-27T13:22:25Z</dcterms:created>
  <dcterms:modified xsi:type="dcterms:W3CDTF">2017-07-04T23:32:10Z</dcterms:modified>
</cp:coreProperties>
</file>