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defaultThemeVersion="124226"/>
  <mc:AlternateContent xmlns:mc="http://schemas.openxmlformats.org/markup-compatibility/2006">
    <mc:Choice Requires="x15">
      <x15ac:absPath xmlns:x15ac="http://schemas.microsoft.com/office/spreadsheetml/2010/11/ac" url="C:\Users\Brice\project\LaBaleineWebsite\static\"/>
    </mc:Choice>
  </mc:AlternateContent>
  <bookViews>
    <workbookView xWindow="0" yWindow="0" windowWidth="24000" windowHeight="9510" activeTab="2"/>
  </bookViews>
  <sheets>
    <sheet name="Aide" sheetId="2" r:id="rId1"/>
    <sheet name="Suivi long terme" sheetId="6" r:id="rId2"/>
    <sheet name="Suivi court terme" sheetId="7" r:id="rId3"/>
    <sheet name="Calcul par ordre" sheetId="4" r:id="rId4"/>
  </sheets>
  <definedNames>
    <definedName name="rate">'Suivi long terme'!$B$1</definedName>
    <definedName name="rate1">#REF!</definedName>
  </definedNames>
  <calcPr calcId="162913"/>
</workbook>
</file>

<file path=xl/calcChain.xml><?xml version="1.0" encoding="utf-8"?>
<calcChain xmlns="http://schemas.openxmlformats.org/spreadsheetml/2006/main">
  <c r="E7" i="6" l="1"/>
  <c r="E8" i="6"/>
  <c r="E9" i="6"/>
  <c r="E10" i="6"/>
  <c r="E11" i="6"/>
  <c r="E12" i="6"/>
  <c r="E13" i="6"/>
  <c r="E14" i="6"/>
  <c r="E15" i="6"/>
  <c r="E16" i="6"/>
  <c r="E17" i="6"/>
  <c r="E18" i="6"/>
  <c r="E19" i="6"/>
  <c r="E20" i="6"/>
  <c r="E21" i="6"/>
  <c r="E22" i="6"/>
  <c r="E23" i="6"/>
  <c r="E24" i="6"/>
  <c r="E25" i="6"/>
  <c r="E26" i="6"/>
  <c r="E27" i="6"/>
  <c r="E28" i="6"/>
  <c r="E29" i="6"/>
  <c r="E30" i="6"/>
  <c r="E6" i="6"/>
  <c r="C6" i="6"/>
  <c r="C7" i="6"/>
  <c r="C8" i="6"/>
  <c r="C9" i="6"/>
  <c r="C10" i="6"/>
  <c r="C11" i="6"/>
  <c r="C12" i="6"/>
  <c r="C13" i="6"/>
  <c r="C14" i="6"/>
  <c r="C15" i="6"/>
  <c r="C16" i="6"/>
  <c r="C17" i="6"/>
  <c r="C18" i="6"/>
  <c r="C19" i="6"/>
  <c r="C20" i="6"/>
  <c r="C21" i="6"/>
  <c r="C22" i="6"/>
  <c r="C23" i="6"/>
  <c r="C24" i="6"/>
  <c r="C25" i="6"/>
  <c r="C26" i="6"/>
  <c r="C27" i="6"/>
  <c r="C28" i="6"/>
  <c r="C29" i="6"/>
  <c r="C30" i="6"/>
  <c r="E5" i="6"/>
  <c r="C5" i="6"/>
  <c r="B5" i="6"/>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F5" i="4" l="1"/>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4" i="4"/>
</calcChain>
</file>

<file path=xl/sharedStrings.xml><?xml version="1.0" encoding="utf-8"?>
<sst xmlns="http://schemas.openxmlformats.org/spreadsheetml/2006/main" count="106" uniqueCount="81">
  <si>
    <t>avr-17</t>
  </si>
  <si>
    <t>mai-17</t>
  </si>
  <si>
    <t>juin-17</t>
  </si>
  <si>
    <t>juil-17</t>
  </si>
  <si>
    <t>août-17</t>
  </si>
  <si>
    <t>sept-17</t>
  </si>
  <si>
    <t>oct-17</t>
  </si>
  <si>
    <t>nov-17</t>
  </si>
  <si>
    <t>déc-17</t>
  </si>
  <si>
    <t>janv-18</t>
  </si>
  <si>
    <t>févr-18</t>
  </si>
  <si>
    <t>mars-18</t>
  </si>
  <si>
    <t>avr-18</t>
  </si>
  <si>
    <t>mai-18</t>
  </si>
  <si>
    <t>juin-18</t>
  </si>
  <si>
    <t>juil-18</t>
  </si>
  <si>
    <t>août-18</t>
  </si>
  <si>
    <t>sept-18</t>
  </si>
  <si>
    <t>oct-18</t>
  </si>
  <si>
    <t>nov-18</t>
  </si>
  <si>
    <t>déc-18</t>
  </si>
  <si>
    <t>janv-19</t>
  </si>
  <si>
    <t>févr-19</t>
  </si>
  <si>
    <t>mars-19</t>
  </si>
  <si>
    <t>avr-19</t>
  </si>
  <si>
    <t>mai-19</t>
  </si>
  <si>
    <t>Capitalisation effective (btc)</t>
  </si>
  <si>
    <t>-</t>
  </si>
  <si>
    <t>Capitalisation théorique linéaire (btc)</t>
  </si>
  <si>
    <t>Capitalisation théorique recalculée (btc)</t>
  </si>
  <si>
    <t>Date (Fin du mois)</t>
  </si>
  <si>
    <t>Rentabilité mensuelle estimée</t>
  </si>
  <si>
    <t>Capital de départ (btc)</t>
  </si>
  <si>
    <t>Rentabilité effective (basé sur capitalisation recalc.)</t>
  </si>
  <si>
    <t>Monnaie</t>
  </si>
  <si>
    <t>Prix d'achat</t>
  </si>
  <si>
    <t>Qte</t>
  </si>
  <si>
    <t>Prix de vente</t>
  </si>
  <si>
    <t>Rentabilité</t>
  </si>
  <si>
    <t>LTC</t>
  </si>
  <si>
    <t>Date</t>
  </si>
  <si>
    <t>Calcule le spread (en %) entre l'achat et la vente</t>
  </si>
  <si>
    <t>Suivi simple effectif à la semaine</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</si>
  <si>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</si>
  <si>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</si>
  <si>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</si>
  <si>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</si>
  <si>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</si>
  <si>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</si>
  <si>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</si>
  <si>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</si>
  <si>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</si>
  <si>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</si>
  <si>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</si>
  <si>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</si>
  <si>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</si>
  <si>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</si>
  <si>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</si>
  <si>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</si>
  <si>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</si>
  <si>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</si>
  <si>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</si>
  <si>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</si>
  <si>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</si>
  <si>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</si>
  <si>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</si>
  <si>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</si>
  <si>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</si>
  <si>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</si>
  <si>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Semaine (fin de semaine)</t>
  </si>
  <si>
    <t>Capitalisation en fin de semaine (btc)</t>
  </si>
  <si>
    <t>S43</t>
  </si>
  <si>
    <t>S44</t>
  </si>
  <si>
    <t>S45</t>
  </si>
  <si>
    <t>S46</t>
  </si>
  <si>
    <t>S47</t>
  </si>
  <si>
    <t>S48</t>
  </si>
  <si>
    <t>S49</t>
  </si>
  <si>
    <t>S50</t>
  </si>
  <si>
    <t>S51</t>
  </si>
  <si>
    <r>
      <t xml:space="preserve">Comment utiliser ce document
</t>
    </r>
    <r>
      <rPr>
        <sz val="11"/>
        <color theme="1"/>
        <rFont val="Calibri"/>
        <family val="2"/>
        <scheme val="minor"/>
      </rPr>
      <t>Rendez vous dans le second onglet: Suivi long terme
Modifiez votre rentabilité estimée, et votre capitable de départ en BTC
A la fin de chaque mois, renseignez votre nombre total de bitcoin dans la ligne capitalisation effective
Toutes les autres valeurs sont recalculées automatiquement
La rentabilité effective s'affiche de différentes couleurs
Vert si vous êtes au dessus de votre rentabilité estimée
Jaune si vous êtes entre 0 et votre rentabilité estimée
Rouge si vous êtes en dessous de 0</t>
    </r>
    <r>
      <rPr>
        <b/>
        <u/>
        <sz val="11"/>
        <color theme="1"/>
        <rFont val="Calibri"/>
        <family val="2"/>
        <scheme val="minor"/>
      </rPr>
      <t xml:space="preserve">
/!\ Ne modifiez que les valeurs en </t>
    </r>
    <r>
      <rPr>
        <b/>
        <u/>
        <sz val="11"/>
        <color theme="9" tint="-0.249977111117893"/>
        <rFont val="Calibri"/>
        <family val="2"/>
        <scheme val="minor"/>
      </rPr>
      <t xml:space="preserve">ORANGE </t>
    </r>
    <r>
      <rPr>
        <b/>
        <u/>
        <sz val="11"/>
        <rFont val="Calibri"/>
        <family val="2"/>
        <scheme val="minor"/>
      </rPr>
      <t xml:space="preserve">, les autres sont calculées automatiquement
</t>
    </r>
    <r>
      <rPr>
        <sz val="11"/>
        <rFont val="Calibri"/>
        <family val="2"/>
        <scheme val="minor"/>
      </rPr>
      <t>Il y a aussi un onglet de suivi court terme (à la semaine) mais mois poussé
La dernière page permet de calculer les gains entre un achat et une vente</t>
    </r>
    <r>
      <rPr>
        <b/>
        <u/>
        <sz val="11"/>
        <rFont val="Calibri"/>
        <family val="2"/>
        <scheme val="minor"/>
      </rPr>
      <t xml:space="preserve">
</t>
    </r>
    <r>
      <rPr>
        <b/>
        <sz val="11"/>
        <rFont val="Calibri"/>
        <family val="2"/>
        <scheme val="minor"/>
      </rPr>
      <t>Brykou
brykou@gmail.com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</si>
</sst>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9" tint="-0.249977111117893"/>
      <name val="Calibri"/>
      <family val="2"/>
      <scheme val="minor"/>
    </font>
    <font>
      <sz val="11"/>
      <color theme="9" tint="-0.249977111117893"/>
      <name val="Calibri"/>
      <family val="2"/>
      <scheme val="minor"/>
    </font>
    <font>
      <b/>
      <u/>
      <sz val="11"/>
      <color theme="1"/>
      <name val="Calibri"/>
      <family val="2"/>
      <scheme val="minor"/>
    </font>
    <font>
      <b/>
      <u/>
      <sz val="11"/>
      <color theme="9" tint="-0.249977111117893"/>
      <name val="Calibri"/>
      <family val="2"/>
      <scheme val="minor"/>
    </font>
    <font>
      <b/>
      <u/>
      <sz val="11"/>
      <name val="Calibri"/>
      <family val="2"/>
      <scheme val="minor"/>
    </font>
    <font>
      <b/>
      <sz val="11"/>
      <name val="Calibri"/>
      <family val="2"/>
      <scheme val="minor"/>
    </font>
    <font>
      <b/>
      <sz val="11"/>
      <color theme="0"/>
      <name val="Calibri"/>
      <family val="2"/>
      <scheme val="minor"/>
    </font>
    <font>
      <b/>
      <sz val="11"/>
      <color theme="1"/>
      <name val="Calibri"/>
      <family val="2"/>
      <scheme val="minor"/>
    </font>
    <font>
      <sz val="11"/>
      <name val="Calibri"/>
      <family val="2"/>
      <scheme val="minor"/>
    </font>
    <font>
      <b/>
      <sz val="11"/>
      <color theme="9"/>
      <name val="Calibri"/>
      <family val="2"/>
      <scheme val="minor"/>
    </font>
    <font>
      <sz val="11"/>
      <color theme="9"/>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theme="4" tint="0.79998168889431442"/>
      </patternFill>
    </fill>
  </fills>
  <borders count="8">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right>
      <top style="thin">
        <color theme="4" tint="0.39997558519241921"/>
      </top>
      <bottom style="thin">
        <color theme="4" tint="0.39997558519241921"/>
      </bottom>
      <diagonal/>
    </border>
    <border>
      <left style="thin">
        <color theme="4" tint="0.39997558519241921"/>
      </left>
      <right style="thin">
        <color theme="4"/>
      </right>
      <top style="thin">
        <color theme="4" tint="0.39997558519241921"/>
      </top>
      <bottom style="thin">
        <color theme="4" tint="0.39997558519241921"/>
      </bottom>
      <diagonal/>
    </border>
  </borders>
  <cellStyleXfs count="1">
    <xf numFmtId="0" fontId="0" fillId="0" borderId="0"/>
  </cellStyleXfs>
  <cellXfs count="34">
    <xf numFmtId="0" fontId="0" fillId="0" borderId="0" xfId="0"/>
    <xf numFmtId="0" fontId="0" fillId="0" borderId="0" xfId="0" applyAlignment="1">
      <alignment horizontal="center"/>
    </xf>
    <xf numFmtId="9" fontId="2" fillId="0" borderId="0" xfId="0" applyNumberFormat="1" applyFont="1"/>
    <xf numFmtId="0" fontId="2" fillId="0" borderId="0" xfId="0" applyNumberFormat="1" applyFont="1"/>
    <xf numFmtId="0" fontId="7" fillId="2" borderId="1" xfId="0" applyFont="1" applyFill="1" applyBorder="1"/>
    <xf numFmtId="0" fontId="7" fillId="2" borderId="2" xfId="0" applyFont="1" applyFill="1" applyBorder="1"/>
    <xf numFmtId="0" fontId="7" fillId="2" borderId="3" xfId="0" applyFont="1" applyFill="1" applyBorder="1"/>
    <xf numFmtId="0" fontId="0" fillId="0" borderId="1" xfId="0" applyFont="1" applyBorder="1"/>
    <xf numFmtId="0" fontId="0" fillId="0" borderId="2" xfId="0" applyFont="1" applyBorder="1"/>
    <xf numFmtId="10" fontId="0" fillId="0" borderId="3" xfId="0" applyNumberFormat="1" applyFont="1" applyBorder="1"/>
    <xf numFmtId="0" fontId="8" fillId="0" borderId="1" xfId="0" applyFont="1" applyBorder="1"/>
    <xf numFmtId="14" fontId="8" fillId="0" borderId="1" xfId="0" applyNumberFormat="1" applyFont="1" applyBorder="1"/>
    <xf numFmtId="0" fontId="7" fillId="2" borderId="4" xfId="0" applyFont="1" applyFill="1" applyBorder="1"/>
    <xf numFmtId="17" fontId="7" fillId="2" borderId="5" xfId="0" applyNumberFormat="1" applyFont="1" applyFill="1" applyBorder="1"/>
    <xf numFmtId="0" fontId="0" fillId="3" borderId="4" xfId="0" applyFont="1" applyFill="1" applyBorder="1"/>
    <xf numFmtId="0" fontId="0" fillId="3" borderId="5" xfId="0" applyNumberFormat="1" applyFont="1" applyFill="1" applyBorder="1" applyAlignment="1">
      <alignment horizontal="center"/>
    </xf>
    <xf numFmtId="0" fontId="0" fillId="3" borderId="5" xfId="0" applyFont="1" applyFill="1" applyBorder="1" applyAlignment="1">
      <alignment horizontal="center"/>
    </xf>
    <xf numFmtId="0" fontId="0" fillId="0" borderId="4" xfId="0" applyFont="1" applyBorder="1"/>
    <xf numFmtId="0" fontId="0" fillId="0" borderId="5" xfId="0" applyFont="1" applyBorder="1" applyAlignment="1">
      <alignment horizontal="center"/>
    </xf>
    <xf numFmtId="0" fontId="1" fillId="3" borderId="4" xfId="0" applyFont="1" applyFill="1" applyBorder="1"/>
    <xf numFmtId="0" fontId="2" fillId="3" borderId="5" xfId="0" applyFont="1" applyFill="1" applyBorder="1" applyAlignment="1">
      <alignment horizontal="center"/>
    </xf>
    <xf numFmtId="0" fontId="0" fillId="4" borderId="5" xfId="0" applyNumberFormat="1" applyFont="1" applyFill="1" applyBorder="1" applyAlignment="1">
      <alignment horizontal="center"/>
    </xf>
    <xf numFmtId="10" fontId="0" fillId="0" borderId="6" xfId="0" applyNumberFormat="1" applyFont="1" applyBorder="1" applyAlignment="1">
      <alignment horizontal="center"/>
    </xf>
    <xf numFmtId="0" fontId="0" fillId="0" borderId="7" xfId="0" applyFont="1" applyBorder="1"/>
    <xf numFmtId="0" fontId="0" fillId="0" borderId="0" xfId="0" applyBorder="1"/>
    <xf numFmtId="17" fontId="7" fillId="2" borderId="5" xfId="0" applyNumberFormat="1" applyFont="1" applyFill="1" applyBorder="1" applyAlignment="1">
      <alignment horizontal="center"/>
    </xf>
    <xf numFmtId="0" fontId="7" fillId="2" borderId="4" xfId="0" applyFont="1" applyFill="1" applyBorder="1" applyAlignment="1">
      <alignment horizontal="left"/>
    </xf>
    <xf numFmtId="0" fontId="3" fillId="0" borderId="0" xfId="0" applyFont="1" applyAlignment="1">
      <alignment horizontal="center" vertical="top" wrapText="1"/>
    </xf>
    <xf numFmtId="0" fontId="3" fillId="0" borderId="0" xfId="0" applyFont="1" applyAlignment="1">
      <alignment horizontal="center" vertical="top"/>
    </xf>
    <xf numFmtId="0" fontId="8" fillId="0" borderId="0" xfId="0" applyFont="1" applyAlignment="1">
      <alignment horizontal="center"/>
    </xf>
    <xf numFmtId="0" fontId="10" fillId="3" borderId="7" xfId="0" applyFont="1" applyFill="1" applyBorder="1"/>
    <xf numFmtId="0" fontId="11" fillId="3" borderId="6" xfId="0" applyNumberFormat="1" applyFont="1" applyFill="1" applyBorder="1" applyAlignment="1">
      <alignment horizontal="center"/>
    </xf>
    <xf numFmtId="0" fontId="11" fillId="3" borderId="6" xfId="0" applyFont="1" applyFill="1" applyBorder="1" applyAlignment="1">
      <alignment horizontal="center"/>
    </xf>
    <xf numFmtId="0" fontId="11" fillId="0" borderId="0" xfId="0" applyFont="1"/>
  </cellXfs>
  <cellStyles count="1">
    <cellStyle name="Normal" xfId="0" builtinId="0"/>
  </cellStyles>
  <dxfs count="5">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'Suivi long terme'!$B$4</c:f>
              <c:strCache>
                <c:ptCount val="1"/>
                <c:pt idx="0">
                  <c:v>Capitalisation théorique linéaire (btc)</c:v>
                </c:pt>
              </c:strCache>
            </c:strRef>
          </c:tx>
          <c:xVal>
            <c:strRef>
              <c:f>'Suivi long terme'!$A$5:$A$30</c:f>
              <c:strCache>
                <c:ptCount val="26"/>
                <c:pt idx="0">
                  <c:v>avr-17</c:v>
                </c:pt>
                <c:pt idx="1">
                  <c:v>mai-17</c:v>
                </c:pt>
                <c:pt idx="2">
                  <c:v>juin-17</c:v>
                </c:pt>
                <c:pt idx="3">
                  <c:v>juil-17</c:v>
                </c:pt>
                <c:pt idx="4">
                  <c:v>août-17</c:v>
                </c:pt>
                <c:pt idx="5">
                  <c:v>sept-17</c:v>
                </c:pt>
                <c:pt idx="6">
                  <c:v>oct-17</c:v>
                </c:pt>
                <c:pt idx="7">
                  <c:v>nov-17</c:v>
                </c:pt>
                <c:pt idx="8">
                  <c:v>déc-17</c:v>
                </c:pt>
                <c:pt idx="9">
                  <c:v>janv-18</c:v>
                </c:pt>
                <c:pt idx="10">
                  <c:v>févr-18</c:v>
                </c:pt>
                <c:pt idx="11">
                  <c:v>mars-18</c:v>
                </c:pt>
                <c:pt idx="12">
                  <c:v>avr-18</c:v>
                </c:pt>
                <c:pt idx="13">
                  <c:v>mai-18</c:v>
                </c:pt>
                <c:pt idx="14">
                  <c:v>juin-18</c:v>
                </c:pt>
                <c:pt idx="15">
                  <c:v>juil-18</c:v>
                </c:pt>
                <c:pt idx="16">
                  <c:v>août-18</c:v>
                </c:pt>
                <c:pt idx="17">
                  <c:v>sept-18</c:v>
                </c:pt>
                <c:pt idx="18">
                  <c:v>oct-18</c:v>
                </c:pt>
                <c:pt idx="19">
                  <c:v>nov-18</c:v>
                </c:pt>
                <c:pt idx="20">
                  <c:v>déc-18</c:v>
                </c:pt>
                <c:pt idx="21">
                  <c:v>janv-19</c:v>
                </c:pt>
                <c:pt idx="22">
                  <c:v>févr-19</c:v>
                </c:pt>
                <c:pt idx="23">
                  <c:v>mars-19</c:v>
                </c:pt>
                <c:pt idx="24">
                  <c:v>avr-19</c:v>
                </c:pt>
                <c:pt idx="25">
                  <c:v>mai-19</c:v>
                </c:pt>
              </c:strCache>
            </c:strRef>
          </c:xVal>
          <c:yVal>
            <c:numRef>
              <c:f>'Suivi long terme'!$B$5:$B$30</c:f>
              <c:numCache>
                <c:formatCode>General</c:formatCode>
                <c:ptCount val="26"/>
                <c:pt idx="0">
                  <c:v>4.8100000000000005</c:v>
                </c:pt>
                <c:pt idx="1">
                  <c:v>6.2530000000000001</c:v>
                </c:pt>
                <c:pt idx="2">
                  <c:v>8.1288999999999998</c:v>
                </c:pt>
                <c:pt idx="3">
                  <c:v>10.56757</c:v>
                </c:pt>
                <c:pt idx="4">
                  <c:v>13.737841</c:v>
                </c:pt>
                <c:pt idx="5">
                  <c:v>17.859193300000001</c:v>
                </c:pt>
                <c:pt idx="6">
                  <c:v>23.216951290000001</c:v>
                </c:pt>
                <c:pt idx="7">
                  <c:v>30.182036676999999</c:v>
                </c:pt>
                <c:pt idx="8">
                  <c:v>39.236647680099999</c:v>
                </c:pt>
                <c:pt idx="9">
                  <c:v>51.007641984129997</c:v>
                </c:pt>
                <c:pt idx="10">
                  <c:v>66.309934579368999</c:v>
                </c:pt>
                <c:pt idx="11">
                  <c:v>86.2029149531797</c:v>
                </c:pt>
                <c:pt idx="12">
                  <c:v>112.06378943913361</c:v>
                </c:pt>
                <c:pt idx="13">
                  <c:v>145.68292627087371</c:v>
                </c:pt>
                <c:pt idx="14">
                  <c:v>189.38780415213583</c:v>
                </c:pt>
                <c:pt idx="15">
                  <c:v>246.20414539777659</c:v>
                </c:pt>
                <c:pt idx="16">
                  <c:v>320.06538901710957</c:v>
                </c:pt>
                <c:pt idx="17">
                  <c:v>416.08500572224244</c:v>
                </c:pt>
                <c:pt idx="18">
                  <c:v>540.91050743891515</c:v>
                </c:pt>
                <c:pt idx="19">
                  <c:v>703.18365967058969</c:v>
                </c:pt>
                <c:pt idx="20">
                  <c:v>914.13875757176663</c:v>
                </c:pt>
                <c:pt idx="21">
                  <c:v>1188.3803848432967</c:v>
                </c:pt>
                <c:pt idx="22">
                  <c:v>1544.8945002962857</c:v>
                </c:pt>
                <c:pt idx="23">
                  <c:v>2008.3628503851714</c:v>
                </c:pt>
                <c:pt idx="24">
                  <c:v>2610.8717055007228</c:v>
                </c:pt>
                <c:pt idx="25">
                  <c:v>3394.1332171509393</c:v>
                </c:pt>
              </c:numCache>
            </c:numRef>
          </c:yVal>
          <c:smooth val="0"/>
          <c:extLst>
            <c:ext xmlns:c16="http://schemas.microsoft.com/office/drawing/2014/chart" uri="{C3380CC4-5D6E-409C-BE32-E72D297353CC}">
              <c16:uniqueId val="{00000000-655E-4DCB-A77C-291EE0DF7F79}"/>
            </c:ext>
          </c:extLst>
        </c:ser>
        <c:dLbls>
          <c:showLegendKey val="0"/>
          <c:showVal val="0"/>
          <c:showCatName val="0"/>
          <c:showSerName val="0"/>
          <c:showPercent val="0"/>
          <c:showBubbleSize val="0"/>
        </c:dLbls>
        <c:axId val="164047872"/>
        <c:axId val="174684032"/>
      </c:scatterChart>
      <c:valAx>
        <c:axId val="164047872"/>
        <c:scaling>
          <c:orientation val="minMax"/>
        </c:scaling>
        <c:delete val="0"/>
        <c:axPos val="b"/>
        <c:majorTickMark val="out"/>
        <c:minorTickMark val="none"/>
        <c:tickLblPos val="nextTo"/>
        <c:crossAx val="174684032"/>
        <c:crosses val="autoZero"/>
        <c:crossBetween val="midCat"/>
      </c:valAx>
      <c:valAx>
        <c:axId val="174684032"/>
        <c:scaling>
          <c:orientation val="minMax"/>
        </c:scaling>
        <c:delete val="0"/>
        <c:axPos val="l"/>
        <c:majorGridlines/>
        <c:numFmt formatCode="General" sourceLinked="1"/>
        <c:majorTickMark val="out"/>
        <c:minorTickMark val="none"/>
        <c:tickLblPos val="nextTo"/>
        <c:crossAx val="1640478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title>
    <c:autoTitleDeleted val="0"/>
    <c:plotArea>
      <c:layout/>
      <c:scatterChart>
        <c:scatterStyle val="lineMarker"/>
        <c:varyColors val="0"/>
        <c:ser>
          <c:idx val="0"/>
          <c:order val="0"/>
          <c:tx>
            <c:strRef>
              <c:f>'Suivi long terme'!$C$4</c:f>
              <c:strCache>
                <c:ptCount val="1"/>
                <c:pt idx="0">
                  <c:v>Capitalisation théorique recalculée (btc)</c:v>
                </c:pt>
              </c:strCache>
            </c:strRef>
          </c:tx>
          <c:xVal>
            <c:strRef>
              <c:f>'Suivi long terme'!$A$5:$A$30</c:f>
              <c:strCache>
                <c:ptCount val="26"/>
                <c:pt idx="0">
                  <c:v>avr-17</c:v>
                </c:pt>
                <c:pt idx="1">
                  <c:v>mai-17</c:v>
                </c:pt>
                <c:pt idx="2">
                  <c:v>juin-17</c:v>
                </c:pt>
                <c:pt idx="3">
                  <c:v>juil-17</c:v>
                </c:pt>
                <c:pt idx="4">
                  <c:v>août-17</c:v>
                </c:pt>
                <c:pt idx="5">
                  <c:v>sept-17</c:v>
                </c:pt>
                <c:pt idx="6">
                  <c:v>oct-17</c:v>
                </c:pt>
                <c:pt idx="7">
                  <c:v>nov-17</c:v>
                </c:pt>
                <c:pt idx="8">
                  <c:v>déc-17</c:v>
                </c:pt>
                <c:pt idx="9">
                  <c:v>janv-18</c:v>
                </c:pt>
                <c:pt idx="10">
                  <c:v>févr-18</c:v>
                </c:pt>
                <c:pt idx="11">
                  <c:v>mars-18</c:v>
                </c:pt>
                <c:pt idx="12">
                  <c:v>avr-18</c:v>
                </c:pt>
                <c:pt idx="13">
                  <c:v>mai-18</c:v>
                </c:pt>
                <c:pt idx="14">
                  <c:v>juin-18</c:v>
                </c:pt>
                <c:pt idx="15">
                  <c:v>juil-18</c:v>
                </c:pt>
                <c:pt idx="16">
                  <c:v>août-18</c:v>
                </c:pt>
                <c:pt idx="17">
                  <c:v>sept-18</c:v>
                </c:pt>
                <c:pt idx="18">
                  <c:v>oct-18</c:v>
                </c:pt>
                <c:pt idx="19">
                  <c:v>nov-18</c:v>
                </c:pt>
                <c:pt idx="20">
                  <c:v>déc-18</c:v>
                </c:pt>
                <c:pt idx="21">
                  <c:v>janv-19</c:v>
                </c:pt>
                <c:pt idx="22">
                  <c:v>févr-19</c:v>
                </c:pt>
                <c:pt idx="23">
                  <c:v>mars-19</c:v>
                </c:pt>
                <c:pt idx="24">
                  <c:v>avr-19</c:v>
                </c:pt>
                <c:pt idx="25">
                  <c:v>mai-19</c:v>
                </c:pt>
              </c:strCache>
            </c:strRef>
          </c:xVal>
          <c:yVal>
            <c:numRef>
              <c:f>'Suivi long terme'!$C$5:$C$30</c:f>
              <c:numCache>
                <c:formatCode>General</c:formatCode>
                <c:ptCount val="26"/>
                <c:pt idx="0">
                  <c:v>4.8100000000000005</c:v>
                </c:pt>
                <c:pt idx="1">
                  <c:v>7.41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yVal>
          <c:smooth val="0"/>
          <c:extLst>
            <c:ext xmlns:c16="http://schemas.microsoft.com/office/drawing/2014/chart" uri="{C3380CC4-5D6E-409C-BE32-E72D297353CC}">
              <c16:uniqueId val="{00000000-2B01-481D-B578-7D5B257987B8}"/>
            </c:ext>
          </c:extLst>
        </c:ser>
        <c:dLbls>
          <c:showLegendKey val="0"/>
          <c:showVal val="0"/>
          <c:showCatName val="0"/>
          <c:showSerName val="0"/>
          <c:showPercent val="0"/>
          <c:showBubbleSize val="0"/>
        </c:dLbls>
        <c:axId val="136403584"/>
        <c:axId val="164129408"/>
      </c:scatterChart>
      <c:valAx>
        <c:axId val="136403584"/>
        <c:scaling>
          <c:orientation val="minMax"/>
        </c:scaling>
        <c:delete val="0"/>
        <c:axPos val="b"/>
        <c:majorTickMark val="out"/>
        <c:minorTickMark val="none"/>
        <c:tickLblPos val="nextTo"/>
        <c:crossAx val="164129408"/>
        <c:crosses val="autoZero"/>
        <c:crossBetween val="midCat"/>
      </c:valAx>
      <c:valAx>
        <c:axId val="164129408"/>
        <c:scaling>
          <c:orientation val="minMax"/>
        </c:scaling>
        <c:delete val="0"/>
        <c:axPos val="l"/>
        <c:majorGridlines/>
        <c:numFmt formatCode="General" sourceLinked="1"/>
        <c:majorTickMark val="out"/>
        <c:minorTickMark val="none"/>
        <c:tickLblPos val="nextTo"/>
        <c:crossAx val="13640358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'Suivi long terme'!$E$4</c:f>
              <c:strCache>
                <c:ptCount val="1"/>
                <c:pt idx="0">
                  <c:v>Rentabilité effective (basé sur capitalisation recalc.)</c:v>
                </c:pt>
              </c:strCache>
            </c:strRef>
          </c:tx>
          <c:invertIfNegative val="0"/>
          <c:cat>
            <c:strRef>
              <c:f>'Suivi long terme'!$A$5:$A$30</c:f>
              <c:strCache>
                <c:ptCount val="26"/>
                <c:pt idx="0">
                  <c:v>avr-17</c:v>
                </c:pt>
                <c:pt idx="1">
                  <c:v>mai-17</c:v>
                </c:pt>
                <c:pt idx="2">
                  <c:v>juin-17</c:v>
                </c:pt>
                <c:pt idx="3">
                  <c:v>juil-17</c:v>
                </c:pt>
                <c:pt idx="4">
                  <c:v>août-17</c:v>
                </c:pt>
                <c:pt idx="5">
                  <c:v>sept-17</c:v>
                </c:pt>
                <c:pt idx="6">
                  <c:v>oct-17</c:v>
                </c:pt>
                <c:pt idx="7">
                  <c:v>nov-17</c:v>
                </c:pt>
                <c:pt idx="8">
                  <c:v>déc-17</c:v>
                </c:pt>
                <c:pt idx="9">
                  <c:v>janv-18</c:v>
                </c:pt>
                <c:pt idx="10">
                  <c:v>févr-18</c:v>
                </c:pt>
                <c:pt idx="11">
                  <c:v>mars-18</c:v>
                </c:pt>
                <c:pt idx="12">
                  <c:v>avr-18</c:v>
                </c:pt>
                <c:pt idx="13">
                  <c:v>mai-18</c:v>
                </c:pt>
                <c:pt idx="14">
                  <c:v>juin-18</c:v>
                </c:pt>
                <c:pt idx="15">
                  <c:v>juil-18</c:v>
                </c:pt>
                <c:pt idx="16">
                  <c:v>août-18</c:v>
                </c:pt>
                <c:pt idx="17">
                  <c:v>sept-18</c:v>
                </c:pt>
                <c:pt idx="18">
                  <c:v>oct-18</c:v>
                </c:pt>
                <c:pt idx="19">
                  <c:v>nov-18</c:v>
                </c:pt>
                <c:pt idx="20">
                  <c:v>déc-18</c:v>
                </c:pt>
                <c:pt idx="21">
                  <c:v>janv-19</c:v>
                </c:pt>
                <c:pt idx="22">
                  <c:v>févr-19</c:v>
                </c:pt>
                <c:pt idx="23">
                  <c:v>mars-19</c:v>
                </c:pt>
                <c:pt idx="24">
                  <c:v>avr-19</c:v>
                </c:pt>
                <c:pt idx="25">
                  <c:v>mai-19</c:v>
                </c:pt>
              </c:strCache>
            </c:strRef>
          </c:cat>
          <c:val>
            <c:numRef>
              <c:f>'Suivi long terme'!$E$5:$E$30</c:f>
              <c:numCache>
                <c:formatCode>0.00%</c:formatCode>
                <c:ptCount val="26"/>
                <c:pt idx="0">
                  <c:v>0.54054054054054046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0-9C30-4587-9E38-2E2928FB8D02}"/>
            </c:ext>
          </c:extLst>
        </c:ser>
        <c:dLbls>
          <c:showLegendKey val="0"/>
          <c:showVal val="0"/>
          <c:showCatName val="0"/>
          <c:showSerName val="0"/>
          <c:showPercent val="0"/>
          <c:showBubbleSize val="0"/>
        </c:dLbls>
        <c:gapWidth val="150"/>
        <c:axId val="164329728"/>
        <c:axId val="164335616"/>
      </c:barChart>
      <c:catAx>
        <c:axId val="164329728"/>
        <c:scaling>
          <c:orientation val="minMax"/>
        </c:scaling>
        <c:delete val="0"/>
        <c:axPos val="b"/>
        <c:numFmt formatCode="General" sourceLinked="0"/>
        <c:majorTickMark val="out"/>
        <c:minorTickMark val="none"/>
        <c:tickLblPos val="nextTo"/>
        <c:crossAx val="164335616"/>
        <c:crosses val="autoZero"/>
        <c:auto val="1"/>
        <c:lblAlgn val="ctr"/>
        <c:lblOffset val="100"/>
        <c:noMultiLvlLbl val="0"/>
      </c:catAx>
      <c:valAx>
        <c:axId val="164335616"/>
        <c:scaling>
          <c:orientation val="minMax"/>
        </c:scaling>
        <c:delete val="0"/>
        <c:axPos val="l"/>
        <c:majorGridlines/>
        <c:numFmt formatCode="0.00%" sourceLinked="1"/>
        <c:majorTickMark val="out"/>
        <c:minorTickMark val="none"/>
        <c:tickLblPos val="nextTo"/>
        <c:crossAx val="1643297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'Suivi court terme'!$A$4</c:f>
              <c:strCache>
                <c:ptCount val="1"/>
                <c:pt idx="0">
                  <c:v>Capitalisation en fin de semaine (btc)</c:v>
                </c:pt>
              </c:strCache>
            </c:strRef>
          </c:tx>
          <c:xVal>
            <c:strRef>
              <c:f>'Suivi court terme'!$B$3:$AY$3</c:f>
              <c:strCache>
                <c:ptCount val="35"/>
                <c:pt idx="0">
                  <c:v>S17</c:v>
                </c:pt>
                <c:pt idx="1">
                  <c:v>S18</c:v>
                </c:pt>
                <c:pt idx="2">
                  <c:v>S19</c:v>
                </c:pt>
                <c:pt idx="3">
                  <c:v>S20</c:v>
                </c:pt>
                <c:pt idx="4">
                  <c:v>S21</c:v>
                </c:pt>
                <c:pt idx="5">
                  <c:v>S22</c:v>
                </c:pt>
                <c:pt idx="6">
                  <c:v>S23</c:v>
                </c:pt>
                <c:pt idx="7">
                  <c:v>S24</c:v>
                </c:pt>
                <c:pt idx="8">
                  <c:v>S25</c:v>
                </c:pt>
                <c:pt idx="9">
                  <c:v>S26</c:v>
                </c:pt>
                <c:pt idx="10">
                  <c:v>S27</c:v>
                </c:pt>
                <c:pt idx="11">
                  <c:v>S28</c:v>
                </c:pt>
                <c:pt idx="12">
                  <c:v>S29</c:v>
                </c:pt>
                <c:pt idx="13">
                  <c:v>S30</c:v>
                </c:pt>
                <c:pt idx="14">
                  <c:v>S31</c:v>
                </c:pt>
                <c:pt idx="15">
                  <c:v>S32</c:v>
                </c:pt>
                <c:pt idx="16">
                  <c:v>S33</c:v>
                </c:pt>
                <c:pt idx="17">
                  <c:v>S34</c:v>
                </c:pt>
                <c:pt idx="18">
                  <c:v>S35</c:v>
                </c:pt>
                <c:pt idx="19">
                  <c:v>S36</c:v>
                </c:pt>
                <c:pt idx="20">
                  <c:v>S37</c:v>
                </c:pt>
                <c:pt idx="21">
                  <c:v>S38</c:v>
                </c:pt>
                <c:pt idx="22">
                  <c:v>S39</c:v>
                </c:pt>
                <c:pt idx="23">
                  <c:v>S40</c:v>
                </c:pt>
                <c:pt idx="24">
                  <c:v>S41</c:v>
                </c:pt>
                <c:pt idx="25">
                  <c:v>S42</c:v>
                </c:pt>
                <c:pt idx="26">
                  <c:v>S43</c:v>
                </c:pt>
                <c:pt idx="27">
                  <c:v>S44</c:v>
                </c:pt>
                <c:pt idx="28">
                  <c:v>S45</c:v>
                </c:pt>
                <c:pt idx="29">
                  <c:v>S46</c:v>
                </c:pt>
                <c:pt idx="30">
                  <c:v>S47</c:v>
                </c:pt>
                <c:pt idx="31">
                  <c:v>S48</c:v>
                </c:pt>
                <c:pt idx="32">
                  <c:v>S49</c:v>
                </c:pt>
                <c:pt idx="33">
                  <c:v>S50</c:v>
                </c:pt>
                <c:pt idx="34">
                  <c:v>S51</c:v>
                </c:pt>
              </c:strCache>
            </c:strRef>
          </c:xVal>
          <c:yVal>
            <c:numRef>
              <c:f>'Suivi court terme'!$B$4:$AQ$4</c:f>
              <c:numCache>
                <c:formatCode>General</c:formatCode>
                <c:ptCount val="42"/>
                <c:pt idx="0">
                  <c:v>5.7</c:v>
                </c:pt>
              </c:numCache>
            </c:numRef>
          </c:yVal>
          <c:smooth val="0"/>
          <c:extLst>
            <c:ext xmlns:c16="http://schemas.microsoft.com/office/drawing/2014/chart" uri="{C3380CC4-5D6E-409C-BE32-E72D297353CC}">
              <c16:uniqueId val="{00000000-A9E2-46E1-B6DB-CB46550EAD7F}"/>
            </c:ext>
          </c:extLst>
        </c:ser>
        <c:dLbls>
          <c:showLegendKey val="0"/>
          <c:showVal val="0"/>
          <c:showCatName val="0"/>
          <c:showSerName val="0"/>
          <c:showPercent val="0"/>
          <c:showBubbleSize val="0"/>
        </c:dLbls>
        <c:axId val="175603712"/>
        <c:axId val="175560960"/>
      </c:scatterChart>
      <c:valAx>
        <c:axId val="175603712"/>
        <c:scaling>
          <c:orientation val="minMax"/>
        </c:scaling>
        <c:delete val="0"/>
        <c:axPos val="b"/>
        <c:majorTickMark val="out"/>
        <c:minorTickMark val="none"/>
        <c:tickLblPos val="nextTo"/>
        <c:crossAx val="175560960"/>
        <c:crosses val="autoZero"/>
        <c:crossBetween val="midCat"/>
      </c:valAx>
      <c:valAx>
        <c:axId val="175560960"/>
        <c:scaling>
          <c:orientation val="minMax"/>
        </c:scaling>
        <c:delete val="0"/>
        <c:axPos val="l"/>
        <c:majorGridlines/>
        <c:numFmt formatCode="General" sourceLinked="1"/>
        <c:majorTickMark val="out"/>
        <c:minorTickMark val="none"/>
        <c:tickLblPos val="nextTo"/>
        <c:crossAx val="17560371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752475</xdr:colOff>
      <xdr:row>0</xdr:row>
      <xdr:rowOff>38100</xdr:rowOff>
    </xdr:from>
    <xdr:to>
      <xdr:col>15</xdr:col>
      <xdr:colOff>314325</xdr:colOff>
      <xdr:row>14</xdr:row>
      <xdr:rowOff>114300</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761999</xdr:colOff>
      <xdr:row>14</xdr:row>
      <xdr:rowOff>142875</xdr:rowOff>
    </xdr:from>
    <xdr:to>
      <xdr:col>15</xdr:col>
      <xdr:colOff>352424</xdr:colOff>
      <xdr:row>29</xdr:row>
      <xdr:rowOff>28575</xdr:rowOff>
    </xdr:to>
    <xdr:graphicFrame macro="">
      <xdr:nvGraphicFramePr>
        <xdr:cNvPr id="4" name="Graphique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761999</xdr:colOff>
      <xdr:row>29</xdr:row>
      <xdr:rowOff>104775</xdr:rowOff>
    </xdr:from>
    <xdr:to>
      <xdr:col>15</xdr:col>
      <xdr:colOff>371474</xdr:colOff>
      <xdr:row>43</xdr:row>
      <xdr:rowOff>180975</xdr:rowOff>
    </xdr:to>
    <xdr:graphicFrame macro="">
      <xdr:nvGraphicFramePr>
        <xdr:cNvPr id="5" name="Graphique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57149</xdr:colOff>
      <xdr:row>5</xdr:row>
      <xdr:rowOff>19050</xdr:rowOff>
    </xdr:from>
    <xdr:to>
      <xdr:col>23</xdr:col>
      <xdr:colOff>333375</xdr:colOff>
      <xdr:row>19</xdr:row>
      <xdr:rowOff>95250</xdr:rowOff>
    </xdr:to>
    <xdr:graphicFrame macro="">
      <xdr:nvGraphicFramePr>
        <xdr:cNvPr id="2" name="Graphique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J27" sqref="J27"/>
    </sheetView>
  </sheetViews>
  <sheetFormatPr baseColWidth="10" defaultRowHeight="15" x14ac:dyDescent="0.25"/>
  <sheetData>
    <row r="1" spans="1:13" x14ac:dyDescent="0.25">
      <c r="A1" s="27" t="s">
        <v>80</v>
      </c>
      <c r="B1" s="28"/>
      <c r="C1" s="28"/>
      <c r="D1" s="28"/>
      <c r="E1" s="28"/>
      <c r="F1" s="28"/>
      <c r="G1" s="28"/>
      <c r="H1" s="28"/>
      <c r="I1" s="28"/>
      <c r="J1" s="28"/>
      <c r="K1" s="28"/>
      <c r="L1" s="28"/>
      <c r="M1" s="28"/>
    </row>
    <row r="2" spans="1:13" x14ac:dyDescent="0.25">
      <c r="A2" s="28"/>
      <c r="B2" s="28"/>
      <c r="C2" s="28"/>
      <c r="D2" s="28"/>
      <c r="E2" s="28"/>
      <c r="F2" s="28"/>
      <c r="G2" s="28"/>
      <c r="H2" s="28"/>
      <c r="I2" s="28"/>
      <c r="J2" s="28"/>
      <c r="K2" s="28"/>
      <c r="L2" s="28"/>
      <c r="M2" s="28"/>
    </row>
    <row r="3" spans="1:13" x14ac:dyDescent="0.25">
      <c r="A3" s="28"/>
      <c r="B3" s="28"/>
      <c r="C3" s="28"/>
      <c r="D3" s="28"/>
      <c r="E3" s="28"/>
      <c r="F3" s="28"/>
      <c r="G3" s="28"/>
      <c r="H3" s="28"/>
      <c r="I3" s="28"/>
      <c r="J3" s="28"/>
      <c r="K3" s="28"/>
      <c r="L3" s="28"/>
      <c r="M3" s="28"/>
    </row>
    <row r="4" spans="1:13" x14ac:dyDescent="0.25">
      <c r="A4" s="28"/>
      <c r="B4" s="28"/>
      <c r="C4" s="28"/>
      <c r="D4" s="28"/>
      <c r="E4" s="28"/>
      <c r="F4" s="28"/>
      <c r="G4" s="28"/>
      <c r="H4" s="28"/>
      <c r="I4" s="28"/>
      <c r="J4" s="28"/>
      <c r="K4" s="28"/>
      <c r="L4" s="28"/>
      <c r="M4" s="28"/>
    </row>
    <row r="5" spans="1:13" x14ac:dyDescent="0.25">
      <c r="A5" s="28"/>
      <c r="B5" s="28"/>
      <c r="C5" s="28"/>
      <c r="D5" s="28"/>
      <c r="E5" s="28"/>
      <c r="F5" s="28"/>
      <c r="G5" s="28"/>
      <c r="H5" s="28"/>
      <c r="I5" s="28"/>
      <c r="J5" s="28"/>
      <c r="K5" s="28"/>
      <c r="L5" s="28"/>
      <c r="M5" s="28"/>
    </row>
    <row r="6" spans="1:13" x14ac:dyDescent="0.25">
      <c r="A6" s="28"/>
      <c r="B6" s="28"/>
      <c r="C6" s="28"/>
      <c r="D6" s="28"/>
      <c r="E6" s="28"/>
      <c r="F6" s="28"/>
      <c r="G6" s="28"/>
      <c r="H6" s="28"/>
      <c r="I6" s="28"/>
      <c r="J6" s="28"/>
      <c r="K6" s="28"/>
      <c r="L6" s="28"/>
      <c r="M6" s="28"/>
    </row>
    <row r="7" spans="1:13" x14ac:dyDescent="0.25">
      <c r="A7" s="28"/>
      <c r="B7" s="28"/>
      <c r="C7" s="28"/>
      <c r="D7" s="28"/>
      <c r="E7" s="28"/>
      <c r="F7" s="28"/>
      <c r="G7" s="28"/>
      <c r="H7" s="28"/>
      <c r="I7" s="28"/>
      <c r="J7" s="28"/>
      <c r="K7" s="28"/>
      <c r="L7" s="28"/>
      <c r="M7" s="28"/>
    </row>
    <row r="8" spans="1:13" x14ac:dyDescent="0.25">
      <c r="A8" s="28"/>
      <c r="B8" s="28"/>
      <c r="C8" s="28"/>
      <c r="D8" s="28"/>
      <c r="E8" s="28"/>
      <c r="F8" s="28"/>
      <c r="G8" s="28"/>
      <c r="H8" s="28"/>
      <c r="I8" s="28"/>
      <c r="J8" s="28"/>
      <c r="K8" s="28"/>
      <c r="L8" s="28"/>
      <c r="M8" s="28"/>
    </row>
    <row r="9" spans="1:13" x14ac:dyDescent="0.25">
      <c r="A9" s="28"/>
      <c r="B9" s="28"/>
      <c r="C9" s="28"/>
      <c r="D9" s="28"/>
      <c r="E9" s="28"/>
      <c r="F9" s="28"/>
      <c r="G9" s="28"/>
      <c r="H9" s="28"/>
      <c r="I9" s="28"/>
      <c r="J9" s="28"/>
      <c r="K9" s="28"/>
      <c r="L9" s="28"/>
      <c r="M9" s="28"/>
    </row>
    <row r="10" spans="1:13" x14ac:dyDescent="0.25">
      <c r="A10" s="28"/>
      <c r="B10" s="28"/>
      <c r="C10" s="28"/>
      <c r="D10" s="28"/>
      <c r="E10" s="28"/>
      <c r="F10" s="28"/>
      <c r="G10" s="28"/>
      <c r="H10" s="28"/>
      <c r="I10" s="28"/>
      <c r="J10" s="28"/>
      <c r="K10" s="28"/>
      <c r="L10" s="28"/>
      <c r="M10" s="28"/>
    </row>
    <row r="11" spans="1:13" x14ac:dyDescent="0.25">
      <c r="A11" s="28"/>
      <c r="B11" s="28"/>
      <c r="C11" s="28"/>
      <c r="D11" s="28"/>
      <c r="E11" s="28"/>
      <c r="F11" s="28"/>
      <c r="G11" s="28"/>
      <c r="H11" s="28"/>
      <c r="I11" s="28"/>
      <c r="J11" s="28"/>
      <c r="K11" s="28"/>
      <c r="L11" s="28"/>
      <c r="M11" s="28"/>
    </row>
    <row r="12" spans="1:13" x14ac:dyDescent="0.25">
      <c r="A12" s="28"/>
      <c r="B12" s="28"/>
      <c r="C12" s="28"/>
      <c r="D12" s="28"/>
      <c r="E12" s="28"/>
      <c r="F12" s="28"/>
      <c r="G12" s="28"/>
      <c r="H12" s="28"/>
      <c r="I12" s="28"/>
      <c r="J12" s="28"/>
      <c r="K12" s="28"/>
      <c r="L12" s="28"/>
      <c r="M12" s="28"/>
    </row>
    <row r="13" spans="1:13" x14ac:dyDescent="0.25">
      <c r="A13" s="28"/>
      <c r="B13" s="28"/>
      <c r="C13" s="28"/>
      <c r="D13" s="28"/>
      <c r="E13" s="28"/>
      <c r="F13" s="28"/>
      <c r="G13" s="28"/>
      <c r="H13" s="28"/>
      <c r="I13" s="28"/>
      <c r="J13" s="28"/>
      <c r="K13" s="28"/>
      <c r="L13" s="28"/>
      <c r="M13" s="28"/>
    </row>
    <row r="14" spans="1:13" x14ac:dyDescent="0.25">
      <c r="A14" s="28"/>
      <c r="B14" s="28"/>
      <c r="C14" s="28"/>
      <c r="D14" s="28"/>
      <c r="E14" s="28"/>
      <c r="F14" s="28"/>
      <c r="G14" s="28"/>
      <c r="H14" s="28"/>
      <c r="I14" s="28"/>
      <c r="J14" s="28"/>
      <c r="K14" s="28"/>
      <c r="L14" s="28"/>
      <c r="M14" s="28"/>
    </row>
    <row r="15" spans="1:13" x14ac:dyDescent="0.25">
      <c r="A15" s="28"/>
      <c r="B15" s="28"/>
      <c r="C15" s="28"/>
      <c r="D15" s="28"/>
      <c r="E15" s="28"/>
      <c r="F15" s="28"/>
      <c r="G15" s="28"/>
      <c r="H15" s="28"/>
      <c r="I15" s="28"/>
      <c r="J15" s="28"/>
      <c r="K15" s="28"/>
      <c r="L15" s="28"/>
      <c r="M15" s="28"/>
    </row>
    <row r="16" spans="1:13" x14ac:dyDescent="0.25">
      <c r="A16" s="28"/>
      <c r="B16" s="28"/>
      <c r="C16" s="28"/>
      <c r="D16" s="28"/>
      <c r="E16" s="28"/>
      <c r="F16" s="28"/>
      <c r="G16" s="28"/>
      <c r="H16" s="28"/>
      <c r="I16" s="28"/>
      <c r="J16" s="28"/>
      <c r="K16" s="28"/>
      <c r="L16" s="28"/>
      <c r="M16" s="28"/>
    </row>
    <row r="17" spans="1:13" x14ac:dyDescent="0.25">
      <c r="A17" s="28"/>
      <c r="B17" s="28"/>
      <c r="C17" s="28"/>
      <c r="D17" s="28"/>
      <c r="E17" s="28"/>
      <c r="F17" s="28"/>
      <c r="G17" s="28"/>
      <c r="H17" s="28"/>
      <c r="I17" s="28"/>
      <c r="J17" s="28"/>
      <c r="K17" s="28"/>
      <c r="L17" s="28"/>
      <c r="M17" s="28"/>
    </row>
    <row r="18" spans="1:13" x14ac:dyDescent="0.25">
      <c r="A18" s="28"/>
      <c r="B18" s="28"/>
      <c r="C18" s="28"/>
      <c r="D18" s="28"/>
      <c r="E18" s="28"/>
      <c r="F18" s="28"/>
      <c r="G18" s="28"/>
      <c r="H18" s="28"/>
      <c r="I18" s="28"/>
      <c r="J18" s="28"/>
      <c r="K18" s="28"/>
      <c r="L18" s="28"/>
      <c r="M18" s="28"/>
    </row>
    <row r="19" spans="1:13" x14ac:dyDescent="0.25">
      <c r="A19" s="28"/>
      <c r="B19" s="28"/>
      <c r="C19" s="28"/>
      <c r="D19" s="28"/>
      <c r="E19" s="28"/>
      <c r="F19" s="28"/>
      <c r="G19" s="28"/>
      <c r="H19" s="28"/>
      <c r="I19" s="28"/>
      <c r="J19" s="28"/>
      <c r="K19" s="28"/>
      <c r="L19" s="28"/>
      <c r="M19" s="28"/>
    </row>
    <row r="20" spans="1:13" x14ac:dyDescent="0.25">
      <c r="A20" s="28"/>
      <c r="B20" s="28"/>
      <c r="C20" s="28"/>
      <c r="D20" s="28"/>
      <c r="E20" s="28"/>
      <c r="F20" s="28"/>
      <c r="G20" s="28"/>
      <c r="H20" s="28"/>
      <c r="I20" s="28"/>
      <c r="J20" s="28"/>
      <c r="K20" s="28"/>
      <c r="L20" s="28"/>
      <c r="M20" s="28"/>
    </row>
    <row r="21" spans="1:13" x14ac:dyDescent="0.25">
      <c r="A21" s="28"/>
      <c r="B21" s="28"/>
      <c r="C21" s="28"/>
      <c r="D21" s="28"/>
      <c r="E21" s="28"/>
      <c r="F21" s="28"/>
      <c r="G21" s="28"/>
      <c r="H21" s="28"/>
      <c r="I21" s="28"/>
      <c r="J21" s="28"/>
      <c r="K21" s="28"/>
      <c r="L21" s="28"/>
      <c r="M21" s="28"/>
    </row>
    <row r="22" spans="1:13" x14ac:dyDescent="0.25">
      <c r="A22" s="28"/>
      <c r="B22" s="28"/>
      <c r="C22" s="28"/>
      <c r="D22" s="28"/>
      <c r="E22" s="28"/>
      <c r="F22" s="28"/>
      <c r="G22" s="28"/>
      <c r="H22" s="28"/>
      <c r="I22" s="28"/>
      <c r="J22" s="28"/>
      <c r="K22" s="28"/>
      <c r="L22" s="28"/>
      <c r="M22" s="28"/>
    </row>
  </sheetData>
  <mergeCells count="1">
    <mergeCell ref="A1:M2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D6" sqref="D6"/>
    </sheetView>
  </sheetViews>
  <sheetFormatPr baseColWidth="10" defaultRowHeight="15" x14ac:dyDescent="0.25"/>
  <cols>
    <col min="1" max="1" width="26.7109375" customWidth="1"/>
    <col min="2" max="2" width="34.5703125" customWidth="1"/>
    <col min="3" max="3" width="38.42578125" customWidth="1"/>
    <col min="4" max="4" width="29.5703125" customWidth="1"/>
    <col min="5" max="5" width="48.28515625" customWidth="1"/>
  </cols>
  <sheetData>
    <row r="1" spans="1:5" x14ac:dyDescent="0.25">
      <c r="A1" t="s">
        <v>31</v>
      </c>
      <c r="B1" s="2">
        <v>0.3</v>
      </c>
    </row>
    <row r="2" spans="1:5" x14ac:dyDescent="0.25">
      <c r="A2" t="s">
        <v>32</v>
      </c>
      <c r="B2" s="3">
        <v>3.7</v>
      </c>
    </row>
    <row r="4" spans="1:5" x14ac:dyDescent="0.25">
      <c r="A4" s="12" t="s">
        <v>30</v>
      </c>
      <c r="B4" s="14" t="s">
        <v>28</v>
      </c>
      <c r="C4" s="17" t="s">
        <v>29</v>
      </c>
      <c r="D4" s="19" t="s">
        <v>26</v>
      </c>
      <c r="E4" s="23" t="s">
        <v>33</v>
      </c>
    </row>
    <row r="5" spans="1:5" x14ac:dyDescent="0.25">
      <c r="A5" s="13" t="s">
        <v>0</v>
      </c>
      <c r="B5" s="15">
        <f>B2+B2*rate</f>
        <v>4.8100000000000005</v>
      </c>
      <c r="C5" s="21">
        <f>B2+B2*rate</f>
        <v>4.8100000000000005</v>
      </c>
      <c r="D5" s="20">
        <v>5.7</v>
      </c>
      <c r="E5" s="22">
        <f>IF(ISERROR((D5-B2)/B2),"-",(D5-B2)/B2)</f>
        <v>0.54054054054054046</v>
      </c>
    </row>
    <row r="6" spans="1:5" x14ac:dyDescent="0.25">
      <c r="A6" s="13" t="s">
        <v>1</v>
      </c>
      <c r="B6" s="16">
        <f t="shared" ref="B6:B30" si="0">B5+B5*rate</f>
        <v>6.2530000000000001</v>
      </c>
      <c r="C6" s="18">
        <f t="shared" ref="C6:C30" si="1">IF(ISERROR(D5+D5*rate),"-",D5+D5*rate)</f>
        <v>7.41</v>
      </c>
      <c r="D6" s="20" t="s">
        <v>27</v>
      </c>
      <c r="E6" s="22" t="str">
        <f>IF(ISERROR((D6-D5)/D5),"-",(D6-D5)/D5)</f>
        <v>-</v>
      </c>
    </row>
    <row r="7" spans="1:5" x14ac:dyDescent="0.25">
      <c r="A7" s="13" t="s">
        <v>2</v>
      </c>
      <c r="B7" s="16">
        <f t="shared" si="0"/>
        <v>8.1288999999999998</v>
      </c>
      <c r="C7" s="18" t="str">
        <f t="shared" si="1"/>
        <v>-</v>
      </c>
      <c r="D7" s="20" t="s">
        <v>27</v>
      </c>
      <c r="E7" s="22" t="str">
        <f t="shared" ref="E7:E30" si="2">IF(ISERROR((D7-D6)/D6),"-",(D7-D6)/D6)</f>
        <v>-</v>
      </c>
    </row>
    <row r="8" spans="1:5" x14ac:dyDescent="0.25">
      <c r="A8" s="13" t="s">
        <v>3</v>
      </c>
      <c r="B8" s="16">
        <f t="shared" si="0"/>
        <v>10.56757</v>
      </c>
      <c r="C8" s="18" t="str">
        <f t="shared" si="1"/>
        <v>-</v>
      </c>
      <c r="D8" s="20" t="s">
        <v>27</v>
      </c>
      <c r="E8" s="22" t="str">
        <f t="shared" si="2"/>
        <v>-</v>
      </c>
    </row>
    <row r="9" spans="1:5" x14ac:dyDescent="0.25">
      <c r="A9" s="13" t="s">
        <v>4</v>
      </c>
      <c r="B9" s="16">
        <f t="shared" si="0"/>
        <v>13.737841</v>
      </c>
      <c r="C9" s="18" t="str">
        <f t="shared" si="1"/>
        <v>-</v>
      </c>
      <c r="D9" s="20" t="s">
        <v>27</v>
      </c>
      <c r="E9" s="22" t="str">
        <f t="shared" si="2"/>
        <v>-</v>
      </c>
    </row>
    <row r="10" spans="1:5" x14ac:dyDescent="0.25">
      <c r="A10" s="13" t="s">
        <v>5</v>
      </c>
      <c r="B10" s="16">
        <f t="shared" si="0"/>
        <v>17.859193300000001</v>
      </c>
      <c r="C10" s="18" t="str">
        <f t="shared" si="1"/>
        <v>-</v>
      </c>
      <c r="D10" s="20" t="s">
        <v>27</v>
      </c>
      <c r="E10" s="22" t="str">
        <f t="shared" si="2"/>
        <v>-</v>
      </c>
    </row>
    <row r="11" spans="1:5" x14ac:dyDescent="0.25">
      <c r="A11" s="13" t="s">
        <v>6</v>
      </c>
      <c r="B11" s="16">
        <f t="shared" si="0"/>
        <v>23.216951290000001</v>
      </c>
      <c r="C11" s="18" t="str">
        <f t="shared" si="1"/>
        <v>-</v>
      </c>
      <c r="D11" s="20" t="s">
        <v>27</v>
      </c>
      <c r="E11" s="22" t="str">
        <f t="shared" si="2"/>
        <v>-</v>
      </c>
    </row>
    <row r="12" spans="1:5" x14ac:dyDescent="0.25">
      <c r="A12" s="13" t="s">
        <v>7</v>
      </c>
      <c r="B12" s="16">
        <f t="shared" si="0"/>
        <v>30.182036676999999</v>
      </c>
      <c r="C12" s="18" t="str">
        <f t="shared" si="1"/>
        <v>-</v>
      </c>
      <c r="D12" s="20" t="s">
        <v>27</v>
      </c>
      <c r="E12" s="22" t="str">
        <f t="shared" si="2"/>
        <v>-</v>
      </c>
    </row>
    <row r="13" spans="1:5" x14ac:dyDescent="0.25">
      <c r="A13" s="13" t="s">
        <v>8</v>
      </c>
      <c r="B13" s="16">
        <f t="shared" si="0"/>
        <v>39.236647680099999</v>
      </c>
      <c r="C13" s="18" t="str">
        <f t="shared" si="1"/>
        <v>-</v>
      </c>
      <c r="D13" s="20" t="s">
        <v>27</v>
      </c>
      <c r="E13" s="22" t="str">
        <f t="shared" si="2"/>
        <v>-</v>
      </c>
    </row>
    <row r="14" spans="1:5" x14ac:dyDescent="0.25">
      <c r="A14" s="13" t="s">
        <v>9</v>
      </c>
      <c r="B14" s="16">
        <f t="shared" si="0"/>
        <v>51.007641984129997</v>
      </c>
      <c r="C14" s="18" t="str">
        <f t="shared" si="1"/>
        <v>-</v>
      </c>
      <c r="D14" s="20" t="s">
        <v>27</v>
      </c>
      <c r="E14" s="22" t="str">
        <f t="shared" si="2"/>
        <v>-</v>
      </c>
    </row>
    <row r="15" spans="1:5" x14ac:dyDescent="0.25">
      <c r="A15" s="13" t="s">
        <v>10</v>
      </c>
      <c r="B15" s="16">
        <f t="shared" si="0"/>
        <v>66.309934579368999</v>
      </c>
      <c r="C15" s="18" t="str">
        <f t="shared" si="1"/>
        <v>-</v>
      </c>
      <c r="D15" s="20" t="s">
        <v>27</v>
      </c>
      <c r="E15" s="22" t="str">
        <f t="shared" si="2"/>
        <v>-</v>
      </c>
    </row>
    <row r="16" spans="1:5" x14ac:dyDescent="0.25">
      <c r="A16" s="13" t="s">
        <v>11</v>
      </c>
      <c r="B16" s="16">
        <f t="shared" si="0"/>
        <v>86.2029149531797</v>
      </c>
      <c r="C16" s="18" t="str">
        <f t="shared" si="1"/>
        <v>-</v>
      </c>
      <c r="D16" s="20" t="s">
        <v>27</v>
      </c>
      <c r="E16" s="22" t="str">
        <f t="shared" si="2"/>
        <v>-</v>
      </c>
    </row>
    <row r="17" spans="1:5" x14ac:dyDescent="0.25">
      <c r="A17" s="13" t="s">
        <v>12</v>
      </c>
      <c r="B17" s="16">
        <f t="shared" si="0"/>
        <v>112.06378943913361</v>
      </c>
      <c r="C17" s="18" t="str">
        <f t="shared" si="1"/>
        <v>-</v>
      </c>
      <c r="D17" s="20" t="s">
        <v>27</v>
      </c>
      <c r="E17" s="22" t="str">
        <f t="shared" si="2"/>
        <v>-</v>
      </c>
    </row>
    <row r="18" spans="1:5" x14ac:dyDescent="0.25">
      <c r="A18" s="13" t="s">
        <v>13</v>
      </c>
      <c r="B18" s="16">
        <f t="shared" si="0"/>
        <v>145.68292627087371</v>
      </c>
      <c r="C18" s="18" t="str">
        <f t="shared" si="1"/>
        <v>-</v>
      </c>
      <c r="D18" s="20" t="s">
        <v>27</v>
      </c>
      <c r="E18" s="22" t="str">
        <f t="shared" si="2"/>
        <v>-</v>
      </c>
    </row>
    <row r="19" spans="1:5" x14ac:dyDescent="0.25">
      <c r="A19" s="13" t="s">
        <v>14</v>
      </c>
      <c r="B19" s="16">
        <f t="shared" si="0"/>
        <v>189.38780415213583</v>
      </c>
      <c r="C19" s="18" t="str">
        <f t="shared" si="1"/>
        <v>-</v>
      </c>
      <c r="D19" s="20" t="s">
        <v>27</v>
      </c>
      <c r="E19" s="22" t="str">
        <f t="shared" si="2"/>
        <v>-</v>
      </c>
    </row>
    <row r="20" spans="1:5" x14ac:dyDescent="0.25">
      <c r="A20" s="13" t="s">
        <v>15</v>
      </c>
      <c r="B20" s="16">
        <f t="shared" si="0"/>
        <v>246.20414539777659</v>
      </c>
      <c r="C20" s="18" t="str">
        <f t="shared" si="1"/>
        <v>-</v>
      </c>
      <c r="D20" s="20" t="s">
        <v>27</v>
      </c>
      <c r="E20" s="22" t="str">
        <f t="shared" si="2"/>
        <v>-</v>
      </c>
    </row>
    <row r="21" spans="1:5" x14ac:dyDescent="0.25">
      <c r="A21" s="13" t="s">
        <v>16</v>
      </c>
      <c r="B21" s="16">
        <f t="shared" si="0"/>
        <v>320.06538901710957</v>
      </c>
      <c r="C21" s="18" t="str">
        <f t="shared" si="1"/>
        <v>-</v>
      </c>
      <c r="D21" s="20" t="s">
        <v>27</v>
      </c>
      <c r="E21" s="22" t="str">
        <f t="shared" si="2"/>
        <v>-</v>
      </c>
    </row>
    <row r="22" spans="1:5" x14ac:dyDescent="0.25">
      <c r="A22" s="13" t="s">
        <v>17</v>
      </c>
      <c r="B22" s="16">
        <f t="shared" si="0"/>
        <v>416.08500572224244</v>
      </c>
      <c r="C22" s="18" t="str">
        <f t="shared" si="1"/>
        <v>-</v>
      </c>
      <c r="D22" s="20" t="s">
        <v>27</v>
      </c>
      <c r="E22" s="22" t="str">
        <f t="shared" si="2"/>
        <v>-</v>
      </c>
    </row>
    <row r="23" spans="1:5" x14ac:dyDescent="0.25">
      <c r="A23" s="13" t="s">
        <v>18</v>
      </c>
      <c r="B23" s="16">
        <f t="shared" si="0"/>
        <v>540.91050743891515</v>
      </c>
      <c r="C23" s="18" t="str">
        <f t="shared" si="1"/>
        <v>-</v>
      </c>
      <c r="D23" s="20" t="s">
        <v>27</v>
      </c>
      <c r="E23" s="22" t="str">
        <f t="shared" si="2"/>
        <v>-</v>
      </c>
    </row>
    <row r="24" spans="1:5" x14ac:dyDescent="0.25">
      <c r="A24" s="13" t="s">
        <v>19</v>
      </c>
      <c r="B24" s="16">
        <f t="shared" si="0"/>
        <v>703.18365967058969</v>
      </c>
      <c r="C24" s="18" t="str">
        <f t="shared" si="1"/>
        <v>-</v>
      </c>
      <c r="D24" s="20" t="s">
        <v>27</v>
      </c>
      <c r="E24" s="22" t="str">
        <f t="shared" si="2"/>
        <v>-</v>
      </c>
    </row>
    <row r="25" spans="1:5" x14ac:dyDescent="0.25">
      <c r="A25" s="13" t="s">
        <v>20</v>
      </c>
      <c r="B25" s="16">
        <f t="shared" si="0"/>
        <v>914.13875757176663</v>
      </c>
      <c r="C25" s="18" t="str">
        <f t="shared" si="1"/>
        <v>-</v>
      </c>
      <c r="D25" s="20" t="s">
        <v>27</v>
      </c>
      <c r="E25" s="22" t="str">
        <f t="shared" si="2"/>
        <v>-</v>
      </c>
    </row>
    <row r="26" spans="1:5" x14ac:dyDescent="0.25">
      <c r="A26" s="13" t="s">
        <v>21</v>
      </c>
      <c r="B26" s="16">
        <f t="shared" si="0"/>
        <v>1188.3803848432967</v>
      </c>
      <c r="C26" s="18" t="str">
        <f t="shared" si="1"/>
        <v>-</v>
      </c>
      <c r="D26" s="20" t="s">
        <v>27</v>
      </c>
      <c r="E26" s="22" t="str">
        <f t="shared" si="2"/>
        <v>-</v>
      </c>
    </row>
    <row r="27" spans="1:5" x14ac:dyDescent="0.25">
      <c r="A27" s="13" t="s">
        <v>22</v>
      </c>
      <c r="B27" s="16">
        <f t="shared" si="0"/>
        <v>1544.8945002962857</v>
      </c>
      <c r="C27" s="18" t="str">
        <f t="shared" si="1"/>
        <v>-</v>
      </c>
      <c r="D27" s="20" t="s">
        <v>27</v>
      </c>
      <c r="E27" s="22" t="str">
        <f t="shared" si="2"/>
        <v>-</v>
      </c>
    </row>
    <row r="28" spans="1:5" x14ac:dyDescent="0.25">
      <c r="A28" s="13" t="s">
        <v>23</v>
      </c>
      <c r="B28" s="16">
        <f t="shared" si="0"/>
        <v>2008.3628503851714</v>
      </c>
      <c r="C28" s="18" t="str">
        <f t="shared" si="1"/>
        <v>-</v>
      </c>
      <c r="D28" s="20" t="s">
        <v>27</v>
      </c>
      <c r="E28" s="22" t="str">
        <f t="shared" si="2"/>
        <v>-</v>
      </c>
    </row>
    <row r="29" spans="1:5" x14ac:dyDescent="0.25">
      <c r="A29" s="13" t="s">
        <v>24</v>
      </c>
      <c r="B29" s="16">
        <f t="shared" si="0"/>
        <v>2610.8717055007228</v>
      </c>
      <c r="C29" s="18" t="str">
        <f t="shared" si="1"/>
        <v>-</v>
      </c>
      <c r="D29" s="20" t="s">
        <v>27</v>
      </c>
      <c r="E29" s="22" t="str">
        <f t="shared" si="2"/>
        <v>-</v>
      </c>
    </row>
    <row r="30" spans="1:5" x14ac:dyDescent="0.25">
      <c r="A30" s="13" t="s">
        <v>25</v>
      </c>
      <c r="B30" s="16">
        <f t="shared" si="0"/>
        <v>3394.1332171509393</v>
      </c>
      <c r="C30" s="18" t="str">
        <f t="shared" si="1"/>
        <v>-</v>
      </c>
      <c r="D30" s="20" t="s">
        <v>27</v>
      </c>
      <c r="E30" s="22" t="str">
        <f t="shared" si="2"/>
        <v>-</v>
      </c>
    </row>
    <row r="35" spans="5:5" x14ac:dyDescent="0.25">
      <c r="E35" s="24"/>
    </row>
  </sheetData>
  <conditionalFormatting sqref="E5:E30">
    <cfRule type="cellIs" dxfId="4" priority="1" operator="between">
      <formula>0</formula>
      <formula>$B$1</formula>
    </cfRule>
    <cfRule type="cellIs" dxfId="3" priority="2" operator="lessThan">
      <formula>0</formula>
    </cfRule>
    <cfRule type="cellIs" dxfId="2" priority="3" operator="greaterThan">
      <formula>$B$1</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
  <sheetViews>
    <sheetView tabSelected="1" workbookViewId="0">
      <selection activeCell="D23" sqref="D23"/>
    </sheetView>
  </sheetViews>
  <sheetFormatPr baseColWidth="10" defaultRowHeight="15" x14ac:dyDescent="0.25"/>
  <cols>
    <col min="1" max="1" width="35.28515625" customWidth="1"/>
    <col min="2" max="2" width="12" customWidth="1"/>
  </cols>
  <sheetData>
    <row r="1" spans="1:36" x14ac:dyDescent="0.25">
      <c r="A1" s="29" t="s">
        <v>42</v>
      </c>
      <c r="B1" s="29"/>
      <c r="C1" s="29"/>
      <c r="D1" s="29"/>
      <c r="E1" s="29"/>
      <c r="F1" s="29"/>
      <c r="G1" s="29"/>
      <c r="H1" s="29"/>
      <c r="I1" s="29"/>
    </row>
    <row r="3" spans="1:36" s="1" customFormat="1" x14ac:dyDescent="0.25">
      <c r="A3" s="26" t="s">
        <v>69</v>
      </c>
      <c r="B3" s="25" t="s">
        <v>43</v>
      </c>
      <c r="C3" s="25" t="s">
        <v>44</v>
      </c>
      <c r="D3" s="25" t="s">
        <v>45</v>
      </c>
      <c r="E3" s="25" t="s">
        <v>46</v>
      </c>
      <c r="F3" s="25" t="s">
        <v>47</v>
      </c>
      <c r="G3" s="25" t="s">
        <v>48</v>
      </c>
      <c r="H3" s="25" t="s">
        <v>49</v>
      </c>
      <c r="I3" s="25" t="s">
        <v>50</v>
      </c>
      <c r="J3" s="25" t="s">
        <v>51</v>
      </c>
      <c r="K3" s="25" t="s">
        <v>52</v>
      </c>
      <c r="L3" s="25" t="s">
        <v>53</v>
      </c>
      <c r="M3" s="25" t="s">
        <v>54</v>
      </c>
      <c r="N3" s="25" t="s">
        <v>55</v>
      </c>
      <c r="O3" s="25" t="s">
        <v>56</v>
      </c>
      <c r="P3" s="25" t="s">
        <v>57</v>
      </c>
      <c r="Q3" s="25" t="s">
        <v>58</v>
      </c>
      <c r="R3" s="25" t="s">
        <v>59</v>
      </c>
      <c r="S3" s="25" t="s">
        <v>60</v>
      </c>
      <c r="T3" s="25" t="s">
        <v>61</v>
      </c>
      <c r="U3" s="25" t="s">
        <v>62</v>
      </c>
      <c r="V3" s="25" t="s">
        <v>63</v>
      </c>
      <c r="W3" s="25" t="s">
        <v>64</v>
      </c>
      <c r="X3" s="25" t="s">
        <v>65</v>
      </c>
      <c r="Y3" s="25" t="s">
        <v>66</v>
      </c>
      <c r="Z3" s="25" t="s">
        <v>67</v>
      </c>
      <c r="AA3" s="25" t="s">
        <v>68</v>
      </c>
      <c r="AB3" s="25" t="s">
        <v>71</v>
      </c>
      <c r="AC3" s="25" t="s">
        <v>72</v>
      </c>
      <c r="AD3" s="25" t="s">
        <v>73</v>
      </c>
      <c r="AE3" s="25" t="s">
        <v>74</v>
      </c>
      <c r="AF3" s="25" t="s">
        <v>75</v>
      </c>
      <c r="AG3" s="25" t="s">
        <v>76</v>
      </c>
      <c r="AH3" s="25" t="s">
        <v>77</v>
      </c>
      <c r="AI3" s="25" t="s">
        <v>78</v>
      </c>
      <c r="AJ3" s="25" t="s">
        <v>79</v>
      </c>
    </row>
    <row r="4" spans="1:36" s="33" customFormat="1" x14ac:dyDescent="0.25">
      <c r="A4" s="30" t="s">
        <v>70</v>
      </c>
      <c r="B4" s="31">
        <v>5.7</v>
      </c>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row>
  </sheetData>
  <mergeCells count="1">
    <mergeCell ref="A1:I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workbookViewId="0">
      <selection activeCell="M12" sqref="M12"/>
    </sheetView>
  </sheetViews>
  <sheetFormatPr baseColWidth="10" defaultRowHeight="15" x14ac:dyDescent="0.25"/>
  <cols>
    <col min="4" max="4" width="21.28515625" customWidth="1"/>
    <col min="5" max="5" width="22" customWidth="1"/>
    <col min="6" max="6" width="22.7109375" customWidth="1"/>
  </cols>
  <sheetData>
    <row r="1" spans="1:6" x14ac:dyDescent="0.25">
      <c r="A1" s="29" t="s">
        <v>41</v>
      </c>
      <c r="B1" s="29"/>
      <c r="C1" s="29"/>
      <c r="D1" s="29"/>
      <c r="E1" s="29"/>
      <c r="F1" s="29"/>
    </row>
    <row r="3" spans="1:6" x14ac:dyDescent="0.25">
      <c r="A3" s="4" t="s">
        <v>40</v>
      </c>
      <c r="B3" s="4" t="s">
        <v>34</v>
      </c>
      <c r="C3" s="5" t="s">
        <v>36</v>
      </c>
      <c r="D3" s="5" t="s">
        <v>35</v>
      </c>
      <c r="E3" s="5" t="s">
        <v>37</v>
      </c>
      <c r="F3" s="6" t="s">
        <v>38</v>
      </c>
    </row>
    <row r="4" spans="1:6" x14ac:dyDescent="0.25">
      <c r="A4" s="11">
        <v>42827</v>
      </c>
      <c r="B4" s="10" t="s">
        <v>39</v>
      </c>
      <c r="C4" s="8">
        <v>10</v>
      </c>
      <c r="D4" s="8">
        <v>1</v>
      </c>
      <c r="E4" s="8">
        <v>1.5</v>
      </c>
      <c r="F4" s="9">
        <f>(E4*C4-D4*C4)/(D4*C4)</f>
        <v>0.5</v>
      </c>
    </row>
    <row r="5" spans="1:6" x14ac:dyDescent="0.25">
      <c r="A5" s="11">
        <v>42828</v>
      </c>
      <c r="B5" s="10" t="s">
        <v>39</v>
      </c>
      <c r="C5" s="8">
        <v>10</v>
      </c>
      <c r="D5" s="8">
        <v>1</v>
      </c>
      <c r="E5" s="8">
        <v>0.9</v>
      </c>
      <c r="F5" s="9">
        <f t="shared" ref="F5:F51" si="0">(E5*C5-D5*C5)/(D5*C5)</f>
        <v>-0.1</v>
      </c>
    </row>
    <row r="6" spans="1:6" x14ac:dyDescent="0.25">
      <c r="A6" s="11"/>
      <c r="B6" s="10"/>
      <c r="C6" s="8"/>
      <c r="D6" s="8"/>
      <c r="E6" s="8"/>
      <c r="F6" s="9" t="e">
        <f t="shared" si="0"/>
        <v>#DIV/0!</v>
      </c>
    </row>
    <row r="7" spans="1:6" x14ac:dyDescent="0.25">
      <c r="A7" s="11"/>
      <c r="B7" s="10"/>
      <c r="C7" s="8"/>
      <c r="D7" s="8"/>
      <c r="E7" s="8"/>
      <c r="F7" s="9" t="e">
        <f t="shared" si="0"/>
        <v>#DIV/0!</v>
      </c>
    </row>
    <row r="8" spans="1:6" x14ac:dyDescent="0.25">
      <c r="A8" s="11"/>
      <c r="B8" s="10"/>
      <c r="C8" s="8"/>
      <c r="D8" s="8"/>
      <c r="E8" s="8"/>
      <c r="F8" s="9" t="e">
        <f t="shared" si="0"/>
        <v>#DIV/0!</v>
      </c>
    </row>
    <row r="9" spans="1:6" x14ac:dyDescent="0.25">
      <c r="A9" s="11"/>
      <c r="B9" s="10"/>
      <c r="C9" s="8"/>
      <c r="D9" s="8"/>
      <c r="E9" s="8"/>
      <c r="F9" s="9" t="e">
        <f t="shared" si="0"/>
        <v>#DIV/0!</v>
      </c>
    </row>
    <row r="10" spans="1:6" x14ac:dyDescent="0.25">
      <c r="A10" s="11"/>
      <c r="B10" s="10"/>
      <c r="C10" s="8"/>
      <c r="D10" s="8"/>
      <c r="E10" s="8"/>
      <c r="F10" s="9" t="e">
        <f t="shared" si="0"/>
        <v>#DIV/0!</v>
      </c>
    </row>
    <row r="11" spans="1:6" x14ac:dyDescent="0.25">
      <c r="A11" s="11"/>
      <c r="B11" s="10"/>
      <c r="C11" s="8"/>
      <c r="D11" s="8"/>
      <c r="E11" s="8"/>
      <c r="F11" s="9" t="e">
        <f t="shared" si="0"/>
        <v>#DIV/0!</v>
      </c>
    </row>
    <row r="12" spans="1:6" x14ac:dyDescent="0.25">
      <c r="A12" s="11"/>
      <c r="B12" s="10"/>
      <c r="C12" s="8"/>
      <c r="D12" s="8"/>
      <c r="E12" s="8"/>
      <c r="F12" s="9" t="e">
        <f t="shared" si="0"/>
        <v>#DIV/0!</v>
      </c>
    </row>
    <row r="13" spans="1:6" x14ac:dyDescent="0.25">
      <c r="A13" s="11"/>
      <c r="B13" s="10"/>
      <c r="C13" s="8"/>
      <c r="D13" s="8"/>
      <c r="E13" s="8"/>
      <c r="F13" s="9" t="e">
        <f t="shared" si="0"/>
        <v>#DIV/0!</v>
      </c>
    </row>
    <row r="14" spans="1:6" x14ac:dyDescent="0.25">
      <c r="A14" s="11"/>
      <c r="B14" s="10"/>
      <c r="C14" s="8"/>
      <c r="D14" s="8"/>
      <c r="E14" s="8"/>
      <c r="F14" s="9" t="e">
        <f t="shared" si="0"/>
        <v>#DIV/0!</v>
      </c>
    </row>
    <row r="15" spans="1:6" x14ac:dyDescent="0.25">
      <c r="A15" s="11"/>
      <c r="B15" s="10"/>
      <c r="C15" s="8"/>
      <c r="D15" s="8"/>
      <c r="E15" s="8"/>
      <c r="F15" s="9" t="e">
        <f t="shared" si="0"/>
        <v>#DIV/0!</v>
      </c>
    </row>
    <row r="16" spans="1:6" x14ac:dyDescent="0.25">
      <c r="A16" s="11"/>
      <c r="B16" s="10"/>
      <c r="C16" s="8"/>
      <c r="D16" s="8"/>
      <c r="E16" s="8"/>
      <c r="F16" s="9" t="e">
        <f t="shared" si="0"/>
        <v>#DIV/0!</v>
      </c>
    </row>
    <row r="17" spans="1:6" x14ac:dyDescent="0.25">
      <c r="A17" s="11"/>
      <c r="B17" s="10"/>
      <c r="C17" s="8"/>
      <c r="D17" s="8"/>
      <c r="E17" s="8"/>
      <c r="F17" s="9" t="e">
        <f t="shared" si="0"/>
        <v>#DIV/0!</v>
      </c>
    </row>
    <row r="18" spans="1:6" x14ac:dyDescent="0.25">
      <c r="A18" s="11"/>
      <c r="B18" s="10"/>
      <c r="C18" s="8"/>
      <c r="D18" s="8"/>
      <c r="E18" s="8"/>
      <c r="F18" s="9" t="e">
        <f t="shared" si="0"/>
        <v>#DIV/0!</v>
      </c>
    </row>
    <row r="19" spans="1:6" x14ac:dyDescent="0.25">
      <c r="A19" s="11"/>
      <c r="B19" s="10"/>
      <c r="C19" s="8"/>
      <c r="D19" s="8"/>
      <c r="E19" s="8"/>
      <c r="F19" s="9" t="e">
        <f t="shared" si="0"/>
        <v>#DIV/0!</v>
      </c>
    </row>
    <row r="20" spans="1:6" x14ac:dyDescent="0.25">
      <c r="A20" s="11"/>
      <c r="B20" s="10"/>
      <c r="C20" s="8"/>
      <c r="D20" s="8"/>
      <c r="E20" s="8"/>
      <c r="F20" s="9" t="e">
        <f t="shared" si="0"/>
        <v>#DIV/0!</v>
      </c>
    </row>
    <row r="21" spans="1:6" x14ac:dyDescent="0.25">
      <c r="A21" s="11"/>
      <c r="B21" s="10"/>
      <c r="C21" s="8"/>
      <c r="D21" s="8"/>
      <c r="E21" s="8"/>
      <c r="F21" s="9" t="e">
        <f t="shared" si="0"/>
        <v>#DIV/0!</v>
      </c>
    </row>
    <row r="22" spans="1:6" x14ac:dyDescent="0.25">
      <c r="A22" s="11"/>
      <c r="B22" s="10"/>
      <c r="C22" s="8"/>
      <c r="D22" s="8"/>
      <c r="E22" s="8"/>
      <c r="F22" s="9" t="e">
        <f t="shared" si="0"/>
        <v>#DIV/0!</v>
      </c>
    </row>
    <row r="23" spans="1:6" x14ac:dyDescent="0.25">
      <c r="A23" s="11"/>
      <c r="B23" s="10"/>
      <c r="C23" s="8"/>
      <c r="D23" s="8"/>
      <c r="E23" s="8"/>
      <c r="F23" s="9" t="e">
        <f t="shared" si="0"/>
        <v>#DIV/0!</v>
      </c>
    </row>
    <row r="24" spans="1:6" x14ac:dyDescent="0.25">
      <c r="A24" s="11"/>
      <c r="B24" s="10"/>
      <c r="C24" s="8"/>
      <c r="D24" s="8"/>
      <c r="E24" s="8"/>
      <c r="F24" s="9" t="e">
        <f t="shared" si="0"/>
        <v>#DIV/0!</v>
      </c>
    </row>
    <row r="25" spans="1:6" x14ac:dyDescent="0.25">
      <c r="A25" s="11"/>
      <c r="B25" s="10"/>
      <c r="C25" s="8"/>
      <c r="D25" s="8"/>
      <c r="E25" s="8"/>
      <c r="F25" s="9" t="e">
        <f t="shared" si="0"/>
        <v>#DIV/0!</v>
      </c>
    </row>
    <row r="26" spans="1:6" x14ac:dyDescent="0.25">
      <c r="A26" s="11"/>
      <c r="B26" s="10"/>
      <c r="C26" s="8"/>
      <c r="D26" s="8"/>
      <c r="E26" s="8"/>
      <c r="F26" s="9" t="e">
        <f t="shared" si="0"/>
        <v>#DIV/0!</v>
      </c>
    </row>
    <row r="27" spans="1:6" x14ac:dyDescent="0.25">
      <c r="A27" s="11"/>
      <c r="B27" s="10"/>
      <c r="C27" s="8"/>
      <c r="D27" s="8"/>
      <c r="E27" s="8"/>
      <c r="F27" s="9" t="e">
        <f t="shared" si="0"/>
        <v>#DIV/0!</v>
      </c>
    </row>
    <row r="28" spans="1:6" x14ac:dyDescent="0.25">
      <c r="A28" s="11"/>
      <c r="B28" s="10"/>
      <c r="C28" s="8"/>
      <c r="D28" s="8"/>
      <c r="E28" s="8"/>
      <c r="F28" s="9" t="e">
        <f t="shared" si="0"/>
        <v>#DIV/0!</v>
      </c>
    </row>
    <row r="29" spans="1:6" x14ac:dyDescent="0.25">
      <c r="A29" s="11"/>
      <c r="B29" s="10"/>
      <c r="C29" s="8"/>
      <c r="D29" s="8"/>
      <c r="E29" s="8"/>
      <c r="F29" s="9" t="e">
        <f t="shared" si="0"/>
        <v>#DIV/0!</v>
      </c>
    </row>
    <row r="30" spans="1:6" x14ac:dyDescent="0.25">
      <c r="A30" s="11"/>
      <c r="B30" s="10"/>
      <c r="C30" s="8"/>
      <c r="D30" s="8"/>
      <c r="E30" s="8"/>
      <c r="F30" s="9" t="e">
        <f t="shared" si="0"/>
        <v>#DIV/0!</v>
      </c>
    </row>
    <row r="31" spans="1:6" x14ac:dyDescent="0.25">
      <c r="A31" s="11"/>
      <c r="B31" s="10"/>
      <c r="C31" s="8"/>
      <c r="D31" s="8"/>
      <c r="E31" s="8"/>
      <c r="F31" s="9" t="e">
        <f t="shared" si="0"/>
        <v>#DIV/0!</v>
      </c>
    </row>
    <row r="32" spans="1:6" x14ac:dyDescent="0.25">
      <c r="A32" s="11"/>
      <c r="B32" s="10"/>
      <c r="C32" s="8"/>
      <c r="D32" s="8"/>
      <c r="E32" s="8"/>
      <c r="F32" s="9" t="e">
        <f t="shared" si="0"/>
        <v>#DIV/0!</v>
      </c>
    </row>
    <row r="33" spans="1:6" x14ac:dyDescent="0.25">
      <c r="A33" s="11"/>
      <c r="B33" s="10"/>
      <c r="C33" s="8"/>
      <c r="D33" s="8"/>
      <c r="E33" s="8"/>
      <c r="F33" s="9" t="e">
        <f t="shared" si="0"/>
        <v>#DIV/0!</v>
      </c>
    </row>
    <row r="34" spans="1:6" x14ac:dyDescent="0.25">
      <c r="A34" s="11"/>
      <c r="B34" s="10"/>
      <c r="C34" s="8"/>
      <c r="D34" s="8"/>
      <c r="E34" s="8"/>
      <c r="F34" s="9" t="e">
        <f t="shared" si="0"/>
        <v>#DIV/0!</v>
      </c>
    </row>
    <row r="35" spans="1:6" x14ac:dyDescent="0.25">
      <c r="A35" s="11"/>
      <c r="B35" s="10"/>
      <c r="C35" s="8"/>
      <c r="D35" s="8"/>
      <c r="E35" s="8"/>
      <c r="F35" s="9" t="e">
        <f t="shared" si="0"/>
        <v>#DIV/0!</v>
      </c>
    </row>
    <row r="36" spans="1:6" x14ac:dyDescent="0.25">
      <c r="A36" s="11"/>
      <c r="B36" s="10"/>
      <c r="C36" s="8"/>
      <c r="D36" s="8"/>
      <c r="E36" s="8"/>
      <c r="F36" s="9" t="e">
        <f t="shared" si="0"/>
        <v>#DIV/0!</v>
      </c>
    </row>
    <row r="37" spans="1:6" x14ac:dyDescent="0.25">
      <c r="A37" s="11"/>
      <c r="B37" s="10"/>
      <c r="C37" s="8"/>
      <c r="D37" s="8"/>
      <c r="E37" s="8"/>
      <c r="F37" s="9" t="e">
        <f t="shared" si="0"/>
        <v>#DIV/0!</v>
      </c>
    </row>
    <row r="38" spans="1:6" x14ac:dyDescent="0.25">
      <c r="A38" s="11"/>
      <c r="B38" s="10"/>
      <c r="C38" s="8"/>
      <c r="D38" s="8"/>
      <c r="E38" s="8"/>
      <c r="F38" s="9" t="e">
        <f t="shared" si="0"/>
        <v>#DIV/0!</v>
      </c>
    </row>
    <row r="39" spans="1:6" x14ac:dyDescent="0.25">
      <c r="A39" s="11"/>
      <c r="B39" s="10"/>
      <c r="C39" s="8"/>
      <c r="D39" s="8"/>
      <c r="E39" s="8"/>
      <c r="F39" s="9" t="e">
        <f t="shared" si="0"/>
        <v>#DIV/0!</v>
      </c>
    </row>
    <row r="40" spans="1:6" x14ac:dyDescent="0.25">
      <c r="A40" s="11"/>
      <c r="B40" s="10"/>
      <c r="C40" s="8"/>
      <c r="D40" s="8"/>
      <c r="E40" s="8"/>
      <c r="F40" s="9" t="e">
        <f t="shared" si="0"/>
        <v>#DIV/0!</v>
      </c>
    </row>
    <row r="41" spans="1:6" x14ac:dyDescent="0.25">
      <c r="A41" s="11"/>
      <c r="B41" s="10"/>
      <c r="C41" s="8"/>
      <c r="D41" s="8"/>
      <c r="E41" s="8"/>
      <c r="F41" s="9" t="e">
        <f t="shared" si="0"/>
        <v>#DIV/0!</v>
      </c>
    </row>
    <row r="42" spans="1:6" x14ac:dyDescent="0.25">
      <c r="A42" s="11"/>
      <c r="B42" s="10"/>
      <c r="C42" s="8"/>
      <c r="D42" s="8"/>
      <c r="E42" s="8"/>
      <c r="F42" s="9" t="e">
        <f t="shared" si="0"/>
        <v>#DIV/0!</v>
      </c>
    </row>
    <row r="43" spans="1:6" x14ac:dyDescent="0.25">
      <c r="A43" s="11"/>
      <c r="B43" s="10"/>
      <c r="C43" s="8"/>
      <c r="D43" s="8"/>
      <c r="E43" s="8"/>
      <c r="F43" s="9" t="e">
        <f t="shared" si="0"/>
        <v>#DIV/0!</v>
      </c>
    </row>
    <row r="44" spans="1:6" x14ac:dyDescent="0.25">
      <c r="A44" s="11"/>
      <c r="B44" s="10"/>
      <c r="C44" s="8"/>
      <c r="D44" s="8"/>
      <c r="E44" s="8"/>
      <c r="F44" s="9" t="e">
        <f t="shared" si="0"/>
        <v>#DIV/0!</v>
      </c>
    </row>
    <row r="45" spans="1:6" x14ac:dyDescent="0.25">
      <c r="A45" s="11"/>
      <c r="B45" s="10"/>
      <c r="C45" s="8"/>
      <c r="D45" s="8"/>
      <c r="E45" s="8"/>
      <c r="F45" s="9" t="e">
        <f t="shared" si="0"/>
        <v>#DIV/0!</v>
      </c>
    </row>
    <row r="46" spans="1:6" x14ac:dyDescent="0.25">
      <c r="A46" s="11"/>
      <c r="B46" s="10"/>
      <c r="C46" s="8"/>
      <c r="D46" s="8"/>
      <c r="E46" s="8"/>
      <c r="F46" s="9" t="e">
        <f t="shared" si="0"/>
        <v>#DIV/0!</v>
      </c>
    </row>
    <row r="47" spans="1:6" x14ac:dyDescent="0.25">
      <c r="A47" s="11"/>
      <c r="B47" s="10"/>
      <c r="C47" s="8"/>
      <c r="D47" s="8"/>
      <c r="E47" s="8"/>
      <c r="F47" s="9" t="e">
        <f t="shared" si="0"/>
        <v>#DIV/0!</v>
      </c>
    </row>
    <row r="48" spans="1:6" x14ac:dyDescent="0.25">
      <c r="A48" s="11"/>
      <c r="B48" s="10"/>
      <c r="C48" s="8"/>
      <c r="D48" s="8"/>
      <c r="E48" s="8"/>
      <c r="F48" s="9" t="e">
        <f t="shared" si="0"/>
        <v>#DIV/0!</v>
      </c>
    </row>
    <row r="49" spans="1:6" x14ac:dyDescent="0.25">
      <c r="A49" s="11"/>
      <c r="B49" s="10"/>
      <c r="C49" s="8"/>
      <c r="D49" s="8"/>
      <c r="E49" s="8"/>
      <c r="F49" s="9" t="e">
        <f t="shared" si="0"/>
        <v>#DIV/0!</v>
      </c>
    </row>
    <row r="50" spans="1:6" x14ac:dyDescent="0.25">
      <c r="A50" s="11"/>
      <c r="B50" s="10"/>
      <c r="C50" s="8"/>
      <c r="D50" s="8"/>
      <c r="E50" s="8"/>
      <c r="F50" s="9" t="e">
        <f t="shared" si="0"/>
        <v>#DIV/0!</v>
      </c>
    </row>
    <row r="51" spans="1:6" x14ac:dyDescent="0.25">
      <c r="A51" s="11"/>
      <c r="B51" s="10"/>
      <c r="C51" s="8"/>
      <c r="D51" s="8"/>
      <c r="E51" s="8"/>
      <c r="F51" s="9" t="e">
        <f t="shared" si="0"/>
        <v>#DIV/0!</v>
      </c>
    </row>
    <row r="52" spans="1:6" x14ac:dyDescent="0.25">
      <c r="B52" s="7"/>
      <c r="C52" s="8"/>
      <c r="D52" s="8"/>
      <c r="E52" s="8"/>
      <c r="F52" s="9"/>
    </row>
  </sheetData>
  <mergeCells count="1">
    <mergeCell ref="A1:F1"/>
  </mergeCells>
  <conditionalFormatting sqref="F4:F5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Aide</vt:lpstr>
      <vt:lpstr>Suivi long terme</vt:lpstr>
      <vt:lpstr>Suivi court terme</vt:lpstr>
      <vt:lpstr>Calcul par ordre</vt:lpstr>
      <vt:lpstr>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Brice Leydet</dc:creator>
  <cp:lastModifiedBy>Brice</cp:lastModifiedBy>
  <dcterms:created xsi:type="dcterms:W3CDTF">2017-04-29T20:41:55Z</dcterms:created>
  <dcterms:modified xsi:type="dcterms:W3CDTF">2017-05-06T15:51:06Z</dcterms:modified>
</cp:coreProperties>
</file>