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ndell.torio\Desktop\projects\PRJ13-Cage-Monitoring\Documents\"/>
    </mc:Choice>
  </mc:AlternateContent>
  <xr:revisionPtr revIDLastSave="0" documentId="13_ncr:1_{02B0C86E-5313-4AAC-8D12-93ACA690A905}" xr6:coauthVersionLast="47" xr6:coauthVersionMax="47" xr10:uidLastSave="{00000000-0000-0000-0000-000000000000}"/>
  <bookViews>
    <workbookView xWindow="-120" yWindow="-120" windowWidth="28110" windowHeight="16440" xr2:uid="{22A7499A-1D7B-4F43-B4BE-4940F647A2C0}"/>
  </bookViews>
  <sheets>
    <sheet name="Cost Breakdown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M27" i="1"/>
  <c r="G27" i="1" s="1"/>
  <c r="M28" i="1"/>
  <c r="G28" i="1" s="1"/>
  <c r="M29" i="1"/>
  <c r="G29" i="1" s="1"/>
  <c r="M30" i="1"/>
  <c r="M31" i="1"/>
  <c r="M32" i="1"/>
  <c r="M33" i="1"/>
  <c r="M34" i="1"/>
  <c r="M35" i="1"/>
  <c r="M36" i="1"/>
  <c r="M37" i="1"/>
  <c r="I28" i="2"/>
  <c r="N27" i="2"/>
  <c r="H27" i="2" s="1"/>
  <c r="N26" i="2"/>
  <c r="H26" i="2" s="1"/>
  <c r="N25" i="2"/>
  <c r="H25" i="2" s="1"/>
  <c r="N24" i="2"/>
  <c r="H24" i="2"/>
  <c r="N23" i="2"/>
  <c r="H23" i="2"/>
  <c r="N22" i="2"/>
  <c r="H22" i="2"/>
  <c r="N21" i="2"/>
  <c r="H21" i="2"/>
  <c r="N20" i="2"/>
  <c r="H20" i="2"/>
  <c r="N19" i="2"/>
  <c r="H19" i="2"/>
  <c r="N18" i="2"/>
  <c r="H18" i="2"/>
  <c r="N17" i="2"/>
  <c r="H17" i="2"/>
  <c r="N16" i="2"/>
  <c r="H16" i="2"/>
  <c r="N15" i="2"/>
  <c r="H15" i="2"/>
  <c r="D3" i="2" s="1"/>
  <c r="M26" i="1"/>
  <c r="G26" i="1" s="1"/>
  <c r="M25" i="1"/>
  <c r="G25" i="1" s="1"/>
  <c r="C3" i="1" l="1"/>
  <c r="D7" i="2"/>
  <c r="D5" i="2"/>
  <c r="D8" i="2" s="1"/>
  <c r="D6" i="2"/>
  <c r="H28" i="2"/>
  <c r="C9" i="1" l="1"/>
  <c r="C15" i="1"/>
  <c r="C14" i="1"/>
  <c r="C13" i="1"/>
  <c r="C7" i="1"/>
  <c r="C8" i="1"/>
  <c r="C16" i="1" l="1"/>
  <c r="C10" i="1"/>
</calcChain>
</file>

<file path=xl/sharedStrings.xml><?xml version="1.0" encoding="utf-8"?>
<sst xmlns="http://schemas.openxmlformats.org/spreadsheetml/2006/main" count="105" uniqueCount="85">
  <si>
    <t>Prototyping: Proof of concept</t>
  </si>
  <si>
    <t>Hardware Design</t>
  </si>
  <si>
    <t>Firmware Development</t>
  </si>
  <si>
    <t>Web Application Development</t>
  </si>
  <si>
    <t>Mobile Application Development</t>
  </si>
  <si>
    <t>PCB Design</t>
  </si>
  <si>
    <t>Circuit Design (Schematic)</t>
  </si>
  <si>
    <t>Software Design</t>
  </si>
  <si>
    <t>System Integration</t>
  </si>
  <si>
    <t>Tasks</t>
  </si>
  <si>
    <t>Price</t>
  </si>
  <si>
    <t>Estimated Time line</t>
  </si>
  <si>
    <t>Remarks</t>
  </si>
  <si>
    <t>Product Development</t>
  </si>
  <si>
    <t>Materials</t>
  </si>
  <si>
    <t>Anemometer Wind Speed Sensor w/Analog Voltage Output</t>
  </si>
  <si>
    <t>Rain Sensor</t>
  </si>
  <si>
    <t>Actual Price</t>
  </si>
  <si>
    <t>Link</t>
  </si>
  <si>
    <t>https://www.adafruit.com/product/1733</t>
  </si>
  <si>
    <t>https://www.seeedstudio.com/Grove-Sunlight-Sensor.html</t>
  </si>
  <si>
    <t>Sunlight Sensor</t>
  </si>
  <si>
    <t>Quantity</t>
  </si>
  <si>
    <t>Total Price</t>
  </si>
  <si>
    <t>Project Price</t>
  </si>
  <si>
    <t>DHT22 temperature-humidity sensor + extras</t>
  </si>
  <si>
    <t>https://www.adafruit.com/product/385</t>
  </si>
  <si>
    <t>GY-NEO6MV2 NEO-6M Ublox | NEO-M8N Flight Controller GPS Module</t>
  </si>
  <si>
    <t>https://www.lazada.com.ph/products/20x4-2004-lcd-display-with-i2c-adapter-module-for-arduino-i230446570-s1630476280.html?c=&amp;channelLpJumpArgs=&amp;clickTrackInfo=query%253Alcd%252B20x4%253Bnid%253A230446570%253Bsrc%253ALazadaMainSrp%253Brn%253A24711cac4c0cf5f8b3e75655b7fd7c97%253Bregion%253Aph%253Bsku%253A230446570_PH%253Bprice%253A249%253Bclient%253Adesktop%253Bsupplier_id%253A7617%253Bbiz_source%253Ah5_internal%253Bslot%253A0%253Butlog_bucket_id%253A470687%253Basc_category_id%253A22654%253Bitem_id%253A230446570%253Bsku_id%253A1630476280%253Bshop_id%253A1795&amp;fastshipping=0&amp;freeshipping=0&amp;fs_ab=2&amp;fuse_fs=&amp;lang=en&amp;location=Metro%20Manila&amp;price=249&amp;priceCompare=skuId%3A1630476280%3Bsource%3Alazada-search-voucher%3Bsn%3A24711cac4c0cf5f8b3e75655b7fd7c97%3BunionTrace%3A2101442a17064131858705145e4ba8%3BoriginPrice%3A24900%3BvoucherPrice%3A24900%3BdisplayPrice%3A24900%3BsinglePromotionId%3A-1%3BsingleToolCode%3AmockedSalePrice%3BvoucherPricePlugin%3A1%3BbuyerId%3A0%3Btimestamp%3A1706413186345&amp;ratingscore=4.873076923076923&amp;request_id=24711cac4c0cf5f8b3e75655b7fd7c97&amp;review=141&amp;sale=2394&amp;search=1&amp;source=search&amp;spm=a2o4l.searchlist.list.0&amp;stock=1</t>
  </si>
  <si>
    <t>Optional can be removed. We can use the web application and mobile app to monitor the weather.</t>
  </si>
  <si>
    <t>Unsoldered TTGO T-Call V1.4 ESP32 Wireless Module SIM Antenna SIM Card SIM800L Module CP2104 Chip</t>
  </si>
  <si>
    <t>https://shopee.ph/Unsoldered-TTGO-T-Call-V1.4-ESP32-Wireless-Module-SIM-Antenna-SIM-Card-SIM800L-Module-CP2104-Chip-i.18252381.16977605084?sp_atk=6fef2bbe-3a4b-4c8c-ad4b-9429ef251b6c&amp;xptdk=6fef2bbe-3a4b-4c8c-ad4b-9429ef251b6c</t>
  </si>
  <si>
    <t>BMP180 Barometric Pressure Sensor for Arduino</t>
  </si>
  <si>
    <t>https://www.lazada.com.ph/products/bmp180-barometric-pressure-sensor-for-arduino-i246643766-s336859013.html?c=&amp;channelLpJumpArgs=&amp;clickTrackInfo=query%253ABMP180%253Bnid%253A246643766%253Bsrc%253ALazadaMainSrp%253Brn%253A298616857ff9a3b6ecb2694c3dce1398%253Bregion%253Aph%253Bsku%253A246643766_PH%253Bprice%253A39%253Bclient%253Adesktop%253Bsupplier_id%253A7617%253Bbiz_source%253Ah5_internal%253Bslot%253A1%253Butlog_bucket_id%253A470687%253Basc_category_id%253A5160%253Bitem_id%253A246643766%253Bsku_id%253A336859013%253Bshop_id%253A1795&amp;fastshipping=0&amp;freeshipping=0&amp;fs_ab=2&amp;fuse_fs=&amp;lang=en&amp;location=Metro%20Manila&amp;price=39&amp;priceCompare=skuId%3A336859013%3Bsource%3Alazada-search-voucher%3Bsn%3A298616857ff9a3b6ecb2694c3dce1398%3BunionTrace%3A2102fc9f17064138572866952e62bd%3BoriginPrice%3A3900%3BvoucherPrice%3A3900%3BdisplayPrice%3A3900%3BsinglePromotionId%3A-1%3BsingleToolCode%3AmockedSalePrice%3BvoucherPricePlugin%3A1%3BbuyerId%3A0%3Btimestamp%3A1706413857697&amp;ratingscore=5.0&amp;request_id=298616857ff9a3b6ecb2694c3dce1398&amp;review=27&amp;sale=157&amp;search=1&amp;source=search&amp;spm=a2o4l.searchlist.list.1&amp;stock=1</t>
  </si>
  <si>
    <r>
      <t xml:space="preserve">20x4 2004 LCD Display with I2C Adapter Module for Arduino </t>
    </r>
    <r>
      <rPr>
        <sz val="11"/>
        <color rgb="FFFF0000"/>
        <rFont val="Arial"/>
        <family val="2"/>
      </rPr>
      <t>[OPTIONAL]</t>
    </r>
  </si>
  <si>
    <t>Testing: Validation and Verification</t>
  </si>
  <si>
    <t>All hardware modules connected to a prototyping board to check if the customer requirements have been met.</t>
  </si>
  <si>
    <t>Assembly: Hardware and Software integration</t>
  </si>
  <si>
    <t>5V 12V 24V 36V Power Supply SMPS 5 12 24 36 V AC-DC 220V TO 5V 12V 24V 36V 1A 2A 3A 5A 10A 20A 30A Switching Power Supply SMPS</t>
  </si>
  <si>
    <t>https://www.lazada.com.ph/products/5v-12v-24v-36v-power-supply-smps-5-12-24-36-v-ac-dc-220v-to-5v-12v-24v-36v-1a-2a-3a-5a-10a-20a-30a-switching-power-supply-smps-i3250757414-s16367655626.html?</t>
  </si>
  <si>
    <t>LM2596HV DC-DC5V-55V Buck Converter to Power Down Module 1.25V-26V 48V to 3V/5V/12V Regulator</t>
  </si>
  <si>
    <t>12 volts 5A</t>
  </si>
  <si>
    <t>5V supply &amp; 3.3V supply</t>
  </si>
  <si>
    <t>https://www.lazada.com.ph/products/lm2596hv-dc-dc5v-55v-buck-converter-to-power-down-module-125v-26v-48v-to-3v5v12v-regulator-i3655533574-s19113536469.html?c=&amp;channelLpJumpArgs=&amp;clickTrackInfo=query%253ALDO%252B5V%252BLM317%253Bnid%253A3655533574%253Bsrc%253ALazadaMainSrp%253Brn%253A24ef23dd102544bc6aa2cb0a5a88e94e%253Bregion%253Aph%253Bsku%253A3655533574_PH%253Bprice%253A166%253Bclient%253Adesktop%253Bsupplier_id%253A500158653541%253Bbiz_source%253Ah5_internal%253Bslot%253A6%253Butlog_bucket_id%253A470687%253Basc_category_id%253A22654%253Bitem_id%253A3655533574%253Bsku_id%253A19113536469%253Bshop_id%253A892516&amp;fastshipping=0&amp;freeshipping=1&amp;fs_ab=2&amp;fuse_fs=&amp;lang=en&amp;location=Overseas&amp;price=166&amp;priceCompare=skuId%3A19113536469%3Bsource%3Alazada-search-voucher%3Bsn%3A24ef23dd102544bc6aa2cb0a5a88e94e%3BunionTrace%3A2102fc1c17064148833945379e6b69%3BoriginPrice%3A16600%3BvoucherPrice%3A16600%3BdisplayPrice%3A16600%3BsinglePromotionId%3A-1%3BsingleToolCode%3AmockedSalePrice%3BvoucherPricePlugin%3A1%3BbuyerId%3A0%3Btimestamp%3A1706414883855&amp;ratingscore=0&amp;request_id=24ef23dd102544bc6aa2cb0a5a88e94e&amp;review=&amp;sale=0&amp;search=1&amp;source=search&amp;spm=a2o4l.searchlist.list.6&amp;stock=1</t>
  </si>
  <si>
    <t>Illuminated pushbutton switch</t>
  </si>
  <si>
    <t>already purchased. Use lazada mobile app to check the link.</t>
  </si>
  <si>
    <t>Illuminated push button to power on the device.</t>
  </si>
  <si>
    <t>Standard Heavy Duty Computer Power Cord with fuse Power Cable C13 IEC to UK Plug 250v</t>
  </si>
  <si>
    <t>https://shopee.ph/Standard-Heavy-Duty-Computer-Power-Cord-with-fuse-Power-Cable-C13-IEC-to-UK-Plug-250v-i.20295699.864269054?sp_atk=e5d765ea-06d9-4a97-af32-fff0ddd23d84&amp;xptdk=e5d765ea-06d9-4a97-af32-fff0ddd23d84</t>
  </si>
  <si>
    <t>AC-01/02/03/04/05/06 Safe Switch Three-Hole Power Cord Charging Plug Male Female Product Letter Socket</t>
  </si>
  <si>
    <t>https://shopee.ph/AC-01-02-03-04-05-06-Safe-Switch-Three-Hole-Power-Cord-Charging-Plug-Male-Female-Product-Letter-Socket-i.695869163.19619199257?sp_atk=411454c6-e268-4f05-994d-2aea99a267a1&amp;xptdk=411454c6-e268-4f05-994d-2aea99a267a1</t>
  </si>
  <si>
    <t>Not applicable</t>
  </si>
  <si>
    <t>TOTAL</t>
  </si>
  <si>
    <t>Total</t>
  </si>
  <si>
    <t>Professionally made PCB sourced from China.</t>
  </si>
  <si>
    <t>Creating the schematic capture</t>
  </si>
  <si>
    <t>https://www.lazada.com.ph/products/original-diymore-dc-12v-14rpm-2-wires-high-torque-electric-geared-boxk-reduction-motor-i362652840-s820848228.html?c=&amp;channelLpJumpArgs=&amp;clickTrackInfo=query%253A12v%252Bdc%252Bmotor%252Bspeed%252Bcontroller%253Bnid%253A362652840%253Bsrc%253ALazadaMainSrp%253Brn%253A6388d76535d6e348237fbe41b5fd7e7e%253Bregion%253Aph%253Bsku%253A362652840_PH%253Bprice%253A120%253Bclient%253Adesktop%253Bsupplier_id%253A1000143692%253Bbiz_source%253Ahttps%253A%252F%252Fwww.lazada.com.ph%252F%253Bslot%253A33%253Butlog_bucket_id%253A470687%253Basc_category_id%253A22654%253Bitem_id%253A362652840%253Bsku_id%253A820848228%253Bshop_id%253A320880&amp;fastshipping=0&amp;freeshipping=1&amp;fs_ab=2&amp;fuse_fs=&amp;lang=en&amp;location=Overseas&amp;price=1.2E%202&amp;priceCompare=skuId%3A820848228%3Bsource%3Alazada-search-voucher%3Bsn%3A6388d76535d6e348237fbe41b5fd7e7e%3BunionTrace%3A21015ed317075304844856670e9940%3BoriginPrice%3A12000%3BvoucherPrice%3A12000%3BdisplayPrice%3A12000%3BsinglePromotionId%3A-1%3BsingleToolCode%3AmockedSalePrice%3BvoucherPricePlugin%3A1%3BbuyerId%3A0%3Btimestamp%3A1707530484859&amp;ratingscore=4.67741935483871&amp;request_id=6388d76535d6e348237fbe41b5fd7e7e&amp;review=30&amp;sale=244&amp;search=1&amp;source=search&amp;spm=a2o4l.searchlist.list.33&amp;stock=1</t>
  </si>
  <si>
    <t>Original Diymore DC 12V 14RPM 2 Wires High Torque Electric Geared Box S30K Reduction Motor</t>
  </si>
  <si>
    <t>https://www.lazada.com.ph/products/12v-2a-5a-10a-15a-20a-centralized-power-supply-12v-60w-power-adapt-ac-to-dc-for-led-sign-cctv-camera-i3331752294-s16933496419.html?</t>
  </si>
  <si>
    <t>12V 2A 5A 10A 15A 20A Centralized Power Supply 12V 60W Power Adapt AC TO DC for Led Sign CCTV Camera</t>
  </si>
  <si>
    <t>Beautiful Homes Store Catch Door Electric Lock Electronic Latch Lock High Quality 12V Electro-magnet Release Solenoid Slant Slug</t>
  </si>
  <si>
    <t>https://www.lazada.com.ph/products/beautiful-homes-store-catch-door-electric-lock-electronic-latch-lock-high-quality-12v-electro-magnet-release-solenoid-slant-slug-i4200070908-s23280172161.html?c=&amp;channelLpJumpArgs=&amp;clickTrackInfo=query%253Aelectronic%252Bdoor%252Block%253Bnid%253A4200070908%253Bsrc%253ALazadaMainSrp%253Brn%253A7a3521b918be5ac39c001c2646dc16c5%253Bregion%253Aph%253Bsku%253A4200070908_PH%253Bprice%253A172%253Bclient%253Adesktop%253Bsupplier_id%253A500162817238%253Bbiz_source%253Ah5_internal%253Bslot%253A7%253Butlog_bucket_id%253A470687%253Basc_category_id%253A22640%253Bitem_id%253A4200070908%253Bsku_id%253A23280172161%253Bshop_id%253A1463497&amp;fastshipping=0&amp;freeshipping=1&amp;fs_ab=2&amp;fuse_fs=&amp;lang=en&amp;location=Overseas&amp;price=172&amp;priceCompare=skuId%3A23280172161%3Bsource%3Alazada-search-voucher%3Bsn%3A7a3521b918be5ac39c001c2646dc16c5%3BunionTrace%3A21010c2717075314654773314e5e84%3BoriginPrice%3A17200%3BvoucherPrice%3A17200%3BdisplayPrice%3A17200%3BsinglePromotionId%3A-1%3BsingleToolCode%3AmockedSalePrice%3BvoucherPricePlugin%3A1%3BbuyerId%3A0%3Btimestamp%3A1707531465852&amp;ratingscore=2.5&amp;request_id=7a3521b918be5ac39c001c2646dc16c5&amp;review=2&amp;sale=11&amp;search=1&amp;source=search&amp;spm=a2o4l.searchlist.list.7&amp;stock=1</t>
  </si>
  <si>
    <t>Update the mobile app.</t>
  </si>
  <si>
    <t>Update the firmware development</t>
  </si>
  <si>
    <t>Used to automatic feeder.</t>
  </si>
  <si>
    <t>Used to power the electronic door lock and feeder.</t>
  </si>
  <si>
    <t>electronic door lock</t>
  </si>
  <si>
    <t>Miscellaneous fees such as delivery fees, labor cost, installation, etc.</t>
  </si>
  <si>
    <t>Ensure that the system is working based on the agreed specification. Check if all the sensors are measuring accurately, the e-door lock, feeder, watering, and smoke sensor.</t>
  </si>
  <si>
    <t xml:space="preserve">Pet Dog Nozzle Hanging Automatic Portable Water Dispenser Pet Drinker Head Dog Automatic Water </t>
  </si>
  <si>
    <t>https://www.lazada.com.ph/products/pet-dog-nozzle-hanging-automatic-portable-water-dispenser-pet-drinker-head-dog-automatic-water-i1630086243-s6994548658.html?c=&amp;channelLpJumpArgs=&amp;clickTrackInfo=query%253Aelectronic%252Bwater%252Bfeeder%252Bfor%252Bdogs%253Bnid%253A1630086243%253Bsrc%253ALazadaMainSrp%253Brn%253Ae49efb5b1bd5b03cd36b49d770f285c2%253Bregion%253Aph%253Bsku%253A1630086243_PH%253Bprice%253A57%253Bclient%253Adesktop%253Bsupplier_id%253A500166378285%253Bbiz_source%253Ah5_internal%253Bslot%253A2%253Butlog_bucket_id%253A470687%253Basc_category_id%253A24312%253Bitem_id%253A1630086243%253Bsku_id%253A6994548658%253Bshop_id%253A1680149&amp;fastshipping=0&amp;freeshipping=1&amp;fs_ab=2&amp;fuse_fs=&amp;lang=en&amp;location=Bulacan&amp;price=57&amp;priceCompare=skuId%3A6994548658%3Bsource%3Alazada-search-voucher%3Bsn%3Ae49efb5b1bd5b03cd36b49d770f285c2%3BunionTrace%3A213bd73c17075333323828885ea3b7%3BoriginPrice%3A5700%3BvoucherPrice%3A5700%3BdisplayPrice%3A5700%3BsinglePromotionId%3A-1%3BsingleToolCode%3AmockedSalePrice%3BvoucherPricePlugin%3A1%3BbuyerId%3A0%3Btimestamp%3A1707533332822&amp;ratingscore=4.734082397003745&amp;request_id=e49efb5b1bd5b03cd36b49d770f285c2&amp;review=1335&amp;sale=11230&amp;search=1&amp;source=search&amp;spm=a2o4l.searchlist.list.2&amp;stock=1</t>
  </si>
  <si>
    <t>Water feeder for the pet.</t>
  </si>
  <si>
    <t>1pc Ultra Quiet DC 12V 3.0m 240L/H Brushless Motor Submersible Pool Tank Water Pump for Aquarium</t>
  </si>
  <si>
    <t>https://www.lazada.com.ph/products/1pc-ultra-quiet-dc-12v-30m-240lh-brushless-motor-submersible-pool-tank-water-pump-for-aquarium-i2162457183-s9659116290.html?c=&amp;channelLpJumpArgs=&amp;clickTrackInfo=query%253Awater%252Bpump%252B12V%253Bnid%253A2162457183%253Bsrc%253ALazadaMainSrp%253Brn%253A860caf48f558d7dc9f175f6756b51432%253Bregion%253Aph%253Bsku%253A2162457183_PH%253Bprice%253A216%253Bclient%253Adesktop%253Bsupplier_id%253A500171565069%253Bbiz_source%253Ah5_internal%253Bslot%253A31%253Butlog_bucket_id%253A470687%253Basc_category_id%253A24383%253Bitem_id%253A2162457183%253Bsku_id%253A9659116290%253Bshop_id%253A1990467&amp;fastshipping=0&amp;freeshipping=1&amp;fs_ab=2&amp;fuse_fs=&amp;lang=en&amp;location=Overseas&amp;price=216&amp;priceCompare=skuId%3A9659116290%3Bsource%3Alazada-search-voucher%3Bsn%3A860caf48f558d7dc9f175f6756b51432%3BunionTrace%3A2140e7b817075376188736183eac44%3BoriginPrice%3A21600%3BvoucherPrice%3A21600%3BdisplayPrice%3A21600%3BsinglePromotionId%3A-1%3BsingleToolCode%3AmockedSalePrice%3BvoucherPricePlugin%3A1%3BbuyerId%3A0%3Btimestamp%3A1707537619315&amp;ratingscore=4.86&amp;request_id=860caf48f558d7dc9f175f6756b51432&amp;review=50&amp;sale=227&amp;search=1&amp;source=search&amp;spm=a2o4l.searchlist.list.31&amp;stock=1</t>
  </si>
  <si>
    <t>Water pump used for water feeder.</t>
  </si>
  <si>
    <t>Add the notification and control buttons for feeder, watering, smoke detection, and door lock program to MIT app inventor. 
Output design files is flow chart, and code.</t>
  </si>
  <si>
    <t>All hardware modules connected to a prototyping board to check if the customer requirements have been met. Output design files schematic capture, and electrical layout.</t>
  </si>
  <si>
    <t>Payment option 1</t>
  </si>
  <si>
    <t>Payment option 2</t>
  </si>
  <si>
    <t>Add functionality:
1. Feeder
2. Watering
3. Smoke Sensor
4. Electronic Doorlock</t>
  </si>
  <si>
    <t>Used to build the electronic feeder.</t>
  </si>
  <si>
    <t>Acrelic, wood, sealant, bolts, and nuts, etc.</t>
  </si>
  <si>
    <t>Time Line</t>
  </si>
  <si>
    <t>Weeks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</si>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</sst>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6"/>
      <color theme="1"/>
      <name val="Arial"/>
      <family val="2"/>
    </font>
    <font>
      <b/>
      <sz val="16"/>
      <color rgb="FF006100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0" xfId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409574</xdr:colOff>
      <xdr:row>17</xdr:row>
      <xdr:rowOff>152400</xdr:rowOff>
    </xdr:from>
    <xdr:to>
      <xdr:col>13</xdr:col>
      <xdr:colOff>2095499</xdr:colOff>
      <xdr:row>22</xdr:row>
      <xdr:rowOff>30580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C273D-7181-13EC-D0A9-CB8607794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92799" y="1181100"/>
          <a:ext cx="1685925" cy="17143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409574</xdr:colOff>
      <xdr:row>5</xdr:row>
      <xdr:rowOff>152400</xdr:rowOff>
    </xdr:from>
    <xdr:to>
      <xdr:col>14</xdr:col>
      <xdr:colOff>2095499</xdr:colOff>
      <xdr:row>14</xdr:row>
      <xdr:rowOff>152208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8CDFC5-A409-4C3A-A71C-4FB563C64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92799" y="1181100"/>
          <a:ext cx="1685925" cy="171430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42B5-2EC2-4CE2-930D-AD0BE7D6E2BF}">
  <dimension ref="A3:O43"/>
  <sheetViews>
    <sheetView showGridLines="0" tabSelected="1" topLeftCell="A4" zoomScale="85" zoomScaleNormal="85" workbookViewId="0">
      <selection activeCell="F38" sqref="F38"/>
    </sheetView>
  </sheetViews>
  <sheetFormatPr defaultRowHeight="14.25" x14ac:dyDescent="0.25"/>
  <cols>
    <col min="1" max="1" width="17.42578125" style="4" bestFit="1" customWidth="1"/>
    <col min="2" max="2" width="20.42578125" style="4" bestFit="1" customWidth="1"/>
    <col min="3" max="3" width="13.5703125" style="4" bestFit="1" customWidth="1"/>
    <col min="4" max="4" width="10.7109375" style="4" bestFit="1" customWidth="1"/>
    <col min="5" max="5" width="18.5703125" style="4" bestFit="1" customWidth="1"/>
    <col min="6" max="6" width="126.42578125" style="11" bestFit="1" customWidth="1"/>
    <col min="7" max="7" width="7" style="42" bestFit="1" customWidth="1"/>
    <col min="8" max="8" width="21.140625" style="4" bestFit="1" customWidth="1"/>
    <col min="9" max="9" width="163.5703125" style="4" bestFit="1" customWidth="1"/>
    <col min="10" max="10" width="10.7109375" style="11" customWidth="1"/>
    <col min="11" max="11" width="7.5703125" style="4" bestFit="1" customWidth="1"/>
    <col min="12" max="12" width="9.5703125" style="11" bestFit="1" customWidth="1"/>
    <col min="13" max="13" width="12" style="4" bestFit="1" customWidth="1"/>
    <col min="14" max="14" width="255.7109375" style="4" bestFit="1" customWidth="1"/>
    <col min="15" max="15" width="255.7109375" style="30" bestFit="1" customWidth="1"/>
    <col min="16" max="16384" width="9.140625" style="4"/>
  </cols>
  <sheetData>
    <row r="3" spans="1:5" ht="20.25" x14ac:dyDescent="0.25">
      <c r="B3" s="51" t="s">
        <v>24</v>
      </c>
      <c r="C3" s="17">
        <f>SUM(G19:G37)</f>
        <v>46417</v>
      </c>
      <c r="D3" s="16" t="s">
        <v>84</v>
      </c>
    </row>
    <row r="4" spans="1:5" ht="20.25" x14ac:dyDescent="0.3">
      <c r="B4" s="49" t="s">
        <v>82</v>
      </c>
      <c r="C4" s="50">
        <v>4</v>
      </c>
      <c r="D4" s="16" t="s">
        <v>83</v>
      </c>
      <c r="E4" s="42"/>
    </row>
    <row r="6" spans="1:5" ht="15" thickBot="1" x14ac:dyDescent="0.3"/>
    <row r="7" spans="1:5" x14ac:dyDescent="0.25">
      <c r="A7" s="46" t="s">
        <v>77</v>
      </c>
      <c r="B7" s="45">
        <v>0.3</v>
      </c>
      <c r="C7" s="36">
        <f>C3*0.3</f>
        <v>13925.1</v>
      </c>
    </row>
    <row r="8" spans="1:5" x14ac:dyDescent="0.25">
      <c r="A8" s="47"/>
      <c r="B8" s="44">
        <v>0.3</v>
      </c>
      <c r="C8" s="37">
        <f>C3*0.3</f>
        <v>13925.1</v>
      </c>
    </row>
    <row r="9" spans="1:5" x14ac:dyDescent="0.25">
      <c r="A9" s="47"/>
      <c r="B9" s="44">
        <v>0.4</v>
      </c>
      <c r="C9" s="37">
        <f>C3*0.4</f>
        <v>18566.8</v>
      </c>
    </row>
    <row r="10" spans="1:5" ht="15" thickBot="1" x14ac:dyDescent="0.3">
      <c r="A10" s="48"/>
      <c r="B10" s="7" t="s">
        <v>53</v>
      </c>
      <c r="C10" s="38">
        <f>SUM(C7:C9)</f>
        <v>46417</v>
      </c>
    </row>
    <row r="12" spans="1:5" ht="15" thickBot="1" x14ac:dyDescent="0.3"/>
    <row r="13" spans="1:5" x14ac:dyDescent="0.25">
      <c r="A13" s="46" t="s">
        <v>78</v>
      </c>
      <c r="B13" s="45">
        <v>0.5</v>
      </c>
      <c r="C13" s="36">
        <f>B13*C3</f>
        <v>23208.5</v>
      </c>
    </row>
    <row r="14" spans="1:5" x14ac:dyDescent="0.25">
      <c r="A14" s="47"/>
      <c r="B14" s="44">
        <v>0.3</v>
      </c>
      <c r="C14" s="37">
        <f>B14*C3</f>
        <v>13925.1</v>
      </c>
    </row>
    <row r="15" spans="1:5" x14ac:dyDescent="0.25">
      <c r="A15" s="47"/>
      <c r="B15" s="44">
        <v>0.2</v>
      </c>
      <c r="C15" s="37">
        <f>B15*C3</f>
        <v>9283.4</v>
      </c>
    </row>
    <row r="16" spans="1:5" ht="15" thickBot="1" x14ac:dyDescent="0.3">
      <c r="A16" s="48"/>
      <c r="B16" s="7" t="s">
        <v>53</v>
      </c>
      <c r="C16" s="38">
        <f>SUM(C13:C15)</f>
        <v>46417</v>
      </c>
    </row>
    <row r="17" spans="5:15" ht="15" thickBot="1" x14ac:dyDescent="0.3"/>
    <row r="18" spans="5:15" ht="30" x14ac:dyDescent="0.25">
      <c r="E18" s="8" t="s">
        <v>13</v>
      </c>
      <c r="F18" s="9" t="s">
        <v>9</v>
      </c>
      <c r="G18" s="6" t="s">
        <v>10</v>
      </c>
      <c r="H18" s="6" t="s">
        <v>11</v>
      </c>
      <c r="I18" s="14" t="s">
        <v>12</v>
      </c>
      <c r="J18" s="4"/>
      <c r="K18" s="10" t="s">
        <v>17</v>
      </c>
      <c r="L18" s="12" t="s">
        <v>22</v>
      </c>
      <c r="M18" s="12" t="s">
        <v>23</v>
      </c>
      <c r="N18" s="39" t="s">
        <v>18</v>
      </c>
      <c r="O18" s="4"/>
    </row>
    <row r="19" spans="5:15" x14ac:dyDescent="0.25">
      <c r="E19" s="23" t="s">
        <v>1</v>
      </c>
      <c r="F19" s="40" t="s">
        <v>55</v>
      </c>
      <c r="G19" s="2">
        <v>2500</v>
      </c>
      <c r="H19" s="28">
        <v>2</v>
      </c>
      <c r="I19" s="22" t="s">
        <v>76</v>
      </c>
      <c r="J19" s="4"/>
      <c r="K19" s="11"/>
      <c r="L19" s="4"/>
      <c r="N19" s="30"/>
      <c r="O19" s="4"/>
    </row>
    <row r="20" spans="5:15" ht="71.25" x14ac:dyDescent="0.25">
      <c r="E20" s="23"/>
      <c r="F20" s="40" t="s">
        <v>79</v>
      </c>
      <c r="G20" s="2">
        <v>5000</v>
      </c>
      <c r="H20" s="28"/>
      <c r="I20" s="22"/>
      <c r="J20" s="4"/>
      <c r="K20" s="11"/>
      <c r="L20" s="4"/>
      <c r="N20" s="30"/>
      <c r="O20" s="4"/>
    </row>
    <row r="21" spans="5:15" x14ac:dyDescent="0.25">
      <c r="E21" s="23" t="s">
        <v>7</v>
      </c>
      <c r="F21" s="40" t="s">
        <v>63</v>
      </c>
      <c r="G21" s="28">
        <v>8000</v>
      </c>
      <c r="H21" s="28">
        <v>1</v>
      </c>
      <c r="I21" s="22" t="s">
        <v>75</v>
      </c>
      <c r="J21" s="4"/>
      <c r="K21" s="11"/>
      <c r="L21" s="4"/>
      <c r="N21" s="30"/>
      <c r="O21" s="4"/>
    </row>
    <row r="22" spans="5:15" x14ac:dyDescent="0.25">
      <c r="E22" s="23"/>
      <c r="F22" s="40" t="s">
        <v>62</v>
      </c>
      <c r="G22" s="28"/>
      <c r="H22" s="28"/>
      <c r="I22" s="22"/>
      <c r="J22" s="4"/>
      <c r="K22" s="11"/>
      <c r="L22" s="4"/>
      <c r="N22" s="30"/>
      <c r="O22" s="4"/>
    </row>
    <row r="23" spans="5:15" x14ac:dyDescent="0.25">
      <c r="E23" s="23" t="s">
        <v>8</v>
      </c>
      <c r="F23" s="40" t="s">
        <v>37</v>
      </c>
      <c r="G23" s="28">
        <v>3000</v>
      </c>
      <c r="H23" s="28">
        <v>1</v>
      </c>
      <c r="I23" s="5" t="s">
        <v>67</v>
      </c>
      <c r="J23" s="4"/>
      <c r="K23" s="11"/>
      <c r="L23" s="4"/>
      <c r="N23" s="30"/>
      <c r="O23" s="4"/>
    </row>
    <row r="24" spans="5:15" ht="28.5" x14ac:dyDescent="0.25">
      <c r="E24" s="23"/>
      <c r="F24" s="40" t="s">
        <v>35</v>
      </c>
      <c r="G24" s="28"/>
      <c r="H24" s="28"/>
      <c r="I24" s="5" t="s">
        <v>68</v>
      </c>
      <c r="J24" s="4"/>
      <c r="K24" s="11"/>
      <c r="L24" s="4"/>
      <c r="N24" s="30"/>
      <c r="O24" s="4"/>
    </row>
    <row r="25" spans="5:15" x14ac:dyDescent="0.25">
      <c r="E25" s="33" t="s">
        <v>14</v>
      </c>
      <c r="F25" s="40" t="s">
        <v>57</v>
      </c>
      <c r="G25" s="2">
        <f>M25*1.5</f>
        <v>360</v>
      </c>
      <c r="H25" s="25" t="s">
        <v>51</v>
      </c>
      <c r="I25" s="37" t="s">
        <v>64</v>
      </c>
      <c r="J25" s="4"/>
      <c r="K25" s="13">
        <v>120</v>
      </c>
      <c r="L25" s="4">
        <v>2</v>
      </c>
      <c r="M25" s="4">
        <f>K25*L25</f>
        <v>240</v>
      </c>
      <c r="N25" s="30" t="s">
        <v>56</v>
      </c>
      <c r="O25" s="4"/>
    </row>
    <row r="26" spans="5:15" ht="28.5" x14ac:dyDescent="0.25">
      <c r="E26" s="34"/>
      <c r="F26" s="40" t="s">
        <v>59</v>
      </c>
      <c r="G26" s="2">
        <f t="shared" ref="G26:G29" si="0">M26*1.5</f>
        <v>322.5</v>
      </c>
      <c r="H26" s="26"/>
      <c r="I26" s="37" t="s">
        <v>65</v>
      </c>
      <c r="J26" s="4"/>
      <c r="K26" s="11">
        <v>215</v>
      </c>
      <c r="L26" s="4">
        <v>1</v>
      </c>
      <c r="M26" s="4">
        <f t="shared" ref="M26:M37" si="1">K26*L26</f>
        <v>215</v>
      </c>
      <c r="N26" s="30" t="s">
        <v>58</v>
      </c>
      <c r="O26" s="4"/>
    </row>
    <row r="27" spans="5:15" ht="28.5" x14ac:dyDescent="0.25">
      <c r="E27" s="34"/>
      <c r="F27" s="40" t="s">
        <v>60</v>
      </c>
      <c r="G27" s="2">
        <f t="shared" si="0"/>
        <v>516</v>
      </c>
      <c r="H27" s="26"/>
      <c r="I27" s="37" t="s">
        <v>66</v>
      </c>
      <c r="J27" s="4"/>
      <c r="K27" s="11">
        <v>172</v>
      </c>
      <c r="L27" s="4">
        <v>2</v>
      </c>
      <c r="M27" s="4">
        <f t="shared" si="1"/>
        <v>344</v>
      </c>
      <c r="N27" s="30" t="s">
        <v>61</v>
      </c>
      <c r="O27" s="4"/>
    </row>
    <row r="28" spans="5:15" x14ac:dyDescent="0.25">
      <c r="E28" s="34"/>
      <c r="F28" s="40" t="s">
        <v>69</v>
      </c>
      <c r="G28" s="2">
        <f t="shared" si="0"/>
        <v>180</v>
      </c>
      <c r="H28" s="26"/>
      <c r="I28" s="5" t="s">
        <v>71</v>
      </c>
      <c r="J28" s="4"/>
      <c r="K28" s="11">
        <v>60</v>
      </c>
      <c r="L28" s="4">
        <v>2</v>
      </c>
      <c r="M28" s="4">
        <f t="shared" si="1"/>
        <v>120</v>
      </c>
      <c r="N28" s="30" t="s">
        <v>70</v>
      </c>
      <c r="O28" s="4"/>
    </row>
    <row r="29" spans="5:15" x14ac:dyDescent="0.25">
      <c r="E29" s="34"/>
      <c r="F29" s="32" t="s">
        <v>72</v>
      </c>
      <c r="G29" s="2">
        <f t="shared" si="0"/>
        <v>330</v>
      </c>
      <c r="H29" s="26"/>
      <c r="I29" s="5" t="s">
        <v>74</v>
      </c>
      <c r="J29" s="4"/>
      <c r="K29" s="11">
        <v>220</v>
      </c>
      <c r="L29" s="4">
        <v>1</v>
      </c>
      <c r="M29" s="4">
        <f t="shared" si="1"/>
        <v>220</v>
      </c>
      <c r="N29" s="30" t="s">
        <v>73</v>
      </c>
      <c r="O29" s="4"/>
    </row>
    <row r="30" spans="5:15" ht="15" thickBot="1" x14ac:dyDescent="0.3">
      <c r="E30" s="35"/>
      <c r="F30" s="41" t="s">
        <v>81</v>
      </c>
      <c r="G30" s="7">
        <v>3000</v>
      </c>
      <c r="H30" s="27"/>
      <c r="I30" s="15" t="s">
        <v>80</v>
      </c>
      <c r="J30" s="4"/>
      <c r="K30" s="11"/>
      <c r="L30" s="4"/>
      <c r="M30" s="4">
        <f t="shared" si="1"/>
        <v>0</v>
      </c>
      <c r="N30" s="30"/>
      <c r="O30" s="4"/>
    </row>
    <row r="31" spans="5:15" x14ac:dyDescent="0.25">
      <c r="E31" s="29"/>
      <c r="F31" s="52" t="s">
        <v>53</v>
      </c>
      <c r="G31" s="30">
        <f>SUM(G19:G30)</f>
        <v>23208.5</v>
      </c>
      <c r="H31" s="31">
        <f>SUM(H19:H24)</f>
        <v>4</v>
      </c>
      <c r="I31" s="29"/>
      <c r="J31" s="4"/>
      <c r="K31" s="11"/>
      <c r="L31" s="4"/>
      <c r="M31" s="4">
        <f t="shared" si="1"/>
        <v>0</v>
      </c>
      <c r="N31" s="30"/>
      <c r="O31" s="4"/>
    </row>
    <row r="32" spans="5:15" x14ac:dyDescent="0.25">
      <c r="E32" s="29"/>
      <c r="F32" s="43"/>
      <c r="G32" s="30"/>
      <c r="H32" s="31"/>
      <c r="I32" s="29"/>
      <c r="J32" s="4"/>
      <c r="K32" s="11"/>
      <c r="L32" s="4"/>
      <c r="M32" s="4">
        <f t="shared" si="1"/>
        <v>0</v>
      </c>
      <c r="N32" s="30"/>
      <c r="O32" s="4"/>
    </row>
    <row r="33" spans="5:15" x14ac:dyDescent="0.25">
      <c r="E33" s="29"/>
      <c r="F33" s="43"/>
      <c r="G33" s="29"/>
      <c r="H33" s="31"/>
      <c r="I33" s="29"/>
      <c r="J33" s="4"/>
      <c r="K33" s="11"/>
      <c r="L33" s="4"/>
      <c r="M33" s="4">
        <f t="shared" si="1"/>
        <v>0</v>
      </c>
      <c r="N33" s="30"/>
      <c r="O33" s="4"/>
    </row>
    <row r="34" spans="5:15" x14ac:dyDescent="0.25">
      <c r="E34" s="29"/>
      <c r="F34" s="43"/>
      <c r="G34" s="30"/>
      <c r="H34" s="31"/>
      <c r="I34" s="29"/>
      <c r="J34" s="4"/>
      <c r="K34" s="11"/>
      <c r="L34" s="4"/>
      <c r="M34" s="4">
        <f t="shared" si="1"/>
        <v>0</v>
      </c>
      <c r="N34" s="30"/>
      <c r="O34" s="4"/>
    </row>
    <row r="35" spans="5:15" x14ac:dyDescent="0.25">
      <c r="E35" s="29"/>
      <c r="F35" s="43"/>
      <c r="G35" s="30"/>
      <c r="H35" s="31"/>
      <c r="I35" s="29"/>
      <c r="J35" s="4"/>
      <c r="K35" s="11"/>
      <c r="L35" s="4"/>
      <c r="M35" s="4">
        <f t="shared" si="1"/>
        <v>0</v>
      </c>
      <c r="N35" s="30"/>
      <c r="O35" s="4"/>
    </row>
    <row r="36" spans="5:15" x14ac:dyDescent="0.25">
      <c r="E36" s="29"/>
      <c r="F36" s="43"/>
      <c r="G36" s="30"/>
      <c r="H36" s="31"/>
      <c r="I36" s="29"/>
      <c r="J36" s="4"/>
      <c r="K36" s="11"/>
      <c r="L36" s="4"/>
      <c r="M36" s="4">
        <f t="shared" si="1"/>
        <v>0</v>
      </c>
      <c r="N36" s="30"/>
      <c r="O36" s="4"/>
    </row>
    <row r="37" spans="5:15" x14ac:dyDescent="0.25">
      <c r="E37" s="29"/>
      <c r="F37" s="43"/>
      <c r="G37" s="30"/>
      <c r="H37" s="31"/>
      <c r="I37" s="29"/>
      <c r="J37" s="4"/>
      <c r="K37" s="11"/>
      <c r="L37" s="4"/>
      <c r="M37" s="4">
        <f t="shared" si="1"/>
        <v>0</v>
      </c>
      <c r="N37" s="30"/>
      <c r="O37" s="4"/>
    </row>
    <row r="38" spans="5:15" x14ac:dyDescent="0.25">
      <c r="E38" s="11"/>
      <c r="J38" s="4"/>
      <c r="K38" s="11"/>
      <c r="L38" s="4"/>
      <c r="N38" s="30"/>
      <c r="O38" s="4"/>
    </row>
    <row r="39" spans="5:15" x14ac:dyDescent="0.25">
      <c r="E39" s="11"/>
      <c r="F39" s="42"/>
      <c r="G39" s="4"/>
      <c r="I39" s="11"/>
      <c r="J39" s="4"/>
      <c r="K39" s="11"/>
      <c r="L39" s="4"/>
      <c r="N39" s="30"/>
      <c r="O39" s="4"/>
    </row>
    <row r="40" spans="5:15" x14ac:dyDescent="0.25">
      <c r="E40" s="11"/>
      <c r="F40" s="42"/>
      <c r="G40" s="4"/>
      <c r="I40" s="11"/>
      <c r="J40" s="4"/>
      <c r="K40" s="11"/>
      <c r="L40" s="4"/>
      <c r="N40" s="30"/>
      <c r="O40" s="4"/>
    </row>
    <row r="41" spans="5:15" x14ac:dyDescent="0.25">
      <c r="E41" s="11"/>
      <c r="F41" s="42"/>
      <c r="G41" s="4"/>
      <c r="I41" s="11"/>
      <c r="J41" s="4"/>
      <c r="K41" s="11"/>
      <c r="L41" s="4"/>
      <c r="N41" s="30"/>
      <c r="O41" s="4"/>
    </row>
    <row r="42" spans="5:15" x14ac:dyDescent="0.25">
      <c r="E42" s="11"/>
      <c r="F42" s="42"/>
      <c r="G42" s="4"/>
      <c r="I42" s="11"/>
      <c r="J42" s="4"/>
      <c r="K42" s="11"/>
      <c r="L42" s="4"/>
      <c r="N42" s="30"/>
      <c r="O42" s="4"/>
    </row>
    <row r="43" spans="5:15" x14ac:dyDescent="0.25">
      <c r="E43" s="11"/>
      <c r="F43" s="42"/>
      <c r="G43" s="4"/>
      <c r="I43" s="11"/>
      <c r="J43" s="4"/>
      <c r="K43" s="11"/>
      <c r="L43" s="4"/>
      <c r="N43" s="30"/>
      <c r="O43" s="4"/>
    </row>
  </sheetData>
  <mergeCells count="14">
    <mergeCell ref="A13:A16"/>
    <mergeCell ref="A7:A10"/>
    <mergeCell ref="E25:E30"/>
    <mergeCell ref="H25:H30"/>
    <mergeCell ref="I19:I20"/>
    <mergeCell ref="H19:H20"/>
    <mergeCell ref="E23:E24"/>
    <mergeCell ref="G23:G24"/>
    <mergeCell ref="H23:H24"/>
    <mergeCell ref="E21:E22"/>
    <mergeCell ref="E19:E20"/>
    <mergeCell ref="G21:G22"/>
    <mergeCell ref="H21:H22"/>
    <mergeCell ref="I21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762BE-C9C3-444A-9B51-5BA21C76C2BB}">
  <dimension ref="C3:O28"/>
  <sheetViews>
    <sheetView showGridLines="0" workbookViewId="0">
      <selection activeCell="C30" sqref="C30"/>
    </sheetView>
  </sheetViews>
  <sheetFormatPr defaultRowHeight="15" x14ac:dyDescent="0.25"/>
  <cols>
    <col min="1" max="2" width="9.140625" style="4"/>
    <col min="3" max="3" width="18.85546875" style="4" bestFit="1" customWidth="1"/>
    <col min="4" max="4" width="15.140625" style="4" bestFit="1" customWidth="1"/>
    <col min="5" max="5" width="15.42578125" style="4" bestFit="1" customWidth="1"/>
    <col min="6" max="6" width="23.5703125" style="11" bestFit="1" customWidth="1"/>
    <col min="7" max="7" width="50.7109375" style="11" customWidth="1"/>
    <col min="8" max="8" width="15.140625" style="4" bestFit="1" customWidth="1"/>
    <col min="9" max="9" width="21.140625" style="4" bestFit="1" customWidth="1"/>
    <col min="10" max="10" width="50.7109375" style="11" customWidth="1"/>
    <col min="11" max="11" width="9.140625" style="4"/>
    <col min="12" max="12" width="13.140625" style="11" bestFit="1" customWidth="1"/>
    <col min="13" max="13" width="9.42578125" style="3" bestFit="1" customWidth="1"/>
    <col min="14" max="14" width="12" style="3" bestFit="1" customWidth="1"/>
    <col min="15" max="15" width="255.7109375" style="4" bestFit="1" customWidth="1"/>
    <col min="16" max="16384" width="9.140625" style="4"/>
  </cols>
  <sheetData>
    <row r="3" spans="3:15" ht="20.25" x14ac:dyDescent="0.25">
      <c r="C3" s="16" t="s">
        <v>24</v>
      </c>
      <c r="D3" s="17">
        <f>SUM(H7:H27)</f>
        <v>93036.17</v>
      </c>
    </row>
    <row r="5" spans="3:15" ht="15.75" thickBot="1" x14ac:dyDescent="0.3">
      <c r="C5" s="18">
        <v>0.3</v>
      </c>
      <c r="D5" s="4">
        <f>D3*0.3</f>
        <v>27910.850999999999</v>
      </c>
    </row>
    <row r="6" spans="3:15" x14ac:dyDescent="0.25">
      <c r="C6" s="18">
        <v>0.3</v>
      </c>
      <c r="D6" s="4">
        <f>D3*0.3</f>
        <v>27910.850999999999</v>
      </c>
      <c r="F6" s="8" t="s">
        <v>13</v>
      </c>
      <c r="G6" s="9" t="s">
        <v>9</v>
      </c>
      <c r="H6" s="6" t="s">
        <v>10</v>
      </c>
      <c r="I6" s="6" t="s">
        <v>11</v>
      </c>
      <c r="J6" s="14" t="s">
        <v>12</v>
      </c>
      <c r="L6" s="10" t="s">
        <v>17</v>
      </c>
      <c r="M6" s="12" t="s">
        <v>22</v>
      </c>
      <c r="N6" s="12" t="s">
        <v>23</v>
      </c>
      <c r="O6" s="12" t="s">
        <v>18</v>
      </c>
    </row>
    <row r="7" spans="3:15" x14ac:dyDescent="0.25">
      <c r="C7" s="18">
        <v>0.4</v>
      </c>
      <c r="D7" s="4">
        <f>D3*0.4</f>
        <v>37214.468000000001</v>
      </c>
      <c r="F7" s="23" t="s">
        <v>1</v>
      </c>
      <c r="G7" s="1" t="s">
        <v>6</v>
      </c>
      <c r="H7" s="28">
        <v>20000</v>
      </c>
      <c r="I7" s="28">
        <v>2</v>
      </c>
      <c r="J7" s="22" t="s">
        <v>36</v>
      </c>
    </row>
    <row r="8" spans="3:15" ht="38.25" customHeight="1" x14ac:dyDescent="0.25">
      <c r="C8" s="4" t="s">
        <v>53</v>
      </c>
      <c r="D8" s="4">
        <f>SUM(D5:D7)</f>
        <v>93036.17</v>
      </c>
      <c r="F8" s="23"/>
      <c r="G8" s="1" t="s">
        <v>0</v>
      </c>
      <c r="H8" s="28"/>
      <c r="I8" s="28"/>
      <c r="J8" s="22"/>
    </row>
    <row r="9" spans="3:15" ht="54.75" customHeight="1" x14ac:dyDescent="0.25">
      <c r="F9" s="23"/>
      <c r="G9" s="1" t="s">
        <v>5</v>
      </c>
      <c r="H9" s="2">
        <v>10000</v>
      </c>
      <c r="I9" s="2">
        <v>1</v>
      </c>
      <c r="J9" s="21" t="s">
        <v>54</v>
      </c>
    </row>
    <row r="10" spans="3:15" x14ac:dyDescent="0.25">
      <c r="F10" s="23" t="s">
        <v>7</v>
      </c>
      <c r="G10" s="1" t="s">
        <v>2</v>
      </c>
      <c r="H10" s="2">
        <v>13000</v>
      </c>
      <c r="I10" s="2">
        <v>1</v>
      </c>
      <c r="J10" s="5"/>
    </row>
    <row r="11" spans="3:15" x14ac:dyDescent="0.25">
      <c r="F11" s="23"/>
      <c r="G11" s="1" t="s">
        <v>3</v>
      </c>
      <c r="H11" s="28">
        <v>20000</v>
      </c>
      <c r="I11" s="28">
        <v>2</v>
      </c>
      <c r="J11" s="5"/>
    </row>
    <row r="12" spans="3:15" x14ac:dyDescent="0.25">
      <c r="F12" s="23"/>
      <c r="G12" s="1" t="s">
        <v>4</v>
      </c>
      <c r="H12" s="28"/>
      <c r="I12" s="28"/>
      <c r="J12" s="5"/>
    </row>
    <row r="13" spans="3:15" x14ac:dyDescent="0.25">
      <c r="F13" s="23" t="s">
        <v>8</v>
      </c>
      <c r="G13" s="1" t="s">
        <v>37</v>
      </c>
      <c r="H13" s="28">
        <v>8000</v>
      </c>
      <c r="I13" s="28">
        <v>1</v>
      </c>
      <c r="J13" s="5"/>
    </row>
    <row r="14" spans="3:15" x14ac:dyDescent="0.25">
      <c r="F14" s="23"/>
      <c r="G14" s="1" t="s">
        <v>35</v>
      </c>
      <c r="H14" s="28"/>
      <c r="I14" s="28"/>
      <c r="J14" s="5"/>
    </row>
    <row r="15" spans="3:15" ht="28.5" x14ac:dyDescent="0.25">
      <c r="F15" s="23" t="s">
        <v>14</v>
      </c>
      <c r="G15" s="1" t="s">
        <v>15</v>
      </c>
      <c r="H15" s="2">
        <f>N15*1.5</f>
        <v>7604.76</v>
      </c>
      <c r="I15" s="25" t="s">
        <v>51</v>
      </c>
      <c r="J15" s="5"/>
      <c r="L15" s="13">
        <v>2534.92</v>
      </c>
      <c r="M15" s="3">
        <v>2</v>
      </c>
      <c r="N15" s="3">
        <f>L15*M15</f>
        <v>5069.84</v>
      </c>
      <c r="O15" s="4" t="s">
        <v>19</v>
      </c>
    </row>
    <row r="16" spans="3:15" x14ac:dyDescent="0.25">
      <c r="F16" s="23"/>
      <c r="G16" s="1" t="s">
        <v>16</v>
      </c>
      <c r="H16" s="2">
        <f t="shared" ref="H16:H27" si="0">N16*1.5</f>
        <v>360</v>
      </c>
      <c r="I16" s="26"/>
      <c r="J16" s="5"/>
      <c r="L16" s="11">
        <v>80</v>
      </c>
      <c r="M16" s="3">
        <v>3</v>
      </c>
      <c r="N16" s="3">
        <f t="shared" ref="N16:N27" si="1">L16*M16</f>
        <v>240</v>
      </c>
    </row>
    <row r="17" spans="6:15" x14ac:dyDescent="0.25">
      <c r="F17" s="23"/>
      <c r="G17" s="1" t="s">
        <v>21</v>
      </c>
      <c r="H17" s="2">
        <f t="shared" si="0"/>
        <v>3041.91</v>
      </c>
      <c r="I17" s="26"/>
      <c r="J17" s="5"/>
      <c r="L17" s="11">
        <v>675.98</v>
      </c>
      <c r="M17" s="3">
        <v>3</v>
      </c>
      <c r="N17" s="3">
        <f t="shared" si="1"/>
        <v>2027.94</v>
      </c>
      <c r="O17" s="4" t="s">
        <v>20</v>
      </c>
    </row>
    <row r="18" spans="6:15" ht="28.5" x14ac:dyDescent="0.25">
      <c r="F18" s="23"/>
      <c r="G18" s="1" t="s">
        <v>27</v>
      </c>
      <c r="H18" s="2">
        <f t="shared" si="0"/>
        <v>807</v>
      </c>
      <c r="I18" s="26"/>
      <c r="J18" s="5"/>
      <c r="L18" s="11">
        <v>269</v>
      </c>
      <c r="M18" s="3">
        <v>2</v>
      </c>
      <c r="N18" s="3">
        <f t="shared" si="1"/>
        <v>538</v>
      </c>
    </row>
    <row r="19" spans="6:15" x14ac:dyDescent="0.25">
      <c r="F19" s="23"/>
      <c r="G19" s="1" t="s">
        <v>25</v>
      </c>
      <c r="H19" s="2">
        <f t="shared" si="0"/>
        <v>2538</v>
      </c>
      <c r="I19" s="26"/>
      <c r="J19" s="5"/>
      <c r="L19" s="11">
        <v>564</v>
      </c>
      <c r="M19" s="3">
        <v>3</v>
      </c>
      <c r="N19" s="3">
        <f t="shared" si="1"/>
        <v>1692</v>
      </c>
      <c r="O19" s="4" t="s">
        <v>26</v>
      </c>
    </row>
    <row r="20" spans="6:15" ht="45.75" customHeight="1" x14ac:dyDescent="0.25">
      <c r="F20" s="23"/>
      <c r="G20" s="1" t="s">
        <v>34</v>
      </c>
      <c r="H20" s="2">
        <f t="shared" si="0"/>
        <v>747</v>
      </c>
      <c r="I20" s="26"/>
      <c r="J20" s="5" t="s">
        <v>29</v>
      </c>
      <c r="L20" s="11">
        <v>249</v>
      </c>
      <c r="M20" s="3">
        <v>2</v>
      </c>
      <c r="N20" s="3">
        <f t="shared" si="1"/>
        <v>498</v>
      </c>
      <c r="O20" s="4" t="s">
        <v>28</v>
      </c>
    </row>
    <row r="21" spans="6:15" ht="42.75" x14ac:dyDescent="0.25">
      <c r="F21" s="23"/>
      <c r="G21" s="1" t="s">
        <v>30</v>
      </c>
      <c r="H21" s="2">
        <f t="shared" si="0"/>
        <v>4500</v>
      </c>
      <c r="I21" s="26"/>
      <c r="J21" s="5"/>
      <c r="L21" s="11">
        <v>1500</v>
      </c>
      <c r="M21" s="3">
        <v>2</v>
      </c>
      <c r="N21" s="3">
        <f t="shared" si="1"/>
        <v>3000</v>
      </c>
      <c r="O21" s="4" t="s">
        <v>31</v>
      </c>
    </row>
    <row r="22" spans="6:15" x14ac:dyDescent="0.25">
      <c r="F22" s="23"/>
      <c r="G22" s="1" t="s">
        <v>32</v>
      </c>
      <c r="H22" s="2">
        <f t="shared" si="0"/>
        <v>180</v>
      </c>
      <c r="I22" s="26"/>
      <c r="J22" s="5"/>
      <c r="L22" s="11">
        <v>40</v>
      </c>
      <c r="M22" s="3">
        <v>3</v>
      </c>
      <c r="N22" s="3">
        <f t="shared" si="1"/>
        <v>120</v>
      </c>
      <c r="O22" s="4" t="s">
        <v>33</v>
      </c>
    </row>
    <row r="23" spans="6:15" x14ac:dyDescent="0.25">
      <c r="F23" s="23"/>
      <c r="G23" s="19" t="s">
        <v>38</v>
      </c>
      <c r="H23" s="2">
        <f t="shared" si="0"/>
        <v>1020</v>
      </c>
      <c r="I23" s="26"/>
      <c r="J23" s="5" t="s">
        <v>41</v>
      </c>
      <c r="L23" s="11">
        <v>340</v>
      </c>
      <c r="M23" s="3">
        <v>2</v>
      </c>
      <c r="N23" s="3">
        <f t="shared" si="1"/>
        <v>680</v>
      </c>
      <c r="O23" s="4" t="s">
        <v>39</v>
      </c>
    </row>
    <row r="24" spans="6:15" x14ac:dyDescent="0.25">
      <c r="F24" s="23"/>
      <c r="G24" s="19" t="s">
        <v>40</v>
      </c>
      <c r="H24" s="2">
        <f t="shared" si="0"/>
        <v>747</v>
      </c>
      <c r="I24" s="26"/>
      <c r="J24" s="5" t="s">
        <v>42</v>
      </c>
      <c r="L24" s="11">
        <v>166</v>
      </c>
      <c r="M24" s="3">
        <v>3</v>
      </c>
      <c r="N24" s="3">
        <f t="shared" si="1"/>
        <v>498</v>
      </c>
      <c r="O24" s="4" t="s">
        <v>43</v>
      </c>
    </row>
    <row r="25" spans="6:15" x14ac:dyDescent="0.25">
      <c r="F25" s="23"/>
      <c r="G25" s="1" t="s">
        <v>44</v>
      </c>
      <c r="H25" s="2">
        <f t="shared" si="0"/>
        <v>123</v>
      </c>
      <c r="I25" s="26"/>
      <c r="J25" s="5" t="s">
        <v>46</v>
      </c>
      <c r="L25" s="11">
        <v>82</v>
      </c>
      <c r="M25" s="3">
        <v>1</v>
      </c>
      <c r="N25" s="3">
        <f t="shared" si="1"/>
        <v>82</v>
      </c>
      <c r="O25" s="4" t="s">
        <v>45</v>
      </c>
    </row>
    <row r="26" spans="6:15" x14ac:dyDescent="0.25">
      <c r="F26" s="23"/>
      <c r="G26" s="19" t="s">
        <v>47</v>
      </c>
      <c r="H26" s="2">
        <f t="shared" si="0"/>
        <v>142.5</v>
      </c>
      <c r="I26" s="26"/>
      <c r="J26" s="5"/>
      <c r="L26" s="11">
        <v>95</v>
      </c>
      <c r="M26" s="3">
        <v>1</v>
      </c>
      <c r="N26" s="3">
        <f t="shared" si="1"/>
        <v>95</v>
      </c>
      <c r="O26" s="4" t="s">
        <v>48</v>
      </c>
    </row>
    <row r="27" spans="6:15" ht="15.75" thickBot="1" x14ac:dyDescent="0.3">
      <c r="F27" s="24"/>
      <c r="G27" s="20" t="s">
        <v>49</v>
      </c>
      <c r="H27" s="7">
        <f t="shared" si="0"/>
        <v>225</v>
      </c>
      <c r="I27" s="27"/>
      <c r="J27" s="15"/>
      <c r="L27" s="11">
        <v>30</v>
      </c>
      <c r="M27" s="3">
        <v>5</v>
      </c>
      <c r="N27" s="3">
        <f t="shared" si="1"/>
        <v>150</v>
      </c>
      <c r="O27" s="4" t="s">
        <v>50</v>
      </c>
    </row>
    <row r="28" spans="6:15" ht="20.25" x14ac:dyDescent="0.25">
      <c r="G28" s="10" t="s">
        <v>52</v>
      </c>
      <c r="H28" s="17">
        <f>SUM(H7:H27)</f>
        <v>93036.17</v>
      </c>
      <c r="I28" s="4">
        <f>SUM(I7:I14)</f>
        <v>7</v>
      </c>
    </row>
  </sheetData>
  <mergeCells count="12">
    <mergeCell ref="F13:F14"/>
    <mergeCell ref="H13:H14"/>
    <mergeCell ref="I13:I14"/>
    <mergeCell ref="F15:F27"/>
    <mergeCell ref="I15:I27"/>
    <mergeCell ref="F7:F9"/>
    <mergeCell ref="H7:H8"/>
    <mergeCell ref="I7:I8"/>
    <mergeCell ref="J7:J8"/>
    <mergeCell ref="F10:F12"/>
    <mergeCell ref="H11:H12"/>
    <mergeCell ref="I11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Breakdown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IMI TORIO, Bryndell S.</dc:creator>
  <cp:lastModifiedBy>IMI TORIO, Bryndell S.</cp:lastModifiedBy>
  <dcterms:created xsi:type="dcterms:W3CDTF">2024-01-28T02:53:56Z</dcterms:created>
  <dcterms:modified xsi:type="dcterms:W3CDTF">2024-02-10T05:06:34Z</dcterms:modified>
</cp:coreProperties>
</file>