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arshansivaloganathan/Dropbox/FINAL FINAL COPIES/Supplementary Materials/"/>
    </mc:Choice>
  </mc:AlternateContent>
  <xr:revisionPtr revIDLastSave="0" documentId="13_ncr:1_{3161C1F5-1E09-7446-A314-EFC8F1889EA1}" xr6:coauthVersionLast="43" xr6:coauthVersionMax="43" xr10:uidLastSave="{00000000-0000-0000-0000-000000000000}"/>
  <bookViews>
    <workbookView xWindow="0" yWindow="460" windowWidth="25440" windowHeight="16000" xr2:uid="{00000000-000D-0000-FFFF-FFFF00000000}"/>
  </bookViews>
  <sheets>
    <sheet name="mode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B9" i="5"/>
  <c r="B10" i="5" s="1"/>
  <c r="B11" i="5" s="1"/>
  <c r="N17" i="5"/>
</calcChain>
</file>

<file path=xl/sharedStrings.xml><?xml version="1.0" encoding="utf-8"?>
<sst xmlns="http://schemas.openxmlformats.org/spreadsheetml/2006/main" count="129" uniqueCount="108">
  <si>
    <t>EX_NOout</t>
  </si>
  <si>
    <t>EX_NOautox</t>
  </si>
  <si>
    <t>EX_NO_NO2r</t>
  </si>
  <si>
    <t>EX_O2air</t>
  </si>
  <si>
    <t>p_k_NO_NO2r</t>
  </si>
  <si>
    <t>no</t>
  </si>
  <si>
    <t>o2</t>
  </si>
  <si>
    <t>o2_air</t>
  </si>
  <si>
    <t>NO•</t>
  </si>
  <si>
    <t>{o2_air} --&gt; o2</t>
  </si>
  <si>
    <t>p_k_N2O3diss</t>
  </si>
  <si>
    <t>p_k_N2O3_H2O</t>
  </si>
  <si>
    <t>p_k_NO2r_NO2r</t>
  </si>
  <si>
    <t>p_k_N2O4diss</t>
  </si>
  <si>
    <t>p_k_N2O4_H2O</t>
  </si>
  <si>
    <t>EX_N2O3diss</t>
  </si>
  <si>
    <t>EX_N2O3_H2O</t>
  </si>
  <si>
    <t>EX_NO2r_NO2r</t>
  </si>
  <si>
    <t>EX_N2O4diss</t>
  </si>
  <si>
    <t>EX_N2O4_H2O</t>
  </si>
  <si>
    <t xml:space="preserve"> </t>
  </si>
  <si>
    <t>no --&gt; {gas}</t>
  </si>
  <si>
    <t>#</t>
  </si>
  <si>
    <t>Rate Equation</t>
  </si>
  <si>
    <t>NONOate</t>
  </si>
  <si>
    <t>Nitric oxide</t>
  </si>
  <si>
    <t>Nitrite</t>
  </si>
  <si>
    <t>Nitrate</t>
  </si>
  <si>
    <t>1-Substituted diazen-1-ium-1,2-diolate (NO• donor)</t>
  </si>
  <si>
    <t>Description</t>
  </si>
  <si>
    <t>Dissolved oxygen (in culture)</t>
  </si>
  <si>
    <t>Dissolved oxygen (in equilibrium with air)</t>
  </si>
  <si>
    <t>ex_n2o3</t>
  </si>
  <si>
    <t>no + ex_no2r --&gt; ex_n2o3</t>
  </si>
  <si>
    <t>ex_n2o3 --&gt; no + ex_no2r</t>
  </si>
  <si>
    <t>(2) ex_no2r --&gt; ex_n2o4</t>
  </si>
  <si>
    <t>ex_n2o4 --&gt; (2) ex_no2r</t>
  </si>
  <si>
    <t>(2) no + o2 --&gt; (2) ex_no2r</t>
  </si>
  <si>
    <t>Nitrous anhydride (extracellular)</t>
  </si>
  <si>
    <t>ex_n2o4</t>
  </si>
  <si>
    <t>Dinitrogen tetroxide (extracellular)</t>
  </si>
  <si>
    <t>Nitrogen dioxide radical (extracellular)</t>
  </si>
  <si>
    <t>ex_no2r</t>
  </si>
  <si>
    <t>REACTIONS</t>
  </si>
  <si>
    <t>PARAMETERS</t>
  </si>
  <si>
    <t>COMPARTMENT VOLUME FRACTIONS</t>
  </si>
  <si>
    <t>Formula/Abbrev.</t>
  </si>
  <si>
    <r>
      <t>N</t>
    </r>
    <r>
      <rPr>
        <sz val="10"/>
        <color theme="1"/>
        <rFont val="Arial"/>
        <family val="2"/>
      </rPr>
      <t>2O3</t>
    </r>
  </si>
  <si>
    <r>
      <t>N</t>
    </r>
    <r>
      <rPr>
        <sz val="10"/>
        <color theme="1"/>
        <rFont val="Arial"/>
        <family val="2"/>
      </rPr>
      <t>2O4</t>
    </r>
  </si>
  <si>
    <r>
      <t>NO</t>
    </r>
    <r>
      <rPr>
        <sz val="10"/>
        <color theme="1"/>
        <rFont val="Arial"/>
        <family val="2"/>
      </rPr>
      <t>2−</t>
    </r>
  </si>
  <si>
    <r>
      <t>NO</t>
    </r>
    <r>
      <rPr>
        <sz val="10"/>
        <color theme="1"/>
        <rFont val="Arial"/>
        <family val="2"/>
      </rPr>
      <t>2•</t>
    </r>
  </si>
  <si>
    <t>p_k_NO_O2</t>
  </si>
  <si>
    <t>Property</t>
  </si>
  <si>
    <t>Value</t>
  </si>
  <si>
    <t>Units</t>
  </si>
  <si>
    <t>p_kLa_o2</t>
  </si>
  <si>
    <t>{[p_kLa_o2]*([o2_air]-[o2])}</t>
  </si>
  <si>
    <t>p_kLa_no</t>
  </si>
  <si>
    <t>Reaction Name</t>
  </si>
  <si>
    <t>Reaction Equation</t>
  </si>
  <si>
    <t>Parameter Name</t>
  </si>
  <si>
    <t>Parameter Value</t>
  </si>
  <si>
    <t>[μM, h]</t>
  </si>
  <si>
    <t>[μM]</t>
  </si>
  <si>
    <t>Initial Concentration</t>
  </si>
  <si>
    <t>Species Name</t>
  </si>
  <si>
    <t>(absorbance)</t>
  </si>
  <si>
    <r>
      <t>culture OD</t>
    </r>
    <r>
      <rPr>
        <vertAlign val="subscript"/>
        <sz val="10"/>
        <color theme="1"/>
        <rFont val="Arial"/>
        <family val="2"/>
      </rPr>
      <t>600</t>
    </r>
  </si>
  <si>
    <t>OD-specific cell conc.</t>
  </si>
  <si>
    <t>single cell volume</t>
  </si>
  <si>
    <t>cell volume fraction</t>
  </si>
  <si>
    <t>media volume fraction</t>
  </si>
  <si>
    <t>EX_NOdonor</t>
  </si>
  <si>
    <t>p_k_nonoate</t>
  </si>
  <si>
    <t>ex_nonoate</t>
  </si>
  <si>
    <t>Reaction Location</t>
  </si>
  <si>
    <t>media</t>
  </si>
  <si>
    <t>all</t>
  </si>
  <si>
    <t>Species Location</t>
  </si>
  <si>
    <t>ex_no2</t>
  </si>
  <si>
    <t>ex_no3</t>
  </si>
  <si>
    <t>ex_h</t>
  </si>
  <si>
    <t>ex_h2o</t>
  </si>
  <si>
    <t>H+</t>
  </si>
  <si>
    <t>H2O</t>
  </si>
  <si>
    <t>Proton (extracellular)</t>
  </si>
  <si>
    <t>Water (extracellular)</t>
  </si>
  <si>
    <t>ex_n2o4 + {ex_h2o} --&gt; ex_no2 + ex_no3 + (2) {ex_h}</t>
  </si>
  <si>
    <t>L/cell</t>
  </si>
  <si>
    <t>(CFU/ml)/OD</t>
  </si>
  <si>
    <t>SPECIES</t>
  </si>
  <si>
    <t>NO3−</t>
  </si>
  <si>
    <t>O2</t>
  </si>
  <si>
    <t>ex_n2o3 + {ex_h2o} --&gt; (2) ex_no2 + (2) {ex_h}</t>
  </si>
  <si>
    <t>{[p_k_N2O3diss]*[ex_n2o3]}</t>
  </si>
  <si>
    <t>{[p_k_NO2r_NO2r]*[ex_no2r]*[ex_no2r]}</t>
  </si>
  <si>
    <t>{[p_k_N2O4diss]*[ex_n2o4]}</t>
  </si>
  <si>
    <t>{[p_k_N2O4_H2O]*[ex_n2o4]}</t>
  </si>
  <si>
    <t>{[p_k_N2O3_H2O]*[ex_n2o3]}</t>
  </si>
  <si>
    <t>{[p_k_nonoate]*[ex_nonoate]}</t>
  </si>
  <si>
    <t>{(([p_k_NO_O2]*[no]*[no]*[o2]))}</t>
  </si>
  <si>
    <t>{[p_k_NO_NO2r]*[no]*[ex_no2r]}</t>
  </si>
  <si>
    <t>{[p_kLa_no]*[no]}</t>
  </si>
  <si>
    <t>ex_nonoate --&gt; (2) no</t>
  </si>
  <si>
    <t>alpha</t>
  </si>
  <si>
    <t>Alpha model - 25 uM MAHMA NONOate</t>
  </si>
  <si>
    <t>Parameters optimized in 4.1 --&gt;</t>
  </si>
  <si>
    <t>Parameter obtained in 3.2 --&gt;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</si>
</sst>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1" xfId="0" applyFont="1" applyBorder="1"/>
    <xf numFmtId="0" fontId="4" fillId="0" borderId="1" xfId="0" applyFont="1" applyFill="1" applyBorder="1"/>
    <xf numFmtId="0" fontId="0" fillId="0" borderId="0" xfId="0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0" borderId="2" xfId="0" applyFont="1" applyBorder="1" applyAlignment="1"/>
    <xf numFmtId="0" fontId="5" fillId="0" borderId="0" xfId="0" applyFont="1" applyFill="1" applyBorder="1"/>
    <xf numFmtId="0" fontId="0" fillId="0" borderId="0" xfId="0" applyFont="1" applyFill="1" applyBorder="1"/>
    <xf numFmtId="0" fontId="4" fillId="0" borderId="4" xfId="0" applyFont="1" applyBorder="1"/>
    <xf numFmtId="0" fontId="2" fillId="0" borderId="1" xfId="0" applyFont="1" applyFill="1" applyBorder="1" applyAlignment="1">
      <alignment horizontal="left"/>
    </xf>
    <xf numFmtId="0" fontId="4" fillId="0" borderId="2" xfId="0" applyFont="1" applyBorder="1"/>
    <xf numFmtId="0" fontId="0" fillId="0" borderId="0" xfId="0" applyFont="1" applyBorder="1"/>
    <xf numFmtId="0" fontId="3" fillId="0" borderId="13" xfId="0" applyFont="1" applyFill="1" applyBorder="1" applyAlignment="1">
      <alignment horizontal="left"/>
    </xf>
    <xf numFmtId="0" fontId="5" fillId="0" borderId="15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0" fillId="0" borderId="3" xfId="0" applyFont="1" applyBorder="1" applyAlignment="1">
      <alignment horizontal="right"/>
    </xf>
    <xf numFmtId="0" fontId="5" fillId="0" borderId="1" xfId="0" applyFont="1" applyFill="1" applyBorder="1"/>
    <xf numFmtId="0" fontId="0" fillId="0" borderId="4" xfId="0" applyBorder="1"/>
    <xf numFmtId="0" fontId="4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4" fillId="0" borderId="2" xfId="0" applyFont="1" applyFill="1" applyBorder="1" applyAlignment="1"/>
    <xf numFmtId="0" fontId="4" fillId="0" borderId="1" xfId="0" applyFont="1" applyFill="1" applyBorder="1" applyAlignment="1"/>
    <xf numFmtId="0" fontId="4" fillId="0" borderId="0" xfId="0" applyFont="1"/>
    <xf numFmtId="0" fontId="8" fillId="0" borderId="0" xfId="0" applyFont="1" applyFill="1" applyBorder="1"/>
    <xf numFmtId="0" fontId="0" fillId="0" borderId="0" xfId="0" applyBorder="1" applyAlignment="1">
      <alignment horizontal="left"/>
    </xf>
    <xf numFmtId="0" fontId="9" fillId="2" borderId="6" xfId="0" applyFont="1" applyFill="1" applyBorder="1"/>
    <xf numFmtId="0" fontId="0" fillId="2" borderId="6" xfId="0" applyFill="1" applyBorder="1"/>
    <xf numFmtId="0" fontId="4" fillId="0" borderId="0" xfId="0" applyFont="1" applyFill="1" applyBorder="1"/>
    <xf numFmtId="11" fontId="4" fillId="0" borderId="1" xfId="0" applyNumberFormat="1" applyFont="1" applyBorder="1"/>
    <xf numFmtId="164" fontId="4" fillId="0" borderId="1" xfId="0" applyNumberFormat="1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5" fillId="0" borderId="21" xfId="0" applyFont="1" applyFill="1" applyBorder="1"/>
    <xf numFmtId="0" fontId="0" fillId="0" borderId="9" xfId="0" applyFont="1" applyBorder="1" applyAlignment="1">
      <alignment horizontal="left" vertical="center"/>
    </xf>
    <xf numFmtId="164" fontId="4" fillId="0" borderId="19" xfId="0" applyNumberFormat="1" applyFont="1" applyBorder="1"/>
    <xf numFmtId="0" fontId="4" fillId="0" borderId="23" xfId="0" applyFont="1" applyFill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0" fontId="11" fillId="0" borderId="22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0" fontId="11" fillId="0" borderId="17" xfId="0" applyFont="1" applyFill="1" applyBorder="1"/>
    <xf numFmtId="0" fontId="11" fillId="0" borderId="20" xfId="0" applyFont="1" applyFill="1" applyBorder="1"/>
    <xf numFmtId="0" fontId="4" fillId="0" borderId="0" xfId="0" applyFont="1" applyFill="1"/>
    <xf numFmtId="0" fontId="4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8" xfId="0" applyNumberFormat="1" applyFont="1" applyBorder="1"/>
    <xf numFmtId="0" fontId="0" fillId="0" borderId="24" xfId="0" applyFont="1" applyBorder="1" applyAlignment="1">
      <alignment horizontal="left" vertical="center"/>
    </xf>
    <xf numFmtId="0" fontId="4" fillId="0" borderId="6" xfId="0" applyFont="1" applyFill="1" applyBorder="1"/>
    <xf numFmtId="0" fontId="4" fillId="0" borderId="25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0" fillId="0" borderId="3" xfId="0" applyFont="1" applyFill="1" applyBorder="1"/>
    <xf numFmtId="0" fontId="0" fillId="0" borderId="8" xfId="0" applyNumberFormat="1" applyFont="1" applyFill="1" applyBorder="1"/>
    <xf numFmtId="0" fontId="0" fillId="0" borderId="8" xfId="0" applyNumberFormat="1" applyFont="1" applyBorder="1" applyAlignment="1">
      <alignment vertical="center"/>
    </xf>
    <xf numFmtId="0" fontId="4" fillId="0" borderId="8" xfId="0" applyNumberFormat="1" applyFont="1" applyFill="1" applyBorder="1"/>
    <xf numFmtId="0" fontId="4" fillId="0" borderId="26" xfId="0" applyNumberFormat="1" applyFont="1" applyFill="1" applyBorder="1"/>
    <xf numFmtId="0" fontId="0" fillId="3" borderId="3" xfId="0" applyFont="1" applyFill="1" applyBorder="1"/>
    <xf numFmtId="0" fontId="0" fillId="3" borderId="8" xfId="0" applyNumberFormat="1" applyFont="1" applyFill="1" applyBorder="1"/>
    <xf numFmtId="0" fontId="4" fillId="3" borderId="3" xfId="0" applyFont="1" applyFill="1" applyBorder="1"/>
    <xf numFmtId="0" fontId="4" fillId="3" borderId="24" xfId="0" applyFont="1" applyFill="1" applyBorder="1"/>
    <xf numFmtId="0" fontId="4" fillId="3" borderId="26" xfId="0" applyNumberFormat="1" applyFont="1" applyFill="1" applyBorder="1"/>
    <xf numFmtId="0" fontId="0" fillId="3" borderId="0" xfId="0" applyFill="1"/>
    <xf numFmtId="0" fontId="5" fillId="0" borderId="0" xfId="0" applyFont="1"/>
    <xf numFmtId="0" fontId="14" fillId="4" borderId="0" xfId="0" applyFont="1" applyFill="1" applyBorder="1"/>
    <xf numFmtId="0" fontId="4" fillId="4" borderId="9" xfId="0" applyFont="1" applyFill="1" applyBorder="1"/>
    <xf numFmtId="0" fontId="2" fillId="4" borderId="8" xfId="0" applyNumberFormat="1" applyFont="1" applyFill="1" applyBorder="1"/>
    <xf numFmtId="0" fontId="7" fillId="2" borderId="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66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9"/>
  <sheetViews>
    <sheetView tabSelected="1" topLeftCell="D1" zoomScale="80" zoomScaleNormal="80" zoomScalePageLayoutView="85" workbookViewId="0">
      <selection activeCell="E6" sqref="E6:F6"/>
    </sheetView>
  </sheetViews>
  <sheetFormatPr baseColWidth="10" defaultColWidth="8.83203125" defaultRowHeight="13" x14ac:dyDescent="0.15"/>
  <cols>
    <col min="1" max="1" width="19.33203125" customWidth="1"/>
    <col min="2" max="2" width="19" bestFit="1" customWidth="1"/>
    <col min="3" max="3" width="17.83203125" bestFit="1" customWidth="1"/>
    <col min="4" max="4" width="58.5" customWidth="1"/>
    <col min="5" max="5" width="36.33203125" customWidth="1"/>
    <col min="6" max="6" width="26.1640625" customWidth="1"/>
    <col min="7" max="7" width="16.6640625" customWidth="1"/>
    <col min="8" max="8" width="6" customWidth="1"/>
    <col min="9" max="9" width="4.83203125" customWidth="1"/>
    <col min="10" max="10" width="18.1640625" bestFit="1" customWidth="1"/>
    <col min="11" max="11" width="22.6640625" bestFit="1" customWidth="1"/>
    <col min="12" max="12" width="55.5" bestFit="1" customWidth="1"/>
    <col min="13" max="13" width="17.1640625" bestFit="1" customWidth="1"/>
    <col min="14" max="14" width="20" bestFit="1" customWidth="1"/>
    <col min="15" max="15" width="19.5" customWidth="1"/>
    <col min="16" max="16" width="10.33203125" bestFit="1" customWidth="1"/>
    <col min="17" max="17" width="20" customWidth="1"/>
    <col min="18" max="18" width="11.1640625" customWidth="1"/>
    <col min="19" max="19" width="14.33203125" customWidth="1"/>
  </cols>
  <sheetData>
    <row r="1" spans="1:14" s="32" customFormat="1" ht="17" thickBot="1" x14ac:dyDescent="0.25">
      <c r="A1" s="31" t="s">
        <v>105</v>
      </c>
    </row>
    <row r="4" spans="1:14" ht="14" thickBot="1" x14ac:dyDescent="0.2"/>
    <row r="5" spans="1:14" ht="16" x14ac:dyDescent="0.2">
      <c r="A5" s="83" t="s">
        <v>45</v>
      </c>
      <c r="B5" s="85"/>
      <c r="C5" s="84"/>
    </row>
    <row r="6" spans="1:14" ht="14" thickBot="1" x14ac:dyDescent="0.2">
      <c r="A6" s="15" t="s">
        <v>52</v>
      </c>
      <c r="B6" s="16" t="s">
        <v>53</v>
      </c>
      <c r="C6" s="17" t="s">
        <v>54</v>
      </c>
      <c r="D6" s="28"/>
      <c r="E6" s="8" t="s">
        <v>107</v>
      </c>
      <c r="F6" s="80"/>
    </row>
    <row r="7" spans="1:14" ht="16" thickTop="1" x14ac:dyDescent="0.2">
      <c r="A7" s="18" t="s">
        <v>67</v>
      </c>
      <c r="B7" s="19">
        <v>0</v>
      </c>
      <c r="C7" s="20" t="s">
        <v>66</v>
      </c>
      <c r="E7" s="79" t="s">
        <v>106</v>
      </c>
      <c r="F7" s="78"/>
      <c r="G7" s="28"/>
    </row>
    <row r="8" spans="1:14" x14ac:dyDescent="0.15">
      <c r="A8" s="21" t="s">
        <v>68</v>
      </c>
      <c r="B8" s="34">
        <f>10^8*11.1</f>
        <v>1110000000</v>
      </c>
      <c r="C8" s="10" t="s">
        <v>89</v>
      </c>
      <c r="E8" s="28"/>
      <c r="F8" s="28"/>
      <c r="G8" s="28"/>
    </row>
    <row r="9" spans="1:14" x14ac:dyDescent="0.15">
      <c r="A9" s="21" t="s">
        <v>69</v>
      </c>
      <c r="B9" s="1">
        <f>3.2*10^-15</f>
        <v>3.2000000000000003E-15</v>
      </c>
      <c r="C9" s="10" t="s">
        <v>88</v>
      </c>
      <c r="E9" s="28"/>
      <c r="F9" s="28"/>
      <c r="G9" s="28"/>
    </row>
    <row r="10" spans="1:14" x14ac:dyDescent="0.15">
      <c r="A10" s="43" t="s">
        <v>70</v>
      </c>
      <c r="B10" s="35">
        <f>B7*B8*B9*1000</f>
        <v>0</v>
      </c>
      <c r="C10" s="10"/>
      <c r="E10" s="28"/>
      <c r="F10" s="28"/>
      <c r="G10" s="28"/>
    </row>
    <row r="11" spans="1:14" ht="14" thickBot="1" x14ac:dyDescent="0.2">
      <c r="A11" s="44" t="s">
        <v>71</v>
      </c>
      <c r="B11" s="41">
        <f>1-B10</f>
        <v>1</v>
      </c>
      <c r="C11" s="42"/>
    </row>
    <row r="13" spans="1:14" ht="14" thickBot="1" x14ac:dyDescent="0.2">
      <c r="G13" s="22" t="s">
        <v>62</v>
      </c>
      <c r="N13" s="22" t="s">
        <v>63</v>
      </c>
    </row>
    <row r="14" spans="1:14" ht="16" x14ac:dyDescent="0.2">
      <c r="A14" s="83" t="s">
        <v>43</v>
      </c>
      <c r="B14" s="85"/>
      <c r="C14" s="85"/>
      <c r="D14" s="85"/>
      <c r="E14" s="85"/>
      <c r="F14" s="83" t="s">
        <v>44</v>
      </c>
      <c r="G14" s="84"/>
      <c r="I14" s="83" t="s">
        <v>90</v>
      </c>
      <c r="J14" s="85"/>
      <c r="K14" s="85"/>
      <c r="L14" s="85"/>
      <c r="M14" s="85"/>
      <c r="N14" s="84"/>
    </row>
    <row r="15" spans="1:14" ht="14" thickBot="1" x14ac:dyDescent="0.2">
      <c r="A15" s="14" t="s">
        <v>22</v>
      </c>
      <c r="B15" s="45" t="s">
        <v>58</v>
      </c>
      <c r="C15" s="45" t="s">
        <v>75</v>
      </c>
      <c r="D15" s="45" t="s">
        <v>59</v>
      </c>
      <c r="E15" s="46" t="s">
        <v>23</v>
      </c>
      <c r="F15" s="47" t="s">
        <v>60</v>
      </c>
      <c r="G15" s="48" t="s">
        <v>61</v>
      </c>
      <c r="I15" s="39" t="s">
        <v>22</v>
      </c>
      <c r="J15" s="49" t="s">
        <v>65</v>
      </c>
      <c r="K15" s="16" t="s">
        <v>46</v>
      </c>
      <c r="L15" s="16" t="s">
        <v>29</v>
      </c>
      <c r="M15" s="49" t="s">
        <v>78</v>
      </c>
      <c r="N15" s="50" t="s">
        <v>64</v>
      </c>
    </row>
    <row r="16" spans="1:14" ht="14" thickTop="1" x14ac:dyDescent="0.15">
      <c r="A16" s="11">
        <v>1</v>
      </c>
      <c r="B16" s="1" t="s">
        <v>1</v>
      </c>
      <c r="C16" s="1" t="s">
        <v>76</v>
      </c>
      <c r="D16" s="1" t="s">
        <v>37</v>
      </c>
      <c r="E16" s="12" t="s">
        <v>100</v>
      </c>
      <c r="F16" s="73" t="s">
        <v>51</v>
      </c>
      <c r="G16" s="74">
        <v>0</v>
      </c>
      <c r="I16" s="40">
        <v>1</v>
      </c>
      <c r="J16" s="9" t="s">
        <v>81</v>
      </c>
      <c r="K16" s="7" t="s">
        <v>83</v>
      </c>
      <c r="L16" s="5" t="s">
        <v>85</v>
      </c>
      <c r="M16" s="36" t="s">
        <v>76</v>
      </c>
      <c r="N16" s="69">
        <v>3.9800000000000002E-2</v>
      </c>
    </row>
    <row r="17" spans="1:14" x14ac:dyDescent="0.15">
      <c r="A17" s="11">
        <v>2</v>
      </c>
      <c r="B17" s="1" t="s">
        <v>2</v>
      </c>
      <c r="C17" s="1" t="s">
        <v>76</v>
      </c>
      <c r="D17" s="1" t="s">
        <v>33</v>
      </c>
      <c r="E17" s="12" t="s">
        <v>101</v>
      </c>
      <c r="F17" s="68" t="s">
        <v>4</v>
      </c>
      <c r="G17" s="69">
        <v>3960000</v>
      </c>
      <c r="I17" s="40">
        <v>2</v>
      </c>
      <c r="J17" s="9" t="s">
        <v>82</v>
      </c>
      <c r="K17" s="7" t="s">
        <v>84</v>
      </c>
      <c r="L17" s="5" t="s">
        <v>86</v>
      </c>
      <c r="M17" s="36" t="s">
        <v>76</v>
      </c>
      <c r="N17" s="69">
        <f>5.56*10^7</f>
        <v>55599999.999999993</v>
      </c>
    </row>
    <row r="18" spans="1:14" x14ac:dyDescent="0.15">
      <c r="A18" s="11">
        <v>3</v>
      </c>
      <c r="B18" s="1" t="s">
        <v>15</v>
      </c>
      <c r="C18" s="1" t="s">
        <v>76</v>
      </c>
      <c r="D18" s="1" t="s">
        <v>34</v>
      </c>
      <c r="E18" s="12" t="s">
        <v>94</v>
      </c>
      <c r="F18" s="68" t="s">
        <v>10</v>
      </c>
      <c r="G18" s="69">
        <v>291600000</v>
      </c>
      <c r="I18" s="40">
        <v>3</v>
      </c>
      <c r="J18" s="13" t="s">
        <v>32</v>
      </c>
      <c r="K18" s="6" t="s">
        <v>47</v>
      </c>
      <c r="L18" s="4" t="s">
        <v>38</v>
      </c>
      <c r="M18" s="37" t="s">
        <v>76</v>
      </c>
      <c r="N18" s="58">
        <v>0</v>
      </c>
    </row>
    <row r="19" spans="1:14" x14ac:dyDescent="0.15">
      <c r="A19" s="11">
        <v>4</v>
      </c>
      <c r="B19" s="1" t="s">
        <v>16</v>
      </c>
      <c r="C19" s="1" t="s">
        <v>76</v>
      </c>
      <c r="D19" s="1" t="s">
        <v>93</v>
      </c>
      <c r="E19" s="12" t="s">
        <v>98</v>
      </c>
      <c r="F19" s="68" t="s">
        <v>11</v>
      </c>
      <c r="G19" s="69">
        <v>75600000</v>
      </c>
      <c r="I19" s="40">
        <v>4</v>
      </c>
      <c r="J19" s="13" t="s">
        <v>39</v>
      </c>
      <c r="K19" s="6" t="s">
        <v>48</v>
      </c>
      <c r="L19" s="4" t="s">
        <v>40</v>
      </c>
      <c r="M19" s="37" t="s">
        <v>76</v>
      </c>
      <c r="N19" s="58">
        <v>0</v>
      </c>
    </row>
    <row r="20" spans="1:14" x14ac:dyDescent="0.15">
      <c r="A20" s="11">
        <v>5</v>
      </c>
      <c r="B20" s="1" t="s">
        <v>17</v>
      </c>
      <c r="C20" s="1" t="s">
        <v>76</v>
      </c>
      <c r="D20" s="1" t="s">
        <v>35</v>
      </c>
      <c r="E20" s="12" t="s">
        <v>95</v>
      </c>
      <c r="F20" s="68" t="s">
        <v>12</v>
      </c>
      <c r="G20" s="69">
        <v>1620000</v>
      </c>
      <c r="I20" s="40">
        <v>5</v>
      </c>
      <c r="J20" s="8" t="s">
        <v>5</v>
      </c>
      <c r="K20" s="55" t="s">
        <v>8</v>
      </c>
      <c r="L20" s="56" t="s">
        <v>25</v>
      </c>
      <c r="M20" s="57" t="s">
        <v>77</v>
      </c>
      <c r="N20" s="58">
        <v>0</v>
      </c>
    </row>
    <row r="21" spans="1:14" x14ac:dyDescent="0.15">
      <c r="A21" s="11">
        <v>6</v>
      </c>
      <c r="B21" s="1" t="s">
        <v>18</v>
      </c>
      <c r="C21" s="1" t="s">
        <v>76</v>
      </c>
      <c r="D21" s="1" t="s">
        <v>36</v>
      </c>
      <c r="E21" s="12" t="s">
        <v>96</v>
      </c>
      <c r="F21" s="68" t="s">
        <v>13</v>
      </c>
      <c r="G21" s="69">
        <v>24840000</v>
      </c>
      <c r="I21" s="40">
        <v>6</v>
      </c>
      <c r="J21" s="9" t="s">
        <v>79</v>
      </c>
      <c r="K21" s="23" t="s">
        <v>49</v>
      </c>
      <c r="L21" s="24" t="s">
        <v>26</v>
      </c>
      <c r="M21" s="37" t="s">
        <v>76</v>
      </c>
      <c r="N21" s="58">
        <v>0</v>
      </c>
    </row>
    <row r="22" spans="1:14" x14ac:dyDescent="0.15">
      <c r="A22" s="11">
        <v>7</v>
      </c>
      <c r="B22" s="1" t="s">
        <v>19</v>
      </c>
      <c r="C22" s="1" t="s">
        <v>76</v>
      </c>
      <c r="D22" s="1" t="s">
        <v>87</v>
      </c>
      <c r="E22" s="12" t="s">
        <v>97</v>
      </c>
      <c r="F22" s="68" t="s">
        <v>14</v>
      </c>
      <c r="G22" s="69">
        <v>3600000</v>
      </c>
      <c r="I22" s="40">
        <v>7</v>
      </c>
      <c r="J22" s="9" t="s">
        <v>42</v>
      </c>
      <c r="K22" s="23" t="s">
        <v>50</v>
      </c>
      <c r="L22" s="25" t="s">
        <v>41</v>
      </c>
      <c r="M22" s="37" t="s">
        <v>76</v>
      </c>
      <c r="N22" s="58">
        <v>0</v>
      </c>
    </row>
    <row r="23" spans="1:14" x14ac:dyDescent="0.15">
      <c r="A23" s="11">
        <v>8</v>
      </c>
      <c r="B23" s="1" t="s">
        <v>72</v>
      </c>
      <c r="C23" s="1" t="s">
        <v>76</v>
      </c>
      <c r="D23" s="2" t="s">
        <v>103</v>
      </c>
      <c r="E23" s="12" t="s">
        <v>99</v>
      </c>
      <c r="F23" s="75" t="s">
        <v>73</v>
      </c>
      <c r="G23" s="74">
        <v>0</v>
      </c>
      <c r="I23" s="40">
        <v>8</v>
      </c>
      <c r="J23" s="33" t="s">
        <v>80</v>
      </c>
      <c r="K23" s="52" t="s">
        <v>91</v>
      </c>
      <c r="L23" s="53" t="s">
        <v>27</v>
      </c>
      <c r="M23" s="54" t="s">
        <v>76</v>
      </c>
      <c r="N23" s="58">
        <v>0</v>
      </c>
    </row>
    <row r="24" spans="1:14" x14ac:dyDescent="0.15">
      <c r="A24" s="11">
        <v>9</v>
      </c>
      <c r="B24" s="1" t="s">
        <v>0</v>
      </c>
      <c r="C24" s="1" t="s">
        <v>77</v>
      </c>
      <c r="D24" s="1" t="s">
        <v>21</v>
      </c>
      <c r="E24" s="12" t="s">
        <v>102</v>
      </c>
      <c r="F24" s="75" t="s">
        <v>57</v>
      </c>
      <c r="G24" s="74">
        <v>0</v>
      </c>
      <c r="I24" s="40">
        <v>9</v>
      </c>
      <c r="J24" s="33" t="s">
        <v>74</v>
      </c>
      <c r="K24" s="26" t="s">
        <v>24</v>
      </c>
      <c r="L24" s="27" t="s">
        <v>28</v>
      </c>
      <c r="M24" s="38" t="s">
        <v>76</v>
      </c>
      <c r="N24" s="70">
        <v>25</v>
      </c>
    </row>
    <row r="25" spans="1:14" ht="14" thickBot="1" x14ac:dyDescent="0.2">
      <c r="A25" s="65">
        <v>10</v>
      </c>
      <c r="B25" s="66" t="s">
        <v>3</v>
      </c>
      <c r="C25" s="66" t="s">
        <v>77</v>
      </c>
      <c r="D25" s="66" t="s">
        <v>9</v>
      </c>
      <c r="E25" s="67" t="s">
        <v>56</v>
      </c>
      <c r="F25" s="81" t="s">
        <v>55</v>
      </c>
      <c r="G25" s="82">
        <v>0</v>
      </c>
      <c r="I25" s="40">
        <v>10</v>
      </c>
      <c r="J25" s="33" t="s">
        <v>6</v>
      </c>
      <c r="K25" s="52" t="s">
        <v>92</v>
      </c>
      <c r="L25" s="53" t="s">
        <v>30</v>
      </c>
      <c r="M25" s="54" t="s">
        <v>77</v>
      </c>
      <c r="N25" s="71">
        <v>210</v>
      </c>
    </row>
    <row r="26" spans="1:14" ht="14" thickBot="1" x14ac:dyDescent="0.2">
      <c r="A26" s="64"/>
      <c r="B26" s="3"/>
      <c r="C26" s="3"/>
      <c r="D26" s="3"/>
      <c r="E26" s="33"/>
      <c r="F26" s="76" t="s">
        <v>104</v>
      </c>
      <c r="G26" s="77">
        <v>0</v>
      </c>
      <c r="I26" s="59">
        <v>11</v>
      </c>
      <c r="J26" s="60" t="s">
        <v>7</v>
      </c>
      <c r="K26" s="61" t="s">
        <v>92</v>
      </c>
      <c r="L26" s="62" t="s">
        <v>31</v>
      </c>
      <c r="M26" s="63" t="s">
        <v>77</v>
      </c>
      <c r="N26" s="72">
        <v>210</v>
      </c>
    </row>
    <row r="27" spans="1:14" x14ac:dyDescent="0.15">
      <c r="A27" s="64"/>
      <c r="B27" s="3"/>
      <c r="C27" s="3"/>
      <c r="D27" s="3"/>
      <c r="E27" s="33"/>
      <c r="F27" s="51"/>
      <c r="G27" s="51"/>
      <c r="N27" s="51"/>
    </row>
    <row r="28" spans="1:14" x14ac:dyDescent="0.15">
      <c r="F28" s="51"/>
      <c r="G28" s="51"/>
      <c r="N28" s="51"/>
    </row>
    <row r="29" spans="1:14" x14ac:dyDescent="0.15">
      <c r="C29" s="3"/>
      <c r="D29" s="3"/>
      <c r="E29" s="30"/>
      <c r="F29" s="51"/>
      <c r="G29" s="51"/>
      <c r="N29" s="51"/>
    </row>
    <row r="30" spans="1:14" x14ac:dyDescent="0.15">
      <c r="A30" s="3"/>
      <c r="B30" s="3"/>
      <c r="C30" s="3"/>
      <c r="D30" s="3"/>
      <c r="E30" s="3"/>
    </row>
    <row r="31" spans="1:14" x14ac:dyDescent="0.15">
      <c r="A31" s="3"/>
      <c r="B31" s="3"/>
      <c r="C31" s="3"/>
      <c r="D31" s="3"/>
      <c r="E31" s="3"/>
    </row>
    <row r="32" spans="1:14" x14ac:dyDescent="0.15">
      <c r="A32" s="3"/>
      <c r="B32" s="3"/>
      <c r="C32" s="3"/>
      <c r="D32" s="3"/>
      <c r="E32" s="3"/>
    </row>
    <row r="33" spans="1:5" x14ac:dyDescent="0.15">
      <c r="A33" s="3"/>
      <c r="B33" s="3"/>
      <c r="C33" s="3"/>
      <c r="D33" s="3"/>
      <c r="E33" s="3"/>
    </row>
    <row r="34" spans="1:5" x14ac:dyDescent="0.15">
      <c r="A34" s="3"/>
      <c r="B34" s="3"/>
      <c r="C34" s="3"/>
      <c r="D34" s="3"/>
      <c r="E34" s="3"/>
    </row>
    <row r="35" spans="1:5" x14ac:dyDescent="0.15">
      <c r="A35" s="3"/>
      <c r="B35" s="3"/>
      <c r="C35" s="3"/>
      <c r="D35" s="3"/>
      <c r="E35" s="3"/>
    </row>
    <row r="36" spans="1:5" x14ac:dyDescent="0.15">
      <c r="A36" s="3"/>
      <c r="B36" s="3"/>
      <c r="C36" s="3"/>
      <c r="D36" s="3"/>
      <c r="E36" s="3"/>
    </row>
    <row r="37" spans="1:5" x14ac:dyDescent="0.15">
      <c r="A37" s="3"/>
      <c r="B37" s="3"/>
      <c r="C37" s="3"/>
      <c r="D37" s="3"/>
      <c r="E37" s="3"/>
    </row>
    <row r="38" spans="1:5" x14ac:dyDescent="0.15">
      <c r="A38" s="3"/>
      <c r="B38" s="3"/>
      <c r="C38" s="3"/>
      <c r="D38" s="3"/>
      <c r="E38" s="3"/>
    </row>
    <row r="39" spans="1:5" x14ac:dyDescent="0.15">
      <c r="A39" s="3"/>
      <c r="B39" s="3"/>
      <c r="C39" s="3"/>
      <c r="D39" s="3"/>
      <c r="E39" s="3"/>
    </row>
    <row r="40" spans="1:5" x14ac:dyDescent="0.15">
      <c r="A40" s="3"/>
      <c r="B40" s="3"/>
      <c r="C40" s="3"/>
    </row>
    <row r="41" spans="1:5" x14ac:dyDescent="0.15">
      <c r="A41" s="3"/>
      <c r="B41" s="3"/>
      <c r="C41" s="3"/>
      <c r="D41" s="3"/>
      <c r="E41" s="3"/>
    </row>
    <row r="42" spans="1:5" x14ac:dyDescent="0.15">
      <c r="A42" s="3"/>
      <c r="B42" s="3"/>
      <c r="C42" s="3"/>
    </row>
    <row r="43" spans="1:5" x14ac:dyDescent="0.15">
      <c r="A43" s="3"/>
      <c r="B43" s="3"/>
      <c r="C43" s="3"/>
      <c r="D43" s="3"/>
      <c r="E43" s="3"/>
    </row>
    <row r="44" spans="1:5" x14ac:dyDescent="0.15">
      <c r="A44" s="3"/>
      <c r="B44" s="3"/>
      <c r="C44" s="3"/>
      <c r="D44" s="3"/>
      <c r="E44" s="3"/>
    </row>
    <row r="45" spans="1:5" x14ac:dyDescent="0.15">
      <c r="A45" s="3"/>
      <c r="B45" s="3"/>
      <c r="C45" s="3"/>
      <c r="D45" s="3"/>
      <c r="E45" s="3"/>
    </row>
    <row r="46" spans="1:5" x14ac:dyDescent="0.15">
      <c r="A46" s="3"/>
      <c r="B46" s="3"/>
    </row>
    <row r="58" spans="5:5" x14ac:dyDescent="0.15">
      <c r="E58" s="51"/>
    </row>
    <row r="59" spans="5:5" x14ac:dyDescent="0.15">
      <c r="E59" s="51"/>
    </row>
    <row r="60" spans="5:5" x14ac:dyDescent="0.15">
      <c r="E60" s="51"/>
    </row>
    <row r="61" spans="5:5" x14ac:dyDescent="0.15">
      <c r="E61" s="51"/>
    </row>
    <row r="62" spans="5:5" x14ac:dyDescent="0.15">
      <c r="E62" s="51"/>
    </row>
    <row r="63" spans="5:5" x14ac:dyDescent="0.15">
      <c r="E63" s="51"/>
    </row>
    <row r="64" spans="5:5" x14ac:dyDescent="0.15">
      <c r="E64" s="51"/>
    </row>
    <row r="65" spans="5:5" x14ac:dyDescent="0.15">
      <c r="E65" s="51"/>
    </row>
    <row r="66" spans="5:5" x14ac:dyDescent="0.15">
      <c r="E66" s="51"/>
    </row>
    <row r="67" spans="5:5" x14ac:dyDescent="0.15">
      <c r="E67" s="51"/>
    </row>
    <row r="68" spans="5:5" x14ac:dyDescent="0.15">
      <c r="E68" s="51"/>
    </row>
    <row r="69" spans="5:5" x14ac:dyDescent="0.15">
      <c r="E69" s="51"/>
    </row>
    <row r="70" spans="5:5" x14ac:dyDescent="0.15">
      <c r="E70" s="51"/>
    </row>
    <row r="71" spans="5:5" x14ac:dyDescent="0.15">
      <c r="E71" s="51"/>
    </row>
    <row r="90" spans="9:9" x14ac:dyDescent="0.15">
      <c r="I90" s="51"/>
    </row>
    <row r="91" spans="9:9" x14ac:dyDescent="0.15">
      <c r="I91" s="51"/>
    </row>
    <row r="92" spans="9:9" x14ac:dyDescent="0.15">
      <c r="I92" s="51"/>
    </row>
    <row r="93" spans="9:9" x14ac:dyDescent="0.15">
      <c r="I93" s="51"/>
    </row>
    <row r="94" spans="9:9" x14ac:dyDescent="0.15">
      <c r="I94" s="51"/>
    </row>
    <row r="95" spans="9:9" x14ac:dyDescent="0.15">
      <c r="I95" s="51"/>
    </row>
    <row r="96" spans="9:9" x14ac:dyDescent="0.15">
      <c r="I96" s="51"/>
    </row>
    <row r="97" spans="9:9" x14ac:dyDescent="0.15">
      <c r="I97" s="51"/>
    </row>
    <row r="98" spans="9:9" x14ac:dyDescent="0.15">
      <c r="I98" s="51"/>
    </row>
    <row r="99" spans="9:9" x14ac:dyDescent="0.15">
      <c r="I99" s="51"/>
    </row>
    <row r="100" spans="9:9" x14ac:dyDescent="0.15">
      <c r="I100" s="51"/>
    </row>
    <row r="101" spans="9:9" x14ac:dyDescent="0.15">
      <c r="I101" s="51"/>
    </row>
    <row r="102" spans="9:9" x14ac:dyDescent="0.15">
      <c r="I102" s="51"/>
    </row>
    <row r="103" spans="9:9" x14ac:dyDescent="0.15">
      <c r="I103" s="51"/>
    </row>
    <row r="114" spans="8:15" x14ac:dyDescent="0.15">
      <c r="H114" s="3"/>
    </row>
    <row r="115" spans="8:15" x14ac:dyDescent="0.15">
      <c r="H115" s="3"/>
    </row>
    <row r="116" spans="8:15" x14ac:dyDescent="0.15">
      <c r="H116" s="3"/>
    </row>
    <row r="122" spans="8:15" x14ac:dyDescent="0.15">
      <c r="H122" s="51"/>
      <c r="O122" s="51"/>
    </row>
    <row r="123" spans="8:15" x14ac:dyDescent="0.15">
      <c r="H123" s="51"/>
      <c r="O123" s="51"/>
    </row>
    <row r="124" spans="8:15" x14ac:dyDescent="0.15">
      <c r="H124" s="51"/>
      <c r="O124" s="51"/>
    </row>
    <row r="125" spans="8:15" x14ac:dyDescent="0.15">
      <c r="H125" s="51"/>
      <c r="O125" s="51"/>
    </row>
    <row r="126" spans="8:15" x14ac:dyDescent="0.15">
      <c r="H126" s="51"/>
      <c r="O126" s="51"/>
    </row>
    <row r="127" spans="8:15" x14ac:dyDescent="0.15">
      <c r="H127" s="51"/>
      <c r="O127" s="51"/>
    </row>
    <row r="128" spans="8:15" x14ac:dyDescent="0.15">
      <c r="H128" s="51"/>
      <c r="O128" s="51"/>
    </row>
    <row r="129" spans="8:15" x14ac:dyDescent="0.15">
      <c r="H129" s="51"/>
      <c r="O129" s="51"/>
    </row>
    <row r="130" spans="8:15" x14ac:dyDescent="0.15">
      <c r="H130" s="51"/>
      <c r="O130" s="51"/>
    </row>
    <row r="131" spans="8:15" x14ac:dyDescent="0.15">
      <c r="H131" s="51"/>
      <c r="O131" s="51"/>
    </row>
    <row r="132" spans="8:15" x14ac:dyDescent="0.15">
      <c r="H132" s="51"/>
      <c r="O132" s="51"/>
    </row>
    <row r="133" spans="8:15" x14ac:dyDescent="0.15">
      <c r="H133" s="51"/>
      <c r="O133" s="51"/>
    </row>
    <row r="134" spans="8:15" x14ac:dyDescent="0.15">
      <c r="H134" s="51"/>
      <c r="O134" s="51"/>
    </row>
    <row r="154" spans="8:8" x14ac:dyDescent="0.15">
      <c r="H154" t="s">
        <v>20</v>
      </c>
    </row>
    <row r="172" spans="8:8" x14ac:dyDescent="0.15">
      <c r="H172" s="28"/>
    </row>
    <row r="203" spans="8:8" x14ac:dyDescent="0.15">
      <c r="H203" s="29"/>
    </row>
    <row r="236" spans="8:8" x14ac:dyDescent="0.15">
      <c r="H236" s="51"/>
    </row>
    <row r="237" spans="8:8" x14ac:dyDescent="0.15">
      <c r="H237" s="51"/>
    </row>
    <row r="238" spans="8:8" x14ac:dyDescent="0.15">
      <c r="H238" s="51"/>
    </row>
    <row r="239" spans="8:8" x14ac:dyDescent="0.15">
      <c r="H239" s="51"/>
    </row>
    <row r="240" spans="8:8" x14ac:dyDescent="0.15">
      <c r="H240" s="51"/>
    </row>
    <row r="241" spans="8:8" x14ac:dyDescent="0.15">
      <c r="H241" s="51"/>
    </row>
    <row r="242" spans="8:8" x14ac:dyDescent="0.15">
      <c r="H242" s="51"/>
    </row>
    <row r="243" spans="8:8" x14ac:dyDescent="0.15">
      <c r="H243" s="51"/>
    </row>
    <row r="244" spans="8:8" x14ac:dyDescent="0.15">
      <c r="H244" s="51"/>
    </row>
    <row r="245" spans="8:8" x14ac:dyDescent="0.15">
      <c r="H245" s="51"/>
    </row>
    <row r="246" spans="8:8" x14ac:dyDescent="0.15">
      <c r="H246" s="51"/>
    </row>
    <row r="247" spans="8:8" x14ac:dyDescent="0.15">
      <c r="H247" s="51"/>
    </row>
    <row r="248" spans="8:8" x14ac:dyDescent="0.15">
      <c r="H248" s="51"/>
    </row>
    <row r="249" spans="8:8" x14ac:dyDescent="0.15">
      <c r="H249" s="51"/>
    </row>
  </sheetData>
  <mergeCells count="4">
    <mergeCell ref="F14:G14"/>
    <mergeCell ref="I14:N14"/>
    <mergeCell ref="A14:E1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L. Robinson</dc:creator>
  <cp:lastModifiedBy>Darshan M. Sivaloganathan</cp:lastModifiedBy>
  <dcterms:created xsi:type="dcterms:W3CDTF">2013-02-18T14:47:02Z</dcterms:created>
  <dcterms:modified xsi:type="dcterms:W3CDTF">2019-04-05T22:11:23Z</dcterms:modified>
</cp:coreProperties>
</file>